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420" windowWidth="27795" windowHeight="14070" activeTab="1"/>
  </bookViews>
  <sheets>
    <sheet name="INSTRUCTIONS" sheetId="63" r:id="rId1"/>
    <sheet name="SUMMARY" sheetId="49" r:id="rId2"/>
    <sheet name="Map of Crossings" sheetId="64" r:id="rId3"/>
    <sheet name="VolumeTable" sheetId="50" r:id="rId4"/>
    <sheet name="CapacityTable" sheetId="51" r:id="rId5"/>
    <sheet name="DiversionTable" sheetId="54" r:id="rId6"/>
    <sheet name="JRB" sheetId="13" r:id="rId7"/>
    <sheet name="Hazelwood 2DAY" sheetId="26" r:id="rId8"/>
    <sheet name="Hazelwood" sheetId="55" r:id="rId9"/>
    <sheet name="Godwin 2DAY" sheetId="27" r:id="rId10"/>
    <sheet name="Godwin" sheetId="59" r:id="rId11"/>
    <sheet name="MMMBT" sheetId="17" r:id="rId12"/>
    <sheet name="HRBT" sheetId="20" r:id="rId13"/>
    <sheet name="MT" sheetId="9" r:id="rId14"/>
    <sheet name="DT" sheetId="2" r:id="rId15"/>
    <sheet name="Berkley" sheetId="48" r:id="rId16"/>
    <sheet name="SNJB 2DAY" sheetId="60" r:id="rId17"/>
    <sheet name="SNJB" sheetId="61" r:id="rId18"/>
    <sheet name="Gilm" sheetId="10" r:id="rId19"/>
    <sheet name="HighRise" sheetId="62" r:id="rId20"/>
    <sheet name="Veterans" sheetId="23" r:id="rId21"/>
    <sheet name="GB 2DAY" sheetId="36" r:id="rId22"/>
    <sheet name="GB" sheetId="56" r:id="rId23"/>
    <sheet name="Ches Exp 2DAY" sheetId="39" r:id="rId24"/>
    <sheet name="ChesExp" sheetId="57" r:id="rId25"/>
    <sheet name="Centerville 2DAY" sheetId="42" r:id="rId26"/>
    <sheet name="Centerville" sheetId="58" r:id="rId27"/>
    <sheet name="CalculationSheet" sheetId="53" r:id="rId28"/>
  </sheets>
  <definedNames>
    <definedName name="_xlnm._FilterDatabase" localSheetId="15" hidden="1">Berkley!$C$1:$C$103</definedName>
    <definedName name="_xlnm._FilterDatabase" localSheetId="26" hidden="1">Centerville!$C$1:$C$103</definedName>
    <definedName name="_xlnm._FilterDatabase" localSheetId="25" hidden="1">'Centerville 2DAY'!$C$1:$C$78</definedName>
    <definedName name="_xlnm._FilterDatabase" localSheetId="23" hidden="1">'Ches Exp 2DAY'!$C$1:$C$78</definedName>
    <definedName name="_xlnm._FilterDatabase" localSheetId="24" hidden="1">ChesExp!$C$1:$C$103</definedName>
    <definedName name="_xlnm._FilterDatabase" localSheetId="14" hidden="1">DT!$C$1:$C$103</definedName>
    <definedName name="_xlnm._FilterDatabase" localSheetId="22" hidden="1">GB!$C$1:$C$103</definedName>
    <definedName name="_xlnm._FilterDatabase" localSheetId="21" hidden="1">'GB 2DAY'!$C$1:$C$78</definedName>
    <definedName name="_xlnm._FilterDatabase" localSheetId="18" hidden="1">Gilm!$C$1:$C$103</definedName>
    <definedName name="_xlnm._FilterDatabase" localSheetId="10" hidden="1">Godwin!$C$1:$C$103</definedName>
    <definedName name="_xlnm._FilterDatabase" localSheetId="9" hidden="1">'Godwin 2DAY'!$C$1:$C$78</definedName>
    <definedName name="_xlnm._FilterDatabase" localSheetId="8" hidden="1">Hazelwood!$C$1:$C$103</definedName>
    <definedName name="_xlnm._FilterDatabase" localSheetId="7" hidden="1">'Hazelwood 2DAY'!$C$1:$C$78</definedName>
    <definedName name="_xlnm._FilterDatabase" localSheetId="19" hidden="1">HighRise!$C$1:$C$103</definedName>
    <definedName name="_xlnm._FilterDatabase" localSheetId="12" hidden="1">HRBT!$C$1:$C$103</definedName>
    <definedName name="_xlnm._FilterDatabase" localSheetId="6" hidden="1">JRB!$C$1:$C$103</definedName>
    <definedName name="_xlnm._FilterDatabase" localSheetId="11" hidden="1">MMMBT!$C$1:$C$103</definedName>
    <definedName name="_xlnm._FilterDatabase" localSheetId="13" hidden="1">MT!$C$1:$C$103</definedName>
    <definedName name="_xlnm._FilterDatabase" localSheetId="17" hidden="1">SNJB!$C$1:$C$103</definedName>
    <definedName name="_xlnm._FilterDatabase" localSheetId="16" hidden="1">'SNJB 2DAY'!$C$1:$C$78</definedName>
    <definedName name="_xlnm._FilterDatabase" localSheetId="20" hidden="1">Veterans!$C$1:$C$103</definedName>
    <definedName name="Days">CalculationSheet!$AP$4:$AP$10</definedName>
    <definedName name="Directions">CalculationSheet!$AO$4:$AO$5</definedName>
    <definedName name="Facilities">CalculationSheet!$AN$4:$AN$18</definedName>
    <definedName name="_xlnm.Print_Area" localSheetId="1">SUMMARY!$A$1:$W$98</definedName>
    <definedName name="Seasons">CalculationSheet!$AQ$4:$AQ$5</definedName>
    <definedName name="Time_Starts">CalculationSheet!$AR$4:$AR$27</definedName>
    <definedName name="Times">CalculationSheet!$AR$4:$AR$27</definedName>
  </definedNames>
  <calcPr calcId="145621" concurrentCalc="0"/>
</workbook>
</file>

<file path=xl/calcChain.xml><?xml version="1.0" encoding="utf-8"?>
<calcChain xmlns="http://schemas.openxmlformats.org/spreadsheetml/2006/main">
  <c r="H17" i="49" l="1"/>
  <c r="B3" i="49"/>
  <c r="H23" i="49"/>
  <c r="X457" i="54"/>
  <c r="Y457" i="54"/>
  <c r="X456" i="54"/>
  <c r="Y456" i="54"/>
  <c r="X455" i="54"/>
  <c r="Y455" i="54"/>
  <c r="X454" i="54"/>
  <c r="Y454" i="54"/>
  <c r="X453" i="54"/>
  <c r="Y453" i="54"/>
  <c r="X452" i="54"/>
  <c r="Y452" i="54"/>
  <c r="X451" i="54"/>
  <c r="Y451" i="54"/>
  <c r="X450" i="54"/>
  <c r="Y450" i="54"/>
  <c r="X449" i="54"/>
  <c r="Y449" i="54"/>
  <c r="X448" i="54"/>
  <c r="Y448" i="54"/>
  <c r="X447" i="54"/>
  <c r="Y447" i="54"/>
  <c r="X446" i="54"/>
  <c r="Y446" i="54"/>
  <c r="X445" i="54"/>
  <c r="Y445" i="54"/>
  <c r="X444" i="54"/>
  <c r="Y444" i="54"/>
  <c r="X443" i="54"/>
  <c r="Y443" i="54"/>
  <c r="X442" i="54"/>
  <c r="Y442" i="54"/>
  <c r="X441" i="54"/>
  <c r="Y441" i="54"/>
  <c r="X440" i="54"/>
  <c r="Y440" i="54"/>
  <c r="X439" i="54"/>
  <c r="Y439" i="54"/>
  <c r="X438" i="54"/>
  <c r="Y438" i="54"/>
  <c r="X437" i="54"/>
  <c r="Y437" i="54"/>
  <c r="X436" i="54"/>
  <c r="Y436" i="54"/>
  <c r="X435" i="54"/>
  <c r="Y435" i="54"/>
  <c r="X434" i="54"/>
  <c r="Y434" i="54"/>
  <c r="X433" i="54"/>
  <c r="Y433" i="54"/>
  <c r="X432" i="54"/>
  <c r="Y432" i="54"/>
  <c r="X431" i="54"/>
  <c r="Y431" i="54"/>
  <c r="X430" i="54"/>
  <c r="Y430" i="54"/>
  <c r="X429" i="54"/>
  <c r="Y429" i="54"/>
  <c r="X428" i="54"/>
  <c r="Y428" i="54"/>
  <c r="X427" i="54"/>
  <c r="Y427" i="54"/>
  <c r="X426" i="54"/>
  <c r="Y426" i="54"/>
  <c r="X425" i="54"/>
  <c r="Y425" i="54"/>
  <c r="X424" i="54"/>
  <c r="Y424" i="54"/>
  <c r="X423" i="54"/>
  <c r="Y423" i="54"/>
  <c r="X422" i="54"/>
  <c r="Y422" i="54"/>
  <c r="X421" i="54"/>
  <c r="Y421" i="54"/>
  <c r="X420" i="54"/>
  <c r="Y420" i="54"/>
  <c r="X419" i="54"/>
  <c r="Y419" i="54"/>
  <c r="X418" i="54"/>
  <c r="Y418" i="54"/>
  <c r="X417" i="54"/>
  <c r="Y417" i="54"/>
  <c r="X416" i="54"/>
  <c r="Y416" i="54"/>
  <c r="X415" i="54"/>
  <c r="Y415" i="54"/>
  <c r="X414" i="54"/>
  <c r="Y414" i="54"/>
  <c r="X413" i="54"/>
  <c r="Y413" i="54"/>
  <c r="X412" i="54"/>
  <c r="Y412" i="54"/>
  <c r="X411" i="54"/>
  <c r="Y411" i="54"/>
  <c r="X410" i="54"/>
  <c r="Y410" i="54"/>
  <c r="X409" i="54"/>
  <c r="Y409" i="54"/>
  <c r="X408" i="54"/>
  <c r="Y408" i="54"/>
  <c r="X407" i="54"/>
  <c r="Y407" i="54"/>
  <c r="X406" i="54"/>
  <c r="Y406" i="54"/>
  <c r="X405" i="54"/>
  <c r="Y405" i="54"/>
  <c r="X404" i="54"/>
  <c r="Y404" i="54"/>
  <c r="X403" i="54"/>
  <c r="Y403" i="54"/>
  <c r="X402" i="54"/>
  <c r="Y402" i="54"/>
  <c r="X401" i="54"/>
  <c r="Y401" i="54"/>
  <c r="X400" i="54"/>
  <c r="Y400" i="54"/>
  <c r="X399" i="54"/>
  <c r="Y399" i="54"/>
  <c r="X398" i="54"/>
  <c r="Y398" i="54"/>
  <c r="X397" i="54"/>
  <c r="Y397" i="54"/>
  <c r="X396" i="54"/>
  <c r="Y396" i="54"/>
  <c r="X395" i="54"/>
  <c r="Y395" i="54"/>
  <c r="X394" i="54"/>
  <c r="Y394" i="54"/>
  <c r="X393" i="54"/>
  <c r="Y393" i="54"/>
  <c r="X392" i="54"/>
  <c r="Y392" i="54"/>
  <c r="X391" i="54"/>
  <c r="Y391" i="54"/>
  <c r="X390" i="54"/>
  <c r="Y390" i="54"/>
  <c r="X389" i="54"/>
  <c r="Y389" i="54"/>
  <c r="X388" i="54"/>
  <c r="Y388" i="54"/>
  <c r="X387" i="54"/>
  <c r="Y387" i="54"/>
  <c r="X386" i="54"/>
  <c r="Y386" i="54"/>
  <c r="X385" i="54"/>
  <c r="Y385" i="54"/>
  <c r="X384" i="54"/>
  <c r="Y384" i="54"/>
  <c r="X383" i="54"/>
  <c r="Y383" i="54"/>
  <c r="X382" i="54"/>
  <c r="Y382" i="54"/>
  <c r="X381" i="54"/>
  <c r="Y381" i="54"/>
  <c r="X380" i="54"/>
  <c r="Y380" i="54"/>
  <c r="X379" i="54"/>
  <c r="Y379" i="54"/>
  <c r="X378" i="54"/>
  <c r="Y378" i="54"/>
  <c r="X377" i="54"/>
  <c r="Y377" i="54"/>
  <c r="X376" i="54"/>
  <c r="Y376" i="54"/>
  <c r="X375" i="54"/>
  <c r="Y375" i="54"/>
  <c r="X374" i="54"/>
  <c r="Y374" i="54"/>
  <c r="X373" i="54"/>
  <c r="Y373" i="54"/>
  <c r="X372" i="54"/>
  <c r="Y372" i="54"/>
  <c r="X371" i="54"/>
  <c r="Y371" i="54"/>
  <c r="X370" i="54"/>
  <c r="Y370" i="54"/>
  <c r="X369" i="54"/>
  <c r="Y369" i="54"/>
  <c r="X368" i="54"/>
  <c r="Y368" i="54"/>
  <c r="X367" i="54"/>
  <c r="Y367" i="54"/>
  <c r="X366" i="54"/>
  <c r="Y366" i="54"/>
  <c r="X365" i="54"/>
  <c r="Y365" i="54"/>
  <c r="X364" i="54"/>
  <c r="Y364" i="54"/>
  <c r="X363" i="54"/>
  <c r="Y363" i="54"/>
  <c r="X362" i="54"/>
  <c r="Y362" i="54"/>
  <c r="X361" i="54"/>
  <c r="Y361" i="54"/>
  <c r="X360" i="54"/>
  <c r="Y360" i="54"/>
  <c r="X359" i="54"/>
  <c r="Y359" i="54"/>
  <c r="X358" i="54"/>
  <c r="Y358" i="54"/>
  <c r="X357" i="54"/>
  <c r="Y357" i="54"/>
  <c r="X356" i="54"/>
  <c r="Y356" i="54"/>
  <c r="X355" i="54"/>
  <c r="Y355" i="54"/>
  <c r="X354" i="54"/>
  <c r="Y354" i="54"/>
  <c r="X353" i="54"/>
  <c r="Y353" i="54"/>
  <c r="X352" i="54"/>
  <c r="Y352" i="54"/>
  <c r="X351" i="54"/>
  <c r="Y351" i="54"/>
  <c r="X350" i="54"/>
  <c r="Y350" i="54"/>
  <c r="X349" i="54"/>
  <c r="Y349" i="54"/>
  <c r="X348" i="54"/>
  <c r="Y348" i="54"/>
  <c r="X347" i="54"/>
  <c r="Y347" i="54"/>
  <c r="X346" i="54"/>
  <c r="Y346" i="54"/>
  <c r="X345" i="54"/>
  <c r="Y345" i="54"/>
  <c r="X344" i="54"/>
  <c r="Y344" i="54"/>
  <c r="X343" i="54"/>
  <c r="Y343" i="54"/>
  <c r="X342" i="54"/>
  <c r="Y342" i="54"/>
  <c r="X341" i="54"/>
  <c r="Y341" i="54"/>
  <c r="X340" i="54"/>
  <c r="Y340" i="54"/>
  <c r="X339" i="54"/>
  <c r="Y339" i="54"/>
  <c r="X338" i="54"/>
  <c r="Y338" i="54"/>
  <c r="X337" i="54"/>
  <c r="Y337" i="54"/>
  <c r="X336" i="54"/>
  <c r="Y336" i="54"/>
  <c r="X335" i="54"/>
  <c r="Y335" i="54"/>
  <c r="X334" i="54"/>
  <c r="Y334" i="54"/>
  <c r="X333" i="54"/>
  <c r="Y333" i="54"/>
  <c r="X332" i="54"/>
  <c r="Y332" i="54"/>
  <c r="X331" i="54"/>
  <c r="Y331" i="54"/>
  <c r="X330" i="54"/>
  <c r="Y330" i="54"/>
  <c r="X329" i="54"/>
  <c r="Y329" i="54"/>
  <c r="X328" i="54"/>
  <c r="Y328" i="54"/>
  <c r="X327" i="54"/>
  <c r="Y327" i="54"/>
  <c r="X326" i="54"/>
  <c r="Y326" i="54"/>
  <c r="X325" i="54"/>
  <c r="Y325" i="54"/>
  <c r="X324" i="54"/>
  <c r="Y324" i="54"/>
  <c r="X323" i="54"/>
  <c r="Y323" i="54"/>
  <c r="X322" i="54"/>
  <c r="Y322" i="54"/>
  <c r="X321" i="54"/>
  <c r="Y321" i="54"/>
  <c r="X320" i="54"/>
  <c r="Y320" i="54"/>
  <c r="X319" i="54"/>
  <c r="Y319" i="54"/>
  <c r="X318" i="54"/>
  <c r="Y318" i="54"/>
  <c r="X317" i="54"/>
  <c r="Y317" i="54"/>
  <c r="X316" i="54"/>
  <c r="Y316" i="54"/>
  <c r="X315" i="54"/>
  <c r="Y315" i="54"/>
  <c r="X314" i="54"/>
  <c r="Y314" i="54"/>
  <c r="X313" i="54"/>
  <c r="Y313" i="54"/>
  <c r="X312" i="54"/>
  <c r="Y312" i="54"/>
  <c r="X311" i="54"/>
  <c r="Y311" i="54"/>
  <c r="X310" i="54"/>
  <c r="Y310" i="54"/>
  <c r="X309" i="54"/>
  <c r="Y309" i="54"/>
  <c r="X308" i="54"/>
  <c r="Y308" i="54"/>
  <c r="X307" i="54"/>
  <c r="Y307" i="54"/>
  <c r="X306" i="54"/>
  <c r="Y306" i="54"/>
  <c r="X305" i="54"/>
  <c r="Y305" i="54"/>
  <c r="X304" i="54"/>
  <c r="Y304" i="54"/>
  <c r="X303" i="54"/>
  <c r="Y303" i="54"/>
  <c r="X302" i="54"/>
  <c r="Y302" i="54"/>
  <c r="X301" i="54"/>
  <c r="Y301" i="54"/>
  <c r="X300" i="54"/>
  <c r="Y300" i="54"/>
  <c r="X299" i="54"/>
  <c r="Y299" i="54"/>
  <c r="X298" i="54"/>
  <c r="Y298" i="54"/>
  <c r="X297" i="54"/>
  <c r="Y297" i="54"/>
  <c r="X296" i="54"/>
  <c r="Y296" i="54"/>
  <c r="X295" i="54"/>
  <c r="Y295" i="54"/>
  <c r="X294" i="54"/>
  <c r="Y294" i="54"/>
  <c r="X293" i="54"/>
  <c r="Y293" i="54"/>
  <c r="X292" i="54"/>
  <c r="Y292" i="54"/>
  <c r="X291" i="54"/>
  <c r="Y291" i="54"/>
  <c r="X290" i="54"/>
  <c r="Y290" i="54"/>
  <c r="X289" i="54"/>
  <c r="Y289" i="54"/>
  <c r="X288" i="54"/>
  <c r="Y288" i="54"/>
  <c r="X287" i="54"/>
  <c r="Y287" i="54"/>
  <c r="X286" i="54"/>
  <c r="Y286" i="54"/>
  <c r="X285" i="54"/>
  <c r="Y285" i="54"/>
  <c r="X284" i="54"/>
  <c r="Y284" i="54"/>
  <c r="X283" i="54"/>
  <c r="Y283" i="54"/>
  <c r="X282" i="54"/>
  <c r="Y282" i="54"/>
  <c r="X281" i="54"/>
  <c r="Y281" i="54"/>
  <c r="X280" i="54"/>
  <c r="Y280" i="54"/>
  <c r="X279" i="54"/>
  <c r="Y279" i="54"/>
  <c r="X278" i="54"/>
  <c r="Y278" i="54"/>
  <c r="X277" i="54"/>
  <c r="Y277" i="54"/>
  <c r="X276" i="54"/>
  <c r="Y276" i="54"/>
  <c r="X275" i="54"/>
  <c r="Y275" i="54"/>
  <c r="X274" i="54"/>
  <c r="Y274" i="54"/>
  <c r="X273" i="54"/>
  <c r="Y273" i="54"/>
  <c r="X272" i="54"/>
  <c r="Y272" i="54"/>
  <c r="X271" i="54"/>
  <c r="Y271" i="54"/>
  <c r="X270" i="54"/>
  <c r="Y270" i="54"/>
  <c r="X269" i="54"/>
  <c r="Y269" i="54"/>
  <c r="X268" i="54"/>
  <c r="Y268" i="54"/>
  <c r="X267" i="54"/>
  <c r="Y267" i="54"/>
  <c r="X266" i="54"/>
  <c r="Y266" i="54"/>
  <c r="X265" i="54"/>
  <c r="Y265" i="54"/>
  <c r="X264" i="54"/>
  <c r="Y264" i="54"/>
  <c r="X263" i="54"/>
  <c r="Y263" i="54"/>
  <c r="X262" i="54"/>
  <c r="Y262" i="54"/>
  <c r="X261" i="54"/>
  <c r="Y261" i="54"/>
  <c r="X260" i="54"/>
  <c r="Y260" i="54"/>
  <c r="X259" i="54"/>
  <c r="Y259" i="54"/>
  <c r="X258" i="54"/>
  <c r="Y258" i="54"/>
  <c r="X257" i="54"/>
  <c r="Y257" i="54"/>
  <c r="X256" i="54"/>
  <c r="Y256" i="54"/>
  <c r="X255" i="54"/>
  <c r="Y255" i="54"/>
  <c r="X254" i="54"/>
  <c r="Y254" i="54"/>
  <c r="X253" i="54"/>
  <c r="Y253" i="54"/>
  <c r="X252" i="54"/>
  <c r="Y252" i="54"/>
  <c r="X251" i="54"/>
  <c r="Y251" i="54"/>
  <c r="X250" i="54"/>
  <c r="Y250" i="54"/>
  <c r="X249" i="54"/>
  <c r="Y249" i="54"/>
  <c r="X248" i="54"/>
  <c r="Y248" i="54"/>
  <c r="X247" i="54"/>
  <c r="Y247" i="54"/>
  <c r="X246" i="54"/>
  <c r="Y246" i="54"/>
  <c r="X245" i="54"/>
  <c r="Y245" i="54"/>
  <c r="X244" i="54"/>
  <c r="Y244" i="54"/>
  <c r="X243" i="54"/>
  <c r="Y243" i="54"/>
  <c r="X242" i="54"/>
  <c r="Y242" i="54"/>
  <c r="X241" i="54"/>
  <c r="Y241" i="54"/>
  <c r="X240" i="54"/>
  <c r="Y240" i="54"/>
  <c r="X239" i="54"/>
  <c r="Y239" i="54"/>
  <c r="X238" i="54"/>
  <c r="Y238" i="54"/>
  <c r="X237" i="54"/>
  <c r="Y237" i="54"/>
  <c r="X236" i="54"/>
  <c r="Y236" i="54"/>
  <c r="X235" i="54"/>
  <c r="Y235" i="54"/>
  <c r="X234" i="54"/>
  <c r="Y234" i="54"/>
  <c r="X233" i="54"/>
  <c r="Y233" i="54"/>
  <c r="X230" i="54"/>
  <c r="Y230" i="54"/>
  <c r="X229" i="54"/>
  <c r="Y229" i="54"/>
  <c r="X228" i="54"/>
  <c r="Y228" i="54"/>
  <c r="X227" i="54"/>
  <c r="Y227" i="54"/>
  <c r="X226" i="54"/>
  <c r="Y226" i="54"/>
  <c r="X225" i="54"/>
  <c r="Y225" i="54"/>
  <c r="X224" i="54"/>
  <c r="Y224" i="54"/>
  <c r="X223" i="54"/>
  <c r="Y223" i="54"/>
  <c r="X222" i="54"/>
  <c r="Y222" i="54"/>
  <c r="X221" i="54"/>
  <c r="Y221" i="54"/>
  <c r="X220" i="54"/>
  <c r="Y220" i="54"/>
  <c r="X219" i="54"/>
  <c r="Y219" i="54"/>
  <c r="X218" i="54"/>
  <c r="Y218" i="54"/>
  <c r="X217" i="54"/>
  <c r="Y217" i="54"/>
  <c r="X216" i="54"/>
  <c r="Y216" i="54"/>
  <c r="X215" i="54"/>
  <c r="Y215" i="54"/>
  <c r="X214" i="54"/>
  <c r="Y214" i="54"/>
  <c r="X213" i="54"/>
  <c r="Y213" i="54"/>
  <c r="X212" i="54"/>
  <c r="Y212" i="54"/>
  <c r="X211" i="54"/>
  <c r="Y211" i="54"/>
  <c r="X210" i="54"/>
  <c r="Y210" i="54"/>
  <c r="X209" i="54"/>
  <c r="Y209" i="54"/>
  <c r="X208" i="54"/>
  <c r="Y208" i="54"/>
  <c r="X207" i="54"/>
  <c r="Y207" i="54"/>
  <c r="X206" i="54"/>
  <c r="Y206" i="54"/>
  <c r="X205" i="54"/>
  <c r="Y205" i="54"/>
  <c r="X204" i="54"/>
  <c r="Y204" i="54"/>
  <c r="X203" i="54"/>
  <c r="Y203" i="54"/>
  <c r="X202" i="54"/>
  <c r="Y202" i="54"/>
  <c r="X201" i="54"/>
  <c r="Y201" i="54"/>
  <c r="X200" i="54"/>
  <c r="Y200" i="54"/>
  <c r="X199" i="54"/>
  <c r="Y199" i="54"/>
  <c r="X198" i="54"/>
  <c r="Y198" i="54"/>
  <c r="X197" i="54"/>
  <c r="Y197" i="54"/>
  <c r="X196" i="54"/>
  <c r="Y196" i="54"/>
  <c r="X195" i="54"/>
  <c r="Y195" i="54"/>
  <c r="X194" i="54"/>
  <c r="Y194" i="54"/>
  <c r="X193" i="54"/>
  <c r="Y193" i="54"/>
  <c r="X192" i="54"/>
  <c r="Y192" i="54"/>
  <c r="X191" i="54"/>
  <c r="Y191" i="54"/>
  <c r="X190" i="54"/>
  <c r="Y190" i="54"/>
  <c r="X189" i="54"/>
  <c r="Y189" i="54"/>
  <c r="X188" i="54"/>
  <c r="Y188" i="54"/>
  <c r="X187" i="54"/>
  <c r="Y187" i="54"/>
  <c r="X186" i="54"/>
  <c r="Y186" i="54"/>
  <c r="X185" i="54"/>
  <c r="Y185" i="54"/>
  <c r="X184" i="54"/>
  <c r="Y184" i="54"/>
  <c r="X183" i="54"/>
  <c r="Y183" i="54"/>
  <c r="X182" i="54"/>
  <c r="Y182" i="54"/>
  <c r="X181" i="54"/>
  <c r="Y181" i="54"/>
  <c r="X180" i="54"/>
  <c r="Y180" i="54"/>
  <c r="X179" i="54"/>
  <c r="Y179" i="54"/>
  <c r="X178" i="54"/>
  <c r="Y178" i="54"/>
  <c r="X177" i="54"/>
  <c r="Y177" i="54"/>
  <c r="X176" i="54"/>
  <c r="Y176" i="54"/>
  <c r="X175" i="54"/>
  <c r="Y175" i="54"/>
  <c r="X174" i="54"/>
  <c r="Y174" i="54"/>
  <c r="X173" i="54"/>
  <c r="Y173" i="54"/>
  <c r="X172" i="54"/>
  <c r="Y172" i="54"/>
  <c r="X171" i="54"/>
  <c r="Y171" i="54"/>
  <c r="X170" i="54"/>
  <c r="Y170" i="54"/>
  <c r="X169" i="54"/>
  <c r="Y169" i="54"/>
  <c r="X168" i="54"/>
  <c r="Y168" i="54"/>
  <c r="X167" i="54"/>
  <c r="Y167" i="54"/>
  <c r="X166" i="54"/>
  <c r="Y166" i="54"/>
  <c r="X165" i="54"/>
  <c r="Y165" i="54"/>
  <c r="X164" i="54"/>
  <c r="Y164" i="54"/>
  <c r="X163" i="54"/>
  <c r="Y163" i="54"/>
  <c r="X162" i="54"/>
  <c r="Y162" i="54"/>
  <c r="X161" i="54"/>
  <c r="Y161" i="54"/>
  <c r="X160" i="54"/>
  <c r="Y160" i="54"/>
  <c r="X159" i="54"/>
  <c r="Y159" i="54"/>
  <c r="X158" i="54"/>
  <c r="Y158" i="54"/>
  <c r="X157" i="54"/>
  <c r="Y157" i="54"/>
  <c r="X156" i="54"/>
  <c r="Y156" i="54"/>
  <c r="X155" i="54"/>
  <c r="Y155" i="54"/>
  <c r="X154" i="54"/>
  <c r="Y154" i="54"/>
  <c r="X153" i="54"/>
  <c r="Y153" i="54"/>
  <c r="X152" i="54"/>
  <c r="Y152" i="54"/>
  <c r="X151" i="54"/>
  <c r="Y151" i="54"/>
  <c r="X150" i="54"/>
  <c r="Y150" i="54"/>
  <c r="X149" i="54"/>
  <c r="Y149" i="54"/>
  <c r="X148" i="54"/>
  <c r="Y148" i="54"/>
  <c r="X147" i="54"/>
  <c r="Y147" i="54"/>
  <c r="X146" i="54"/>
  <c r="Y146" i="54"/>
  <c r="X145" i="54"/>
  <c r="Y145" i="54"/>
  <c r="X144" i="54"/>
  <c r="Y144" i="54"/>
  <c r="X143" i="54"/>
  <c r="Y143" i="54"/>
  <c r="X142" i="54"/>
  <c r="Y142" i="54"/>
  <c r="X141" i="54"/>
  <c r="Y141" i="54"/>
  <c r="X140" i="54"/>
  <c r="Y140" i="54"/>
  <c r="X139" i="54"/>
  <c r="Y139" i="54"/>
  <c r="X138" i="54"/>
  <c r="Y138" i="54"/>
  <c r="X137" i="54"/>
  <c r="Y137" i="54"/>
  <c r="X136" i="54"/>
  <c r="Y136" i="54"/>
  <c r="X135" i="54"/>
  <c r="Y135" i="54"/>
  <c r="X134" i="54"/>
  <c r="Y134" i="54"/>
  <c r="X133" i="54"/>
  <c r="Y133" i="54"/>
  <c r="X132" i="54"/>
  <c r="Y132" i="54"/>
  <c r="X131" i="54"/>
  <c r="Y131" i="54"/>
  <c r="X130" i="54"/>
  <c r="Y130" i="54"/>
  <c r="X129" i="54"/>
  <c r="Y129" i="54"/>
  <c r="X128" i="54"/>
  <c r="Y128" i="54"/>
  <c r="X127" i="54"/>
  <c r="Y127" i="54"/>
  <c r="X126" i="54"/>
  <c r="Y126" i="54"/>
  <c r="X125" i="54"/>
  <c r="Y125" i="54"/>
  <c r="X124" i="54"/>
  <c r="Y124" i="54"/>
  <c r="X123" i="54"/>
  <c r="Y123" i="54"/>
  <c r="X122" i="54"/>
  <c r="Y122" i="54"/>
  <c r="X121" i="54"/>
  <c r="Y121" i="54"/>
  <c r="X120" i="54"/>
  <c r="Y120" i="54"/>
  <c r="X119" i="54"/>
  <c r="Y119" i="54"/>
  <c r="X118" i="54"/>
  <c r="Y118" i="54"/>
  <c r="X117" i="54"/>
  <c r="Y117" i="54"/>
  <c r="X116" i="54"/>
  <c r="Y116" i="54"/>
  <c r="X115" i="54"/>
  <c r="Y115" i="54"/>
  <c r="X114" i="54"/>
  <c r="Y114" i="54"/>
  <c r="X113" i="54"/>
  <c r="Y113" i="54"/>
  <c r="X112" i="54"/>
  <c r="Y112" i="54"/>
  <c r="X111" i="54"/>
  <c r="Y111" i="54"/>
  <c r="X110" i="54"/>
  <c r="Y110" i="54"/>
  <c r="X109" i="54"/>
  <c r="Y109" i="54"/>
  <c r="X108" i="54"/>
  <c r="Y108" i="54"/>
  <c r="X107" i="54"/>
  <c r="Y107" i="54"/>
  <c r="X106" i="54"/>
  <c r="Y106" i="54"/>
  <c r="X105" i="54"/>
  <c r="Y105" i="54"/>
  <c r="X104" i="54"/>
  <c r="Y104" i="54"/>
  <c r="X103" i="54"/>
  <c r="Y103" i="54"/>
  <c r="X102" i="54"/>
  <c r="Y102" i="54"/>
  <c r="X101" i="54"/>
  <c r="Y101" i="54"/>
  <c r="X100" i="54"/>
  <c r="Y100" i="54"/>
  <c r="X99" i="54"/>
  <c r="Y99" i="54"/>
  <c r="X98" i="54"/>
  <c r="Y98" i="54"/>
  <c r="X97" i="54"/>
  <c r="Y97" i="54"/>
  <c r="X96" i="54"/>
  <c r="Y96" i="54"/>
  <c r="X95" i="54"/>
  <c r="Y95" i="54"/>
  <c r="X94" i="54"/>
  <c r="Y94" i="54"/>
  <c r="X93" i="54"/>
  <c r="Y93" i="54"/>
  <c r="X92" i="54"/>
  <c r="Y92" i="54"/>
  <c r="X91" i="54"/>
  <c r="Y91" i="54"/>
  <c r="X90" i="54"/>
  <c r="Y90" i="54"/>
  <c r="X89" i="54"/>
  <c r="Y89" i="54"/>
  <c r="X88" i="54"/>
  <c r="Y88" i="54"/>
  <c r="X87" i="54"/>
  <c r="Y87" i="54"/>
  <c r="X86" i="54"/>
  <c r="Y86" i="54"/>
  <c r="X85" i="54"/>
  <c r="Y85" i="54"/>
  <c r="X84" i="54"/>
  <c r="Y84" i="54"/>
  <c r="X83" i="54"/>
  <c r="Y83" i="54"/>
  <c r="X82" i="54"/>
  <c r="Y82" i="54"/>
  <c r="X81" i="54"/>
  <c r="Y81" i="54"/>
  <c r="X80" i="54"/>
  <c r="Y80" i="54"/>
  <c r="X79" i="54"/>
  <c r="Y79" i="54"/>
  <c r="X78" i="54"/>
  <c r="Y78" i="54"/>
  <c r="X77" i="54"/>
  <c r="Y77" i="54"/>
  <c r="X76" i="54"/>
  <c r="Y76" i="54"/>
  <c r="X75" i="54"/>
  <c r="Y75" i="54"/>
  <c r="X74" i="54"/>
  <c r="Y74" i="54"/>
  <c r="X73" i="54"/>
  <c r="Y73" i="54"/>
  <c r="X72" i="54"/>
  <c r="Y72" i="54"/>
  <c r="X71" i="54"/>
  <c r="Y71" i="54"/>
  <c r="X70" i="54"/>
  <c r="Y70" i="54"/>
  <c r="X69" i="54"/>
  <c r="Y69" i="54"/>
  <c r="X68" i="54"/>
  <c r="Y68" i="54"/>
  <c r="X67" i="54"/>
  <c r="Y67" i="54"/>
  <c r="X66" i="54"/>
  <c r="Y66" i="54"/>
  <c r="X65" i="54"/>
  <c r="Y65" i="54"/>
  <c r="X64" i="54"/>
  <c r="Y64" i="54"/>
  <c r="X63" i="54"/>
  <c r="Y63" i="54"/>
  <c r="X62" i="54"/>
  <c r="Y62" i="54"/>
  <c r="X61" i="54"/>
  <c r="Y61" i="54"/>
  <c r="X60" i="54"/>
  <c r="Y60" i="54"/>
  <c r="X59" i="54"/>
  <c r="Y59" i="54"/>
  <c r="X58" i="54"/>
  <c r="Y58" i="54"/>
  <c r="X57" i="54"/>
  <c r="Y57" i="54"/>
  <c r="X56" i="54"/>
  <c r="Y56" i="54"/>
  <c r="X55" i="54"/>
  <c r="Y55" i="54"/>
  <c r="X54" i="54"/>
  <c r="Y54" i="54"/>
  <c r="X53" i="54"/>
  <c r="Y53" i="54"/>
  <c r="X52" i="54"/>
  <c r="Y52" i="54"/>
  <c r="X51" i="54"/>
  <c r="Y51" i="54"/>
  <c r="X50" i="54"/>
  <c r="Y50" i="54"/>
  <c r="X49" i="54"/>
  <c r="Y49" i="54"/>
  <c r="X48" i="54"/>
  <c r="Y48" i="54"/>
  <c r="X47" i="54"/>
  <c r="Y47" i="54"/>
  <c r="X46" i="54"/>
  <c r="Y46" i="54"/>
  <c r="X45" i="54"/>
  <c r="Y45" i="54"/>
  <c r="X44" i="54"/>
  <c r="Y44" i="54"/>
  <c r="X43" i="54"/>
  <c r="Y43" i="54"/>
  <c r="X42" i="54"/>
  <c r="Y42" i="54"/>
  <c r="X41" i="54"/>
  <c r="Y41" i="54"/>
  <c r="X40" i="54"/>
  <c r="Y40" i="54"/>
  <c r="X39" i="54"/>
  <c r="Y39" i="54"/>
  <c r="X38" i="54"/>
  <c r="Y38" i="54"/>
  <c r="X37" i="54"/>
  <c r="Y37" i="54"/>
  <c r="X36" i="54"/>
  <c r="Y36" i="54"/>
  <c r="X35" i="54"/>
  <c r="Y35" i="54"/>
  <c r="X34" i="54"/>
  <c r="Y34" i="54"/>
  <c r="X33" i="54"/>
  <c r="Y33" i="54"/>
  <c r="X32" i="54"/>
  <c r="Y32" i="54"/>
  <c r="X31" i="54"/>
  <c r="Y31" i="54"/>
  <c r="X30" i="54"/>
  <c r="Y30" i="54"/>
  <c r="X29" i="54"/>
  <c r="Y29" i="54"/>
  <c r="X28" i="54"/>
  <c r="Y28" i="54"/>
  <c r="X27" i="54"/>
  <c r="Y27" i="54"/>
  <c r="X26" i="54"/>
  <c r="Y26" i="54"/>
  <c r="X25" i="54"/>
  <c r="Y25" i="54"/>
  <c r="X24" i="54"/>
  <c r="Y24" i="54"/>
  <c r="X23" i="54"/>
  <c r="Y23" i="54"/>
  <c r="X22" i="54"/>
  <c r="Y22" i="54"/>
  <c r="X21" i="54"/>
  <c r="Y21" i="54"/>
  <c r="X7" i="54"/>
  <c r="Y7" i="54"/>
  <c r="X8" i="54"/>
  <c r="Y8" i="54"/>
  <c r="X9" i="54"/>
  <c r="Y9" i="54"/>
  <c r="X10" i="54"/>
  <c r="Y10" i="54"/>
  <c r="X11" i="54"/>
  <c r="Y11" i="54"/>
  <c r="X12" i="54"/>
  <c r="Y12" i="54"/>
  <c r="X13" i="54"/>
  <c r="Y13" i="54"/>
  <c r="X14" i="54"/>
  <c r="Y14" i="54"/>
  <c r="X15" i="54"/>
  <c r="Y15" i="54"/>
  <c r="X16" i="54"/>
  <c r="Y16" i="54"/>
  <c r="X17" i="54"/>
  <c r="Y17" i="54"/>
  <c r="X18" i="54"/>
  <c r="Y18" i="54"/>
  <c r="X19" i="54"/>
  <c r="Y19" i="54"/>
  <c r="X20" i="54"/>
  <c r="Y20" i="54"/>
  <c r="X6" i="54"/>
  <c r="Y6" i="54"/>
  <c r="W457" i="54"/>
  <c r="W456" i="54"/>
  <c r="W455" i="54"/>
  <c r="W454" i="54"/>
  <c r="W453" i="54"/>
  <c r="W452" i="54"/>
  <c r="W451" i="54"/>
  <c r="W450" i="54"/>
  <c r="W449" i="54"/>
  <c r="W448" i="54"/>
  <c r="W447" i="54"/>
  <c r="W446" i="54"/>
  <c r="W445" i="54"/>
  <c r="W444" i="54"/>
  <c r="W443" i="54"/>
  <c r="U442" i="54"/>
  <c r="U441" i="54"/>
  <c r="U440" i="54"/>
  <c r="U439" i="54"/>
  <c r="U438" i="54"/>
  <c r="U437" i="54"/>
  <c r="U436" i="54"/>
  <c r="U435" i="54"/>
  <c r="U434" i="54"/>
  <c r="U433" i="54"/>
  <c r="U432" i="54"/>
  <c r="U431" i="54"/>
  <c r="U430" i="54"/>
  <c r="U429" i="54"/>
  <c r="U428" i="54"/>
  <c r="T457" i="54"/>
  <c r="T456" i="54"/>
  <c r="T455" i="54"/>
  <c r="T454" i="54"/>
  <c r="T453" i="54"/>
  <c r="T452" i="54"/>
  <c r="T451" i="54"/>
  <c r="T450" i="54"/>
  <c r="T449" i="54"/>
  <c r="T448" i="54"/>
  <c r="T447" i="54"/>
  <c r="T446" i="54"/>
  <c r="T445" i="54"/>
  <c r="T444" i="54"/>
  <c r="T443" i="54"/>
  <c r="W442" i="54"/>
  <c r="W441" i="54"/>
  <c r="W440" i="54"/>
  <c r="W439" i="54"/>
  <c r="W438" i="54"/>
  <c r="W437" i="54"/>
  <c r="W436" i="54"/>
  <c r="W435" i="54"/>
  <c r="W434" i="54"/>
  <c r="W433" i="54"/>
  <c r="W432" i="54"/>
  <c r="W431" i="54"/>
  <c r="W430" i="54"/>
  <c r="W429" i="54"/>
  <c r="W428" i="54"/>
  <c r="U427" i="54"/>
  <c r="U426" i="54"/>
  <c r="U425" i="54"/>
  <c r="U424" i="54"/>
  <c r="U423" i="54"/>
  <c r="U422" i="54"/>
  <c r="U421" i="54"/>
  <c r="U420" i="54"/>
  <c r="U419" i="54"/>
  <c r="U418" i="54"/>
  <c r="U417" i="54"/>
  <c r="U416" i="54"/>
  <c r="U415" i="54"/>
  <c r="U414" i="54"/>
  <c r="U413" i="54"/>
  <c r="T442" i="54"/>
  <c r="V442" i="54"/>
  <c r="T441" i="54"/>
  <c r="V441" i="54"/>
  <c r="T440" i="54"/>
  <c r="T439" i="54"/>
  <c r="V439" i="54"/>
  <c r="T438" i="54"/>
  <c r="V438" i="54"/>
  <c r="T437" i="54"/>
  <c r="V437" i="54"/>
  <c r="T436" i="54"/>
  <c r="T435" i="54"/>
  <c r="V435" i="54"/>
  <c r="T434" i="54"/>
  <c r="V434" i="54"/>
  <c r="T433" i="54"/>
  <c r="V433" i="54"/>
  <c r="T432" i="54"/>
  <c r="T431" i="54"/>
  <c r="V431" i="54"/>
  <c r="T430" i="54"/>
  <c r="V430" i="54"/>
  <c r="T429" i="54"/>
  <c r="V429" i="54"/>
  <c r="T428" i="54"/>
  <c r="W427" i="54"/>
  <c r="W426" i="54"/>
  <c r="W425" i="54"/>
  <c r="W424" i="54"/>
  <c r="W423" i="54"/>
  <c r="W422" i="54"/>
  <c r="W421" i="54"/>
  <c r="W420" i="54"/>
  <c r="W419" i="54"/>
  <c r="W418" i="54"/>
  <c r="W417" i="54"/>
  <c r="W416" i="54"/>
  <c r="W415" i="54"/>
  <c r="W414" i="54"/>
  <c r="W413" i="54"/>
  <c r="U412" i="54"/>
  <c r="U411" i="54"/>
  <c r="U410" i="54"/>
  <c r="U409" i="54"/>
  <c r="U408" i="54"/>
  <c r="U407" i="54"/>
  <c r="U406" i="54"/>
  <c r="U405" i="54"/>
  <c r="U404" i="54"/>
  <c r="U403" i="54"/>
  <c r="U402" i="54"/>
  <c r="U401" i="54"/>
  <c r="U400" i="54"/>
  <c r="U399" i="54"/>
  <c r="U398" i="54"/>
  <c r="T427" i="54"/>
  <c r="V427" i="54"/>
  <c r="T426" i="54"/>
  <c r="V426" i="54"/>
  <c r="T425" i="54"/>
  <c r="T424" i="54"/>
  <c r="V424" i="54"/>
  <c r="T423" i="54"/>
  <c r="V423" i="54"/>
  <c r="T422" i="54"/>
  <c r="T421" i="54"/>
  <c r="T420" i="54"/>
  <c r="V420" i="54"/>
  <c r="T419" i="54"/>
  <c r="V419" i="54"/>
  <c r="T418" i="54"/>
  <c r="T417" i="54"/>
  <c r="T416" i="54"/>
  <c r="V416" i="54"/>
  <c r="T415" i="54"/>
  <c r="V415" i="54"/>
  <c r="T414" i="54"/>
  <c r="T413" i="54"/>
  <c r="W412" i="54"/>
  <c r="W411" i="54"/>
  <c r="W410" i="54"/>
  <c r="W409" i="54"/>
  <c r="W408" i="54"/>
  <c r="W407" i="54"/>
  <c r="W406" i="54"/>
  <c r="W405" i="54"/>
  <c r="W404" i="54"/>
  <c r="W403" i="54"/>
  <c r="W402" i="54"/>
  <c r="W401" i="54"/>
  <c r="W400" i="54"/>
  <c r="W399" i="54"/>
  <c r="W398" i="54"/>
  <c r="U397" i="54"/>
  <c r="U396" i="54"/>
  <c r="U395" i="54"/>
  <c r="U394" i="54"/>
  <c r="U393" i="54"/>
  <c r="U392" i="54"/>
  <c r="U391" i="54"/>
  <c r="U390" i="54"/>
  <c r="U389" i="54"/>
  <c r="U388" i="54"/>
  <c r="U387" i="54"/>
  <c r="U386" i="54"/>
  <c r="U385" i="54"/>
  <c r="U384" i="54"/>
  <c r="U383" i="54"/>
  <c r="T412" i="54"/>
  <c r="V412" i="54"/>
  <c r="T411" i="54"/>
  <c r="V411" i="54"/>
  <c r="T410" i="54"/>
  <c r="V410" i="54"/>
  <c r="T409" i="54"/>
  <c r="V409" i="54"/>
  <c r="T408" i="54"/>
  <c r="V408" i="54"/>
  <c r="T407" i="54"/>
  <c r="V407" i="54"/>
  <c r="T406" i="54"/>
  <c r="V406" i="54"/>
  <c r="T405" i="54"/>
  <c r="V405" i="54"/>
  <c r="T404" i="54"/>
  <c r="V404" i="54"/>
  <c r="T403" i="54"/>
  <c r="V403" i="54"/>
  <c r="T402" i="54"/>
  <c r="V402" i="54"/>
  <c r="T401" i="54"/>
  <c r="V401" i="54"/>
  <c r="T400" i="54"/>
  <c r="V400" i="54"/>
  <c r="T399" i="54"/>
  <c r="V399" i="54"/>
  <c r="T398" i="54"/>
  <c r="V398" i="54"/>
  <c r="W397" i="54"/>
  <c r="W396" i="54"/>
  <c r="W395" i="54"/>
  <c r="W394" i="54"/>
  <c r="W393" i="54"/>
  <c r="W392" i="54"/>
  <c r="W391" i="54"/>
  <c r="W390" i="54"/>
  <c r="W389" i="54"/>
  <c r="W388" i="54"/>
  <c r="W387" i="54"/>
  <c r="W386" i="54"/>
  <c r="W385" i="54"/>
  <c r="W384" i="54"/>
  <c r="W383" i="54"/>
  <c r="U382" i="54"/>
  <c r="U381" i="54"/>
  <c r="U380" i="54"/>
  <c r="U379" i="54"/>
  <c r="U378" i="54"/>
  <c r="U377" i="54"/>
  <c r="U376" i="54"/>
  <c r="U375" i="54"/>
  <c r="U374" i="54"/>
  <c r="U373" i="54"/>
  <c r="U372" i="54"/>
  <c r="U371" i="54"/>
  <c r="U370" i="54"/>
  <c r="U369" i="54"/>
  <c r="U368" i="54"/>
  <c r="T397" i="54"/>
  <c r="V397" i="54"/>
  <c r="T396" i="54"/>
  <c r="V396" i="54"/>
  <c r="T395" i="54"/>
  <c r="V395" i="54"/>
  <c r="T394" i="54"/>
  <c r="V394" i="54"/>
  <c r="T393" i="54"/>
  <c r="V393" i="54"/>
  <c r="T392" i="54"/>
  <c r="V392" i="54"/>
  <c r="T391" i="54"/>
  <c r="V391" i="54"/>
  <c r="T390" i="54"/>
  <c r="V390" i="54"/>
  <c r="T389" i="54"/>
  <c r="V389" i="54"/>
  <c r="T388" i="54"/>
  <c r="V388" i="54"/>
  <c r="T387" i="54"/>
  <c r="V387" i="54"/>
  <c r="T386" i="54"/>
  <c r="V386" i="54"/>
  <c r="T385" i="54"/>
  <c r="V385" i="54"/>
  <c r="T384" i="54"/>
  <c r="V384" i="54"/>
  <c r="T383" i="54"/>
  <c r="V383" i="54"/>
  <c r="W369" i="54"/>
  <c r="W370" i="54"/>
  <c r="W371" i="54"/>
  <c r="W372" i="54"/>
  <c r="W373" i="54"/>
  <c r="W374" i="54"/>
  <c r="W375" i="54"/>
  <c r="W376" i="54"/>
  <c r="W377" i="54"/>
  <c r="W378" i="54"/>
  <c r="W379" i="54"/>
  <c r="W380" i="54"/>
  <c r="W381" i="54"/>
  <c r="W382" i="54"/>
  <c r="W368" i="54"/>
  <c r="U367" i="54"/>
  <c r="U366" i="54"/>
  <c r="U365" i="54"/>
  <c r="U364" i="54"/>
  <c r="U363" i="54"/>
  <c r="U362" i="54"/>
  <c r="U361" i="54"/>
  <c r="U360" i="54"/>
  <c r="U359" i="54"/>
  <c r="U358" i="54"/>
  <c r="U357" i="54"/>
  <c r="U356" i="54"/>
  <c r="U355" i="54"/>
  <c r="U354" i="54"/>
  <c r="U353" i="54"/>
  <c r="T382" i="54"/>
  <c r="V382" i="54"/>
  <c r="T381" i="54"/>
  <c r="T380" i="54"/>
  <c r="V380" i="54"/>
  <c r="T379" i="54"/>
  <c r="V379" i="54"/>
  <c r="T378" i="54"/>
  <c r="V378" i="54"/>
  <c r="T377" i="54"/>
  <c r="T376" i="54"/>
  <c r="V376" i="54"/>
  <c r="T375" i="54"/>
  <c r="V375" i="54"/>
  <c r="T374" i="54"/>
  <c r="V374" i="54"/>
  <c r="T373" i="54"/>
  <c r="T372" i="54"/>
  <c r="V372" i="54"/>
  <c r="T371" i="54"/>
  <c r="V371" i="54"/>
  <c r="T370" i="54"/>
  <c r="V370" i="54"/>
  <c r="T369" i="54"/>
  <c r="T368" i="54"/>
  <c r="V368" i="54"/>
  <c r="W354" i="54"/>
  <c r="W355" i="54"/>
  <c r="W356" i="54"/>
  <c r="W357" i="54"/>
  <c r="W358" i="54"/>
  <c r="W359" i="54"/>
  <c r="W360" i="54"/>
  <c r="W361" i="54"/>
  <c r="W362" i="54"/>
  <c r="W363" i="54"/>
  <c r="W364" i="54"/>
  <c r="W365" i="54"/>
  <c r="W366" i="54"/>
  <c r="W367" i="54"/>
  <c r="W353" i="54"/>
  <c r="U352" i="54"/>
  <c r="U351" i="54"/>
  <c r="U350" i="54"/>
  <c r="U349" i="54"/>
  <c r="U348" i="54"/>
  <c r="U347" i="54"/>
  <c r="U346" i="54"/>
  <c r="U345" i="54"/>
  <c r="U344" i="54"/>
  <c r="U343" i="54"/>
  <c r="U342" i="54"/>
  <c r="U341" i="54"/>
  <c r="U340" i="54"/>
  <c r="U339" i="54"/>
  <c r="U338" i="54"/>
  <c r="T367" i="54"/>
  <c r="T366" i="54"/>
  <c r="V366" i="54"/>
  <c r="T365" i="54"/>
  <c r="T364" i="54"/>
  <c r="T363" i="54"/>
  <c r="T362" i="54"/>
  <c r="V362" i="54"/>
  <c r="T361" i="54"/>
  <c r="T360" i="54"/>
  <c r="T359" i="54"/>
  <c r="T358" i="54"/>
  <c r="V358" i="54"/>
  <c r="T357" i="54"/>
  <c r="T356" i="54"/>
  <c r="T355" i="54"/>
  <c r="T354" i="54"/>
  <c r="V354" i="54"/>
  <c r="T353" i="54"/>
  <c r="W352" i="54"/>
  <c r="W351" i="54"/>
  <c r="W350" i="54"/>
  <c r="W349" i="54"/>
  <c r="W348" i="54"/>
  <c r="W347" i="54"/>
  <c r="W346" i="54"/>
  <c r="W345" i="54"/>
  <c r="W344" i="54"/>
  <c r="W343" i="54"/>
  <c r="W342" i="54"/>
  <c r="W341" i="54"/>
  <c r="W340" i="54"/>
  <c r="W339" i="54"/>
  <c r="W338" i="54"/>
  <c r="U337" i="54"/>
  <c r="U336" i="54"/>
  <c r="U335" i="54"/>
  <c r="U334" i="54"/>
  <c r="U333" i="54"/>
  <c r="U332" i="54"/>
  <c r="U331" i="54"/>
  <c r="U330" i="54"/>
  <c r="U329" i="54"/>
  <c r="U328" i="54"/>
  <c r="U327" i="54"/>
  <c r="U326" i="54"/>
  <c r="U325" i="54"/>
  <c r="U324" i="54"/>
  <c r="U323" i="54"/>
  <c r="T352" i="54"/>
  <c r="T351" i="54"/>
  <c r="T350" i="54"/>
  <c r="T349" i="54"/>
  <c r="V349" i="54"/>
  <c r="T348" i="54"/>
  <c r="T347" i="54"/>
  <c r="T346" i="54"/>
  <c r="T345" i="54"/>
  <c r="V345" i="54"/>
  <c r="T344" i="54"/>
  <c r="T343" i="54"/>
  <c r="T342" i="54"/>
  <c r="T341" i="54"/>
  <c r="V341" i="54"/>
  <c r="T340" i="54"/>
  <c r="T339" i="54"/>
  <c r="T338" i="54"/>
  <c r="W337" i="54"/>
  <c r="W336" i="54"/>
  <c r="W335" i="54"/>
  <c r="W334" i="54"/>
  <c r="W333" i="54"/>
  <c r="W332" i="54"/>
  <c r="W331" i="54"/>
  <c r="W330" i="54"/>
  <c r="W329" i="54"/>
  <c r="W328" i="54"/>
  <c r="W327" i="54"/>
  <c r="W326" i="54"/>
  <c r="W325" i="54"/>
  <c r="W324" i="54"/>
  <c r="W323" i="54"/>
  <c r="U322" i="54"/>
  <c r="U321" i="54"/>
  <c r="U320" i="54"/>
  <c r="U319" i="54"/>
  <c r="U318" i="54"/>
  <c r="U317" i="54"/>
  <c r="U316" i="54"/>
  <c r="U315" i="54"/>
  <c r="U314" i="54"/>
  <c r="U313" i="54"/>
  <c r="U312" i="54"/>
  <c r="U311" i="54"/>
  <c r="U310" i="54"/>
  <c r="U309" i="54"/>
  <c r="U308" i="54"/>
  <c r="T337" i="54"/>
  <c r="T336" i="54"/>
  <c r="V336" i="54"/>
  <c r="T335" i="54"/>
  <c r="T334" i="54"/>
  <c r="T333" i="54"/>
  <c r="T332" i="54"/>
  <c r="V332" i="54"/>
  <c r="T331" i="54"/>
  <c r="T330" i="54"/>
  <c r="T329" i="54"/>
  <c r="T328" i="54"/>
  <c r="V328" i="54"/>
  <c r="T327" i="54"/>
  <c r="T326" i="54"/>
  <c r="T325" i="54"/>
  <c r="T324" i="54"/>
  <c r="V324" i="54"/>
  <c r="T323" i="54"/>
  <c r="W322" i="54"/>
  <c r="W321" i="54"/>
  <c r="W320" i="54"/>
  <c r="W319" i="54"/>
  <c r="W318" i="54"/>
  <c r="W317" i="54"/>
  <c r="W316" i="54"/>
  <c r="W315" i="54"/>
  <c r="W314" i="54"/>
  <c r="W313" i="54"/>
  <c r="W312" i="54"/>
  <c r="W311" i="54"/>
  <c r="W310" i="54"/>
  <c r="W309" i="54"/>
  <c r="W308" i="54"/>
  <c r="U307" i="54"/>
  <c r="U306" i="54"/>
  <c r="U305" i="54"/>
  <c r="U304" i="54"/>
  <c r="U303" i="54"/>
  <c r="U302" i="54"/>
  <c r="U301" i="54"/>
  <c r="U300" i="54"/>
  <c r="U299" i="54"/>
  <c r="U298" i="54"/>
  <c r="U297" i="54"/>
  <c r="U296" i="54"/>
  <c r="U295" i="54"/>
  <c r="U294" i="54"/>
  <c r="U293" i="54"/>
  <c r="T322" i="54"/>
  <c r="T321" i="54"/>
  <c r="T320" i="54"/>
  <c r="T319" i="54"/>
  <c r="V319" i="54"/>
  <c r="T318" i="54"/>
  <c r="T317" i="54"/>
  <c r="T316" i="54"/>
  <c r="T315" i="54"/>
  <c r="V315" i="54"/>
  <c r="T314" i="54"/>
  <c r="T313" i="54"/>
  <c r="T312" i="54"/>
  <c r="T311" i="54"/>
  <c r="V311" i="54"/>
  <c r="T310" i="54"/>
  <c r="T309" i="54"/>
  <c r="T308" i="54"/>
  <c r="W307" i="54"/>
  <c r="W306" i="54"/>
  <c r="W305" i="54"/>
  <c r="W304" i="54"/>
  <c r="W303" i="54"/>
  <c r="W302" i="54"/>
  <c r="W301" i="54"/>
  <c r="W300" i="54"/>
  <c r="W299" i="54"/>
  <c r="W298" i="54"/>
  <c r="W297" i="54"/>
  <c r="W296" i="54"/>
  <c r="W295" i="54"/>
  <c r="W294" i="54"/>
  <c r="W293" i="54"/>
  <c r="U292" i="54"/>
  <c r="U291" i="54"/>
  <c r="U290" i="54"/>
  <c r="U289" i="54"/>
  <c r="U288" i="54"/>
  <c r="U287" i="54"/>
  <c r="U286" i="54"/>
  <c r="U285" i="54"/>
  <c r="U284" i="54"/>
  <c r="U283" i="54"/>
  <c r="U282" i="54"/>
  <c r="U281" i="54"/>
  <c r="U280" i="54"/>
  <c r="U279" i="54"/>
  <c r="U278" i="54"/>
  <c r="T307" i="54"/>
  <c r="T306" i="54"/>
  <c r="V306" i="54"/>
  <c r="T305" i="54"/>
  <c r="T304" i="54"/>
  <c r="T303" i="54"/>
  <c r="T302" i="54"/>
  <c r="V302" i="54"/>
  <c r="T301" i="54"/>
  <c r="T300" i="54"/>
  <c r="T299" i="54"/>
  <c r="T298" i="54"/>
  <c r="V298" i="54"/>
  <c r="T297" i="54"/>
  <c r="V297" i="54"/>
  <c r="T296" i="54"/>
  <c r="T295" i="54"/>
  <c r="T294" i="54"/>
  <c r="V294" i="54"/>
  <c r="T293" i="54"/>
  <c r="W292" i="54"/>
  <c r="W291" i="54"/>
  <c r="W290" i="54"/>
  <c r="W289" i="54"/>
  <c r="W288" i="54"/>
  <c r="W287" i="54"/>
  <c r="W286" i="54"/>
  <c r="W285" i="54"/>
  <c r="W284" i="54"/>
  <c r="W283" i="54"/>
  <c r="W282" i="54"/>
  <c r="W281" i="54"/>
  <c r="W280" i="54"/>
  <c r="W279" i="54"/>
  <c r="W278" i="54"/>
  <c r="U277" i="54"/>
  <c r="U276" i="54"/>
  <c r="U275" i="54"/>
  <c r="U274" i="54"/>
  <c r="U273" i="54"/>
  <c r="U272" i="54"/>
  <c r="U271" i="54"/>
  <c r="U270" i="54"/>
  <c r="U269" i="54"/>
  <c r="U268" i="54"/>
  <c r="U267" i="54"/>
  <c r="U266" i="54"/>
  <c r="U265" i="54"/>
  <c r="U264" i="54"/>
  <c r="U263" i="54"/>
  <c r="T292" i="54"/>
  <c r="T291" i="54"/>
  <c r="T290" i="54"/>
  <c r="T289" i="54"/>
  <c r="V289" i="54"/>
  <c r="T288" i="54"/>
  <c r="T287" i="54"/>
  <c r="T286" i="54"/>
  <c r="T285" i="54"/>
  <c r="V285" i="54"/>
  <c r="T284" i="54"/>
  <c r="T283" i="54"/>
  <c r="T282" i="54"/>
  <c r="V282" i="54"/>
  <c r="T281" i="54"/>
  <c r="V281" i="54"/>
  <c r="T280" i="54"/>
  <c r="T279" i="54"/>
  <c r="T278" i="54"/>
  <c r="W277" i="54"/>
  <c r="W276" i="54"/>
  <c r="W275" i="54"/>
  <c r="W274" i="54"/>
  <c r="W273" i="54"/>
  <c r="W272" i="54"/>
  <c r="W271" i="54"/>
  <c r="W270" i="54"/>
  <c r="W269" i="54"/>
  <c r="W268" i="54"/>
  <c r="W267" i="54"/>
  <c r="W266" i="54"/>
  <c r="W265" i="54"/>
  <c r="W264" i="54"/>
  <c r="W263" i="54"/>
  <c r="U262" i="54"/>
  <c r="U261" i="54"/>
  <c r="U260" i="54"/>
  <c r="U259" i="54"/>
  <c r="U258" i="54"/>
  <c r="U257" i="54"/>
  <c r="U256" i="54"/>
  <c r="U255" i="54"/>
  <c r="U254" i="54"/>
  <c r="U253" i="54"/>
  <c r="U252" i="54"/>
  <c r="U251" i="54"/>
  <c r="U250" i="54"/>
  <c r="U249" i="54"/>
  <c r="U248" i="54"/>
  <c r="T277" i="54"/>
  <c r="T276" i="54"/>
  <c r="V276" i="54"/>
  <c r="T275" i="54"/>
  <c r="T274" i="54"/>
  <c r="T273" i="54"/>
  <c r="T272" i="54"/>
  <c r="V272" i="54"/>
  <c r="T271" i="54"/>
  <c r="T270" i="54"/>
  <c r="T269" i="54"/>
  <c r="T268" i="54"/>
  <c r="V268" i="54"/>
  <c r="T267" i="54"/>
  <c r="V267" i="54"/>
  <c r="T266" i="54"/>
  <c r="T265" i="54"/>
  <c r="T264" i="54"/>
  <c r="V264" i="54"/>
  <c r="T263" i="54"/>
  <c r="W249" i="54"/>
  <c r="W250" i="54"/>
  <c r="W251" i="54"/>
  <c r="W252" i="54"/>
  <c r="W253" i="54"/>
  <c r="W254" i="54"/>
  <c r="W255" i="54"/>
  <c r="W256" i="54"/>
  <c r="W257" i="54"/>
  <c r="W258" i="54"/>
  <c r="W259" i="54"/>
  <c r="W260" i="54"/>
  <c r="W261" i="54"/>
  <c r="W262" i="54"/>
  <c r="W248" i="54"/>
  <c r="U247" i="54"/>
  <c r="U246" i="54"/>
  <c r="U245" i="54"/>
  <c r="U244" i="54"/>
  <c r="U243" i="54"/>
  <c r="U242" i="54"/>
  <c r="U241" i="54"/>
  <c r="U240" i="54"/>
  <c r="U239" i="54"/>
  <c r="U238" i="54"/>
  <c r="U237" i="54"/>
  <c r="U236" i="54"/>
  <c r="U235" i="54"/>
  <c r="U234" i="54"/>
  <c r="U233" i="54"/>
  <c r="T262" i="54"/>
  <c r="T261" i="54"/>
  <c r="V261" i="54"/>
  <c r="T260" i="54"/>
  <c r="T259" i="54"/>
  <c r="T258" i="54"/>
  <c r="T257" i="54"/>
  <c r="V257" i="54"/>
  <c r="T256" i="54"/>
  <c r="V256" i="54"/>
  <c r="T255" i="54"/>
  <c r="T254" i="54"/>
  <c r="T253" i="54"/>
  <c r="V253" i="54"/>
  <c r="T252" i="54"/>
  <c r="V252" i="54"/>
  <c r="T251" i="54"/>
  <c r="T250" i="54"/>
  <c r="T249" i="54"/>
  <c r="V249" i="54"/>
  <c r="T248" i="54"/>
  <c r="W234" i="54"/>
  <c r="W235" i="54"/>
  <c r="W236" i="54"/>
  <c r="W237" i="54"/>
  <c r="W238" i="54"/>
  <c r="W239" i="54"/>
  <c r="W240" i="54"/>
  <c r="W241" i="54"/>
  <c r="W242" i="54"/>
  <c r="W243" i="54"/>
  <c r="W244" i="54"/>
  <c r="W245" i="54"/>
  <c r="W246" i="54"/>
  <c r="W247" i="54"/>
  <c r="W233" i="54"/>
  <c r="U457" i="54"/>
  <c r="U456" i="54"/>
  <c r="U455" i="54"/>
  <c r="U454" i="54"/>
  <c r="U453" i="54"/>
  <c r="U452" i="54"/>
  <c r="U451" i="54"/>
  <c r="U450" i="54"/>
  <c r="U449" i="54"/>
  <c r="U448" i="54"/>
  <c r="U447" i="54"/>
  <c r="U446" i="54"/>
  <c r="U445" i="54"/>
  <c r="U444" i="54"/>
  <c r="U443" i="54"/>
  <c r="T247" i="54"/>
  <c r="V247" i="54"/>
  <c r="T246" i="54"/>
  <c r="V246" i="54"/>
  <c r="T245" i="54"/>
  <c r="V245" i="54"/>
  <c r="T244" i="54"/>
  <c r="V244" i="54"/>
  <c r="T243" i="54"/>
  <c r="V243" i="54"/>
  <c r="T242" i="54"/>
  <c r="V242" i="54"/>
  <c r="T241" i="54"/>
  <c r="V241" i="54"/>
  <c r="T240" i="54"/>
  <c r="V240" i="54"/>
  <c r="T239" i="54"/>
  <c r="V239" i="54"/>
  <c r="T238" i="54"/>
  <c r="V238" i="54"/>
  <c r="T237" i="54"/>
  <c r="V237" i="54"/>
  <c r="T236" i="54"/>
  <c r="V236" i="54"/>
  <c r="T235" i="54"/>
  <c r="V235" i="54"/>
  <c r="T234" i="54"/>
  <c r="V234" i="54"/>
  <c r="T233" i="54"/>
  <c r="V233" i="54"/>
  <c r="W217" i="54"/>
  <c r="W218" i="54"/>
  <c r="W219" i="54"/>
  <c r="W220" i="54"/>
  <c r="W221" i="54"/>
  <c r="W222" i="54"/>
  <c r="W223" i="54"/>
  <c r="W224" i="54"/>
  <c r="W225" i="54"/>
  <c r="W226" i="54"/>
  <c r="W227" i="54"/>
  <c r="W228" i="54"/>
  <c r="W229" i="54"/>
  <c r="W230" i="54"/>
  <c r="W216" i="54"/>
  <c r="U215" i="54"/>
  <c r="U214" i="54"/>
  <c r="U213" i="54"/>
  <c r="U212" i="54"/>
  <c r="U211" i="54"/>
  <c r="U210" i="54"/>
  <c r="U209" i="54"/>
  <c r="U208" i="54"/>
  <c r="U207" i="54"/>
  <c r="U206" i="54"/>
  <c r="U205" i="54"/>
  <c r="U204" i="54"/>
  <c r="U203" i="54"/>
  <c r="U202" i="54"/>
  <c r="U201" i="54"/>
  <c r="T230" i="54"/>
  <c r="T229" i="54"/>
  <c r="T228" i="54"/>
  <c r="T227" i="54"/>
  <c r="T226" i="54"/>
  <c r="T225" i="54"/>
  <c r="T224" i="54"/>
  <c r="T223" i="54"/>
  <c r="T222" i="54"/>
  <c r="T221" i="54"/>
  <c r="T220" i="54"/>
  <c r="T219" i="54"/>
  <c r="T218" i="54"/>
  <c r="T217" i="54"/>
  <c r="T216" i="54"/>
  <c r="W202" i="54"/>
  <c r="W203" i="54"/>
  <c r="W204" i="54"/>
  <c r="W205" i="54"/>
  <c r="W206" i="54"/>
  <c r="W207" i="54"/>
  <c r="W208" i="54"/>
  <c r="W209" i="54"/>
  <c r="W210" i="54"/>
  <c r="W211" i="54"/>
  <c r="W212" i="54"/>
  <c r="W213" i="54"/>
  <c r="W214" i="54"/>
  <c r="W215" i="54"/>
  <c r="W201" i="54"/>
  <c r="U200" i="54"/>
  <c r="U199" i="54"/>
  <c r="U198" i="54"/>
  <c r="U197" i="54"/>
  <c r="U196" i="54"/>
  <c r="U195" i="54"/>
  <c r="U194" i="54"/>
  <c r="U193" i="54"/>
  <c r="U192" i="54"/>
  <c r="U191" i="54"/>
  <c r="U190" i="54"/>
  <c r="U189" i="54"/>
  <c r="U188" i="54"/>
  <c r="U187" i="54"/>
  <c r="U186" i="54"/>
  <c r="T215" i="54"/>
  <c r="V215" i="54"/>
  <c r="T214" i="54"/>
  <c r="V214" i="54"/>
  <c r="T213" i="54"/>
  <c r="T212" i="54"/>
  <c r="V212" i="54"/>
  <c r="T211" i="54"/>
  <c r="V211" i="54"/>
  <c r="T210" i="54"/>
  <c r="V210" i="54"/>
  <c r="T209" i="54"/>
  <c r="T208" i="54"/>
  <c r="V208" i="54"/>
  <c r="T207" i="54"/>
  <c r="V207" i="54"/>
  <c r="T206" i="54"/>
  <c r="V206" i="54"/>
  <c r="T205" i="54"/>
  <c r="T204" i="54"/>
  <c r="T203" i="54"/>
  <c r="V203" i="54"/>
  <c r="T202" i="54"/>
  <c r="V202" i="54"/>
  <c r="T201" i="54"/>
  <c r="W187" i="54"/>
  <c r="W188" i="54"/>
  <c r="W189" i="54"/>
  <c r="W190" i="54"/>
  <c r="W191" i="54"/>
  <c r="W192" i="54"/>
  <c r="W193" i="54"/>
  <c r="W194" i="54"/>
  <c r="W195" i="54"/>
  <c r="W196" i="54"/>
  <c r="W197" i="54"/>
  <c r="W198" i="54"/>
  <c r="W199" i="54"/>
  <c r="W200" i="54"/>
  <c r="W186" i="54"/>
  <c r="U185" i="54"/>
  <c r="U184" i="54"/>
  <c r="U183" i="54"/>
  <c r="U182" i="54"/>
  <c r="U181" i="54"/>
  <c r="U180" i="54"/>
  <c r="U179" i="54"/>
  <c r="U178" i="54"/>
  <c r="U177" i="54"/>
  <c r="U176" i="54"/>
  <c r="U175" i="54"/>
  <c r="U174" i="54"/>
  <c r="U173" i="54"/>
  <c r="U172" i="54"/>
  <c r="U171" i="54"/>
  <c r="T200" i="54"/>
  <c r="T199" i="54"/>
  <c r="T198" i="54"/>
  <c r="T197" i="54"/>
  <c r="V197" i="54"/>
  <c r="T196" i="54"/>
  <c r="T195" i="54"/>
  <c r="T194" i="54"/>
  <c r="T193" i="54"/>
  <c r="V193" i="54"/>
  <c r="T192" i="54"/>
  <c r="T191" i="54"/>
  <c r="T190" i="54"/>
  <c r="T189" i="54"/>
  <c r="T188" i="54"/>
  <c r="T187" i="54"/>
  <c r="T186" i="54"/>
  <c r="W172" i="54"/>
  <c r="W173" i="54"/>
  <c r="W174" i="54"/>
  <c r="W175" i="54"/>
  <c r="W176" i="54"/>
  <c r="W177" i="54"/>
  <c r="W178" i="54"/>
  <c r="W179" i="54"/>
  <c r="W180" i="54"/>
  <c r="W181" i="54"/>
  <c r="W182" i="54"/>
  <c r="W183" i="54"/>
  <c r="W184" i="54"/>
  <c r="W185" i="54"/>
  <c r="W171" i="54"/>
  <c r="U170" i="54"/>
  <c r="U169" i="54"/>
  <c r="U168" i="54"/>
  <c r="U167" i="54"/>
  <c r="U166" i="54"/>
  <c r="U165" i="54"/>
  <c r="U164" i="54"/>
  <c r="U163" i="54"/>
  <c r="U162" i="54"/>
  <c r="U161" i="54"/>
  <c r="U160" i="54"/>
  <c r="U159" i="54"/>
  <c r="U158" i="54"/>
  <c r="U157" i="54"/>
  <c r="U156" i="54"/>
  <c r="T185" i="54"/>
  <c r="V185" i="54"/>
  <c r="T184" i="54"/>
  <c r="V184" i="54"/>
  <c r="T183" i="54"/>
  <c r="V183" i="54"/>
  <c r="T182" i="54"/>
  <c r="V182" i="54"/>
  <c r="T181" i="54"/>
  <c r="V181" i="54"/>
  <c r="T180" i="54"/>
  <c r="V180" i="54"/>
  <c r="T179" i="54"/>
  <c r="V179" i="54"/>
  <c r="T178" i="54"/>
  <c r="V178" i="54"/>
  <c r="T177" i="54"/>
  <c r="V177" i="54"/>
  <c r="T176" i="54"/>
  <c r="V176" i="54"/>
  <c r="T175" i="54"/>
  <c r="V175" i="54"/>
  <c r="T174" i="54"/>
  <c r="V174" i="54"/>
  <c r="T173" i="54"/>
  <c r="V173" i="54"/>
  <c r="T172" i="54"/>
  <c r="V172" i="54"/>
  <c r="T171" i="54"/>
  <c r="V171" i="54"/>
  <c r="W157" i="54"/>
  <c r="W158" i="54"/>
  <c r="W159" i="54"/>
  <c r="W160" i="54"/>
  <c r="W161" i="54"/>
  <c r="W162" i="54"/>
  <c r="W163" i="54"/>
  <c r="W164" i="54"/>
  <c r="W165" i="54"/>
  <c r="W166" i="54"/>
  <c r="W167" i="54"/>
  <c r="W168" i="54"/>
  <c r="W169" i="54"/>
  <c r="W170" i="54"/>
  <c r="W156" i="54"/>
  <c r="U155" i="54"/>
  <c r="U154" i="54"/>
  <c r="U153" i="54"/>
  <c r="U152" i="54"/>
  <c r="U151" i="54"/>
  <c r="U150" i="54"/>
  <c r="U149" i="54"/>
  <c r="U148" i="54"/>
  <c r="U147" i="54"/>
  <c r="U146" i="54"/>
  <c r="U145" i="54"/>
  <c r="U144" i="54"/>
  <c r="U143" i="54"/>
  <c r="U142" i="54"/>
  <c r="U141" i="54"/>
  <c r="T170" i="54"/>
  <c r="V170" i="54"/>
  <c r="T169" i="54"/>
  <c r="V169" i="54"/>
  <c r="T168" i="54"/>
  <c r="V168" i="54"/>
  <c r="T167" i="54"/>
  <c r="V167" i="54"/>
  <c r="T166" i="54"/>
  <c r="V166" i="54"/>
  <c r="T165" i="54"/>
  <c r="V165" i="54"/>
  <c r="T164" i="54"/>
  <c r="V164" i="54"/>
  <c r="T163" i="54"/>
  <c r="V163" i="54"/>
  <c r="T162" i="54"/>
  <c r="V162" i="54"/>
  <c r="T161" i="54"/>
  <c r="V161" i="54"/>
  <c r="T160" i="54"/>
  <c r="V160" i="54"/>
  <c r="T159" i="54"/>
  <c r="V159" i="54"/>
  <c r="T158" i="54"/>
  <c r="V158" i="54"/>
  <c r="T157" i="54"/>
  <c r="V157" i="54"/>
  <c r="T156" i="54"/>
  <c r="V156" i="54"/>
  <c r="W155" i="54"/>
  <c r="W154" i="54"/>
  <c r="W153" i="54"/>
  <c r="W152" i="54"/>
  <c r="W151" i="54"/>
  <c r="W150" i="54"/>
  <c r="W149" i="54"/>
  <c r="W148" i="54"/>
  <c r="W147" i="54"/>
  <c r="W146" i="54"/>
  <c r="W145" i="54"/>
  <c r="W144" i="54"/>
  <c r="W143" i="54"/>
  <c r="W142" i="54"/>
  <c r="W141" i="54"/>
  <c r="U140" i="54"/>
  <c r="U139" i="54"/>
  <c r="U138" i="54"/>
  <c r="U137" i="54"/>
  <c r="U136" i="54"/>
  <c r="U135" i="54"/>
  <c r="U134" i="54"/>
  <c r="U133" i="54"/>
  <c r="U132" i="54"/>
  <c r="U131" i="54"/>
  <c r="U130" i="54"/>
  <c r="U129" i="54"/>
  <c r="U128" i="54"/>
  <c r="U127" i="54"/>
  <c r="U126" i="54"/>
  <c r="T155" i="54"/>
  <c r="T154" i="54"/>
  <c r="T153" i="54"/>
  <c r="V153" i="54"/>
  <c r="T152" i="54"/>
  <c r="T151" i="54"/>
  <c r="T150" i="54"/>
  <c r="T149" i="54"/>
  <c r="V149" i="54"/>
  <c r="T148" i="54"/>
  <c r="T147" i="54"/>
  <c r="T146" i="54"/>
  <c r="T145" i="54"/>
  <c r="V145" i="54"/>
  <c r="T144" i="54"/>
  <c r="T143" i="54"/>
  <c r="T142" i="54"/>
  <c r="T141" i="54"/>
  <c r="V141" i="54"/>
  <c r="W127" i="54"/>
  <c r="W128" i="54"/>
  <c r="W129" i="54"/>
  <c r="W130" i="54"/>
  <c r="W131" i="54"/>
  <c r="W132" i="54"/>
  <c r="W133" i="54"/>
  <c r="W134" i="54"/>
  <c r="W135" i="54"/>
  <c r="W136" i="54"/>
  <c r="W137" i="54"/>
  <c r="W138" i="54"/>
  <c r="W139" i="54"/>
  <c r="W140" i="54"/>
  <c r="W126" i="54"/>
  <c r="U125" i="54"/>
  <c r="U124" i="54"/>
  <c r="U123" i="54"/>
  <c r="U122" i="54"/>
  <c r="U121" i="54"/>
  <c r="U120" i="54"/>
  <c r="U119" i="54"/>
  <c r="U118" i="54"/>
  <c r="U117" i="54"/>
  <c r="U116" i="54"/>
  <c r="U115" i="54"/>
  <c r="U114" i="54"/>
  <c r="U113" i="54"/>
  <c r="U112" i="54"/>
  <c r="U111" i="54"/>
  <c r="T140" i="54"/>
  <c r="T139" i="54"/>
  <c r="T138" i="54"/>
  <c r="T137" i="54"/>
  <c r="T136" i="54"/>
  <c r="T135" i="54"/>
  <c r="T134" i="54"/>
  <c r="T133" i="54"/>
  <c r="T132" i="54"/>
  <c r="T131" i="54"/>
  <c r="T130" i="54"/>
  <c r="T129" i="54"/>
  <c r="T128" i="54"/>
  <c r="T127" i="54"/>
  <c r="T126" i="54"/>
  <c r="W112" i="54"/>
  <c r="W113" i="54"/>
  <c r="W114" i="54"/>
  <c r="W115" i="54"/>
  <c r="W116" i="54"/>
  <c r="W117" i="54"/>
  <c r="W118" i="54"/>
  <c r="W119" i="54"/>
  <c r="W120" i="54"/>
  <c r="W121" i="54"/>
  <c r="W122" i="54"/>
  <c r="W123" i="54"/>
  <c r="W124" i="54"/>
  <c r="W125" i="54"/>
  <c r="W111" i="54"/>
  <c r="U110" i="54"/>
  <c r="U109" i="54"/>
  <c r="U108" i="54"/>
  <c r="U107" i="54"/>
  <c r="U106" i="54"/>
  <c r="U105" i="54"/>
  <c r="U104" i="54"/>
  <c r="U103" i="54"/>
  <c r="U102" i="54"/>
  <c r="U101" i="54"/>
  <c r="U100" i="54"/>
  <c r="U99" i="54"/>
  <c r="U98" i="54"/>
  <c r="U97" i="54"/>
  <c r="U96" i="54"/>
  <c r="T125" i="54"/>
  <c r="V125" i="54"/>
  <c r="T124" i="54"/>
  <c r="T123" i="54"/>
  <c r="T122" i="54"/>
  <c r="V122" i="54"/>
  <c r="T121" i="54"/>
  <c r="V121" i="54"/>
  <c r="T120" i="54"/>
  <c r="T119" i="54"/>
  <c r="T118" i="54"/>
  <c r="V118" i="54"/>
  <c r="T117" i="54"/>
  <c r="V117" i="54"/>
  <c r="T116" i="54"/>
  <c r="T115" i="54"/>
  <c r="T114" i="54"/>
  <c r="V114" i="54"/>
  <c r="T113" i="54"/>
  <c r="V113" i="54"/>
  <c r="T112" i="54"/>
  <c r="T111" i="54"/>
  <c r="W110" i="54"/>
  <c r="W109" i="54"/>
  <c r="W108" i="54"/>
  <c r="W107" i="54"/>
  <c r="W106" i="54"/>
  <c r="W105" i="54"/>
  <c r="W104" i="54"/>
  <c r="W103" i="54"/>
  <c r="W102" i="54"/>
  <c r="W101" i="54"/>
  <c r="W100" i="54"/>
  <c r="W99" i="54"/>
  <c r="W98" i="54"/>
  <c r="W97" i="54"/>
  <c r="W96" i="54"/>
  <c r="U95" i="54"/>
  <c r="U94" i="54"/>
  <c r="U93" i="54"/>
  <c r="U92" i="54"/>
  <c r="U91" i="54"/>
  <c r="U90" i="54"/>
  <c r="U89" i="54"/>
  <c r="U88" i="54"/>
  <c r="U87" i="54"/>
  <c r="U86" i="54"/>
  <c r="U85" i="54"/>
  <c r="U84" i="54"/>
  <c r="U83" i="54"/>
  <c r="U82" i="54"/>
  <c r="U81" i="54"/>
  <c r="T110" i="54"/>
  <c r="V110" i="54"/>
  <c r="T109" i="54"/>
  <c r="V109" i="54"/>
  <c r="T108" i="54"/>
  <c r="T107" i="54"/>
  <c r="T106" i="54"/>
  <c r="V106" i="54"/>
  <c r="T105" i="54"/>
  <c r="V105" i="54"/>
  <c r="T104" i="54"/>
  <c r="T103" i="54"/>
  <c r="T102" i="54"/>
  <c r="V102" i="54"/>
  <c r="T101" i="54"/>
  <c r="V101" i="54"/>
  <c r="T100" i="54"/>
  <c r="T99" i="54"/>
  <c r="T98" i="54"/>
  <c r="V98" i="54"/>
  <c r="T97" i="54"/>
  <c r="V97" i="54"/>
  <c r="T96" i="54"/>
  <c r="W82" i="54"/>
  <c r="W83" i="54"/>
  <c r="W84" i="54"/>
  <c r="W85" i="54"/>
  <c r="W86" i="54"/>
  <c r="W87" i="54"/>
  <c r="W88" i="54"/>
  <c r="W89" i="54"/>
  <c r="W90" i="54"/>
  <c r="W91" i="54"/>
  <c r="W92" i="54"/>
  <c r="W93" i="54"/>
  <c r="W94" i="54"/>
  <c r="W95" i="54"/>
  <c r="W81" i="54"/>
  <c r="U80" i="54"/>
  <c r="U79" i="54"/>
  <c r="U78" i="54"/>
  <c r="U77" i="54"/>
  <c r="U76" i="54"/>
  <c r="U75" i="54"/>
  <c r="U74" i="54"/>
  <c r="U73" i="54"/>
  <c r="U72" i="54"/>
  <c r="U71" i="54"/>
  <c r="U70" i="54"/>
  <c r="U69" i="54"/>
  <c r="U68" i="54"/>
  <c r="U67" i="54"/>
  <c r="U66" i="54"/>
  <c r="T95" i="54"/>
  <c r="T94" i="54"/>
  <c r="V94" i="54"/>
  <c r="T93" i="54"/>
  <c r="T92" i="54"/>
  <c r="T91" i="54"/>
  <c r="T90" i="54"/>
  <c r="V90" i="54"/>
  <c r="T89" i="54"/>
  <c r="T88" i="54"/>
  <c r="T87" i="54"/>
  <c r="T86" i="54"/>
  <c r="V86" i="54"/>
  <c r="T85" i="54"/>
  <c r="T84" i="54"/>
  <c r="T83" i="54"/>
  <c r="T82" i="54"/>
  <c r="V82" i="54"/>
  <c r="T81" i="54"/>
  <c r="T80" i="54"/>
  <c r="T79" i="54"/>
  <c r="T78" i="54"/>
  <c r="T77" i="54"/>
  <c r="T76" i="54"/>
  <c r="T75" i="54"/>
  <c r="T74" i="54"/>
  <c r="T73" i="54"/>
  <c r="T72" i="54"/>
  <c r="T71" i="54"/>
  <c r="T70" i="54"/>
  <c r="T69" i="54"/>
  <c r="T68" i="54"/>
  <c r="T67" i="54"/>
  <c r="T66" i="54"/>
  <c r="T65" i="54"/>
  <c r="T64" i="54"/>
  <c r="T63" i="54"/>
  <c r="T62" i="54"/>
  <c r="T61" i="54"/>
  <c r="T60" i="54"/>
  <c r="T59" i="54"/>
  <c r="T58" i="54"/>
  <c r="T57" i="54"/>
  <c r="T56" i="54"/>
  <c r="T55" i="54"/>
  <c r="T54" i="54"/>
  <c r="T53" i="54"/>
  <c r="T52" i="54"/>
  <c r="T51" i="54"/>
  <c r="T50" i="54"/>
  <c r="T49" i="54"/>
  <c r="T48" i="54"/>
  <c r="T47" i="54"/>
  <c r="T46" i="54"/>
  <c r="T45" i="54"/>
  <c r="T44" i="54"/>
  <c r="T43" i="54"/>
  <c r="T42" i="54"/>
  <c r="T41" i="54"/>
  <c r="T40" i="54"/>
  <c r="T39" i="54"/>
  <c r="T38" i="54"/>
  <c r="T37" i="54"/>
  <c r="T36" i="54"/>
  <c r="T35" i="54"/>
  <c r="T34" i="54"/>
  <c r="T33" i="54"/>
  <c r="T32" i="54"/>
  <c r="T31" i="54"/>
  <c r="T30" i="54"/>
  <c r="T29" i="54"/>
  <c r="T28" i="54"/>
  <c r="T27" i="54"/>
  <c r="T26" i="54"/>
  <c r="T25" i="54"/>
  <c r="T24" i="54"/>
  <c r="T23" i="54"/>
  <c r="T22" i="54"/>
  <c r="T21" i="54"/>
  <c r="T20" i="54"/>
  <c r="T19" i="54"/>
  <c r="T18" i="54"/>
  <c r="T17" i="54"/>
  <c r="T16" i="54"/>
  <c r="T15" i="54"/>
  <c r="T14" i="54"/>
  <c r="T13" i="54"/>
  <c r="T12" i="54"/>
  <c r="T11" i="54"/>
  <c r="T10" i="54"/>
  <c r="T9" i="54"/>
  <c r="T8" i="54"/>
  <c r="T7" i="54"/>
  <c r="T6" i="54"/>
  <c r="W67" i="54"/>
  <c r="W68" i="54"/>
  <c r="W69" i="54"/>
  <c r="W70" i="54"/>
  <c r="W71" i="54"/>
  <c r="W72" i="54"/>
  <c r="W73" i="54"/>
  <c r="W74" i="54"/>
  <c r="W75" i="54"/>
  <c r="W76" i="54"/>
  <c r="W77" i="54"/>
  <c r="W78" i="54"/>
  <c r="W79" i="54"/>
  <c r="W80" i="54"/>
  <c r="W66" i="54"/>
  <c r="U65" i="54"/>
  <c r="U64" i="54"/>
  <c r="U63" i="54"/>
  <c r="U62" i="54"/>
  <c r="U61" i="54"/>
  <c r="U60" i="54"/>
  <c r="U59" i="54"/>
  <c r="U58" i="54"/>
  <c r="U57" i="54"/>
  <c r="U56" i="54"/>
  <c r="U55" i="54"/>
  <c r="U54" i="54"/>
  <c r="U53" i="54"/>
  <c r="U52" i="54"/>
  <c r="U51" i="54"/>
  <c r="I9411" i="50"/>
  <c r="I9410" i="50"/>
  <c r="I9409" i="50"/>
  <c r="I9408" i="50"/>
  <c r="I9407" i="50"/>
  <c r="I9406" i="50"/>
  <c r="I9405" i="50"/>
  <c r="I9404" i="50"/>
  <c r="I9403" i="50"/>
  <c r="I9402" i="50"/>
  <c r="I9401" i="50"/>
  <c r="I9400" i="50"/>
  <c r="I9399" i="50"/>
  <c r="I9398" i="50"/>
  <c r="I9397" i="50"/>
  <c r="I9396" i="50"/>
  <c r="I9395" i="50"/>
  <c r="I9394" i="50"/>
  <c r="I9393" i="50"/>
  <c r="I9392" i="50"/>
  <c r="I9391" i="50"/>
  <c r="I9390" i="50"/>
  <c r="I9389" i="50"/>
  <c r="I9388" i="50"/>
  <c r="I9387" i="50"/>
  <c r="I9386" i="50"/>
  <c r="I9385" i="50"/>
  <c r="I9384" i="50"/>
  <c r="I9383" i="50"/>
  <c r="I9382" i="50"/>
  <c r="I9381" i="50"/>
  <c r="I9380" i="50"/>
  <c r="I9379" i="50"/>
  <c r="I9378" i="50"/>
  <c r="I9377" i="50"/>
  <c r="I9376" i="50"/>
  <c r="I9375" i="50"/>
  <c r="I9374" i="50"/>
  <c r="I9373" i="50"/>
  <c r="I9372" i="50"/>
  <c r="I9371" i="50"/>
  <c r="I9370" i="50"/>
  <c r="I9369" i="50"/>
  <c r="I9368" i="50"/>
  <c r="I9367" i="50"/>
  <c r="I9366" i="50"/>
  <c r="I9365" i="50"/>
  <c r="I9364" i="50"/>
  <c r="I9363" i="50"/>
  <c r="I9362" i="50"/>
  <c r="I9361" i="50"/>
  <c r="I9360" i="50"/>
  <c r="I9359" i="50"/>
  <c r="I9358" i="50"/>
  <c r="I9357" i="50"/>
  <c r="I9356" i="50"/>
  <c r="I9355" i="50"/>
  <c r="I9354" i="50"/>
  <c r="I9353" i="50"/>
  <c r="I9352" i="50"/>
  <c r="I9351" i="50"/>
  <c r="I9350" i="50"/>
  <c r="I9349" i="50"/>
  <c r="I9348" i="50"/>
  <c r="I9347" i="50"/>
  <c r="I9346" i="50"/>
  <c r="I9345" i="50"/>
  <c r="I9344" i="50"/>
  <c r="I9343" i="50"/>
  <c r="I9342" i="50"/>
  <c r="I9341" i="50"/>
  <c r="I9340" i="50"/>
  <c r="I9339" i="50"/>
  <c r="I9338" i="50"/>
  <c r="I9337" i="50"/>
  <c r="I9336" i="50"/>
  <c r="I9335" i="50"/>
  <c r="I9334" i="50"/>
  <c r="I9333" i="50"/>
  <c r="I9332" i="50"/>
  <c r="I9331" i="50"/>
  <c r="I9330" i="50"/>
  <c r="I9329" i="50"/>
  <c r="I9328" i="50"/>
  <c r="I9327" i="50"/>
  <c r="I9326" i="50"/>
  <c r="I9325" i="50"/>
  <c r="I9324" i="50"/>
  <c r="I9323" i="50"/>
  <c r="I9322" i="50"/>
  <c r="I9321" i="50"/>
  <c r="I9320" i="50"/>
  <c r="I9319" i="50"/>
  <c r="I9318" i="50"/>
  <c r="I9317" i="50"/>
  <c r="I9316" i="50"/>
  <c r="I9315" i="50"/>
  <c r="I9314" i="50"/>
  <c r="I9313" i="50"/>
  <c r="I9312" i="50"/>
  <c r="I9311" i="50"/>
  <c r="I9310" i="50"/>
  <c r="I9309" i="50"/>
  <c r="I9308" i="50"/>
  <c r="I9307" i="50"/>
  <c r="I9306" i="50"/>
  <c r="I9305" i="50"/>
  <c r="I9304" i="50"/>
  <c r="I9303" i="50"/>
  <c r="I9302" i="50"/>
  <c r="I9301" i="50"/>
  <c r="I9300" i="50"/>
  <c r="I9299" i="50"/>
  <c r="I9298" i="50"/>
  <c r="I9297" i="50"/>
  <c r="I9296" i="50"/>
  <c r="I9295" i="50"/>
  <c r="I9294" i="50"/>
  <c r="I9293" i="50"/>
  <c r="I9292" i="50"/>
  <c r="I9291" i="50"/>
  <c r="I9290" i="50"/>
  <c r="I9289" i="50"/>
  <c r="I9288" i="50"/>
  <c r="I9287" i="50"/>
  <c r="I9286" i="50"/>
  <c r="I9285" i="50"/>
  <c r="I9284" i="50"/>
  <c r="I9283" i="50"/>
  <c r="I9282" i="50"/>
  <c r="I9281" i="50"/>
  <c r="I9280" i="50"/>
  <c r="I9279" i="50"/>
  <c r="I9278" i="50"/>
  <c r="I9277" i="50"/>
  <c r="I9276" i="50"/>
  <c r="I9275" i="50"/>
  <c r="I9274" i="50"/>
  <c r="I9273" i="50"/>
  <c r="I9272" i="50"/>
  <c r="I9271" i="50"/>
  <c r="I9270" i="50"/>
  <c r="I9269" i="50"/>
  <c r="I9268" i="50"/>
  <c r="I9267" i="50"/>
  <c r="I9266" i="50"/>
  <c r="I9265" i="50"/>
  <c r="I9264" i="50"/>
  <c r="I9263" i="50"/>
  <c r="I9262" i="50"/>
  <c r="I9261" i="50"/>
  <c r="I9260" i="50"/>
  <c r="I9259" i="50"/>
  <c r="I9258" i="50"/>
  <c r="I9257" i="50"/>
  <c r="I9256" i="50"/>
  <c r="I9255" i="50"/>
  <c r="I9254" i="50"/>
  <c r="I9253" i="50"/>
  <c r="I9252" i="50"/>
  <c r="I9251" i="50"/>
  <c r="I9250" i="50"/>
  <c r="I9249" i="50"/>
  <c r="I9248" i="50"/>
  <c r="I9247" i="50"/>
  <c r="I9246" i="50"/>
  <c r="I9245" i="50"/>
  <c r="I9244" i="50"/>
  <c r="I9243" i="50"/>
  <c r="I9242" i="50"/>
  <c r="I9241" i="50"/>
  <c r="I9240" i="50"/>
  <c r="I9239" i="50"/>
  <c r="I9238" i="50"/>
  <c r="I9237" i="50"/>
  <c r="I9236" i="50"/>
  <c r="I9235" i="50"/>
  <c r="I9234" i="50"/>
  <c r="I9233" i="50"/>
  <c r="I9232" i="50"/>
  <c r="I9231" i="50"/>
  <c r="I9230" i="50"/>
  <c r="I9229" i="50"/>
  <c r="I9228" i="50"/>
  <c r="I9227" i="50"/>
  <c r="I9226" i="50"/>
  <c r="I9225" i="50"/>
  <c r="I9224" i="50"/>
  <c r="I9223" i="50"/>
  <c r="I9222" i="50"/>
  <c r="I9221" i="50"/>
  <c r="I9220" i="50"/>
  <c r="I9219" i="50"/>
  <c r="I9218" i="50"/>
  <c r="I9217" i="50"/>
  <c r="I9216" i="50"/>
  <c r="I9215" i="50"/>
  <c r="I9214" i="50"/>
  <c r="I9213" i="50"/>
  <c r="I9212" i="50"/>
  <c r="I9211" i="50"/>
  <c r="I9210" i="50"/>
  <c r="I9209" i="50"/>
  <c r="I9208" i="50"/>
  <c r="I9207" i="50"/>
  <c r="I9206" i="50"/>
  <c r="I9205" i="50"/>
  <c r="I9204" i="50"/>
  <c r="I9203" i="50"/>
  <c r="I9202" i="50"/>
  <c r="I9201" i="50"/>
  <c r="I9200" i="50"/>
  <c r="I9199" i="50"/>
  <c r="I9198" i="50"/>
  <c r="I9197" i="50"/>
  <c r="I9196" i="50"/>
  <c r="I9195" i="50"/>
  <c r="I9194" i="50"/>
  <c r="I9193" i="50"/>
  <c r="I9192" i="50"/>
  <c r="I9191" i="50"/>
  <c r="I9190" i="50"/>
  <c r="I9189" i="50"/>
  <c r="I9188" i="50"/>
  <c r="I9187" i="50"/>
  <c r="I9186" i="50"/>
  <c r="I9185" i="50"/>
  <c r="I9184" i="50"/>
  <c r="I9183" i="50"/>
  <c r="I9182" i="50"/>
  <c r="I9181" i="50"/>
  <c r="I9180" i="50"/>
  <c r="I9179" i="50"/>
  <c r="I9178" i="50"/>
  <c r="I9177" i="50"/>
  <c r="I9176" i="50"/>
  <c r="I9175" i="50"/>
  <c r="I9174" i="50"/>
  <c r="I9173" i="50"/>
  <c r="I9172" i="50"/>
  <c r="I9171" i="50"/>
  <c r="I9170" i="50"/>
  <c r="I9169" i="50"/>
  <c r="I9168" i="50"/>
  <c r="I9167" i="50"/>
  <c r="I9166" i="50"/>
  <c r="I9165" i="50"/>
  <c r="I9164" i="50"/>
  <c r="I9163" i="50"/>
  <c r="I9162" i="50"/>
  <c r="I9161" i="50"/>
  <c r="I9160" i="50"/>
  <c r="I9159" i="50"/>
  <c r="I9158" i="50"/>
  <c r="I9157" i="50"/>
  <c r="I9156" i="50"/>
  <c r="I9155" i="50"/>
  <c r="I9154" i="50"/>
  <c r="I9153" i="50"/>
  <c r="I9152" i="50"/>
  <c r="I9151" i="50"/>
  <c r="I9150" i="50"/>
  <c r="I9149" i="50"/>
  <c r="I9148" i="50"/>
  <c r="I9147" i="50"/>
  <c r="I9146" i="50"/>
  <c r="I9145" i="50"/>
  <c r="I9144" i="50"/>
  <c r="I9143" i="50"/>
  <c r="I9142" i="50"/>
  <c r="I9141" i="50"/>
  <c r="I9140" i="50"/>
  <c r="I9139" i="50"/>
  <c r="I9138" i="50"/>
  <c r="I9137" i="50"/>
  <c r="I9136" i="50"/>
  <c r="I9135" i="50"/>
  <c r="I9134" i="50"/>
  <c r="I9133" i="50"/>
  <c r="I9132" i="50"/>
  <c r="I9131" i="50"/>
  <c r="I9130" i="50"/>
  <c r="I9129" i="50"/>
  <c r="I9128" i="50"/>
  <c r="I9127" i="50"/>
  <c r="I9126" i="50"/>
  <c r="I9125" i="50"/>
  <c r="I9124" i="50"/>
  <c r="I9123" i="50"/>
  <c r="I9122" i="50"/>
  <c r="I9121" i="50"/>
  <c r="I9120" i="50"/>
  <c r="I9119" i="50"/>
  <c r="I9118" i="50"/>
  <c r="I9117" i="50"/>
  <c r="I9116" i="50"/>
  <c r="I9115" i="50"/>
  <c r="I9114" i="50"/>
  <c r="I9113" i="50"/>
  <c r="I9112" i="50"/>
  <c r="I9111" i="50"/>
  <c r="I9110" i="50"/>
  <c r="I9109" i="50"/>
  <c r="I9108" i="50"/>
  <c r="I9107" i="50"/>
  <c r="I9106" i="50"/>
  <c r="I9105" i="50"/>
  <c r="I9104" i="50"/>
  <c r="I9103" i="50"/>
  <c r="I9102" i="50"/>
  <c r="I9101" i="50"/>
  <c r="I9100" i="50"/>
  <c r="I9099" i="50"/>
  <c r="I9098" i="50"/>
  <c r="I9097" i="50"/>
  <c r="I9096" i="50"/>
  <c r="I9095" i="50"/>
  <c r="I9094" i="50"/>
  <c r="I9093" i="50"/>
  <c r="I9092" i="50"/>
  <c r="I9091" i="50"/>
  <c r="I9090" i="50"/>
  <c r="I9089" i="50"/>
  <c r="I9088" i="50"/>
  <c r="I9087" i="50"/>
  <c r="I9086" i="50"/>
  <c r="I9085" i="50"/>
  <c r="I9084" i="50"/>
  <c r="I9083" i="50"/>
  <c r="I9082" i="50"/>
  <c r="I9081" i="50"/>
  <c r="I9080" i="50"/>
  <c r="I9079" i="50"/>
  <c r="I9078" i="50"/>
  <c r="I9077" i="50"/>
  <c r="I9076" i="50"/>
  <c r="I9075" i="50"/>
  <c r="I9074" i="50"/>
  <c r="I9073" i="50"/>
  <c r="I9072" i="50"/>
  <c r="I9071" i="50"/>
  <c r="I9070" i="50"/>
  <c r="I9069" i="50"/>
  <c r="I9068" i="50"/>
  <c r="I9067" i="50"/>
  <c r="I9066" i="50"/>
  <c r="I9065" i="50"/>
  <c r="I9064" i="50"/>
  <c r="I9063" i="50"/>
  <c r="I9062" i="50"/>
  <c r="I9061" i="50"/>
  <c r="I9060" i="50"/>
  <c r="I9059" i="50"/>
  <c r="I9058" i="50"/>
  <c r="I9057" i="50"/>
  <c r="I9056" i="50"/>
  <c r="I9055" i="50"/>
  <c r="I9054" i="50"/>
  <c r="I9053" i="50"/>
  <c r="I9052" i="50"/>
  <c r="I9051" i="50"/>
  <c r="I9050" i="50"/>
  <c r="I9049" i="50"/>
  <c r="I9048" i="50"/>
  <c r="I9047" i="50"/>
  <c r="I9046" i="50"/>
  <c r="I9045" i="50"/>
  <c r="I9044" i="50"/>
  <c r="I9043" i="50"/>
  <c r="I9042" i="50"/>
  <c r="I9041" i="50"/>
  <c r="I9040" i="50"/>
  <c r="I9039" i="50"/>
  <c r="I9038" i="50"/>
  <c r="I9037" i="50"/>
  <c r="I9036" i="50"/>
  <c r="I9035" i="50"/>
  <c r="I9034" i="50"/>
  <c r="I9033" i="50"/>
  <c r="I9032" i="50"/>
  <c r="I9031" i="50"/>
  <c r="I9030" i="50"/>
  <c r="I9029" i="50"/>
  <c r="I9028" i="50"/>
  <c r="I9027" i="50"/>
  <c r="I9026" i="50"/>
  <c r="I9025" i="50"/>
  <c r="I9024" i="50"/>
  <c r="I9023" i="50"/>
  <c r="I9022" i="50"/>
  <c r="I9021" i="50"/>
  <c r="I9020" i="50"/>
  <c r="I9019" i="50"/>
  <c r="I9018" i="50"/>
  <c r="I9017" i="50"/>
  <c r="I9016" i="50"/>
  <c r="I9015" i="50"/>
  <c r="I9014" i="50"/>
  <c r="I9013" i="50"/>
  <c r="I9012" i="50"/>
  <c r="I9011" i="50"/>
  <c r="I9010" i="50"/>
  <c r="I9009" i="50"/>
  <c r="I9008" i="50"/>
  <c r="I9007" i="50"/>
  <c r="I9006" i="50"/>
  <c r="I9005" i="50"/>
  <c r="I9004" i="50"/>
  <c r="I9003" i="50"/>
  <c r="I9002" i="50"/>
  <c r="I9001" i="50"/>
  <c r="I9000" i="50"/>
  <c r="I8999" i="50"/>
  <c r="I8998" i="50"/>
  <c r="I8997" i="50"/>
  <c r="I8996" i="50"/>
  <c r="I8995" i="50"/>
  <c r="I8994" i="50"/>
  <c r="I8993" i="50"/>
  <c r="I8992" i="50"/>
  <c r="I8991" i="50"/>
  <c r="I8990" i="50"/>
  <c r="I8989" i="50"/>
  <c r="I8988" i="50"/>
  <c r="I8987" i="50"/>
  <c r="I8986" i="50"/>
  <c r="I8985" i="50"/>
  <c r="I8984" i="50"/>
  <c r="I8983" i="50"/>
  <c r="I8982" i="50"/>
  <c r="I8981" i="50"/>
  <c r="I8980" i="50"/>
  <c r="I8979" i="50"/>
  <c r="I8978" i="50"/>
  <c r="I8977" i="50"/>
  <c r="I8976" i="50"/>
  <c r="I8975" i="50"/>
  <c r="I8974" i="50"/>
  <c r="I8973" i="50"/>
  <c r="I8972" i="50"/>
  <c r="I8971" i="50"/>
  <c r="I8970" i="50"/>
  <c r="I8969" i="50"/>
  <c r="I8968" i="50"/>
  <c r="I8967" i="50"/>
  <c r="I8966" i="50"/>
  <c r="I8965" i="50"/>
  <c r="I8964" i="50"/>
  <c r="I8963" i="50"/>
  <c r="I8962" i="50"/>
  <c r="I8961" i="50"/>
  <c r="I8960" i="50"/>
  <c r="I8959" i="50"/>
  <c r="I8958" i="50"/>
  <c r="I8957" i="50"/>
  <c r="I8956" i="50"/>
  <c r="I8955" i="50"/>
  <c r="I8954" i="50"/>
  <c r="I8953" i="50"/>
  <c r="I8952" i="50"/>
  <c r="I8951" i="50"/>
  <c r="I8950" i="50"/>
  <c r="I8949" i="50"/>
  <c r="I8948" i="50"/>
  <c r="I8947" i="50"/>
  <c r="I8946" i="50"/>
  <c r="I8945" i="50"/>
  <c r="I8944" i="50"/>
  <c r="I8943" i="50"/>
  <c r="I8942" i="50"/>
  <c r="I8941" i="50"/>
  <c r="I8940" i="50"/>
  <c r="I8939" i="50"/>
  <c r="I8938" i="50"/>
  <c r="I8937" i="50"/>
  <c r="I8936" i="50"/>
  <c r="I8935" i="50"/>
  <c r="I8934" i="50"/>
  <c r="I8933" i="50"/>
  <c r="I8932" i="50"/>
  <c r="I8931" i="50"/>
  <c r="I8930" i="50"/>
  <c r="I8929" i="50"/>
  <c r="I8928" i="50"/>
  <c r="I8927" i="50"/>
  <c r="I8926" i="50"/>
  <c r="I8925" i="50"/>
  <c r="I8924" i="50"/>
  <c r="I8923" i="50"/>
  <c r="I8922" i="50"/>
  <c r="I8921" i="50"/>
  <c r="I8920" i="50"/>
  <c r="I8919" i="50"/>
  <c r="I8918" i="50"/>
  <c r="I8917" i="50"/>
  <c r="I8916" i="50"/>
  <c r="I8915" i="50"/>
  <c r="I8914" i="50"/>
  <c r="I8913" i="50"/>
  <c r="I8912" i="50"/>
  <c r="I8911" i="50"/>
  <c r="I8910" i="50"/>
  <c r="I8909" i="50"/>
  <c r="I8908" i="50"/>
  <c r="I8907" i="50"/>
  <c r="I8906" i="50"/>
  <c r="I8905" i="50"/>
  <c r="I8904" i="50"/>
  <c r="I8903" i="50"/>
  <c r="I8902" i="50"/>
  <c r="I8901" i="50"/>
  <c r="I8900" i="50"/>
  <c r="I8899" i="50"/>
  <c r="I8898" i="50"/>
  <c r="I8897" i="50"/>
  <c r="I8896" i="50"/>
  <c r="I8895" i="50"/>
  <c r="I8894" i="50"/>
  <c r="I8893" i="50"/>
  <c r="I8892" i="50"/>
  <c r="I8891" i="50"/>
  <c r="I8890" i="50"/>
  <c r="I8889" i="50"/>
  <c r="I8888" i="50"/>
  <c r="I8887" i="50"/>
  <c r="I8886" i="50"/>
  <c r="I8885" i="50"/>
  <c r="I8884" i="50"/>
  <c r="I8883" i="50"/>
  <c r="I8882" i="50"/>
  <c r="I8881" i="50"/>
  <c r="I8880" i="50"/>
  <c r="I8879" i="50"/>
  <c r="I8878" i="50"/>
  <c r="I8877" i="50"/>
  <c r="I8876" i="50"/>
  <c r="I8875" i="50"/>
  <c r="I8874" i="50"/>
  <c r="I8873" i="50"/>
  <c r="I8872" i="50"/>
  <c r="I8871" i="50"/>
  <c r="I8870" i="50"/>
  <c r="I8869" i="50"/>
  <c r="I8868" i="50"/>
  <c r="I8867" i="50"/>
  <c r="I8866" i="50"/>
  <c r="I8865" i="50"/>
  <c r="I8864" i="50"/>
  <c r="I8863" i="50"/>
  <c r="I8862" i="50"/>
  <c r="I8861" i="50"/>
  <c r="I8860" i="50"/>
  <c r="I8859" i="50"/>
  <c r="I8858" i="50"/>
  <c r="I8857" i="50"/>
  <c r="I8856" i="50"/>
  <c r="I8855" i="50"/>
  <c r="I8854" i="50"/>
  <c r="I8853" i="50"/>
  <c r="I8852" i="50"/>
  <c r="I8851" i="50"/>
  <c r="I8850" i="50"/>
  <c r="I8849" i="50"/>
  <c r="I8848" i="50"/>
  <c r="I8847" i="50"/>
  <c r="I8846" i="50"/>
  <c r="I8845" i="50"/>
  <c r="I8844" i="50"/>
  <c r="I8843" i="50"/>
  <c r="I8842" i="50"/>
  <c r="I8841" i="50"/>
  <c r="I8840" i="50"/>
  <c r="I8839" i="50"/>
  <c r="I8838" i="50"/>
  <c r="I8837" i="50"/>
  <c r="I8836" i="50"/>
  <c r="I8835" i="50"/>
  <c r="I8834" i="50"/>
  <c r="I8833" i="50"/>
  <c r="I8832" i="50"/>
  <c r="I8831" i="50"/>
  <c r="I8830" i="50"/>
  <c r="I8829" i="50"/>
  <c r="I8828" i="50"/>
  <c r="I8827" i="50"/>
  <c r="I8826" i="50"/>
  <c r="I8825" i="50"/>
  <c r="I8824" i="50"/>
  <c r="I8823" i="50"/>
  <c r="I8822" i="50"/>
  <c r="I8821" i="50"/>
  <c r="I8820" i="50"/>
  <c r="I8819" i="50"/>
  <c r="I8818" i="50"/>
  <c r="I8817" i="50"/>
  <c r="I8816" i="50"/>
  <c r="I8815" i="50"/>
  <c r="I8814" i="50"/>
  <c r="I8813" i="50"/>
  <c r="I8812" i="50"/>
  <c r="I8811" i="50"/>
  <c r="I8810" i="50"/>
  <c r="I8809" i="50"/>
  <c r="I8808" i="50"/>
  <c r="I8807" i="50"/>
  <c r="I8806" i="50"/>
  <c r="I8805" i="50"/>
  <c r="I8804" i="50"/>
  <c r="I8803" i="50"/>
  <c r="I8802" i="50"/>
  <c r="I8801" i="50"/>
  <c r="I8800" i="50"/>
  <c r="I8799" i="50"/>
  <c r="I8798" i="50"/>
  <c r="I8797" i="50"/>
  <c r="I8796" i="50"/>
  <c r="I8795" i="50"/>
  <c r="I8794" i="50"/>
  <c r="I8793" i="50"/>
  <c r="I8792" i="50"/>
  <c r="I8791" i="50"/>
  <c r="I8790" i="50"/>
  <c r="I8789" i="50"/>
  <c r="I8788" i="50"/>
  <c r="I8787" i="50"/>
  <c r="I8786" i="50"/>
  <c r="I8785" i="50"/>
  <c r="I8784" i="50"/>
  <c r="I8783" i="50"/>
  <c r="I8782" i="50"/>
  <c r="I8781" i="50"/>
  <c r="I8780" i="50"/>
  <c r="I8779" i="50"/>
  <c r="I8778" i="50"/>
  <c r="I8777" i="50"/>
  <c r="I8776" i="50"/>
  <c r="I8775" i="50"/>
  <c r="I8774" i="50"/>
  <c r="I8773" i="50"/>
  <c r="I8772" i="50"/>
  <c r="I8771" i="50"/>
  <c r="I8770" i="50"/>
  <c r="I8769" i="50"/>
  <c r="I8768" i="50"/>
  <c r="I8767" i="50"/>
  <c r="I8766" i="50"/>
  <c r="I8765" i="50"/>
  <c r="I8764" i="50"/>
  <c r="I8763" i="50"/>
  <c r="I8762" i="50"/>
  <c r="I8761" i="50"/>
  <c r="I8760" i="50"/>
  <c r="I8759" i="50"/>
  <c r="I8758" i="50"/>
  <c r="I8757" i="50"/>
  <c r="I8756" i="50"/>
  <c r="I8755" i="50"/>
  <c r="I8754" i="50"/>
  <c r="I8753" i="50"/>
  <c r="I8752" i="50"/>
  <c r="I8751" i="50"/>
  <c r="I8750" i="50"/>
  <c r="I8749" i="50"/>
  <c r="I8748" i="50"/>
  <c r="I8747" i="50"/>
  <c r="I8746" i="50"/>
  <c r="I8745" i="50"/>
  <c r="I8744" i="50"/>
  <c r="I8743" i="50"/>
  <c r="I8742" i="50"/>
  <c r="I8741" i="50"/>
  <c r="I8740" i="50"/>
  <c r="I10083" i="50"/>
  <c r="I10082" i="50"/>
  <c r="I10081" i="50"/>
  <c r="I10080" i="50"/>
  <c r="I10079" i="50"/>
  <c r="I10078" i="50"/>
  <c r="I10077" i="50"/>
  <c r="I10076" i="50"/>
  <c r="I10075" i="50"/>
  <c r="I10074" i="50"/>
  <c r="I10073" i="50"/>
  <c r="I10072" i="50"/>
  <c r="I10071" i="50"/>
  <c r="I10070" i="50"/>
  <c r="I10069" i="50"/>
  <c r="I10068" i="50"/>
  <c r="I10067" i="50"/>
  <c r="I10066" i="50"/>
  <c r="I10065" i="50"/>
  <c r="I10064" i="50"/>
  <c r="I10063" i="50"/>
  <c r="I10062" i="50"/>
  <c r="I10061" i="50"/>
  <c r="I10060" i="50"/>
  <c r="I10059" i="50"/>
  <c r="I10058" i="50"/>
  <c r="I10057" i="50"/>
  <c r="I10056" i="50"/>
  <c r="I10055" i="50"/>
  <c r="I10054" i="50"/>
  <c r="I10053" i="50"/>
  <c r="I10052" i="50"/>
  <c r="I10051" i="50"/>
  <c r="I10050" i="50"/>
  <c r="I10049" i="50"/>
  <c r="I10048" i="50"/>
  <c r="I10047" i="50"/>
  <c r="I10046" i="50"/>
  <c r="I10045" i="50"/>
  <c r="I10044" i="50"/>
  <c r="I10043" i="50"/>
  <c r="I10042" i="50"/>
  <c r="I10041" i="50"/>
  <c r="I10040" i="50"/>
  <c r="I10039" i="50"/>
  <c r="I10038" i="50"/>
  <c r="I10037" i="50"/>
  <c r="I10036" i="50"/>
  <c r="I10035" i="50"/>
  <c r="I10034" i="50"/>
  <c r="I10033" i="50"/>
  <c r="I10032" i="50"/>
  <c r="I10031" i="50"/>
  <c r="I10030" i="50"/>
  <c r="I10029" i="50"/>
  <c r="I10028" i="50"/>
  <c r="I10027" i="50"/>
  <c r="I10026" i="50"/>
  <c r="I10025" i="50"/>
  <c r="I10024" i="50"/>
  <c r="I10023" i="50"/>
  <c r="I10022" i="50"/>
  <c r="I10021" i="50"/>
  <c r="I10020" i="50"/>
  <c r="I10019" i="50"/>
  <c r="I10018" i="50"/>
  <c r="I10017" i="50"/>
  <c r="I10016" i="50"/>
  <c r="I10015" i="50"/>
  <c r="I10014" i="50"/>
  <c r="I10013" i="50"/>
  <c r="I10012" i="50"/>
  <c r="I10011" i="50"/>
  <c r="I10010" i="50"/>
  <c r="I10009" i="50"/>
  <c r="I10008" i="50"/>
  <c r="I10007" i="50"/>
  <c r="I10006" i="50"/>
  <c r="I10005" i="50"/>
  <c r="I10004" i="50"/>
  <c r="I10003" i="50"/>
  <c r="I10002" i="50"/>
  <c r="I10001" i="50"/>
  <c r="I10000" i="50"/>
  <c r="I9999" i="50"/>
  <c r="I9998" i="50"/>
  <c r="I9997" i="50"/>
  <c r="I9996" i="50"/>
  <c r="I9995" i="50"/>
  <c r="I9994" i="50"/>
  <c r="I9993" i="50"/>
  <c r="I9992" i="50"/>
  <c r="I9991" i="50"/>
  <c r="I9990" i="50"/>
  <c r="I9989" i="50"/>
  <c r="I9988" i="50"/>
  <c r="I9987" i="50"/>
  <c r="I9986" i="50"/>
  <c r="I9985" i="50"/>
  <c r="I9984" i="50"/>
  <c r="I9983" i="50"/>
  <c r="I9982" i="50"/>
  <c r="I9981" i="50"/>
  <c r="I9980" i="50"/>
  <c r="I9979" i="50"/>
  <c r="I9978" i="50"/>
  <c r="I9977" i="50"/>
  <c r="I9976" i="50"/>
  <c r="I9975" i="50"/>
  <c r="I9974" i="50"/>
  <c r="I9973" i="50"/>
  <c r="I9972" i="50"/>
  <c r="I9971" i="50"/>
  <c r="I9970" i="50"/>
  <c r="I9969" i="50"/>
  <c r="I9968" i="50"/>
  <c r="I9967" i="50"/>
  <c r="I9966" i="50"/>
  <c r="I9965" i="50"/>
  <c r="I9964" i="50"/>
  <c r="I9963" i="50"/>
  <c r="I9962" i="50"/>
  <c r="I9961" i="50"/>
  <c r="I9960" i="50"/>
  <c r="I9959" i="50"/>
  <c r="I9958" i="50"/>
  <c r="I9957" i="50"/>
  <c r="I9956" i="50"/>
  <c r="I9955" i="50"/>
  <c r="I9954" i="50"/>
  <c r="I9953" i="50"/>
  <c r="I9952" i="50"/>
  <c r="I9951" i="50"/>
  <c r="I9950" i="50"/>
  <c r="I9949" i="50"/>
  <c r="I9948" i="50"/>
  <c r="I9947" i="50"/>
  <c r="I9946" i="50"/>
  <c r="I9945" i="50"/>
  <c r="I9944" i="50"/>
  <c r="I9943" i="50"/>
  <c r="I9942" i="50"/>
  <c r="I9941" i="50"/>
  <c r="I9940" i="50"/>
  <c r="I9939" i="50"/>
  <c r="I9938" i="50"/>
  <c r="I9937" i="50"/>
  <c r="I9936" i="50"/>
  <c r="I9935" i="50"/>
  <c r="I9934" i="50"/>
  <c r="I9933" i="50"/>
  <c r="I9932" i="50"/>
  <c r="I9931" i="50"/>
  <c r="I9930" i="50"/>
  <c r="I9929" i="50"/>
  <c r="I9928" i="50"/>
  <c r="I9927" i="50"/>
  <c r="I9926" i="50"/>
  <c r="I9925" i="50"/>
  <c r="I9924" i="50"/>
  <c r="I9923" i="50"/>
  <c r="I9922" i="50"/>
  <c r="I9921" i="50"/>
  <c r="I9920" i="50"/>
  <c r="I9919" i="50"/>
  <c r="I9918" i="50"/>
  <c r="I9917" i="50"/>
  <c r="I9916" i="50"/>
  <c r="I9915" i="50"/>
  <c r="I9914" i="50"/>
  <c r="I9913" i="50"/>
  <c r="I9912" i="50"/>
  <c r="I9911" i="50"/>
  <c r="I9910" i="50"/>
  <c r="I9909" i="50"/>
  <c r="I9908" i="50"/>
  <c r="I9907" i="50"/>
  <c r="I9906" i="50"/>
  <c r="I9905" i="50"/>
  <c r="I9904" i="50"/>
  <c r="I9903" i="50"/>
  <c r="I9902" i="50"/>
  <c r="I9901" i="50"/>
  <c r="I9900" i="50"/>
  <c r="I9899" i="50"/>
  <c r="I9898" i="50"/>
  <c r="I9897" i="50"/>
  <c r="I9896" i="50"/>
  <c r="I9895" i="50"/>
  <c r="I9894" i="50"/>
  <c r="I9893" i="50"/>
  <c r="I9892" i="50"/>
  <c r="I9891" i="50"/>
  <c r="I9890" i="50"/>
  <c r="I9889" i="50"/>
  <c r="I9888" i="50"/>
  <c r="I9887" i="50"/>
  <c r="I9886" i="50"/>
  <c r="I9885" i="50"/>
  <c r="I9884" i="50"/>
  <c r="I9883" i="50"/>
  <c r="I9882" i="50"/>
  <c r="I9881" i="50"/>
  <c r="I9880" i="50"/>
  <c r="I9879" i="50"/>
  <c r="I9878" i="50"/>
  <c r="I9877" i="50"/>
  <c r="I9876" i="50"/>
  <c r="I9875" i="50"/>
  <c r="I9874" i="50"/>
  <c r="I9873" i="50"/>
  <c r="I9872" i="50"/>
  <c r="I9871" i="50"/>
  <c r="I9870" i="50"/>
  <c r="I9869" i="50"/>
  <c r="I9868" i="50"/>
  <c r="I9867" i="50"/>
  <c r="I9866" i="50"/>
  <c r="I9865" i="50"/>
  <c r="I9864" i="50"/>
  <c r="I9863" i="50"/>
  <c r="I9862" i="50"/>
  <c r="I9861" i="50"/>
  <c r="I9860" i="50"/>
  <c r="I9859" i="50"/>
  <c r="I9858" i="50"/>
  <c r="I9857" i="50"/>
  <c r="I9856" i="50"/>
  <c r="I9855" i="50"/>
  <c r="I9854" i="50"/>
  <c r="I9853" i="50"/>
  <c r="I9852" i="50"/>
  <c r="I9851" i="50"/>
  <c r="I9850" i="50"/>
  <c r="I9849" i="50"/>
  <c r="I9848" i="50"/>
  <c r="I9847" i="50"/>
  <c r="I9846" i="50"/>
  <c r="I9845" i="50"/>
  <c r="I9844" i="50"/>
  <c r="I9843" i="50"/>
  <c r="I9842" i="50"/>
  <c r="I9841" i="50"/>
  <c r="I9840" i="50"/>
  <c r="I9839" i="50"/>
  <c r="I9838" i="50"/>
  <c r="I9837" i="50"/>
  <c r="I9836" i="50"/>
  <c r="I9835" i="50"/>
  <c r="I9834" i="50"/>
  <c r="I9833" i="50"/>
  <c r="I9832" i="50"/>
  <c r="I9831" i="50"/>
  <c r="I9830" i="50"/>
  <c r="I9829" i="50"/>
  <c r="I9828" i="50"/>
  <c r="I9827" i="50"/>
  <c r="I9826" i="50"/>
  <c r="I9825" i="50"/>
  <c r="I9824" i="50"/>
  <c r="I9823" i="50"/>
  <c r="I9822" i="50"/>
  <c r="I9821" i="50"/>
  <c r="I9820" i="50"/>
  <c r="I9819" i="50"/>
  <c r="I9818" i="50"/>
  <c r="I9817" i="50"/>
  <c r="I9816" i="50"/>
  <c r="I9815" i="50"/>
  <c r="I9814" i="50"/>
  <c r="I9813" i="50"/>
  <c r="I9812" i="50"/>
  <c r="I9811" i="50"/>
  <c r="I9810" i="50"/>
  <c r="I9809" i="50"/>
  <c r="I9808" i="50"/>
  <c r="I9807" i="50"/>
  <c r="I9806" i="50"/>
  <c r="I9805" i="50"/>
  <c r="I9804" i="50"/>
  <c r="I9803" i="50"/>
  <c r="I9802" i="50"/>
  <c r="I9801" i="50"/>
  <c r="I9800" i="50"/>
  <c r="I9799" i="50"/>
  <c r="I9798" i="50"/>
  <c r="I9797" i="50"/>
  <c r="I9796" i="50"/>
  <c r="I9795" i="50"/>
  <c r="I9794" i="50"/>
  <c r="I9793" i="50"/>
  <c r="I9792" i="50"/>
  <c r="I9791" i="50"/>
  <c r="I9790" i="50"/>
  <c r="I9789" i="50"/>
  <c r="I9788" i="50"/>
  <c r="I9787" i="50"/>
  <c r="I9786" i="50"/>
  <c r="I9785" i="50"/>
  <c r="I9784" i="50"/>
  <c r="I9783" i="50"/>
  <c r="I9782" i="50"/>
  <c r="I9781" i="50"/>
  <c r="I9780" i="50"/>
  <c r="I9779" i="50"/>
  <c r="I9778" i="50"/>
  <c r="I9777" i="50"/>
  <c r="I9776" i="50"/>
  <c r="I9775" i="50"/>
  <c r="I9774" i="50"/>
  <c r="I9773" i="50"/>
  <c r="I9772" i="50"/>
  <c r="I9771" i="50"/>
  <c r="I9770" i="50"/>
  <c r="I9769" i="50"/>
  <c r="I9768" i="50"/>
  <c r="I9767" i="50"/>
  <c r="I9766" i="50"/>
  <c r="I9765" i="50"/>
  <c r="I9764" i="50"/>
  <c r="I9763" i="50"/>
  <c r="I9762" i="50"/>
  <c r="I9761" i="50"/>
  <c r="I9760" i="50"/>
  <c r="I9759" i="50"/>
  <c r="I9758" i="50"/>
  <c r="I9757" i="50"/>
  <c r="I9756" i="50"/>
  <c r="I9755" i="50"/>
  <c r="I9754" i="50"/>
  <c r="I9753" i="50"/>
  <c r="I9752" i="50"/>
  <c r="I9751" i="50"/>
  <c r="I9750" i="50"/>
  <c r="I9749" i="50"/>
  <c r="I9748" i="50"/>
  <c r="I9747" i="50"/>
  <c r="I9746" i="50"/>
  <c r="I9745" i="50"/>
  <c r="I9744" i="50"/>
  <c r="I9743" i="50"/>
  <c r="I9742" i="50"/>
  <c r="I9741" i="50"/>
  <c r="I9740" i="50"/>
  <c r="I9739" i="50"/>
  <c r="I9738" i="50"/>
  <c r="I9737" i="50"/>
  <c r="I9736" i="50"/>
  <c r="I9735" i="50"/>
  <c r="I9734" i="50"/>
  <c r="I9733" i="50"/>
  <c r="I9732" i="50"/>
  <c r="I9731" i="50"/>
  <c r="I9730" i="50"/>
  <c r="I9729" i="50"/>
  <c r="I9728" i="50"/>
  <c r="I9727" i="50"/>
  <c r="I9726" i="50"/>
  <c r="I9725" i="50"/>
  <c r="I9724" i="50"/>
  <c r="I9723" i="50"/>
  <c r="I9722" i="50"/>
  <c r="I9721" i="50"/>
  <c r="I9720" i="50"/>
  <c r="I9719" i="50"/>
  <c r="I9718" i="50"/>
  <c r="I9717" i="50"/>
  <c r="I9716" i="50"/>
  <c r="I9715" i="50"/>
  <c r="I9714" i="50"/>
  <c r="I9713" i="50"/>
  <c r="I9712" i="50"/>
  <c r="I9711" i="50"/>
  <c r="I9710" i="50"/>
  <c r="I9709" i="50"/>
  <c r="I9708" i="50"/>
  <c r="I9707" i="50"/>
  <c r="I9706" i="50"/>
  <c r="I9705" i="50"/>
  <c r="I9704" i="50"/>
  <c r="I9703" i="50"/>
  <c r="I9702" i="50"/>
  <c r="I9701" i="50"/>
  <c r="I9700" i="50"/>
  <c r="I9699" i="50"/>
  <c r="I9698" i="50"/>
  <c r="I9697" i="50"/>
  <c r="I9696" i="50"/>
  <c r="I9695" i="50"/>
  <c r="I9694" i="50"/>
  <c r="I9693" i="50"/>
  <c r="I9692" i="50"/>
  <c r="I9691" i="50"/>
  <c r="I9690" i="50"/>
  <c r="I9689" i="50"/>
  <c r="I9688" i="50"/>
  <c r="I9687" i="50"/>
  <c r="I9686" i="50"/>
  <c r="I9685" i="50"/>
  <c r="I9684" i="50"/>
  <c r="I9683" i="50"/>
  <c r="I9682" i="50"/>
  <c r="I9681" i="50"/>
  <c r="I9680" i="50"/>
  <c r="I9679" i="50"/>
  <c r="I9678" i="50"/>
  <c r="I9677" i="50"/>
  <c r="I9676" i="50"/>
  <c r="I9675" i="50"/>
  <c r="I9674" i="50"/>
  <c r="I9673" i="50"/>
  <c r="I9672" i="50"/>
  <c r="I9671" i="50"/>
  <c r="I9670" i="50"/>
  <c r="I9669" i="50"/>
  <c r="I9668" i="50"/>
  <c r="I9667" i="50"/>
  <c r="I9666" i="50"/>
  <c r="I9665" i="50"/>
  <c r="I9664" i="50"/>
  <c r="I9663" i="50"/>
  <c r="I9662" i="50"/>
  <c r="I9661" i="50"/>
  <c r="I9660" i="50"/>
  <c r="I9659" i="50"/>
  <c r="I9658" i="50"/>
  <c r="I9657" i="50"/>
  <c r="I9656" i="50"/>
  <c r="I9655" i="50"/>
  <c r="I9654" i="50"/>
  <c r="I9653" i="50"/>
  <c r="I9652" i="50"/>
  <c r="I9651" i="50"/>
  <c r="I9650" i="50"/>
  <c r="I9649" i="50"/>
  <c r="I9648" i="50"/>
  <c r="I9647" i="50"/>
  <c r="I9646" i="50"/>
  <c r="I9645" i="50"/>
  <c r="I9644" i="50"/>
  <c r="I9643" i="50"/>
  <c r="I9642" i="50"/>
  <c r="I9641" i="50"/>
  <c r="I9640" i="50"/>
  <c r="I9639" i="50"/>
  <c r="I9638" i="50"/>
  <c r="I9637" i="50"/>
  <c r="I9636" i="50"/>
  <c r="I9635" i="50"/>
  <c r="I9634" i="50"/>
  <c r="I9633" i="50"/>
  <c r="I9632" i="50"/>
  <c r="I9631" i="50"/>
  <c r="I9630" i="50"/>
  <c r="I9629" i="50"/>
  <c r="I9628" i="50"/>
  <c r="I9627" i="50"/>
  <c r="I9626" i="50"/>
  <c r="I9625" i="50"/>
  <c r="I9624" i="50"/>
  <c r="I9623" i="50"/>
  <c r="I9622" i="50"/>
  <c r="I9621" i="50"/>
  <c r="I9620" i="50"/>
  <c r="I9619" i="50"/>
  <c r="I9618" i="50"/>
  <c r="I9617" i="50"/>
  <c r="I9616" i="50"/>
  <c r="I9615" i="50"/>
  <c r="I9614" i="50"/>
  <c r="I9613" i="50"/>
  <c r="I9612" i="50"/>
  <c r="I9611" i="50"/>
  <c r="I9610" i="50"/>
  <c r="I9609" i="50"/>
  <c r="I9608" i="50"/>
  <c r="I9607" i="50"/>
  <c r="I9606" i="50"/>
  <c r="I9605" i="50"/>
  <c r="I9604" i="50"/>
  <c r="I9603" i="50"/>
  <c r="I9602" i="50"/>
  <c r="I9601" i="50"/>
  <c r="I9600" i="50"/>
  <c r="I9599" i="50"/>
  <c r="I9598" i="50"/>
  <c r="I9597" i="50"/>
  <c r="I9596" i="50"/>
  <c r="I9595" i="50"/>
  <c r="I9594" i="50"/>
  <c r="I9593" i="50"/>
  <c r="I9592" i="50"/>
  <c r="I9591" i="50"/>
  <c r="I9590" i="50"/>
  <c r="I9589" i="50"/>
  <c r="I9588" i="50"/>
  <c r="I9587" i="50"/>
  <c r="I9586" i="50"/>
  <c r="I9585" i="50"/>
  <c r="I9584" i="50"/>
  <c r="I9583" i="50"/>
  <c r="I9582" i="50"/>
  <c r="I9581" i="50"/>
  <c r="I9580" i="50"/>
  <c r="I9579" i="50"/>
  <c r="I9578" i="50"/>
  <c r="I9577" i="50"/>
  <c r="I9576" i="50"/>
  <c r="I9575" i="50"/>
  <c r="I9574" i="50"/>
  <c r="I9573" i="50"/>
  <c r="I9572" i="50"/>
  <c r="I9571" i="50"/>
  <c r="I9570" i="50"/>
  <c r="I9569" i="50"/>
  <c r="I9568" i="50"/>
  <c r="I9567" i="50"/>
  <c r="I9566" i="50"/>
  <c r="I9565" i="50"/>
  <c r="I9564" i="50"/>
  <c r="I9563" i="50"/>
  <c r="I9562" i="50"/>
  <c r="I9561" i="50"/>
  <c r="I9560" i="50"/>
  <c r="I9559" i="50"/>
  <c r="I9558" i="50"/>
  <c r="I9557" i="50"/>
  <c r="I9556" i="50"/>
  <c r="I9555" i="50"/>
  <c r="I9554" i="50"/>
  <c r="I9553" i="50"/>
  <c r="I9552" i="50"/>
  <c r="I9551" i="50"/>
  <c r="I9550" i="50"/>
  <c r="I9549" i="50"/>
  <c r="I9548" i="50"/>
  <c r="I9547" i="50"/>
  <c r="I9546" i="50"/>
  <c r="I9545" i="50"/>
  <c r="I9544" i="50"/>
  <c r="I9543" i="50"/>
  <c r="I9542" i="50"/>
  <c r="I9541" i="50"/>
  <c r="I9540" i="50"/>
  <c r="I9539" i="50"/>
  <c r="I9538" i="50"/>
  <c r="I9537" i="50"/>
  <c r="I9536" i="50"/>
  <c r="I9535" i="50"/>
  <c r="I9534" i="50"/>
  <c r="I9533" i="50"/>
  <c r="I9532" i="50"/>
  <c r="I9531" i="50"/>
  <c r="I9530" i="50"/>
  <c r="I9529" i="50"/>
  <c r="I9528" i="50"/>
  <c r="I9527" i="50"/>
  <c r="I9526" i="50"/>
  <c r="I9525" i="50"/>
  <c r="I9524" i="50"/>
  <c r="I9523" i="50"/>
  <c r="I9522" i="50"/>
  <c r="I9521" i="50"/>
  <c r="I9520" i="50"/>
  <c r="I9519" i="50"/>
  <c r="I9518" i="50"/>
  <c r="I9517" i="50"/>
  <c r="I9516" i="50"/>
  <c r="I9515" i="50"/>
  <c r="I9514" i="50"/>
  <c r="I9513" i="50"/>
  <c r="I9512" i="50"/>
  <c r="I9511" i="50"/>
  <c r="I9510" i="50"/>
  <c r="I9509" i="50"/>
  <c r="I9508" i="50"/>
  <c r="I9507" i="50"/>
  <c r="I9506" i="50"/>
  <c r="I9505" i="50"/>
  <c r="I9504" i="50"/>
  <c r="I9503" i="50"/>
  <c r="I9502" i="50"/>
  <c r="I9501" i="50"/>
  <c r="I9500" i="50"/>
  <c r="I9499" i="50"/>
  <c r="I9498" i="50"/>
  <c r="I9497" i="50"/>
  <c r="I9496" i="50"/>
  <c r="I9495" i="50"/>
  <c r="I9494" i="50"/>
  <c r="I9493" i="50"/>
  <c r="I9492" i="50"/>
  <c r="I9491" i="50"/>
  <c r="I9490" i="50"/>
  <c r="I9489" i="50"/>
  <c r="I9488" i="50"/>
  <c r="I9487" i="50"/>
  <c r="I9486" i="50"/>
  <c r="I9485" i="50"/>
  <c r="I9484" i="50"/>
  <c r="I9483" i="50"/>
  <c r="I9482" i="50"/>
  <c r="I9481" i="50"/>
  <c r="I9480" i="50"/>
  <c r="I9479" i="50"/>
  <c r="I9478" i="50"/>
  <c r="I9477" i="50"/>
  <c r="I9476" i="50"/>
  <c r="I9475" i="50"/>
  <c r="I9474" i="50"/>
  <c r="I9473" i="50"/>
  <c r="I9472" i="50"/>
  <c r="I9471" i="50"/>
  <c r="I9470" i="50"/>
  <c r="I9469" i="50"/>
  <c r="I9468" i="50"/>
  <c r="I9467" i="50"/>
  <c r="I9466" i="50"/>
  <c r="I9465" i="50"/>
  <c r="I9464" i="50"/>
  <c r="I9463" i="50"/>
  <c r="I9462" i="50"/>
  <c r="I9461" i="50"/>
  <c r="I9460" i="50"/>
  <c r="I9459" i="50"/>
  <c r="I9458" i="50"/>
  <c r="I9457" i="50"/>
  <c r="I9456" i="50"/>
  <c r="I9455" i="50"/>
  <c r="I9454" i="50"/>
  <c r="I9453" i="50"/>
  <c r="I9452" i="50"/>
  <c r="I9451" i="50"/>
  <c r="I9450" i="50"/>
  <c r="I9449" i="50"/>
  <c r="I9448" i="50"/>
  <c r="I9447" i="50"/>
  <c r="I9446" i="50"/>
  <c r="I9445" i="50"/>
  <c r="I9444" i="50"/>
  <c r="I9443" i="50"/>
  <c r="I9442" i="50"/>
  <c r="I9441" i="50"/>
  <c r="I9440" i="50"/>
  <c r="I9439" i="50"/>
  <c r="I9438" i="50"/>
  <c r="I9437" i="50"/>
  <c r="I9436" i="50"/>
  <c r="I9435" i="50"/>
  <c r="I9434" i="50"/>
  <c r="I9433" i="50"/>
  <c r="I9432" i="50"/>
  <c r="I9431" i="50"/>
  <c r="I9430" i="50"/>
  <c r="I9429" i="50"/>
  <c r="I9428" i="50"/>
  <c r="I9427" i="50"/>
  <c r="I9426" i="50"/>
  <c r="I9425" i="50"/>
  <c r="I9424" i="50"/>
  <c r="I9423" i="50"/>
  <c r="I9422" i="50"/>
  <c r="I9421" i="50"/>
  <c r="I9420" i="50"/>
  <c r="I9419" i="50"/>
  <c r="I9418" i="50"/>
  <c r="I9417" i="50"/>
  <c r="I9416" i="50"/>
  <c r="I9415" i="50"/>
  <c r="I9414" i="50"/>
  <c r="I9413" i="50"/>
  <c r="I9412" i="50"/>
  <c r="H10083" i="50"/>
  <c r="H10082" i="50"/>
  <c r="H10081" i="50"/>
  <c r="H10080" i="50"/>
  <c r="H10079" i="50"/>
  <c r="H10078" i="50"/>
  <c r="H10077" i="50"/>
  <c r="H10076" i="50"/>
  <c r="H10075" i="50"/>
  <c r="H10074" i="50"/>
  <c r="H10073" i="50"/>
  <c r="H10072" i="50"/>
  <c r="H10071" i="50"/>
  <c r="H10070" i="50"/>
  <c r="H10069" i="50"/>
  <c r="H10068" i="50"/>
  <c r="H10067" i="50"/>
  <c r="H10066" i="50"/>
  <c r="H10065" i="50"/>
  <c r="H10064" i="50"/>
  <c r="H10063" i="50"/>
  <c r="H10062" i="50"/>
  <c r="H10061" i="50"/>
  <c r="H10060" i="50"/>
  <c r="H10059" i="50"/>
  <c r="H10058" i="50"/>
  <c r="H10057" i="50"/>
  <c r="H10056" i="50"/>
  <c r="H10055" i="50"/>
  <c r="H10054" i="50"/>
  <c r="H10053" i="50"/>
  <c r="H10052" i="50"/>
  <c r="H10051" i="50"/>
  <c r="H10050" i="50"/>
  <c r="H10049" i="50"/>
  <c r="H10048" i="50"/>
  <c r="H10047" i="50"/>
  <c r="H10046" i="50"/>
  <c r="H10045" i="50"/>
  <c r="H10044" i="50"/>
  <c r="H10043" i="50"/>
  <c r="H10042" i="50"/>
  <c r="H10041" i="50"/>
  <c r="H10040" i="50"/>
  <c r="H10039" i="50"/>
  <c r="H10038" i="50"/>
  <c r="H10037" i="50"/>
  <c r="H10036" i="50"/>
  <c r="H10035" i="50"/>
  <c r="H10034" i="50"/>
  <c r="H10033" i="50"/>
  <c r="H10032" i="50"/>
  <c r="H10031" i="50"/>
  <c r="H10030" i="50"/>
  <c r="H10029" i="50"/>
  <c r="H10028" i="50"/>
  <c r="H10027" i="50"/>
  <c r="H10026" i="50"/>
  <c r="H10025" i="50"/>
  <c r="H10024" i="50"/>
  <c r="H10023" i="50"/>
  <c r="H10022" i="50"/>
  <c r="H10021" i="50"/>
  <c r="H10020" i="50"/>
  <c r="H10019" i="50"/>
  <c r="H10018" i="50"/>
  <c r="H10017" i="50"/>
  <c r="H10016" i="50"/>
  <c r="H10015" i="50"/>
  <c r="H10014" i="50"/>
  <c r="H10013" i="50"/>
  <c r="H10012" i="50"/>
  <c r="H10011" i="50"/>
  <c r="H10010" i="50"/>
  <c r="H10009" i="50"/>
  <c r="H10008" i="50"/>
  <c r="H10007" i="50"/>
  <c r="H10006" i="50"/>
  <c r="H10005" i="50"/>
  <c r="H10004" i="50"/>
  <c r="H10003" i="50"/>
  <c r="H10002" i="50"/>
  <c r="H10001" i="50"/>
  <c r="H10000" i="50"/>
  <c r="H9999" i="50"/>
  <c r="H9998" i="50"/>
  <c r="H9997" i="50"/>
  <c r="H9996" i="50"/>
  <c r="H9995" i="50"/>
  <c r="H9994" i="50"/>
  <c r="H9993" i="50"/>
  <c r="H9992" i="50"/>
  <c r="H9991" i="50"/>
  <c r="H9990" i="50"/>
  <c r="H9989" i="50"/>
  <c r="H9988" i="50"/>
  <c r="H9987" i="50"/>
  <c r="H9986" i="50"/>
  <c r="H9985" i="50"/>
  <c r="H9984" i="50"/>
  <c r="H9983" i="50"/>
  <c r="H9982" i="50"/>
  <c r="H9981" i="50"/>
  <c r="H9980" i="50"/>
  <c r="H9979" i="50"/>
  <c r="H9978" i="50"/>
  <c r="H9977" i="50"/>
  <c r="H9976" i="50"/>
  <c r="H9975" i="50"/>
  <c r="H9974" i="50"/>
  <c r="H9973" i="50"/>
  <c r="H9972" i="50"/>
  <c r="H9971" i="50"/>
  <c r="H9970" i="50"/>
  <c r="H9969" i="50"/>
  <c r="H9968" i="50"/>
  <c r="H9967" i="50"/>
  <c r="H9966" i="50"/>
  <c r="H9965" i="50"/>
  <c r="H9964" i="50"/>
  <c r="H9963" i="50"/>
  <c r="H9962" i="50"/>
  <c r="H9961" i="50"/>
  <c r="H9960" i="50"/>
  <c r="H9959" i="50"/>
  <c r="H9958" i="50"/>
  <c r="H9957" i="50"/>
  <c r="H9956" i="50"/>
  <c r="H9955" i="50"/>
  <c r="H9954" i="50"/>
  <c r="H9953" i="50"/>
  <c r="H9952" i="50"/>
  <c r="H9951" i="50"/>
  <c r="H9950" i="50"/>
  <c r="H9949" i="50"/>
  <c r="H9948" i="50"/>
  <c r="H9947" i="50"/>
  <c r="H9946" i="50"/>
  <c r="H9945" i="50"/>
  <c r="H9944" i="50"/>
  <c r="H9943" i="50"/>
  <c r="H9942" i="50"/>
  <c r="H9941" i="50"/>
  <c r="H9940" i="50"/>
  <c r="H9939" i="50"/>
  <c r="H9938" i="50"/>
  <c r="H9937" i="50"/>
  <c r="H9936" i="50"/>
  <c r="H9935" i="50"/>
  <c r="H9934" i="50"/>
  <c r="H9933" i="50"/>
  <c r="H9932" i="50"/>
  <c r="H9931" i="50"/>
  <c r="H9930" i="50"/>
  <c r="H9929" i="50"/>
  <c r="H9928" i="50"/>
  <c r="H9927" i="50"/>
  <c r="H9926" i="50"/>
  <c r="H9925" i="50"/>
  <c r="H9924" i="50"/>
  <c r="H9923" i="50"/>
  <c r="H9922" i="50"/>
  <c r="H9921" i="50"/>
  <c r="H9920" i="50"/>
  <c r="H9919" i="50"/>
  <c r="H9918" i="50"/>
  <c r="H9917" i="50"/>
  <c r="H9916" i="50"/>
  <c r="H9915" i="50"/>
  <c r="H9914" i="50"/>
  <c r="H9913" i="50"/>
  <c r="H9912" i="50"/>
  <c r="H9911" i="50"/>
  <c r="H9910" i="50"/>
  <c r="H9909" i="50"/>
  <c r="H9908" i="50"/>
  <c r="H9907" i="50"/>
  <c r="H9906" i="50"/>
  <c r="H9905" i="50"/>
  <c r="H9904" i="50"/>
  <c r="H9903" i="50"/>
  <c r="H9902" i="50"/>
  <c r="H9901" i="50"/>
  <c r="H9900" i="50"/>
  <c r="H9899" i="50"/>
  <c r="H9898" i="50"/>
  <c r="H9897" i="50"/>
  <c r="H9896" i="50"/>
  <c r="H9895" i="50"/>
  <c r="H9894" i="50"/>
  <c r="H9893" i="50"/>
  <c r="H9892" i="50"/>
  <c r="H9891" i="50"/>
  <c r="H9890" i="50"/>
  <c r="H9889" i="50"/>
  <c r="H9888" i="50"/>
  <c r="H9887" i="50"/>
  <c r="H9886" i="50"/>
  <c r="H9885" i="50"/>
  <c r="H9884" i="50"/>
  <c r="H9883" i="50"/>
  <c r="H9882" i="50"/>
  <c r="H9881" i="50"/>
  <c r="H9880" i="50"/>
  <c r="H9879" i="50"/>
  <c r="H9878" i="50"/>
  <c r="H9877" i="50"/>
  <c r="H9876" i="50"/>
  <c r="H9875" i="50"/>
  <c r="H9874" i="50"/>
  <c r="H9873" i="50"/>
  <c r="H9872" i="50"/>
  <c r="H9871" i="50"/>
  <c r="H9870" i="50"/>
  <c r="H9869" i="50"/>
  <c r="H9868" i="50"/>
  <c r="H9867" i="50"/>
  <c r="H9866" i="50"/>
  <c r="H9865" i="50"/>
  <c r="H9864" i="50"/>
  <c r="H9863" i="50"/>
  <c r="H9862" i="50"/>
  <c r="H9861" i="50"/>
  <c r="H9860" i="50"/>
  <c r="H9859" i="50"/>
  <c r="H9858" i="50"/>
  <c r="H9857" i="50"/>
  <c r="H9856" i="50"/>
  <c r="H9855" i="50"/>
  <c r="H9854" i="50"/>
  <c r="H9853" i="50"/>
  <c r="H9852" i="50"/>
  <c r="H9851" i="50"/>
  <c r="H9850" i="50"/>
  <c r="H9849" i="50"/>
  <c r="H9848" i="50"/>
  <c r="H9847" i="50"/>
  <c r="H9846" i="50"/>
  <c r="H9845" i="50"/>
  <c r="H9844" i="50"/>
  <c r="H9843" i="50"/>
  <c r="H9842" i="50"/>
  <c r="H9841" i="50"/>
  <c r="H9840" i="50"/>
  <c r="H9839" i="50"/>
  <c r="H9838" i="50"/>
  <c r="H9837" i="50"/>
  <c r="H9836" i="50"/>
  <c r="H9835" i="50"/>
  <c r="H9834" i="50"/>
  <c r="H9833" i="50"/>
  <c r="H9832" i="50"/>
  <c r="H9831" i="50"/>
  <c r="H9830" i="50"/>
  <c r="H9829" i="50"/>
  <c r="H9828" i="50"/>
  <c r="H9827" i="50"/>
  <c r="H9826" i="50"/>
  <c r="H9825" i="50"/>
  <c r="H9824" i="50"/>
  <c r="H9823" i="50"/>
  <c r="H9822" i="50"/>
  <c r="H9821" i="50"/>
  <c r="H9820" i="50"/>
  <c r="H9819" i="50"/>
  <c r="H9818" i="50"/>
  <c r="H9817" i="50"/>
  <c r="H9816" i="50"/>
  <c r="H9815" i="50"/>
  <c r="H9814" i="50"/>
  <c r="H9813" i="50"/>
  <c r="H9812" i="50"/>
  <c r="H9811" i="50"/>
  <c r="H9810" i="50"/>
  <c r="H9809" i="50"/>
  <c r="H9808" i="50"/>
  <c r="H9807" i="50"/>
  <c r="H9806" i="50"/>
  <c r="H9805" i="50"/>
  <c r="H9804" i="50"/>
  <c r="H9803" i="50"/>
  <c r="H9802" i="50"/>
  <c r="H9801" i="50"/>
  <c r="H9800" i="50"/>
  <c r="H9799" i="50"/>
  <c r="H9798" i="50"/>
  <c r="H9797" i="50"/>
  <c r="H9796" i="50"/>
  <c r="H9795" i="50"/>
  <c r="H9794" i="50"/>
  <c r="H9793" i="50"/>
  <c r="H9792" i="50"/>
  <c r="H9791" i="50"/>
  <c r="H9790" i="50"/>
  <c r="H9789" i="50"/>
  <c r="H9788" i="50"/>
  <c r="H9787" i="50"/>
  <c r="H9786" i="50"/>
  <c r="H9785" i="50"/>
  <c r="H9784" i="50"/>
  <c r="H9783" i="50"/>
  <c r="H9782" i="50"/>
  <c r="H9781" i="50"/>
  <c r="H9780" i="50"/>
  <c r="H9779" i="50"/>
  <c r="H9778" i="50"/>
  <c r="H9777" i="50"/>
  <c r="H9776" i="50"/>
  <c r="H9775" i="50"/>
  <c r="H9774" i="50"/>
  <c r="H9773" i="50"/>
  <c r="H9772" i="50"/>
  <c r="H9771" i="50"/>
  <c r="H9770" i="50"/>
  <c r="H9769" i="50"/>
  <c r="H9768" i="50"/>
  <c r="H9767" i="50"/>
  <c r="H9766" i="50"/>
  <c r="H9765" i="50"/>
  <c r="H9764" i="50"/>
  <c r="H9763" i="50"/>
  <c r="H9762" i="50"/>
  <c r="H9761" i="50"/>
  <c r="H9760" i="50"/>
  <c r="H9759" i="50"/>
  <c r="H9758" i="50"/>
  <c r="H9757" i="50"/>
  <c r="H9756" i="50"/>
  <c r="H9755" i="50"/>
  <c r="H9754" i="50"/>
  <c r="H9753" i="50"/>
  <c r="H9752" i="50"/>
  <c r="H9751" i="50"/>
  <c r="H9750" i="50"/>
  <c r="H9749" i="50"/>
  <c r="H9748" i="50"/>
  <c r="H9747" i="50"/>
  <c r="H9746" i="50"/>
  <c r="H9745" i="50"/>
  <c r="H9744" i="50"/>
  <c r="H9743" i="50"/>
  <c r="H9742" i="50"/>
  <c r="H9741" i="50"/>
  <c r="H9740" i="50"/>
  <c r="H9739" i="50"/>
  <c r="H9738" i="50"/>
  <c r="H9737" i="50"/>
  <c r="H9736" i="50"/>
  <c r="H9735" i="50"/>
  <c r="H9734" i="50"/>
  <c r="H9733" i="50"/>
  <c r="H9732" i="50"/>
  <c r="H9731" i="50"/>
  <c r="H9730" i="50"/>
  <c r="H9729" i="50"/>
  <c r="H9728" i="50"/>
  <c r="H9727" i="50"/>
  <c r="H9726" i="50"/>
  <c r="H9725" i="50"/>
  <c r="H9724" i="50"/>
  <c r="H9723" i="50"/>
  <c r="H9722" i="50"/>
  <c r="H9721" i="50"/>
  <c r="H9720" i="50"/>
  <c r="H9719" i="50"/>
  <c r="H9718" i="50"/>
  <c r="H9717" i="50"/>
  <c r="H9716" i="50"/>
  <c r="H9715" i="50"/>
  <c r="H9714" i="50"/>
  <c r="H9713" i="50"/>
  <c r="H9712" i="50"/>
  <c r="H9711" i="50"/>
  <c r="H9710" i="50"/>
  <c r="H9709" i="50"/>
  <c r="H9708" i="50"/>
  <c r="H9707" i="50"/>
  <c r="H9706" i="50"/>
  <c r="H9705" i="50"/>
  <c r="H9704" i="50"/>
  <c r="H9703" i="50"/>
  <c r="H9702" i="50"/>
  <c r="H9701" i="50"/>
  <c r="H9700" i="50"/>
  <c r="H9699" i="50"/>
  <c r="H9698" i="50"/>
  <c r="H9697" i="50"/>
  <c r="H9696" i="50"/>
  <c r="H9695" i="50"/>
  <c r="H9694" i="50"/>
  <c r="H9693" i="50"/>
  <c r="H9692" i="50"/>
  <c r="H9691" i="50"/>
  <c r="H9690" i="50"/>
  <c r="H9689" i="50"/>
  <c r="H9688" i="50"/>
  <c r="H9687" i="50"/>
  <c r="H9686" i="50"/>
  <c r="H9685" i="50"/>
  <c r="H9684" i="50"/>
  <c r="H9683" i="50"/>
  <c r="H9682" i="50"/>
  <c r="H9681" i="50"/>
  <c r="H9680" i="50"/>
  <c r="H9679" i="50"/>
  <c r="H9678" i="50"/>
  <c r="H9677" i="50"/>
  <c r="H9676" i="50"/>
  <c r="H9675" i="50"/>
  <c r="H9674" i="50"/>
  <c r="H9673" i="50"/>
  <c r="H9672" i="50"/>
  <c r="H9671" i="50"/>
  <c r="H9670" i="50"/>
  <c r="H9669" i="50"/>
  <c r="H9668" i="50"/>
  <c r="H9667" i="50"/>
  <c r="H9666" i="50"/>
  <c r="H9665" i="50"/>
  <c r="H9664" i="50"/>
  <c r="H9663" i="50"/>
  <c r="H9662" i="50"/>
  <c r="H9661" i="50"/>
  <c r="H9660" i="50"/>
  <c r="H9659" i="50"/>
  <c r="H9658" i="50"/>
  <c r="H9657" i="50"/>
  <c r="H9656" i="50"/>
  <c r="H9655" i="50"/>
  <c r="H9654" i="50"/>
  <c r="H9653" i="50"/>
  <c r="H9652" i="50"/>
  <c r="H9651" i="50"/>
  <c r="H9650" i="50"/>
  <c r="H9649" i="50"/>
  <c r="H9648" i="50"/>
  <c r="H9647" i="50"/>
  <c r="H9646" i="50"/>
  <c r="H9645" i="50"/>
  <c r="H9644" i="50"/>
  <c r="H9643" i="50"/>
  <c r="H9642" i="50"/>
  <c r="H9641" i="50"/>
  <c r="H9640" i="50"/>
  <c r="H9639" i="50"/>
  <c r="H9638" i="50"/>
  <c r="H9637" i="50"/>
  <c r="H9636" i="50"/>
  <c r="H9635" i="50"/>
  <c r="H9634" i="50"/>
  <c r="H9633" i="50"/>
  <c r="H9632" i="50"/>
  <c r="H9631" i="50"/>
  <c r="H9630" i="50"/>
  <c r="H9629" i="50"/>
  <c r="H9628" i="50"/>
  <c r="H9627" i="50"/>
  <c r="H9626" i="50"/>
  <c r="H9625" i="50"/>
  <c r="H9624" i="50"/>
  <c r="H9623" i="50"/>
  <c r="H9622" i="50"/>
  <c r="H9621" i="50"/>
  <c r="H9620" i="50"/>
  <c r="H9619" i="50"/>
  <c r="H9618" i="50"/>
  <c r="H9617" i="50"/>
  <c r="H9616" i="50"/>
  <c r="H9615" i="50"/>
  <c r="H9614" i="50"/>
  <c r="H9613" i="50"/>
  <c r="H9612" i="50"/>
  <c r="H9611" i="50"/>
  <c r="H9610" i="50"/>
  <c r="H9609" i="50"/>
  <c r="H9608" i="50"/>
  <c r="H9607" i="50"/>
  <c r="H9606" i="50"/>
  <c r="H9605" i="50"/>
  <c r="H9604" i="50"/>
  <c r="H9603" i="50"/>
  <c r="H9602" i="50"/>
  <c r="H9601" i="50"/>
  <c r="H9600" i="50"/>
  <c r="H9599" i="50"/>
  <c r="H9598" i="50"/>
  <c r="H9597" i="50"/>
  <c r="H9596" i="50"/>
  <c r="H9595" i="50"/>
  <c r="H9594" i="50"/>
  <c r="H9593" i="50"/>
  <c r="H9592" i="50"/>
  <c r="H9591" i="50"/>
  <c r="H9590" i="50"/>
  <c r="H9589" i="50"/>
  <c r="H9588" i="50"/>
  <c r="H9587" i="50"/>
  <c r="H9586" i="50"/>
  <c r="H9585" i="50"/>
  <c r="H9584" i="50"/>
  <c r="H9583" i="50"/>
  <c r="H9582" i="50"/>
  <c r="H9581" i="50"/>
  <c r="H9580" i="50"/>
  <c r="H9579" i="50"/>
  <c r="H9578" i="50"/>
  <c r="H9577" i="50"/>
  <c r="H9576" i="50"/>
  <c r="H9575" i="50"/>
  <c r="H9574" i="50"/>
  <c r="H9573" i="50"/>
  <c r="H9572" i="50"/>
  <c r="H9571" i="50"/>
  <c r="H9570" i="50"/>
  <c r="H9569" i="50"/>
  <c r="H9568" i="50"/>
  <c r="H9567" i="50"/>
  <c r="H9566" i="50"/>
  <c r="H9565" i="50"/>
  <c r="H9564" i="50"/>
  <c r="H9563" i="50"/>
  <c r="H9562" i="50"/>
  <c r="H9561" i="50"/>
  <c r="H9560" i="50"/>
  <c r="H9559" i="50"/>
  <c r="H9558" i="50"/>
  <c r="H9557" i="50"/>
  <c r="H9556" i="50"/>
  <c r="H9555" i="50"/>
  <c r="H9554" i="50"/>
  <c r="H9553" i="50"/>
  <c r="H9552" i="50"/>
  <c r="H9551" i="50"/>
  <c r="H9550" i="50"/>
  <c r="H9549" i="50"/>
  <c r="H9548" i="50"/>
  <c r="H9547" i="50"/>
  <c r="H9546" i="50"/>
  <c r="H9545" i="50"/>
  <c r="H9544" i="50"/>
  <c r="H9543" i="50"/>
  <c r="H9542" i="50"/>
  <c r="H9541" i="50"/>
  <c r="H9540" i="50"/>
  <c r="H9539" i="50"/>
  <c r="H9538" i="50"/>
  <c r="H9537" i="50"/>
  <c r="H9536" i="50"/>
  <c r="H9535" i="50"/>
  <c r="H9534" i="50"/>
  <c r="H9533" i="50"/>
  <c r="H9532" i="50"/>
  <c r="H9531" i="50"/>
  <c r="H9530" i="50"/>
  <c r="H9529" i="50"/>
  <c r="H9528" i="50"/>
  <c r="H9527" i="50"/>
  <c r="H9526" i="50"/>
  <c r="H9525" i="50"/>
  <c r="H9524" i="50"/>
  <c r="H9523" i="50"/>
  <c r="H9522" i="50"/>
  <c r="H9521" i="50"/>
  <c r="H9520" i="50"/>
  <c r="H9519" i="50"/>
  <c r="H9518" i="50"/>
  <c r="H9517" i="50"/>
  <c r="H9516" i="50"/>
  <c r="H9515" i="50"/>
  <c r="H9514" i="50"/>
  <c r="H9513" i="50"/>
  <c r="H9512" i="50"/>
  <c r="H9511" i="50"/>
  <c r="H9510" i="50"/>
  <c r="H9509" i="50"/>
  <c r="H9508" i="50"/>
  <c r="H9507" i="50"/>
  <c r="H9506" i="50"/>
  <c r="H9505" i="50"/>
  <c r="H9504" i="50"/>
  <c r="H9503" i="50"/>
  <c r="H9502" i="50"/>
  <c r="H9501" i="50"/>
  <c r="H9500" i="50"/>
  <c r="H9499" i="50"/>
  <c r="H9498" i="50"/>
  <c r="H9497" i="50"/>
  <c r="H9496" i="50"/>
  <c r="H9495" i="50"/>
  <c r="H9494" i="50"/>
  <c r="H9493" i="50"/>
  <c r="H9492" i="50"/>
  <c r="H9491" i="50"/>
  <c r="H9490" i="50"/>
  <c r="H9489" i="50"/>
  <c r="H9488" i="50"/>
  <c r="H9487" i="50"/>
  <c r="H9486" i="50"/>
  <c r="H9485" i="50"/>
  <c r="H9484" i="50"/>
  <c r="H9483" i="50"/>
  <c r="H9482" i="50"/>
  <c r="H9481" i="50"/>
  <c r="H9480" i="50"/>
  <c r="H9479" i="50"/>
  <c r="H9478" i="50"/>
  <c r="H9477" i="50"/>
  <c r="H9476" i="50"/>
  <c r="H9475" i="50"/>
  <c r="H9474" i="50"/>
  <c r="H9473" i="50"/>
  <c r="H9472" i="50"/>
  <c r="H9471" i="50"/>
  <c r="H9470" i="50"/>
  <c r="H9469" i="50"/>
  <c r="H9468" i="50"/>
  <c r="H9467" i="50"/>
  <c r="H9466" i="50"/>
  <c r="H9465" i="50"/>
  <c r="H9464" i="50"/>
  <c r="H9463" i="50"/>
  <c r="H9462" i="50"/>
  <c r="H9461" i="50"/>
  <c r="H9460" i="50"/>
  <c r="H9459" i="50"/>
  <c r="H9458" i="50"/>
  <c r="H9457" i="50"/>
  <c r="H9456" i="50"/>
  <c r="H9455" i="50"/>
  <c r="H9454" i="50"/>
  <c r="H9453" i="50"/>
  <c r="H9452" i="50"/>
  <c r="H9451" i="50"/>
  <c r="H9450" i="50"/>
  <c r="H9449" i="50"/>
  <c r="H9448" i="50"/>
  <c r="H9447" i="50"/>
  <c r="H9446" i="50"/>
  <c r="H9445" i="50"/>
  <c r="H9444" i="50"/>
  <c r="H9443" i="50"/>
  <c r="H9442" i="50"/>
  <c r="H9441" i="50"/>
  <c r="H9440" i="50"/>
  <c r="H9439" i="50"/>
  <c r="H9438" i="50"/>
  <c r="H9437" i="50"/>
  <c r="H9436" i="50"/>
  <c r="H9435" i="50"/>
  <c r="H9434" i="50"/>
  <c r="H9433" i="50"/>
  <c r="H9432" i="50"/>
  <c r="H9431" i="50"/>
  <c r="H9430" i="50"/>
  <c r="H9429" i="50"/>
  <c r="H9428" i="50"/>
  <c r="H9427" i="50"/>
  <c r="H9426" i="50"/>
  <c r="H9425" i="50"/>
  <c r="H9424" i="50"/>
  <c r="H9423" i="50"/>
  <c r="H9422" i="50"/>
  <c r="H9421" i="50"/>
  <c r="H9420" i="50"/>
  <c r="H9419" i="50"/>
  <c r="H9418" i="50"/>
  <c r="H9417" i="50"/>
  <c r="H9416" i="50"/>
  <c r="H9415" i="50"/>
  <c r="H9414" i="50"/>
  <c r="H9413" i="50"/>
  <c r="H9412" i="50"/>
  <c r="I8739" i="50"/>
  <c r="I8738" i="50"/>
  <c r="I8737" i="50"/>
  <c r="I8736" i="50"/>
  <c r="I8735" i="50"/>
  <c r="I8734" i="50"/>
  <c r="I8733" i="50"/>
  <c r="I8732" i="50"/>
  <c r="I8731" i="50"/>
  <c r="I8730" i="50"/>
  <c r="I8729" i="50"/>
  <c r="I8728" i="50"/>
  <c r="I8727" i="50"/>
  <c r="I8726" i="50"/>
  <c r="I8725" i="50"/>
  <c r="I8724" i="50"/>
  <c r="I8723" i="50"/>
  <c r="I8722" i="50"/>
  <c r="I8721" i="50"/>
  <c r="I8720" i="50"/>
  <c r="I8719" i="50"/>
  <c r="I8718" i="50"/>
  <c r="I8717" i="50"/>
  <c r="I8716" i="50"/>
  <c r="I8715" i="50"/>
  <c r="I8714" i="50"/>
  <c r="I8713" i="50"/>
  <c r="I8712" i="50"/>
  <c r="I8711" i="50"/>
  <c r="I8710" i="50"/>
  <c r="I8709" i="50"/>
  <c r="I8708" i="50"/>
  <c r="I8707" i="50"/>
  <c r="I8706" i="50"/>
  <c r="I8705" i="50"/>
  <c r="I8704" i="50"/>
  <c r="I8703" i="50"/>
  <c r="I8702" i="50"/>
  <c r="I8701" i="50"/>
  <c r="I8700" i="50"/>
  <c r="I8699" i="50"/>
  <c r="I8698" i="50"/>
  <c r="I8697" i="50"/>
  <c r="I8696" i="50"/>
  <c r="I8695" i="50"/>
  <c r="I8694" i="50"/>
  <c r="I8693" i="50"/>
  <c r="I8692" i="50"/>
  <c r="I8691" i="50"/>
  <c r="I8690" i="50"/>
  <c r="I8689" i="50"/>
  <c r="I8688" i="50"/>
  <c r="I8687" i="50"/>
  <c r="I8686" i="50"/>
  <c r="I8685" i="50"/>
  <c r="I8684" i="50"/>
  <c r="I8683" i="50"/>
  <c r="I8682" i="50"/>
  <c r="I8681" i="50"/>
  <c r="I8680" i="50"/>
  <c r="I8679" i="50"/>
  <c r="I8678" i="50"/>
  <c r="I8677" i="50"/>
  <c r="I8676" i="50"/>
  <c r="I8675" i="50"/>
  <c r="I8674" i="50"/>
  <c r="I8673" i="50"/>
  <c r="I8672" i="50"/>
  <c r="I8671" i="50"/>
  <c r="I8670" i="50"/>
  <c r="I8669" i="50"/>
  <c r="I8668" i="50"/>
  <c r="I8667" i="50"/>
  <c r="I8666" i="50"/>
  <c r="I8665" i="50"/>
  <c r="I8664" i="50"/>
  <c r="I8663" i="50"/>
  <c r="I8662" i="50"/>
  <c r="I8661" i="50"/>
  <c r="I8660" i="50"/>
  <c r="I8659" i="50"/>
  <c r="I8658" i="50"/>
  <c r="I8657" i="50"/>
  <c r="I8656" i="50"/>
  <c r="I8655" i="50"/>
  <c r="I8654" i="50"/>
  <c r="I8653" i="50"/>
  <c r="I8652" i="50"/>
  <c r="I8651" i="50"/>
  <c r="I8650" i="50"/>
  <c r="I8649" i="50"/>
  <c r="I8648" i="50"/>
  <c r="I8647" i="50"/>
  <c r="I8646" i="50"/>
  <c r="I8645" i="50"/>
  <c r="I8644" i="50"/>
  <c r="I8643" i="50"/>
  <c r="I8642" i="50"/>
  <c r="I8641" i="50"/>
  <c r="I8640" i="50"/>
  <c r="I8639" i="50"/>
  <c r="I8638" i="50"/>
  <c r="I8637" i="50"/>
  <c r="I8636" i="50"/>
  <c r="I8635" i="50"/>
  <c r="I8634" i="50"/>
  <c r="I8633" i="50"/>
  <c r="I8632" i="50"/>
  <c r="I8631" i="50"/>
  <c r="I8630" i="50"/>
  <c r="I8629" i="50"/>
  <c r="I8628" i="50"/>
  <c r="I8627" i="50"/>
  <c r="I8626" i="50"/>
  <c r="I8625" i="50"/>
  <c r="I8624" i="50"/>
  <c r="I8623" i="50"/>
  <c r="I8622" i="50"/>
  <c r="I8621" i="50"/>
  <c r="I8620" i="50"/>
  <c r="I8619" i="50"/>
  <c r="I8618" i="50"/>
  <c r="I8617" i="50"/>
  <c r="I8616" i="50"/>
  <c r="I8615" i="50"/>
  <c r="I8614" i="50"/>
  <c r="I8613" i="50"/>
  <c r="I8612" i="50"/>
  <c r="I8611" i="50"/>
  <c r="I8610" i="50"/>
  <c r="I8609" i="50"/>
  <c r="I8608" i="50"/>
  <c r="I8607" i="50"/>
  <c r="I8606" i="50"/>
  <c r="I8605" i="50"/>
  <c r="I8604" i="50"/>
  <c r="I8603" i="50"/>
  <c r="I8602" i="50"/>
  <c r="I8601" i="50"/>
  <c r="I8600" i="50"/>
  <c r="I8599" i="50"/>
  <c r="I8598" i="50"/>
  <c r="I8597" i="50"/>
  <c r="I8596" i="50"/>
  <c r="I8595" i="50"/>
  <c r="I8594" i="50"/>
  <c r="I8593" i="50"/>
  <c r="I8592" i="50"/>
  <c r="I8591" i="50"/>
  <c r="I8590" i="50"/>
  <c r="I8589" i="50"/>
  <c r="I8588" i="50"/>
  <c r="I8587" i="50"/>
  <c r="I8586" i="50"/>
  <c r="I8585" i="50"/>
  <c r="I8584" i="50"/>
  <c r="I8583" i="50"/>
  <c r="I8582" i="50"/>
  <c r="I8581" i="50"/>
  <c r="I8580" i="50"/>
  <c r="I8579" i="50"/>
  <c r="I8578" i="50"/>
  <c r="I8577" i="50"/>
  <c r="I8576" i="50"/>
  <c r="I8575" i="50"/>
  <c r="I8574" i="50"/>
  <c r="I8573" i="50"/>
  <c r="I8572" i="50"/>
  <c r="I8571" i="50"/>
  <c r="I8570" i="50"/>
  <c r="I8569" i="50"/>
  <c r="I8568" i="50"/>
  <c r="I8567" i="50"/>
  <c r="I8566" i="50"/>
  <c r="I8565" i="50"/>
  <c r="I8564" i="50"/>
  <c r="I8563" i="50"/>
  <c r="I8562" i="50"/>
  <c r="I8561" i="50"/>
  <c r="I8560" i="50"/>
  <c r="I8559" i="50"/>
  <c r="I8558" i="50"/>
  <c r="I8557" i="50"/>
  <c r="I8556" i="50"/>
  <c r="I8555" i="50"/>
  <c r="I8554" i="50"/>
  <c r="I8553" i="50"/>
  <c r="I8552" i="50"/>
  <c r="I8551" i="50"/>
  <c r="I8550" i="50"/>
  <c r="I8549" i="50"/>
  <c r="I8548" i="50"/>
  <c r="I8547" i="50"/>
  <c r="I8546" i="50"/>
  <c r="I8545" i="50"/>
  <c r="I8544" i="50"/>
  <c r="I8543" i="50"/>
  <c r="I8542" i="50"/>
  <c r="I8541" i="50"/>
  <c r="I8540" i="50"/>
  <c r="I8539" i="50"/>
  <c r="I8538" i="50"/>
  <c r="I8537" i="50"/>
  <c r="I8536" i="50"/>
  <c r="I8535" i="50"/>
  <c r="I8534" i="50"/>
  <c r="I8533" i="50"/>
  <c r="I8532" i="50"/>
  <c r="I8531" i="50"/>
  <c r="I8530" i="50"/>
  <c r="I8529" i="50"/>
  <c r="I8528" i="50"/>
  <c r="I8527" i="50"/>
  <c r="I8526" i="50"/>
  <c r="I8525" i="50"/>
  <c r="I8524" i="50"/>
  <c r="I8523" i="50"/>
  <c r="I8522" i="50"/>
  <c r="I8521" i="50"/>
  <c r="I8520" i="50"/>
  <c r="I8519" i="50"/>
  <c r="I8518" i="50"/>
  <c r="I8517" i="50"/>
  <c r="I8516" i="50"/>
  <c r="I8515" i="50"/>
  <c r="I8514" i="50"/>
  <c r="I8513" i="50"/>
  <c r="I8512" i="50"/>
  <c r="I8511" i="50"/>
  <c r="I8510" i="50"/>
  <c r="I8509" i="50"/>
  <c r="I8508" i="50"/>
  <c r="I8507" i="50"/>
  <c r="I8506" i="50"/>
  <c r="I8505" i="50"/>
  <c r="I8504" i="50"/>
  <c r="I8503" i="50"/>
  <c r="I8502" i="50"/>
  <c r="I8501" i="50"/>
  <c r="I8500" i="50"/>
  <c r="I8499" i="50"/>
  <c r="I8498" i="50"/>
  <c r="I8497" i="50"/>
  <c r="I8496" i="50"/>
  <c r="I8495" i="50"/>
  <c r="I8494" i="50"/>
  <c r="I8493" i="50"/>
  <c r="I8492" i="50"/>
  <c r="I8491" i="50"/>
  <c r="I8490" i="50"/>
  <c r="I8489" i="50"/>
  <c r="I8488" i="50"/>
  <c r="I8487" i="50"/>
  <c r="I8486" i="50"/>
  <c r="I8485" i="50"/>
  <c r="I8484" i="50"/>
  <c r="I8483" i="50"/>
  <c r="I8482" i="50"/>
  <c r="I8481" i="50"/>
  <c r="I8480" i="50"/>
  <c r="I8479" i="50"/>
  <c r="I8478" i="50"/>
  <c r="I8477" i="50"/>
  <c r="I8476" i="50"/>
  <c r="I8475" i="50"/>
  <c r="I8474" i="50"/>
  <c r="I8473" i="50"/>
  <c r="I8472" i="50"/>
  <c r="I8471" i="50"/>
  <c r="I8470" i="50"/>
  <c r="I8469" i="50"/>
  <c r="I8468" i="50"/>
  <c r="I8467" i="50"/>
  <c r="I8466" i="50"/>
  <c r="I8465" i="50"/>
  <c r="I8464" i="50"/>
  <c r="I8463" i="50"/>
  <c r="I8462" i="50"/>
  <c r="I8461" i="50"/>
  <c r="I8460" i="50"/>
  <c r="I8459" i="50"/>
  <c r="I8458" i="50"/>
  <c r="I8457" i="50"/>
  <c r="I8456" i="50"/>
  <c r="I8455" i="50"/>
  <c r="I8454" i="50"/>
  <c r="I8453" i="50"/>
  <c r="I8452" i="50"/>
  <c r="I8451" i="50"/>
  <c r="I8450" i="50"/>
  <c r="I8449" i="50"/>
  <c r="I8448" i="50"/>
  <c r="I8447" i="50"/>
  <c r="I8446" i="50"/>
  <c r="I8445" i="50"/>
  <c r="I8444" i="50"/>
  <c r="I8443" i="50"/>
  <c r="I8442" i="50"/>
  <c r="I8441" i="50"/>
  <c r="I8440" i="50"/>
  <c r="I8439" i="50"/>
  <c r="I8438" i="50"/>
  <c r="I8437" i="50"/>
  <c r="I8436" i="50"/>
  <c r="I8435" i="50"/>
  <c r="I8434" i="50"/>
  <c r="I8433" i="50"/>
  <c r="I8432" i="50"/>
  <c r="I8431" i="50"/>
  <c r="I8430" i="50"/>
  <c r="I8429" i="50"/>
  <c r="I8428" i="50"/>
  <c r="I8427" i="50"/>
  <c r="I8426" i="50"/>
  <c r="I8425" i="50"/>
  <c r="I8424" i="50"/>
  <c r="I8423" i="50"/>
  <c r="I8422" i="50"/>
  <c r="I8421" i="50"/>
  <c r="I8420" i="50"/>
  <c r="I8419" i="50"/>
  <c r="I8418" i="50"/>
  <c r="I8417" i="50"/>
  <c r="I8416" i="50"/>
  <c r="I8415" i="50"/>
  <c r="I8414" i="50"/>
  <c r="I8413" i="50"/>
  <c r="I8412" i="50"/>
  <c r="I8411" i="50"/>
  <c r="I8410" i="50"/>
  <c r="I8409" i="50"/>
  <c r="I8408" i="50"/>
  <c r="I8407" i="50"/>
  <c r="I8406" i="50"/>
  <c r="I8405" i="50"/>
  <c r="I8404" i="50"/>
  <c r="I8403" i="50"/>
  <c r="I8402" i="50"/>
  <c r="I8401" i="50"/>
  <c r="I8400" i="50"/>
  <c r="I8399" i="50"/>
  <c r="I8398" i="50"/>
  <c r="I8397" i="50"/>
  <c r="I8396" i="50"/>
  <c r="I8395" i="50"/>
  <c r="I8394" i="50"/>
  <c r="I8393" i="50"/>
  <c r="I8392" i="50"/>
  <c r="I8391" i="50"/>
  <c r="I8390" i="50"/>
  <c r="I8389" i="50"/>
  <c r="I8388" i="50"/>
  <c r="I8387" i="50"/>
  <c r="I8386" i="50"/>
  <c r="I8385" i="50"/>
  <c r="I8384" i="50"/>
  <c r="I8383" i="50"/>
  <c r="I8382" i="50"/>
  <c r="I8381" i="50"/>
  <c r="I8380" i="50"/>
  <c r="I8379" i="50"/>
  <c r="I8378" i="50"/>
  <c r="I8377" i="50"/>
  <c r="I8376" i="50"/>
  <c r="I8375" i="50"/>
  <c r="I8374" i="50"/>
  <c r="I8373" i="50"/>
  <c r="I8372" i="50"/>
  <c r="I8371" i="50"/>
  <c r="I8370" i="50"/>
  <c r="I8369" i="50"/>
  <c r="I8368" i="50"/>
  <c r="I8367" i="50"/>
  <c r="I8366" i="50"/>
  <c r="I8365" i="50"/>
  <c r="I8364" i="50"/>
  <c r="I8363" i="50"/>
  <c r="I8362" i="50"/>
  <c r="I8361" i="50"/>
  <c r="I8360" i="50"/>
  <c r="I8359" i="50"/>
  <c r="I8358" i="50"/>
  <c r="I8357" i="50"/>
  <c r="I8356" i="50"/>
  <c r="I8355" i="50"/>
  <c r="I8354" i="50"/>
  <c r="I8353" i="50"/>
  <c r="I8352" i="50"/>
  <c r="I8351" i="50"/>
  <c r="I8350" i="50"/>
  <c r="I8349" i="50"/>
  <c r="I8348" i="50"/>
  <c r="I8347" i="50"/>
  <c r="I8346" i="50"/>
  <c r="I8345" i="50"/>
  <c r="I8344" i="50"/>
  <c r="I8343" i="50"/>
  <c r="I8342" i="50"/>
  <c r="I8341" i="50"/>
  <c r="I8340" i="50"/>
  <c r="I8339" i="50"/>
  <c r="I8338" i="50"/>
  <c r="I8337" i="50"/>
  <c r="I8336" i="50"/>
  <c r="I8335" i="50"/>
  <c r="I8334" i="50"/>
  <c r="I8333" i="50"/>
  <c r="I8332" i="50"/>
  <c r="I8331" i="50"/>
  <c r="I8330" i="50"/>
  <c r="I8329" i="50"/>
  <c r="I8328" i="50"/>
  <c r="I8327" i="50"/>
  <c r="I8326" i="50"/>
  <c r="I8325" i="50"/>
  <c r="I8324" i="50"/>
  <c r="I8323" i="50"/>
  <c r="I8322" i="50"/>
  <c r="I8321" i="50"/>
  <c r="I8320" i="50"/>
  <c r="I8319" i="50"/>
  <c r="I8318" i="50"/>
  <c r="I8317" i="50"/>
  <c r="I8316" i="50"/>
  <c r="I8315" i="50"/>
  <c r="I8314" i="50"/>
  <c r="I8313" i="50"/>
  <c r="I8312" i="50"/>
  <c r="I8311" i="50"/>
  <c r="I8310" i="50"/>
  <c r="I8309" i="50"/>
  <c r="I8308" i="50"/>
  <c r="I8307" i="50"/>
  <c r="I8306" i="50"/>
  <c r="I8305" i="50"/>
  <c r="I8304" i="50"/>
  <c r="I8303" i="50"/>
  <c r="I8302" i="50"/>
  <c r="I8301" i="50"/>
  <c r="I8300" i="50"/>
  <c r="I8299" i="50"/>
  <c r="I8298" i="50"/>
  <c r="I8297" i="50"/>
  <c r="I8296" i="50"/>
  <c r="I8295" i="50"/>
  <c r="I8294" i="50"/>
  <c r="I8293" i="50"/>
  <c r="I8292" i="50"/>
  <c r="I8291" i="50"/>
  <c r="I8290" i="50"/>
  <c r="I8289" i="50"/>
  <c r="I8288" i="50"/>
  <c r="I8287" i="50"/>
  <c r="I8286" i="50"/>
  <c r="I8285" i="50"/>
  <c r="I8284" i="50"/>
  <c r="I8283" i="50"/>
  <c r="I8282" i="50"/>
  <c r="I8281" i="50"/>
  <c r="I8280" i="50"/>
  <c r="I8279" i="50"/>
  <c r="I8278" i="50"/>
  <c r="I8277" i="50"/>
  <c r="I8276" i="50"/>
  <c r="I8275" i="50"/>
  <c r="I8274" i="50"/>
  <c r="I8273" i="50"/>
  <c r="I8272" i="50"/>
  <c r="I8271" i="50"/>
  <c r="I8270" i="50"/>
  <c r="I8269" i="50"/>
  <c r="I8268" i="50"/>
  <c r="I8267" i="50"/>
  <c r="I8266" i="50"/>
  <c r="I8265" i="50"/>
  <c r="I8264" i="50"/>
  <c r="I8263" i="50"/>
  <c r="I8262" i="50"/>
  <c r="I8261" i="50"/>
  <c r="I8260" i="50"/>
  <c r="I8259" i="50"/>
  <c r="I8258" i="50"/>
  <c r="I8257" i="50"/>
  <c r="I8256" i="50"/>
  <c r="I8255" i="50"/>
  <c r="I8254" i="50"/>
  <c r="I8253" i="50"/>
  <c r="I8252" i="50"/>
  <c r="I8251" i="50"/>
  <c r="I8250" i="50"/>
  <c r="I8249" i="50"/>
  <c r="I8248" i="50"/>
  <c r="I8247" i="50"/>
  <c r="I8246" i="50"/>
  <c r="I8245" i="50"/>
  <c r="I8244" i="50"/>
  <c r="I8243" i="50"/>
  <c r="I8242" i="50"/>
  <c r="I8241" i="50"/>
  <c r="I8240" i="50"/>
  <c r="I8239" i="50"/>
  <c r="I8238" i="50"/>
  <c r="I8237" i="50"/>
  <c r="I8236" i="50"/>
  <c r="I8235" i="50"/>
  <c r="I8234" i="50"/>
  <c r="I8233" i="50"/>
  <c r="I8232" i="50"/>
  <c r="I8231" i="50"/>
  <c r="I8230" i="50"/>
  <c r="I8229" i="50"/>
  <c r="I8228" i="50"/>
  <c r="I8227" i="50"/>
  <c r="I8226" i="50"/>
  <c r="I8225" i="50"/>
  <c r="I8224" i="50"/>
  <c r="I8223" i="50"/>
  <c r="I8222" i="50"/>
  <c r="I8221" i="50"/>
  <c r="I8220" i="50"/>
  <c r="I8219" i="50"/>
  <c r="I8218" i="50"/>
  <c r="I8217" i="50"/>
  <c r="I8216" i="50"/>
  <c r="I8215" i="50"/>
  <c r="I8214" i="50"/>
  <c r="I8213" i="50"/>
  <c r="I8212" i="50"/>
  <c r="I8211" i="50"/>
  <c r="I8210" i="50"/>
  <c r="I8209" i="50"/>
  <c r="I8208" i="50"/>
  <c r="I8207" i="50"/>
  <c r="I8206" i="50"/>
  <c r="I8205" i="50"/>
  <c r="I8204" i="50"/>
  <c r="I8203" i="50"/>
  <c r="I8202" i="50"/>
  <c r="I8201" i="50"/>
  <c r="I8200" i="50"/>
  <c r="I8199" i="50"/>
  <c r="I8198" i="50"/>
  <c r="I8197" i="50"/>
  <c r="I8196" i="50"/>
  <c r="I8195" i="50"/>
  <c r="I8194" i="50"/>
  <c r="I8193" i="50"/>
  <c r="I8192" i="50"/>
  <c r="I8191" i="50"/>
  <c r="I8190" i="50"/>
  <c r="I8189" i="50"/>
  <c r="I8188" i="50"/>
  <c r="I8187" i="50"/>
  <c r="I8186" i="50"/>
  <c r="I8185" i="50"/>
  <c r="I8184" i="50"/>
  <c r="I8183" i="50"/>
  <c r="I8182" i="50"/>
  <c r="I8181" i="50"/>
  <c r="I8180" i="50"/>
  <c r="I8179" i="50"/>
  <c r="I8178" i="50"/>
  <c r="I8177" i="50"/>
  <c r="I8176" i="50"/>
  <c r="I8175" i="50"/>
  <c r="I8174" i="50"/>
  <c r="I8173" i="50"/>
  <c r="I8172" i="50"/>
  <c r="I8171" i="50"/>
  <c r="I8170" i="50"/>
  <c r="I8169" i="50"/>
  <c r="I8168" i="50"/>
  <c r="I8167" i="50"/>
  <c r="I8166" i="50"/>
  <c r="I8165" i="50"/>
  <c r="I8164" i="50"/>
  <c r="I8163" i="50"/>
  <c r="I8162" i="50"/>
  <c r="I8161" i="50"/>
  <c r="I8160" i="50"/>
  <c r="I8159" i="50"/>
  <c r="I8158" i="50"/>
  <c r="I8157" i="50"/>
  <c r="I8156" i="50"/>
  <c r="I8155" i="50"/>
  <c r="I8154" i="50"/>
  <c r="I8153" i="50"/>
  <c r="I8152" i="50"/>
  <c r="I8151" i="50"/>
  <c r="I8150" i="50"/>
  <c r="I8149" i="50"/>
  <c r="I8148" i="50"/>
  <c r="I8147" i="50"/>
  <c r="I8146" i="50"/>
  <c r="I8145" i="50"/>
  <c r="I8144" i="50"/>
  <c r="I8143" i="50"/>
  <c r="I8142" i="50"/>
  <c r="I8141" i="50"/>
  <c r="I8140" i="50"/>
  <c r="I8139" i="50"/>
  <c r="I8138" i="50"/>
  <c r="I8137" i="50"/>
  <c r="I8136" i="50"/>
  <c r="I8135" i="50"/>
  <c r="I8134" i="50"/>
  <c r="I8133" i="50"/>
  <c r="I8132" i="50"/>
  <c r="I8131" i="50"/>
  <c r="I8130" i="50"/>
  <c r="I8129" i="50"/>
  <c r="I8128" i="50"/>
  <c r="I8127" i="50"/>
  <c r="I8126" i="50"/>
  <c r="I8125" i="50"/>
  <c r="I8124" i="50"/>
  <c r="I8123" i="50"/>
  <c r="I8122" i="50"/>
  <c r="I8121" i="50"/>
  <c r="I8120" i="50"/>
  <c r="I8119" i="50"/>
  <c r="I8118" i="50"/>
  <c r="I8117" i="50"/>
  <c r="I8116" i="50"/>
  <c r="I8115" i="50"/>
  <c r="I8114" i="50"/>
  <c r="I8113" i="50"/>
  <c r="I8112" i="50"/>
  <c r="I8111" i="50"/>
  <c r="I8110" i="50"/>
  <c r="I8109" i="50"/>
  <c r="I8108" i="50"/>
  <c r="I8107" i="50"/>
  <c r="I8106" i="50"/>
  <c r="I8105" i="50"/>
  <c r="I8104" i="50"/>
  <c r="I8103" i="50"/>
  <c r="I8102" i="50"/>
  <c r="I8101" i="50"/>
  <c r="I8100" i="50"/>
  <c r="I8099" i="50"/>
  <c r="I8098" i="50"/>
  <c r="I8097" i="50"/>
  <c r="I8096" i="50"/>
  <c r="I8095" i="50"/>
  <c r="I8094" i="50"/>
  <c r="I8093" i="50"/>
  <c r="I8092" i="50"/>
  <c r="I8091" i="50"/>
  <c r="I8090" i="50"/>
  <c r="I8089" i="50"/>
  <c r="I8088" i="50"/>
  <c r="I8087" i="50"/>
  <c r="I8086" i="50"/>
  <c r="I8085" i="50"/>
  <c r="I8084" i="50"/>
  <c r="I8083" i="50"/>
  <c r="I8082" i="50"/>
  <c r="I8081" i="50"/>
  <c r="I8080" i="50"/>
  <c r="I8079" i="50"/>
  <c r="I8078" i="50"/>
  <c r="I8077" i="50"/>
  <c r="I8076" i="50"/>
  <c r="I8075" i="50"/>
  <c r="I8074" i="50"/>
  <c r="I8073" i="50"/>
  <c r="I8072" i="50"/>
  <c r="I8071" i="50"/>
  <c r="I8070" i="50"/>
  <c r="I8069" i="50"/>
  <c r="I8068" i="50"/>
  <c r="H9411" i="50"/>
  <c r="H9410" i="50"/>
  <c r="H9409" i="50"/>
  <c r="H9408" i="50"/>
  <c r="H9407" i="50"/>
  <c r="H9406" i="50"/>
  <c r="H9405" i="50"/>
  <c r="H9404" i="50"/>
  <c r="H9403" i="50"/>
  <c r="H9402" i="50"/>
  <c r="H9401" i="50"/>
  <c r="H9400" i="50"/>
  <c r="H9399" i="50"/>
  <c r="H9398" i="50"/>
  <c r="H9397" i="50"/>
  <c r="H9396" i="50"/>
  <c r="H9395" i="50"/>
  <c r="H9394" i="50"/>
  <c r="H9393" i="50"/>
  <c r="H9392" i="50"/>
  <c r="H9391" i="50"/>
  <c r="H9390" i="50"/>
  <c r="H9389" i="50"/>
  <c r="H9388" i="50"/>
  <c r="H9387" i="50"/>
  <c r="H9386" i="50"/>
  <c r="H9385" i="50"/>
  <c r="H9384" i="50"/>
  <c r="H9383" i="50"/>
  <c r="H9382" i="50"/>
  <c r="H9381" i="50"/>
  <c r="H9380" i="50"/>
  <c r="H9379" i="50"/>
  <c r="H9378" i="50"/>
  <c r="H9377" i="50"/>
  <c r="H9376" i="50"/>
  <c r="H9375" i="50"/>
  <c r="H9374" i="50"/>
  <c r="H9373" i="50"/>
  <c r="H9372" i="50"/>
  <c r="H9371" i="50"/>
  <c r="H9370" i="50"/>
  <c r="H9369" i="50"/>
  <c r="H9368" i="50"/>
  <c r="H9367" i="50"/>
  <c r="H9366" i="50"/>
  <c r="H9365" i="50"/>
  <c r="H9364" i="50"/>
  <c r="H9363" i="50"/>
  <c r="H9362" i="50"/>
  <c r="H9361" i="50"/>
  <c r="H9360" i="50"/>
  <c r="H9359" i="50"/>
  <c r="H9358" i="50"/>
  <c r="H9357" i="50"/>
  <c r="H9356" i="50"/>
  <c r="H9355" i="50"/>
  <c r="H9354" i="50"/>
  <c r="H9353" i="50"/>
  <c r="H9352" i="50"/>
  <c r="H9351" i="50"/>
  <c r="H9350" i="50"/>
  <c r="H9349" i="50"/>
  <c r="H9348" i="50"/>
  <c r="H9347" i="50"/>
  <c r="H9346" i="50"/>
  <c r="H9345" i="50"/>
  <c r="H9344" i="50"/>
  <c r="H9343" i="50"/>
  <c r="H9342" i="50"/>
  <c r="H9341" i="50"/>
  <c r="H9340" i="50"/>
  <c r="H9339" i="50"/>
  <c r="H9338" i="50"/>
  <c r="H9337" i="50"/>
  <c r="H9336" i="50"/>
  <c r="H9335" i="50"/>
  <c r="H9334" i="50"/>
  <c r="H9333" i="50"/>
  <c r="H9332" i="50"/>
  <c r="H9331" i="50"/>
  <c r="H9330" i="50"/>
  <c r="H9329" i="50"/>
  <c r="H9328" i="50"/>
  <c r="H9327" i="50"/>
  <c r="H9326" i="50"/>
  <c r="H9325" i="50"/>
  <c r="H9324" i="50"/>
  <c r="H9323" i="50"/>
  <c r="H9322" i="50"/>
  <c r="H9321" i="50"/>
  <c r="H9320" i="50"/>
  <c r="H9319" i="50"/>
  <c r="H9318" i="50"/>
  <c r="H9317" i="50"/>
  <c r="H9316" i="50"/>
  <c r="H9315" i="50"/>
  <c r="H9314" i="50"/>
  <c r="H9313" i="50"/>
  <c r="H9312" i="50"/>
  <c r="H9311" i="50"/>
  <c r="H9310" i="50"/>
  <c r="H9309" i="50"/>
  <c r="H9308" i="50"/>
  <c r="H9307" i="50"/>
  <c r="H9306" i="50"/>
  <c r="H9305" i="50"/>
  <c r="H9304" i="50"/>
  <c r="H9303" i="50"/>
  <c r="H9302" i="50"/>
  <c r="H9301" i="50"/>
  <c r="H9300" i="50"/>
  <c r="H9299" i="50"/>
  <c r="H9298" i="50"/>
  <c r="H9297" i="50"/>
  <c r="H9296" i="50"/>
  <c r="H9295" i="50"/>
  <c r="H9294" i="50"/>
  <c r="H9293" i="50"/>
  <c r="H9292" i="50"/>
  <c r="H9291" i="50"/>
  <c r="H9290" i="50"/>
  <c r="H9289" i="50"/>
  <c r="H9288" i="50"/>
  <c r="H9287" i="50"/>
  <c r="H9286" i="50"/>
  <c r="H9285" i="50"/>
  <c r="H9284" i="50"/>
  <c r="H9283" i="50"/>
  <c r="H9282" i="50"/>
  <c r="H9281" i="50"/>
  <c r="H9280" i="50"/>
  <c r="H9279" i="50"/>
  <c r="H9278" i="50"/>
  <c r="H9277" i="50"/>
  <c r="H9276" i="50"/>
  <c r="H9275" i="50"/>
  <c r="H9274" i="50"/>
  <c r="H9273" i="50"/>
  <c r="H9272" i="50"/>
  <c r="H9271" i="50"/>
  <c r="H9270" i="50"/>
  <c r="H9269" i="50"/>
  <c r="H9268" i="50"/>
  <c r="H9267" i="50"/>
  <c r="H9266" i="50"/>
  <c r="H9265" i="50"/>
  <c r="H9264" i="50"/>
  <c r="H9263" i="50"/>
  <c r="H9262" i="50"/>
  <c r="H9261" i="50"/>
  <c r="H9260" i="50"/>
  <c r="H9259" i="50"/>
  <c r="H9258" i="50"/>
  <c r="H9257" i="50"/>
  <c r="H9256" i="50"/>
  <c r="H9255" i="50"/>
  <c r="H9254" i="50"/>
  <c r="H9253" i="50"/>
  <c r="H9252" i="50"/>
  <c r="H9251" i="50"/>
  <c r="H9250" i="50"/>
  <c r="H9249" i="50"/>
  <c r="H9248" i="50"/>
  <c r="H9247" i="50"/>
  <c r="H9246" i="50"/>
  <c r="H9245" i="50"/>
  <c r="H9244" i="50"/>
  <c r="H9243" i="50"/>
  <c r="H9242" i="50"/>
  <c r="H9241" i="50"/>
  <c r="H9240" i="50"/>
  <c r="H9239" i="50"/>
  <c r="H9238" i="50"/>
  <c r="H9237" i="50"/>
  <c r="H9236" i="50"/>
  <c r="H9235" i="50"/>
  <c r="H9234" i="50"/>
  <c r="H9233" i="50"/>
  <c r="H9232" i="50"/>
  <c r="H9231" i="50"/>
  <c r="H9230" i="50"/>
  <c r="H9229" i="50"/>
  <c r="H9228" i="50"/>
  <c r="H9227" i="50"/>
  <c r="H9226" i="50"/>
  <c r="H9225" i="50"/>
  <c r="H9224" i="50"/>
  <c r="H9223" i="50"/>
  <c r="H9222" i="50"/>
  <c r="H9221" i="50"/>
  <c r="H9220" i="50"/>
  <c r="H9219" i="50"/>
  <c r="H9218" i="50"/>
  <c r="H9217" i="50"/>
  <c r="H9216" i="50"/>
  <c r="H9215" i="50"/>
  <c r="H9214" i="50"/>
  <c r="H9213" i="50"/>
  <c r="H9212" i="50"/>
  <c r="H9211" i="50"/>
  <c r="H9210" i="50"/>
  <c r="H9209" i="50"/>
  <c r="H9208" i="50"/>
  <c r="H9207" i="50"/>
  <c r="H9206" i="50"/>
  <c r="H9205" i="50"/>
  <c r="H9204" i="50"/>
  <c r="H9203" i="50"/>
  <c r="H9202" i="50"/>
  <c r="H9201" i="50"/>
  <c r="H9200" i="50"/>
  <c r="H9199" i="50"/>
  <c r="H9198" i="50"/>
  <c r="H9197" i="50"/>
  <c r="H9196" i="50"/>
  <c r="H9195" i="50"/>
  <c r="H9194" i="50"/>
  <c r="H9193" i="50"/>
  <c r="H9192" i="50"/>
  <c r="H9191" i="50"/>
  <c r="H9190" i="50"/>
  <c r="H9189" i="50"/>
  <c r="H9188" i="50"/>
  <c r="H9187" i="50"/>
  <c r="H9186" i="50"/>
  <c r="H9185" i="50"/>
  <c r="H9184" i="50"/>
  <c r="H9183" i="50"/>
  <c r="H9182" i="50"/>
  <c r="H9181" i="50"/>
  <c r="H9180" i="50"/>
  <c r="H9179" i="50"/>
  <c r="H9178" i="50"/>
  <c r="H9177" i="50"/>
  <c r="H9176" i="50"/>
  <c r="H9175" i="50"/>
  <c r="H9174" i="50"/>
  <c r="H9173" i="50"/>
  <c r="H9172" i="50"/>
  <c r="H9171" i="50"/>
  <c r="H9170" i="50"/>
  <c r="H9169" i="50"/>
  <c r="H9168" i="50"/>
  <c r="H9167" i="50"/>
  <c r="H9166" i="50"/>
  <c r="H9165" i="50"/>
  <c r="H9164" i="50"/>
  <c r="H9163" i="50"/>
  <c r="H9162" i="50"/>
  <c r="H9161" i="50"/>
  <c r="H9160" i="50"/>
  <c r="H9159" i="50"/>
  <c r="H9158" i="50"/>
  <c r="H9157" i="50"/>
  <c r="H9156" i="50"/>
  <c r="H9155" i="50"/>
  <c r="H9154" i="50"/>
  <c r="H9153" i="50"/>
  <c r="H9152" i="50"/>
  <c r="H9151" i="50"/>
  <c r="H9150" i="50"/>
  <c r="H9149" i="50"/>
  <c r="H9148" i="50"/>
  <c r="H9147" i="50"/>
  <c r="H9146" i="50"/>
  <c r="H9145" i="50"/>
  <c r="H9144" i="50"/>
  <c r="H9143" i="50"/>
  <c r="H9142" i="50"/>
  <c r="H9141" i="50"/>
  <c r="H9140" i="50"/>
  <c r="H9139" i="50"/>
  <c r="H9138" i="50"/>
  <c r="H9137" i="50"/>
  <c r="H9136" i="50"/>
  <c r="H9135" i="50"/>
  <c r="H9134" i="50"/>
  <c r="H9133" i="50"/>
  <c r="H9132" i="50"/>
  <c r="H9131" i="50"/>
  <c r="H9130" i="50"/>
  <c r="H9129" i="50"/>
  <c r="H9128" i="50"/>
  <c r="H9127" i="50"/>
  <c r="H9126" i="50"/>
  <c r="H9125" i="50"/>
  <c r="H9124" i="50"/>
  <c r="H9123" i="50"/>
  <c r="H9122" i="50"/>
  <c r="H9121" i="50"/>
  <c r="H9120" i="50"/>
  <c r="H9119" i="50"/>
  <c r="H9118" i="50"/>
  <c r="H9117" i="50"/>
  <c r="H9116" i="50"/>
  <c r="H9115" i="50"/>
  <c r="H9114" i="50"/>
  <c r="H9113" i="50"/>
  <c r="H9112" i="50"/>
  <c r="H9111" i="50"/>
  <c r="H9110" i="50"/>
  <c r="H9109" i="50"/>
  <c r="H9108" i="50"/>
  <c r="H9107" i="50"/>
  <c r="H9106" i="50"/>
  <c r="H9105" i="50"/>
  <c r="H9104" i="50"/>
  <c r="H9103" i="50"/>
  <c r="H9102" i="50"/>
  <c r="H9101" i="50"/>
  <c r="H9100" i="50"/>
  <c r="H9099" i="50"/>
  <c r="H9098" i="50"/>
  <c r="H9097" i="50"/>
  <c r="H9096" i="50"/>
  <c r="H9095" i="50"/>
  <c r="H9094" i="50"/>
  <c r="H9093" i="50"/>
  <c r="H9092" i="50"/>
  <c r="H9091" i="50"/>
  <c r="H9090" i="50"/>
  <c r="H9089" i="50"/>
  <c r="H9088" i="50"/>
  <c r="H9087" i="50"/>
  <c r="H9086" i="50"/>
  <c r="H9085" i="50"/>
  <c r="H9084" i="50"/>
  <c r="H9083" i="50"/>
  <c r="H9082" i="50"/>
  <c r="H9081" i="50"/>
  <c r="H9080" i="50"/>
  <c r="H9079" i="50"/>
  <c r="H9078" i="50"/>
  <c r="H9077" i="50"/>
  <c r="H9076" i="50"/>
  <c r="H9075" i="50"/>
  <c r="H9074" i="50"/>
  <c r="H9073" i="50"/>
  <c r="H9072" i="50"/>
  <c r="H9071" i="50"/>
  <c r="H9070" i="50"/>
  <c r="H9069" i="50"/>
  <c r="H9068" i="50"/>
  <c r="H9067" i="50"/>
  <c r="H9066" i="50"/>
  <c r="H9065" i="50"/>
  <c r="H9064" i="50"/>
  <c r="H9063" i="50"/>
  <c r="H9062" i="50"/>
  <c r="H9061" i="50"/>
  <c r="H9060" i="50"/>
  <c r="H9059" i="50"/>
  <c r="H9058" i="50"/>
  <c r="H9057" i="50"/>
  <c r="H9056" i="50"/>
  <c r="H9055" i="50"/>
  <c r="H9054" i="50"/>
  <c r="H9053" i="50"/>
  <c r="H9052" i="50"/>
  <c r="H9051" i="50"/>
  <c r="H9050" i="50"/>
  <c r="H9049" i="50"/>
  <c r="H9048" i="50"/>
  <c r="H9047" i="50"/>
  <c r="H9046" i="50"/>
  <c r="H9045" i="50"/>
  <c r="H9044" i="50"/>
  <c r="H9043" i="50"/>
  <c r="H9042" i="50"/>
  <c r="H9041" i="50"/>
  <c r="H9040" i="50"/>
  <c r="H9039" i="50"/>
  <c r="H9038" i="50"/>
  <c r="H9037" i="50"/>
  <c r="H9036" i="50"/>
  <c r="H9035" i="50"/>
  <c r="H9034" i="50"/>
  <c r="H9033" i="50"/>
  <c r="H9032" i="50"/>
  <c r="H9031" i="50"/>
  <c r="H9030" i="50"/>
  <c r="H9029" i="50"/>
  <c r="H9028" i="50"/>
  <c r="H9027" i="50"/>
  <c r="H9026" i="50"/>
  <c r="H9025" i="50"/>
  <c r="H9024" i="50"/>
  <c r="H9023" i="50"/>
  <c r="H9022" i="50"/>
  <c r="H9021" i="50"/>
  <c r="H9020" i="50"/>
  <c r="H9019" i="50"/>
  <c r="H9018" i="50"/>
  <c r="H9017" i="50"/>
  <c r="H9016" i="50"/>
  <c r="H9015" i="50"/>
  <c r="H9014" i="50"/>
  <c r="H9013" i="50"/>
  <c r="H9012" i="50"/>
  <c r="H9011" i="50"/>
  <c r="H9010" i="50"/>
  <c r="H9009" i="50"/>
  <c r="H9008" i="50"/>
  <c r="H9007" i="50"/>
  <c r="H9006" i="50"/>
  <c r="H9005" i="50"/>
  <c r="H9004" i="50"/>
  <c r="H9003" i="50"/>
  <c r="H9002" i="50"/>
  <c r="H9001" i="50"/>
  <c r="H9000" i="50"/>
  <c r="H8999" i="50"/>
  <c r="H8998" i="50"/>
  <c r="H8997" i="50"/>
  <c r="H8996" i="50"/>
  <c r="H8995" i="50"/>
  <c r="H8994" i="50"/>
  <c r="H8993" i="50"/>
  <c r="H8992" i="50"/>
  <c r="H8991" i="50"/>
  <c r="H8990" i="50"/>
  <c r="H8989" i="50"/>
  <c r="H8988" i="50"/>
  <c r="H8987" i="50"/>
  <c r="H8986" i="50"/>
  <c r="H8985" i="50"/>
  <c r="H8984" i="50"/>
  <c r="H8983" i="50"/>
  <c r="H8982" i="50"/>
  <c r="H8981" i="50"/>
  <c r="H8980" i="50"/>
  <c r="H8979" i="50"/>
  <c r="H8978" i="50"/>
  <c r="H8977" i="50"/>
  <c r="H8976" i="50"/>
  <c r="H8975" i="50"/>
  <c r="H8974" i="50"/>
  <c r="H8973" i="50"/>
  <c r="H8972" i="50"/>
  <c r="H8971" i="50"/>
  <c r="H8970" i="50"/>
  <c r="H8969" i="50"/>
  <c r="H8968" i="50"/>
  <c r="H8967" i="50"/>
  <c r="H8966" i="50"/>
  <c r="H8965" i="50"/>
  <c r="H8964" i="50"/>
  <c r="H8963" i="50"/>
  <c r="H8962" i="50"/>
  <c r="H8961" i="50"/>
  <c r="H8960" i="50"/>
  <c r="H8959" i="50"/>
  <c r="H8958" i="50"/>
  <c r="H8957" i="50"/>
  <c r="H8956" i="50"/>
  <c r="H8955" i="50"/>
  <c r="H8954" i="50"/>
  <c r="H8953" i="50"/>
  <c r="H8952" i="50"/>
  <c r="H8951" i="50"/>
  <c r="H8950" i="50"/>
  <c r="H8949" i="50"/>
  <c r="H8948" i="50"/>
  <c r="H8947" i="50"/>
  <c r="H8946" i="50"/>
  <c r="H8945" i="50"/>
  <c r="H8944" i="50"/>
  <c r="H8943" i="50"/>
  <c r="H8942" i="50"/>
  <c r="H8941" i="50"/>
  <c r="H8940" i="50"/>
  <c r="H8939" i="50"/>
  <c r="H8938" i="50"/>
  <c r="H8937" i="50"/>
  <c r="H8936" i="50"/>
  <c r="H8935" i="50"/>
  <c r="H8934" i="50"/>
  <c r="H8933" i="50"/>
  <c r="H8932" i="50"/>
  <c r="H8931" i="50"/>
  <c r="H8930" i="50"/>
  <c r="H8929" i="50"/>
  <c r="H8928" i="50"/>
  <c r="H8927" i="50"/>
  <c r="H8926" i="50"/>
  <c r="H8925" i="50"/>
  <c r="H8924" i="50"/>
  <c r="H8923" i="50"/>
  <c r="H8922" i="50"/>
  <c r="H8921" i="50"/>
  <c r="H8920" i="50"/>
  <c r="H8919" i="50"/>
  <c r="H8918" i="50"/>
  <c r="H8917" i="50"/>
  <c r="H8916" i="50"/>
  <c r="H8915" i="50"/>
  <c r="H8914" i="50"/>
  <c r="H8913" i="50"/>
  <c r="H8912" i="50"/>
  <c r="H8911" i="50"/>
  <c r="H8910" i="50"/>
  <c r="H8909" i="50"/>
  <c r="H8908" i="50"/>
  <c r="H8907" i="50"/>
  <c r="H8906" i="50"/>
  <c r="H8905" i="50"/>
  <c r="H8904" i="50"/>
  <c r="H8903" i="50"/>
  <c r="H8902" i="50"/>
  <c r="H8901" i="50"/>
  <c r="H8900" i="50"/>
  <c r="H8899" i="50"/>
  <c r="H8898" i="50"/>
  <c r="H8897" i="50"/>
  <c r="H8896" i="50"/>
  <c r="H8895" i="50"/>
  <c r="H8894" i="50"/>
  <c r="H8893" i="50"/>
  <c r="H8892" i="50"/>
  <c r="H8891" i="50"/>
  <c r="H8890" i="50"/>
  <c r="H8889" i="50"/>
  <c r="H8888" i="50"/>
  <c r="H8887" i="50"/>
  <c r="H8886" i="50"/>
  <c r="H8885" i="50"/>
  <c r="H8884" i="50"/>
  <c r="H8883" i="50"/>
  <c r="H8882" i="50"/>
  <c r="H8881" i="50"/>
  <c r="H8880" i="50"/>
  <c r="H8879" i="50"/>
  <c r="H8878" i="50"/>
  <c r="H8877" i="50"/>
  <c r="H8876" i="50"/>
  <c r="H8875" i="50"/>
  <c r="H8874" i="50"/>
  <c r="H8873" i="50"/>
  <c r="H8872" i="50"/>
  <c r="H8871" i="50"/>
  <c r="H8870" i="50"/>
  <c r="H8869" i="50"/>
  <c r="H8868" i="50"/>
  <c r="H8867" i="50"/>
  <c r="H8866" i="50"/>
  <c r="H8865" i="50"/>
  <c r="H8864" i="50"/>
  <c r="H8863" i="50"/>
  <c r="H8862" i="50"/>
  <c r="H8861" i="50"/>
  <c r="H8860" i="50"/>
  <c r="H8859" i="50"/>
  <c r="H8858" i="50"/>
  <c r="H8857" i="50"/>
  <c r="H8856" i="50"/>
  <c r="H8855" i="50"/>
  <c r="H8854" i="50"/>
  <c r="H8853" i="50"/>
  <c r="H8852" i="50"/>
  <c r="H8851" i="50"/>
  <c r="H8850" i="50"/>
  <c r="H8849" i="50"/>
  <c r="H8848" i="50"/>
  <c r="H8847" i="50"/>
  <c r="H8846" i="50"/>
  <c r="H8845" i="50"/>
  <c r="H8844" i="50"/>
  <c r="H8843" i="50"/>
  <c r="H8842" i="50"/>
  <c r="H8841" i="50"/>
  <c r="H8840" i="50"/>
  <c r="H8839" i="50"/>
  <c r="H8838" i="50"/>
  <c r="H8837" i="50"/>
  <c r="H8836" i="50"/>
  <c r="H8835" i="50"/>
  <c r="H8834" i="50"/>
  <c r="H8833" i="50"/>
  <c r="H8832" i="50"/>
  <c r="H8831" i="50"/>
  <c r="H8830" i="50"/>
  <c r="H8829" i="50"/>
  <c r="H8828" i="50"/>
  <c r="H8827" i="50"/>
  <c r="H8826" i="50"/>
  <c r="H8825" i="50"/>
  <c r="H8824" i="50"/>
  <c r="H8823" i="50"/>
  <c r="H8822" i="50"/>
  <c r="H8821" i="50"/>
  <c r="H8820" i="50"/>
  <c r="H8819" i="50"/>
  <c r="H8818" i="50"/>
  <c r="H8817" i="50"/>
  <c r="H8816" i="50"/>
  <c r="H8815" i="50"/>
  <c r="H8814" i="50"/>
  <c r="H8813" i="50"/>
  <c r="H8812" i="50"/>
  <c r="H8811" i="50"/>
  <c r="H8810" i="50"/>
  <c r="H8809" i="50"/>
  <c r="H8808" i="50"/>
  <c r="H8807" i="50"/>
  <c r="H8806" i="50"/>
  <c r="H8805" i="50"/>
  <c r="H8804" i="50"/>
  <c r="H8803" i="50"/>
  <c r="H8802" i="50"/>
  <c r="H8801" i="50"/>
  <c r="H8800" i="50"/>
  <c r="H8799" i="50"/>
  <c r="H8798" i="50"/>
  <c r="H8797" i="50"/>
  <c r="H8796" i="50"/>
  <c r="H8795" i="50"/>
  <c r="H8794" i="50"/>
  <c r="H8793" i="50"/>
  <c r="H8792" i="50"/>
  <c r="H8791" i="50"/>
  <c r="H8790" i="50"/>
  <c r="H8789" i="50"/>
  <c r="H8788" i="50"/>
  <c r="H8787" i="50"/>
  <c r="H8786" i="50"/>
  <c r="H8785" i="50"/>
  <c r="H8784" i="50"/>
  <c r="H8783" i="50"/>
  <c r="H8782" i="50"/>
  <c r="H8781" i="50"/>
  <c r="H8780" i="50"/>
  <c r="H8779" i="50"/>
  <c r="H8778" i="50"/>
  <c r="H8777" i="50"/>
  <c r="H8776" i="50"/>
  <c r="H8775" i="50"/>
  <c r="H8774" i="50"/>
  <c r="H8773" i="50"/>
  <c r="H8772" i="50"/>
  <c r="H8771" i="50"/>
  <c r="H8770" i="50"/>
  <c r="H8769" i="50"/>
  <c r="H8768" i="50"/>
  <c r="H8767" i="50"/>
  <c r="H8766" i="50"/>
  <c r="H8765" i="50"/>
  <c r="H8764" i="50"/>
  <c r="H8763" i="50"/>
  <c r="H8762" i="50"/>
  <c r="H8761" i="50"/>
  <c r="H8760" i="50"/>
  <c r="H8759" i="50"/>
  <c r="H8758" i="50"/>
  <c r="H8757" i="50"/>
  <c r="H8756" i="50"/>
  <c r="H8755" i="50"/>
  <c r="H8754" i="50"/>
  <c r="H8753" i="50"/>
  <c r="H8752" i="50"/>
  <c r="H8751" i="50"/>
  <c r="H8750" i="50"/>
  <c r="H8749" i="50"/>
  <c r="H8748" i="50"/>
  <c r="H8747" i="50"/>
  <c r="H8746" i="50"/>
  <c r="H8745" i="50"/>
  <c r="H8744" i="50"/>
  <c r="H8743" i="50"/>
  <c r="H8742" i="50"/>
  <c r="H8741" i="50"/>
  <c r="H8740" i="50"/>
  <c r="W65" i="54"/>
  <c r="W64" i="54"/>
  <c r="W63" i="54"/>
  <c r="W62" i="54"/>
  <c r="W61" i="54"/>
  <c r="W60" i="54"/>
  <c r="W59" i="54"/>
  <c r="W58" i="54"/>
  <c r="W57" i="54"/>
  <c r="W56" i="54"/>
  <c r="W55" i="54"/>
  <c r="W54" i="54"/>
  <c r="W53" i="54"/>
  <c r="W52" i="54"/>
  <c r="W51" i="54"/>
  <c r="U50" i="54"/>
  <c r="U49" i="54"/>
  <c r="U48" i="54"/>
  <c r="U47" i="54"/>
  <c r="U46" i="54"/>
  <c r="U45" i="54"/>
  <c r="U44" i="54"/>
  <c r="U43" i="54"/>
  <c r="U42" i="54"/>
  <c r="U41" i="54"/>
  <c r="U40" i="54"/>
  <c r="U39" i="54"/>
  <c r="U38" i="54"/>
  <c r="U37" i="54"/>
  <c r="U36" i="54"/>
  <c r="W50" i="54"/>
  <c r="W49" i="54"/>
  <c r="W48" i="54"/>
  <c r="W47" i="54"/>
  <c r="W46" i="54"/>
  <c r="W45" i="54"/>
  <c r="W44" i="54"/>
  <c r="W43" i="54"/>
  <c r="W42" i="54"/>
  <c r="W41" i="54"/>
  <c r="W40" i="54"/>
  <c r="W39" i="54"/>
  <c r="W38" i="54"/>
  <c r="W37" i="54"/>
  <c r="W36" i="54"/>
  <c r="U35" i="54"/>
  <c r="U34" i="54"/>
  <c r="U33" i="54"/>
  <c r="U32" i="54"/>
  <c r="U31" i="54"/>
  <c r="U30" i="54"/>
  <c r="U29" i="54"/>
  <c r="U28" i="54"/>
  <c r="U27" i="54"/>
  <c r="U26" i="54"/>
  <c r="U25" i="54"/>
  <c r="U24" i="54"/>
  <c r="U23" i="54"/>
  <c r="U22" i="54"/>
  <c r="U21" i="54"/>
  <c r="W35" i="54"/>
  <c r="W34" i="54"/>
  <c r="W33" i="54"/>
  <c r="W32" i="54"/>
  <c r="W31" i="54"/>
  <c r="W30" i="54"/>
  <c r="W29" i="54"/>
  <c r="W28" i="54"/>
  <c r="W27" i="54"/>
  <c r="W26" i="54"/>
  <c r="W25" i="54"/>
  <c r="W24" i="54"/>
  <c r="W23" i="54"/>
  <c r="W22" i="54"/>
  <c r="W21" i="54"/>
  <c r="U20" i="54"/>
  <c r="U19" i="54"/>
  <c r="U18" i="54"/>
  <c r="V18" i="54"/>
  <c r="U17" i="54"/>
  <c r="V17" i="54"/>
  <c r="U16" i="54"/>
  <c r="V16" i="54"/>
  <c r="U15" i="54"/>
  <c r="U14" i="54"/>
  <c r="V14" i="54"/>
  <c r="U13" i="54"/>
  <c r="U12" i="54"/>
  <c r="V12" i="54"/>
  <c r="U11" i="54"/>
  <c r="U10" i="54"/>
  <c r="U9" i="54"/>
  <c r="V9" i="54"/>
  <c r="U8" i="54"/>
  <c r="V8" i="54"/>
  <c r="U7" i="54"/>
  <c r="U6" i="54"/>
  <c r="V6" i="54"/>
  <c r="U216" i="54"/>
  <c r="U217" i="54"/>
  <c r="U218" i="54"/>
  <c r="U219" i="54"/>
  <c r="U220" i="54"/>
  <c r="U221" i="54"/>
  <c r="U222" i="54"/>
  <c r="U223" i="54"/>
  <c r="U224" i="54"/>
  <c r="U225" i="54"/>
  <c r="U226" i="54"/>
  <c r="U227" i="54"/>
  <c r="U228" i="54"/>
  <c r="U229" i="54"/>
  <c r="U230" i="54"/>
  <c r="W7" i="54"/>
  <c r="W8" i="54"/>
  <c r="W9" i="54"/>
  <c r="W10" i="54"/>
  <c r="W11" i="54"/>
  <c r="W12" i="54"/>
  <c r="W13" i="54"/>
  <c r="W14" i="54"/>
  <c r="W15" i="54"/>
  <c r="W16" i="54"/>
  <c r="W17" i="54"/>
  <c r="W18" i="54"/>
  <c r="W19" i="54"/>
  <c r="W20" i="54"/>
  <c r="W6" i="54"/>
  <c r="I8067" i="50"/>
  <c r="I8066" i="50"/>
  <c r="I8065" i="50"/>
  <c r="I8064" i="50"/>
  <c r="I8063" i="50"/>
  <c r="I8062" i="50"/>
  <c r="I8061" i="50"/>
  <c r="I8060" i="50"/>
  <c r="I8059" i="50"/>
  <c r="I8058" i="50"/>
  <c r="I8057" i="50"/>
  <c r="I8056" i="50"/>
  <c r="I8055" i="50"/>
  <c r="I8054" i="50"/>
  <c r="I8053" i="50"/>
  <c r="I8052" i="50"/>
  <c r="I8051" i="50"/>
  <c r="I8050" i="50"/>
  <c r="I8049" i="50"/>
  <c r="I8048" i="50"/>
  <c r="I8047" i="50"/>
  <c r="I8046" i="50"/>
  <c r="I8045" i="50"/>
  <c r="I8044" i="50"/>
  <c r="I8043" i="50"/>
  <c r="I8042" i="50"/>
  <c r="I8041" i="50"/>
  <c r="I8040" i="50"/>
  <c r="I8039" i="50"/>
  <c r="I8038" i="50"/>
  <c r="I8037" i="50"/>
  <c r="I8036" i="50"/>
  <c r="I8035" i="50"/>
  <c r="I8034" i="50"/>
  <c r="I8033" i="50"/>
  <c r="I8032" i="50"/>
  <c r="I8031" i="50"/>
  <c r="I8030" i="50"/>
  <c r="I8029" i="50"/>
  <c r="I8028" i="50"/>
  <c r="I8027" i="50"/>
  <c r="I8026" i="50"/>
  <c r="I8025" i="50"/>
  <c r="I8024" i="50"/>
  <c r="I8023" i="50"/>
  <c r="I8022" i="50"/>
  <c r="I8021" i="50"/>
  <c r="I8020" i="50"/>
  <c r="I8019" i="50"/>
  <c r="I8018" i="50"/>
  <c r="I8017" i="50"/>
  <c r="I8016" i="50"/>
  <c r="I8015" i="50"/>
  <c r="I8014" i="50"/>
  <c r="I8013" i="50"/>
  <c r="I8012" i="50"/>
  <c r="I8011" i="50"/>
  <c r="I8010" i="50"/>
  <c r="I8009" i="50"/>
  <c r="I8008" i="50"/>
  <c r="I8007" i="50"/>
  <c r="I8006" i="50"/>
  <c r="I8005" i="50"/>
  <c r="I8004" i="50"/>
  <c r="I8003" i="50"/>
  <c r="I8002" i="50"/>
  <c r="I8001" i="50"/>
  <c r="I8000" i="50"/>
  <c r="I7999" i="50"/>
  <c r="I7998" i="50"/>
  <c r="I7997" i="50"/>
  <c r="I7996" i="50"/>
  <c r="I7995" i="50"/>
  <c r="I7994" i="50"/>
  <c r="I7993" i="50"/>
  <c r="I7992" i="50"/>
  <c r="I7991" i="50"/>
  <c r="I7990" i="50"/>
  <c r="I7989" i="50"/>
  <c r="I7988" i="50"/>
  <c r="I7987" i="50"/>
  <c r="I7986" i="50"/>
  <c r="I7985" i="50"/>
  <c r="I7984" i="50"/>
  <c r="I7983" i="50"/>
  <c r="I7982" i="50"/>
  <c r="I7981" i="50"/>
  <c r="I7980" i="50"/>
  <c r="I7979" i="50"/>
  <c r="I7978" i="50"/>
  <c r="I7977" i="50"/>
  <c r="I7976" i="50"/>
  <c r="I7975" i="50"/>
  <c r="I7974" i="50"/>
  <c r="I7973" i="50"/>
  <c r="I7972" i="50"/>
  <c r="I7971" i="50"/>
  <c r="I7970" i="50"/>
  <c r="I7969" i="50"/>
  <c r="I7968" i="50"/>
  <c r="I7967" i="50"/>
  <c r="I7966" i="50"/>
  <c r="I7965" i="50"/>
  <c r="I7964" i="50"/>
  <c r="I7963" i="50"/>
  <c r="I7962" i="50"/>
  <c r="I7961" i="50"/>
  <c r="I7960" i="50"/>
  <c r="I7959" i="50"/>
  <c r="I7958" i="50"/>
  <c r="I7957" i="50"/>
  <c r="I7956" i="50"/>
  <c r="I7955" i="50"/>
  <c r="I7954" i="50"/>
  <c r="I7953" i="50"/>
  <c r="I7952" i="50"/>
  <c r="I7951" i="50"/>
  <c r="I7950" i="50"/>
  <c r="I7949" i="50"/>
  <c r="I7948" i="50"/>
  <c r="I7947" i="50"/>
  <c r="I7946" i="50"/>
  <c r="I7945" i="50"/>
  <c r="I7944" i="50"/>
  <c r="I7943" i="50"/>
  <c r="I7942" i="50"/>
  <c r="I7941" i="50"/>
  <c r="I7940" i="50"/>
  <c r="I7939" i="50"/>
  <c r="I7938" i="50"/>
  <c r="I7937" i="50"/>
  <c r="I7936" i="50"/>
  <c r="I7935" i="50"/>
  <c r="I7934" i="50"/>
  <c r="I7933" i="50"/>
  <c r="I7932" i="50"/>
  <c r="I7931" i="50"/>
  <c r="I7930" i="50"/>
  <c r="I7929" i="50"/>
  <c r="I7928" i="50"/>
  <c r="I7927" i="50"/>
  <c r="I7926" i="50"/>
  <c r="I7925" i="50"/>
  <c r="I7924" i="50"/>
  <c r="I7923" i="50"/>
  <c r="I7922" i="50"/>
  <c r="I7921" i="50"/>
  <c r="I7920" i="50"/>
  <c r="I7919" i="50"/>
  <c r="I7918" i="50"/>
  <c r="I7917" i="50"/>
  <c r="I7916" i="50"/>
  <c r="I7915" i="50"/>
  <c r="I7914" i="50"/>
  <c r="I7913" i="50"/>
  <c r="I7912" i="50"/>
  <c r="I7911" i="50"/>
  <c r="I7910" i="50"/>
  <c r="I7909" i="50"/>
  <c r="I7908" i="50"/>
  <c r="I7907" i="50"/>
  <c r="I7906" i="50"/>
  <c r="I7905" i="50"/>
  <c r="I7904" i="50"/>
  <c r="I7903" i="50"/>
  <c r="I7902" i="50"/>
  <c r="I7901" i="50"/>
  <c r="I7900" i="50"/>
  <c r="I7899" i="50"/>
  <c r="I7898" i="50"/>
  <c r="I7897" i="50"/>
  <c r="I7896" i="50"/>
  <c r="I7895" i="50"/>
  <c r="I7894" i="50"/>
  <c r="I7893" i="50"/>
  <c r="I7892" i="50"/>
  <c r="I7891" i="50"/>
  <c r="I7890" i="50"/>
  <c r="I7889" i="50"/>
  <c r="I7888" i="50"/>
  <c r="I7887" i="50"/>
  <c r="I7886" i="50"/>
  <c r="I7885" i="50"/>
  <c r="I7884" i="50"/>
  <c r="I7883" i="50"/>
  <c r="I7882" i="50"/>
  <c r="I7881" i="50"/>
  <c r="I7880" i="50"/>
  <c r="I7879" i="50"/>
  <c r="I7878" i="50"/>
  <c r="I7877" i="50"/>
  <c r="I7876" i="50"/>
  <c r="I7875" i="50"/>
  <c r="I7874" i="50"/>
  <c r="I7873" i="50"/>
  <c r="I7872" i="50"/>
  <c r="I7871" i="50"/>
  <c r="I7870" i="50"/>
  <c r="I7869" i="50"/>
  <c r="I7868" i="50"/>
  <c r="I7867" i="50"/>
  <c r="I7866" i="50"/>
  <c r="I7865" i="50"/>
  <c r="I7864" i="50"/>
  <c r="I7863" i="50"/>
  <c r="I7862" i="50"/>
  <c r="I7861" i="50"/>
  <c r="I7860" i="50"/>
  <c r="I7859" i="50"/>
  <c r="I7858" i="50"/>
  <c r="I7857" i="50"/>
  <c r="I7856" i="50"/>
  <c r="I7855" i="50"/>
  <c r="I7854" i="50"/>
  <c r="I7853" i="50"/>
  <c r="I7852" i="50"/>
  <c r="I7851" i="50"/>
  <c r="I7850" i="50"/>
  <c r="I7849" i="50"/>
  <c r="I7848" i="50"/>
  <c r="I7847" i="50"/>
  <c r="I7846" i="50"/>
  <c r="I7845" i="50"/>
  <c r="I7844" i="50"/>
  <c r="I7843" i="50"/>
  <c r="I7842" i="50"/>
  <c r="I7841" i="50"/>
  <c r="I7840" i="50"/>
  <c r="I7839" i="50"/>
  <c r="I7838" i="50"/>
  <c r="I7837" i="50"/>
  <c r="I7836" i="50"/>
  <c r="I7835" i="50"/>
  <c r="I7834" i="50"/>
  <c r="I7833" i="50"/>
  <c r="I7832" i="50"/>
  <c r="I7831" i="50"/>
  <c r="I7830" i="50"/>
  <c r="I7829" i="50"/>
  <c r="I7828" i="50"/>
  <c r="I7827" i="50"/>
  <c r="I7826" i="50"/>
  <c r="I7825" i="50"/>
  <c r="I7824" i="50"/>
  <c r="I7823" i="50"/>
  <c r="I7822" i="50"/>
  <c r="I7821" i="50"/>
  <c r="I7820" i="50"/>
  <c r="I7819" i="50"/>
  <c r="I7818" i="50"/>
  <c r="I7817" i="50"/>
  <c r="I7816" i="50"/>
  <c r="I7815" i="50"/>
  <c r="I7814" i="50"/>
  <c r="I7813" i="50"/>
  <c r="I7812" i="50"/>
  <c r="I7811" i="50"/>
  <c r="I7810" i="50"/>
  <c r="I7809" i="50"/>
  <c r="I7808" i="50"/>
  <c r="I7807" i="50"/>
  <c r="I7806" i="50"/>
  <c r="I7805" i="50"/>
  <c r="I7804" i="50"/>
  <c r="I7803" i="50"/>
  <c r="I7802" i="50"/>
  <c r="I7801" i="50"/>
  <c r="I7800" i="50"/>
  <c r="I7799" i="50"/>
  <c r="I7798" i="50"/>
  <c r="I7797" i="50"/>
  <c r="I7796" i="50"/>
  <c r="I7795" i="50"/>
  <c r="I7794" i="50"/>
  <c r="I7793" i="50"/>
  <c r="I7792" i="50"/>
  <c r="I7791" i="50"/>
  <c r="I7790" i="50"/>
  <c r="I7789" i="50"/>
  <c r="I7788" i="50"/>
  <c r="I7787" i="50"/>
  <c r="I7786" i="50"/>
  <c r="I7785" i="50"/>
  <c r="I7784" i="50"/>
  <c r="I7783" i="50"/>
  <c r="I7782" i="50"/>
  <c r="I7781" i="50"/>
  <c r="I7780" i="50"/>
  <c r="I7779" i="50"/>
  <c r="I7778" i="50"/>
  <c r="I7777" i="50"/>
  <c r="I7776" i="50"/>
  <c r="I7775" i="50"/>
  <c r="I7774" i="50"/>
  <c r="I7773" i="50"/>
  <c r="I7772" i="50"/>
  <c r="I7771" i="50"/>
  <c r="I7770" i="50"/>
  <c r="I7769" i="50"/>
  <c r="I7768" i="50"/>
  <c r="I7767" i="50"/>
  <c r="I7766" i="50"/>
  <c r="I7765" i="50"/>
  <c r="I7764" i="50"/>
  <c r="I7763" i="50"/>
  <c r="I7762" i="50"/>
  <c r="I7761" i="50"/>
  <c r="I7760" i="50"/>
  <c r="I7759" i="50"/>
  <c r="I7758" i="50"/>
  <c r="I7757" i="50"/>
  <c r="I7756" i="50"/>
  <c r="I7755" i="50"/>
  <c r="I7754" i="50"/>
  <c r="I7753" i="50"/>
  <c r="I7752" i="50"/>
  <c r="I7751" i="50"/>
  <c r="I7750" i="50"/>
  <c r="I7749" i="50"/>
  <c r="I7748" i="50"/>
  <c r="I7747" i="50"/>
  <c r="I7746" i="50"/>
  <c r="I7745" i="50"/>
  <c r="I7744" i="50"/>
  <c r="I7743" i="50"/>
  <c r="I7742" i="50"/>
  <c r="I7741" i="50"/>
  <c r="I7740" i="50"/>
  <c r="I7739" i="50"/>
  <c r="I7738" i="50"/>
  <c r="I7737" i="50"/>
  <c r="I7736" i="50"/>
  <c r="I7735" i="50"/>
  <c r="I7734" i="50"/>
  <c r="I7733" i="50"/>
  <c r="I7732" i="50"/>
  <c r="I7731" i="50"/>
  <c r="I7730" i="50"/>
  <c r="I7729" i="50"/>
  <c r="I7728" i="50"/>
  <c r="I7727" i="50"/>
  <c r="I7726" i="50"/>
  <c r="I7725" i="50"/>
  <c r="I7724" i="50"/>
  <c r="I7723" i="50"/>
  <c r="I7722" i="50"/>
  <c r="I7721" i="50"/>
  <c r="I7720" i="50"/>
  <c r="I7719" i="50"/>
  <c r="I7718" i="50"/>
  <c r="I7717" i="50"/>
  <c r="I7716" i="50"/>
  <c r="I7715" i="50"/>
  <c r="I7714" i="50"/>
  <c r="I7713" i="50"/>
  <c r="I7712" i="50"/>
  <c r="I7711" i="50"/>
  <c r="I7710" i="50"/>
  <c r="I7709" i="50"/>
  <c r="I7708" i="50"/>
  <c r="I7707" i="50"/>
  <c r="I7706" i="50"/>
  <c r="I7705" i="50"/>
  <c r="I7704" i="50"/>
  <c r="I7703" i="50"/>
  <c r="I7702" i="50"/>
  <c r="I7701" i="50"/>
  <c r="I7700" i="50"/>
  <c r="I7699" i="50"/>
  <c r="I7698" i="50"/>
  <c r="I7697" i="50"/>
  <c r="I7696" i="50"/>
  <c r="I7695" i="50"/>
  <c r="I7694" i="50"/>
  <c r="I7693" i="50"/>
  <c r="I7692" i="50"/>
  <c r="I7691" i="50"/>
  <c r="I7690" i="50"/>
  <c r="I7689" i="50"/>
  <c r="I7688" i="50"/>
  <c r="I7687" i="50"/>
  <c r="I7686" i="50"/>
  <c r="I7685" i="50"/>
  <c r="I7684" i="50"/>
  <c r="I7683" i="50"/>
  <c r="I7682" i="50"/>
  <c r="I7681" i="50"/>
  <c r="I7680" i="50"/>
  <c r="I7679" i="50"/>
  <c r="I7678" i="50"/>
  <c r="I7677" i="50"/>
  <c r="I7676" i="50"/>
  <c r="I7675" i="50"/>
  <c r="I7674" i="50"/>
  <c r="I7673" i="50"/>
  <c r="I7672" i="50"/>
  <c r="I7671" i="50"/>
  <c r="I7670" i="50"/>
  <c r="I7669" i="50"/>
  <c r="I7668" i="50"/>
  <c r="I7667" i="50"/>
  <c r="I7666" i="50"/>
  <c r="I7665" i="50"/>
  <c r="I7664" i="50"/>
  <c r="I7663" i="50"/>
  <c r="I7662" i="50"/>
  <c r="I7661" i="50"/>
  <c r="I7660" i="50"/>
  <c r="I7659" i="50"/>
  <c r="I7658" i="50"/>
  <c r="I7657" i="50"/>
  <c r="I7656" i="50"/>
  <c r="I7655" i="50"/>
  <c r="I7654" i="50"/>
  <c r="I7653" i="50"/>
  <c r="I7652" i="50"/>
  <c r="I7651" i="50"/>
  <c r="I7650" i="50"/>
  <c r="I7649" i="50"/>
  <c r="I7648" i="50"/>
  <c r="I7647" i="50"/>
  <c r="I7646" i="50"/>
  <c r="I7645" i="50"/>
  <c r="I7644" i="50"/>
  <c r="I7643" i="50"/>
  <c r="I7642" i="50"/>
  <c r="I7641" i="50"/>
  <c r="I7640" i="50"/>
  <c r="I7639" i="50"/>
  <c r="I7638" i="50"/>
  <c r="I7637" i="50"/>
  <c r="I7636" i="50"/>
  <c r="I7635" i="50"/>
  <c r="I7634" i="50"/>
  <c r="I7633" i="50"/>
  <c r="I7632" i="50"/>
  <c r="I7631" i="50"/>
  <c r="I7630" i="50"/>
  <c r="I7629" i="50"/>
  <c r="I7628" i="50"/>
  <c r="I7627" i="50"/>
  <c r="I7626" i="50"/>
  <c r="I7625" i="50"/>
  <c r="I7624" i="50"/>
  <c r="I7623" i="50"/>
  <c r="I7622" i="50"/>
  <c r="I7621" i="50"/>
  <c r="I7620" i="50"/>
  <c r="I7619" i="50"/>
  <c r="I7618" i="50"/>
  <c r="I7617" i="50"/>
  <c r="I7616" i="50"/>
  <c r="I7615" i="50"/>
  <c r="I7614" i="50"/>
  <c r="I7613" i="50"/>
  <c r="I7612" i="50"/>
  <c r="I7611" i="50"/>
  <c r="I7610" i="50"/>
  <c r="I7609" i="50"/>
  <c r="I7608" i="50"/>
  <c r="I7607" i="50"/>
  <c r="I7606" i="50"/>
  <c r="I7605" i="50"/>
  <c r="I7604" i="50"/>
  <c r="I7603" i="50"/>
  <c r="I7602" i="50"/>
  <c r="I7601" i="50"/>
  <c r="I7600" i="50"/>
  <c r="I7599" i="50"/>
  <c r="I7598" i="50"/>
  <c r="I7597" i="50"/>
  <c r="I7596" i="50"/>
  <c r="I7595" i="50"/>
  <c r="I7594" i="50"/>
  <c r="I7593" i="50"/>
  <c r="I7592" i="50"/>
  <c r="I7591" i="50"/>
  <c r="I7590" i="50"/>
  <c r="I7589" i="50"/>
  <c r="I7588" i="50"/>
  <c r="I7587" i="50"/>
  <c r="I7586" i="50"/>
  <c r="I7585" i="50"/>
  <c r="I7584" i="50"/>
  <c r="I7583" i="50"/>
  <c r="I7582" i="50"/>
  <c r="I7581" i="50"/>
  <c r="I7580" i="50"/>
  <c r="I7579" i="50"/>
  <c r="I7578" i="50"/>
  <c r="I7577" i="50"/>
  <c r="I7576" i="50"/>
  <c r="I7575" i="50"/>
  <c r="I7574" i="50"/>
  <c r="I7573" i="50"/>
  <c r="I7572" i="50"/>
  <c r="I7571" i="50"/>
  <c r="I7570" i="50"/>
  <c r="I7569" i="50"/>
  <c r="I7568" i="50"/>
  <c r="I7567" i="50"/>
  <c r="I7566" i="50"/>
  <c r="I7565" i="50"/>
  <c r="I7564" i="50"/>
  <c r="I7563" i="50"/>
  <c r="I7562" i="50"/>
  <c r="I7561" i="50"/>
  <c r="I7560" i="50"/>
  <c r="I7559" i="50"/>
  <c r="I7558" i="50"/>
  <c r="I7557" i="50"/>
  <c r="I7556" i="50"/>
  <c r="I7555" i="50"/>
  <c r="I7554" i="50"/>
  <c r="I7553" i="50"/>
  <c r="I7552" i="50"/>
  <c r="I7551" i="50"/>
  <c r="I7550" i="50"/>
  <c r="I7549" i="50"/>
  <c r="I7548" i="50"/>
  <c r="I7547" i="50"/>
  <c r="I7546" i="50"/>
  <c r="I7545" i="50"/>
  <c r="I7544" i="50"/>
  <c r="I7543" i="50"/>
  <c r="I7542" i="50"/>
  <c r="I7541" i="50"/>
  <c r="I7540" i="50"/>
  <c r="I7539" i="50"/>
  <c r="I7538" i="50"/>
  <c r="I7537" i="50"/>
  <c r="I7536" i="50"/>
  <c r="I7535" i="50"/>
  <c r="I7534" i="50"/>
  <c r="I7533" i="50"/>
  <c r="I7532" i="50"/>
  <c r="I7531" i="50"/>
  <c r="I7530" i="50"/>
  <c r="I7529" i="50"/>
  <c r="I7528" i="50"/>
  <c r="I7527" i="50"/>
  <c r="I7526" i="50"/>
  <c r="I7525" i="50"/>
  <c r="I7524" i="50"/>
  <c r="I7523" i="50"/>
  <c r="I7522" i="50"/>
  <c r="I7521" i="50"/>
  <c r="I7520" i="50"/>
  <c r="I7519" i="50"/>
  <c r="I7518" i="50"/>
  <c r="I7517" i="50"/>
  <c r="I7516" i="50"/>
  <c r="I7515" i="50"/>
  <c r="I7514" i="50"/>
  <c r="I7513" i="50"/>
  <c r="I7512" i="50"/>
  <c r="I7511" i="50"/>
  <c r="I7510" i="50"/>
  <c r="I7509" i="50"/>
  <c r="I7508" i="50"/>
  <c r="I7507" i="50"/>
  <c r="I7506" i="50"/>
  <c r="I7505" i="50"/>
  <c r="I7504" i="50"/>
  <c r="I7503" i="50"/>
  <c r="I7502" i="50"/>
  <c r="I7501" i="50"/>
  <c r="I7500" i="50"/>
  <c r="I7499" i="50"/>
  <c r="I7498" i="50"/>
  <c r="I7497" i="50"/>
  <c r="I7496" i="50"/>
  <c r="I7495" i="50"/>
  <c r="I7494" i="50"/>
  <c r="I7493" i="50"/>
  <c r="I7492" i="50"/>
  <c r="I7491" i="50"/>
  <c r="I7490" i="50"/>
  <c r="I7489" i="50"/>
  <c r="I7488" i="50"/>
  <c r="I7487" i="50"/>
  <c r="I7486" i="50"/>
  <c r="I7485" i="50"/>
  <c r="I7484" i="50"/>
  <c r="I7483" i="50"/>
  <c r="I7482" i="50"/>
  <c r="I7481" i="50"/>
  <c r="I7480" i="50"/>
  <c r="I7479" i="50"/>
  <c r="I7478" i="50"/>
  <c r="I7477" i="50"/>
  <c r="I7476" i="50"/>
  <c r="I7475" i="50"/>
  <c r="I7474" i="50"/>
  <c r="I7473" i="50"/>
  <c r="I7472" i="50"/>
  <c r="I7471" i="50"/>
  <c r="I7470" i="50"/>
  <c r="I7469" i="50"/>
  <c r="I7468" i="50"/>
  <c r="I7467" i="50"/>
  <c r="I7466" i="50"/>
  <c r="I7465" i="50"/>
  <c r="I7464" i="50"/>
  <c r="I7463" i="50"/>
  <c r="I7462" i="50"/>
  <c r="I7461" i="50"/>
  <c r="I7460" i="50"/>
  <c r="I7459" i="50"/>
  <c r="I7458" i="50"/>
  <c r="I7457" i="50"/>
  <c r="I7456" i="50"/>
  <c r="I7455" i="50"/>
  <c r="I7454" i="50"/>
  <c r="I7453" i="50"/>
  <c r="I7452" i="50"/>
  <c r="I7451" i="50"/>
  <c r="I7450" i="50"/>
  <c r="I7449" i="50"/>
  <c r="I7448" i="50"/>
  <c r="I7447" i="50"/>
  <c r="I7446" i="50"/>
  <c r="I7445" i="50"/>
  <c r="I7444" i="50"/>
  <c r="I7443" i="50"/>
  <c r="I7442" i="50"/>
  <c r="I7441" i="50"/>
  <c r="I7440" i="50"/>
  <c r="I7439" i="50"/>
  <c r="I7438" i="50"/>
  <c r="I7437" i="50"/>
  <c r="I7436" i="50"/>
  <c r="I7435" i="50"/>
  <c r="I7434" i="50"/>
  <c r="I7433" i="50"/>
  <c r="I7432" i="50"/>
  <c r="I7431" i="50"/>
  <c r="I7430" i="50"/>
  <c r="I7429" i="50"/>
  <c r="I7428" i="50"/>
  <c r="I7427" i="50"/>
  <c r="I7426" i="50"/>
  <c r="I7425" i="50"/>
  <c r="I7424" i="50"/>
  <c r="I7423" i="50"/>
  <c r="I7422" i="50"/>
  <c r="I7421" i="50"/>
  <c r="I7420" i="50"/>
  <c r="I7419" i="50"/>
  <c r="I7418" i="50"/>
  <c r="I7417" i="50"/>
  <c r="I7416" i="50"/>
  <c r="I7415" i="50"/>
  <c r="I7414" i="50"/>
  <c r="I7413" i="50"/>
  <c r="I7412" i="50"/>
  <c r="I7411" i="50"/>
  <c r="I7410" i="50"/>
  <c r="I7409" i="50"/>
  <c r="I7408" i="50"/>
  <c r="I7407" i="50"/>
  <c r="I7406" i="50"/>
  <c r="I7405" i="50"/>
  <c r="I7404" i="50"/>
  <c r="I7403" i="50"/>
  <c r="I7402" i="50"/>
  <c r="I7401" i="50"/>
  <c r="I7400" i="50"/>
  <c r="I7399" i="50"/>
  <c r="I7398" i="50"/>
  <c r="I7397" i="50"/>
  <c r="I7396" i="50"/>
  <c r="H8739" i="50"/>
  <c r="H8738" i="50"/>
  <c r="H8737" i="50"/>
  <c r="H8736" i="50"/>
  <c r="H8735" i="50"/>
  <c r="H8734" i="50"/>
  <c r="H8733" i="50"/>
  <c r="H8732" i="50"/>
  <c r="H8731" i="50"/>
  <c r="H8730" i="50"/>
  <c r="H8729" i="50"/>
  <c r="H8728" i="50"/>
  <c r="H8727" i="50"/>
  <c r="H8726" i="50"/>
  <c r="H8725" i="50"/>
  <c r="H8724" i="50"/>
  <c r="H8723" i="50"/>
  <c r="H8722" i="50"/>
  <c r="H8721" i="50"/>
  <c r="H8720" i="50"/>
  <c r="H8719" i="50"/>
  <c r="H8718" i="50"/>
  <c r="H8717" i="50"/>
  <c r="H8716" i="50"/>
  <c r="H8715" i="50"/>
  <c r="H8714" i="50"/>
  <c r="H8713" i="50"/>
  <c r="H8712" i="50"/>
  <c r="H8711" i="50"/>
  <c r="H8710" i="50"/>
  <c r="H8709" i="50"/>
  <c r="H8708" i="50"/>
  <c r="H8707" i="50"/>
  <c r="H8706" i="50"/>
  <c r="H8705" i="50"/>
  <c r="H8704" i="50"/>
  <c r="H8703" i="50"/>
  <c r="H8702" i="50"/>
  <c r="H8701" i="50"/>
  <c r="H8700" i="50"/>
  <c r="H8699" i="50"/>
  <c r="H8698" i="50"/>
  <c r="H8697" i="50"/>
  <c r="H8696" i="50"/>
  <c r="H8695" i="50"/>
  <c r="H8694" i="50"/>
  <c r="H8693" i="50"/>
  <c r="H8692" i="50"/>
  <c r="H8691" i="50"/>
  <c r="H8690" i="50"/>
  <c r="H8689" i="50"/>
  <c r="H8688" i="50"/>
  <c r="H8687" i="50"/>
  <c r="H8686" i="50"/>
  <c r="H8685" i="50"/>
  <c r="H8684" i="50"/>
  <c r="H8683" i="50"/>
  <c r="H8682" i="50"/>
  <c r="H8681" i="50"/>
  <c r="H8680" i="50"/>
  <c r="H8679" i="50"/>
  <c r="H8678" i="50"/>
  <c r="H8677" i="50"/>
  <c r="H8676" i="50"/>
  <c r="H8675" i="50"/>
  <c r="H8674" i="50"/>
  <c r="H8673" i="50"/>
  <c r="H8672" i="50"/>
  <c r="H8671" i="50"/>
  <c r="H8670" i="50"/>
  <c r="H8669" i="50"/>
  <c r="H8668" i="50"/>
  <c r="H8667" i="50"/>
  <c r="H8666" i="50"/>
  <c r="H8665" i="50"/>
  <c r="H8664" i="50"/>
  <c r="H8663" i="50"/>
  <c r="H8662" i="50"/>
  <c r="H8661" i="50"/>
  <c r="H8660" i="50"/>
  <c r="H8659" i="50"/>
  <c r="H8658" i="50"/>
  <c r="H8657" i="50"/>
  <c r="H8656" i="50"/>
  <c r="H8655" i="50"/>
  <c r="H8654" i="50"/>
  <c r="H8653" i="50"/>
  <c r="H8652" i="50"/>
  <c r="H8651" i="50"/>
  <c r="H8650" i="50"/>
  <c r="H8649" i="50"/>
  <c r="H8648" i="50"/>
  <c r="H8647" i="50"/>
  <c r="H8646" i="50"/>
  <c r="H8645" i="50"/>
  <c r="H8644" i="50"/>
  <c r="H8643" i="50"/>
  <c r="H8642" i="50"/>
  <c r="H8641" i="50"/>
  <c r="H8640" i="50"/>
  <c r="H8639" i="50"/>
  <c r="H8638" i="50"/>
  <c r="H8637" i="50"/>
  <c r="H8636" i="50"/>
  <c r="H8635" i="50"/>
  <c r="H8634" i="50"/>
  <c r="H8633" i="50"/>
  <c r="H8632" i="50"/>
  <c r="H8631" i="50"/>
  <c r="H8630" i="50"/>
  <c r="H8629" i="50"/>
  <c r="H8628" i="50"/>
  <c r="H8627" i="50"/>
  <c r="H8626" i="50"/>
  <c r="H8625" i="50"/>
  <c r="H8624" i="50"/>
  <c r="H8623" i="50"/>
  <c r="H8622" i="50"/>
  <c r="H8621" i="50"/>
  <c r="H8620" i="50"/>
  <c r="H8619" i="50"/>
  <c r="H8618" i="50"/>
  <c r="H8617" i="50"/>
  <c r="H8616" i="50"/>
  <c r="H8615" i="50"/>
  <c r="H8614" i="50"/>
  <c r="H8613" i="50"/>
  <c r="H8612" i="50"/>
  <c r="H8611" i="50"/>
  <c r="H8610" i="50"/>
  <c r="H8609" i="50"/>
  <c r="H8608" i="50"/>
  <c r="H8607" i="50"/>
  <c r="H8606" i="50"/>
  <c r="H8605" i="50"/>
  <c r="H8604" i="50"/>
  <c r="H8603" i="50"/>
  <c r="H8602" i="50"/>
  <c r="H8601" i="50"/>
  <c r="H8600" i="50"/>
  <c r="H8599" i="50"/>
  <c r="H8598" i="50"/>
  <c r="H8597" i="50"/>
  <c r="H8596" i="50"/>
  <c r="H8595" i="50"/>
  <c r="H8594" i="50"/>
  <c r="H8593" i="50"/>
  <c r="H8592" i="50"/>
  <c r="H8591" i="50"/>
  <c r="H8590" i="50"/>
  <c r="H8589" i="50"/>
  <c r="H8588" i="50"/>
  <c r="H8587" i="50"/>
  <c r="H8586" i="50"/>
  <c r="H8585" i="50"/>
  <c r="H8584" i="50"/>
  <c r="H8583" i="50"/>
  <c r="H8582" i="50"/>
  <c r="H8581" i="50"/>
  <c r="H8580" i="50"/>
  <c r="H8579" i="50"/>
  <c r="H8578" i="50"/>
  <c r="H8577" i="50"/>
  <c r="H8576" i="50"/>
  <c r="H8575" i="50"/>
  <c r="H8574" i="50"/>
  <c r="H8573" i="50"/>
  <c r="H8572" i="50"/>
  <c r="H8571" i="50"/>
  <c r="H8570" i="50"/>
  <c r="H8569" i="50"/>
  <c r="H8568" i="50"/>
  <c r="H8567" i="50"/>
  <c r="H8566" i="50"/>
  <c r="H8565" i="50"/>
  <c r="H8564" i="50"/>
  <c r="H8563" i="50"/>
  <c r="H8562" i="50"/>
  <c r="H8561" i="50"/>
  <c r="H8560" i="50"/>
  <c r="H8559" i="50"/>
  <c r="H8558" i="50"/>
  <c r="H8557" i="50"/>
  <c r="H8556" i="50"/>
  <c r="H8555" i="50"/>
  <c r="H8554" i="50"/>
  <c r="H8553" i="50"/>
  <c r="H8552" i="50"/>
  <c r="H8551" i="50"/>
  <c r="H8550" i="50"/>
  <c r="H8549" i="50"/>
  <c r="H8548" i="50"/>
  <c r="H8547" i="50"/>
  <c r="H8546" i="50"/>
  <c r="H8545" i="50"/>
  <c r="H8544" i="50"/>
  <c r="H8543" i="50"/>
  <c r="H8542" i="50"/>
  <c r="H8541" i="50"/>
  <c r="H8540" i="50"/>
  <c r="H8539" i="50"/>
  <c r="H8538" i="50"/>
  <c r="H8537" i="50"/>
  <c r="H8536" i="50"/>
  <c r="H8535" i="50"/>
  <c r="H8534" i="50"/>
  <c r="H8533" i="50"/>
  <c r="H8532" i="50"/>
  <c r="H8531" i="50"/>
  <c r="H8530" i="50"/>
  <c r="H8529" i="50"/>
  <c r="H8528" i="50"/>
  <c r="H8527" i="50"/>
  <c r="H8526" i="50"/>
  <c r="H8525" i="50"/>
  <c r="H8524" i="50"/>
  <c r="H8523" i="50"/>
  <c r="H8522" i="50"/>
  <c r="H8521" i="50"/>
  <c r="H8520" i="50"/>
  <c r="H8519" i="50"/>
  <c r="H8518" i="50"/>
  <c r="H8517" i="50"/>
  <c r="H8516" i="50"/>
  <c r="H8515" i="50"/>
  <c r="H8514" i="50"/>
  <c r="H8513" i="50"/>
  <c r="H8512" i="50"/>
  <c r="H8511" i="50"/>
  <c r="H8510" i="50"/>
  <c r="H8509" i="50"/>
  <c r="H8508" i="50"/>
  <c r="H8507" i="50"/>
  <c r="H8506" i="50"/>
  <c r="H8505" i="50"/>
  <c r="H8504" i="50"/>
  <c r="H8503" i="50"/>
  <c r="H8502" i="50"/>
  <c r="H8501" i="50"/>
  <c r="H8500" i="50"/>
  <c r="H8499" i="50"/>
  <c r="H8498" i="50"/>
  <c r="H8497" i="50"/>
  <c r="H8496" i="50"/>
  <c r="H8495" i="50"/>
  <c r="H8494" i="50"/>
  <c r="H8493" i="50"/>
  <c r="H8492" i="50"/>
  <c r="H8491" i="50"/>
  <c r="H8490" i="50"/>
  <c r="H8489" i="50"/>
  <c r="H8488" i="50"/>
  <c r="H8487" i="50"/>
  <c r="H8486" i="50"/>
  <c r="H8485" i="50"/>
  <c r="H8484" i="50"/>
  <c r="H8483" i="50"/>
  <c r="H8482" i="50"/>
  <c r="H8481" i="50"/>
  <c r="H8480" i="50"/>
  <c r="H8479" i="50"/>
  <c r="H8478" i="50"/>
  <c r="H8477" i="50"/>
  <c r="H8476" i="50"/>
  <c r="H8475" i="50"/>
  <c r="H8474" i="50"/>
  <c r="H8473" i="50"/>
  <c r="H8472" i="50"/>
  <c r="H8471" i="50"/>
  <c r="H8470" i="50"/>
  <c r="H8469" i="50"/>
  <c r="H8468" i="50"/>
  <c r="H8467" i="50"/>
  <c r="H8466" i="50"/>
  <c r="H8465" i="50"/>
  <c r="H8464" i="50"/>
  <c r="H8463" i="50"/>
  <c r="H8462" i="50"/>
  <c r="H8461" i="50"/>
  <c r="H8460" i="50"/>
  <c r="H8459" i="50"/>
  <c r="H8458" i="50"/>
  <c r="H8457" i="50"/>
  <c r="H8456" i="50"/>
  <c r="H8455" i="50"/>
  <c r="H8454" i="50"/>
  <c r="H8453" i="50"/>
  <c r="H8452" i="50"/>
  <c r="H8451" i="50"/>
  <c r="H8450" i="50"/>
  <c r="H8449" i="50"/>
  <c r="H8448" i="50"/>
  <c r="H8447" i="50"/>
  <c r="H8446" i="50"/>
  <c r="H8445" i="50"/>
  <c r="H8444" i="50"/>
  <c r="H8443" i="50"/>
  <c r="H8442" i="50"/>
  <c r="H8441" i="50"/>
  <c r="H8440" i="50"/>
  <c r="H8439" i="50"/>
  <c r="H8438" i="50"/>
  <c r="H8437" i="50"/>
  <c r="H8436" i="50"/>
  <c r="H8435" i="50"/>
  <c r="H8434" i="50"/>
  <c r="H8433" i="50"/>
  <c r="H8432" i="50"/>
  <c r="H8431" i="50"/>
  <c r="H8430" i="50"/>
  <c r="H8429" i="50"/>
  <c r="H8428" i="50"/>
  <c r="H8427" i="50"/>
  <c r="H8426" i="50"/>
  <c r="H8425" i="50"/>
  <c r="H8424" i="50"/>
  <c r="H8423" i="50"/>
  <c r="H8422" i="50"/>
  <c r="H8421" i="50"/>
  <c r="H8420" i="50"/>
  <c r="H8419" i="50"/>
  <c r="H8418" i="50"/>
  <c r="H8417" i="50"/>
  <c r="H8416" i="50"/>
  <c r="H8415" i="50"/>
  <c r="H8414" i="50"/>
  <c r="H8413" i="50"/>
  <c r="H8412" i="50"/>
  <c r="H8411" i="50"/>
  <c r="H8410" i="50"/>
  <c r="H8409" i="50"/>
  <c r="H8408" i="50"/>
  <c r="H8407" i="50"/>
  <c r="H8406" i="50"/>
  <c r="H8405" i="50"/>
  <c r="H8404" i="50"/>
  <c r="H8403" i="50"/>
  <c r="H8402" i="50"/>
  <c r="H8401" i="50"/>
  <c r="H8400" i="50"/>
  <c r="H8399" i="50"/>
  <c r="H8398" i="50"/>
  <c r="H8397" i="50"/>
  <c r="H8396" i="50"/>
  <c r="H8395" i="50"/>
  <c r="H8394" i="50"/>
  <c r="H8393" i="50"/>
  <c r="H8392" i="50"/>
  <c r="H8391" i="50"/>
  <c r="H8390" i="50"/>
  <c r="H8389" i="50"/>
  <c r="H8388" i="50"/>
  <c r="H8387" i="50"/>
  <c r="H8386" i="50"/>
  <c r="H8385" i="50"/>
  <c r="H8384" i="50"/>
  <c r="H8383" i="50"/>
  <c r="H8382" i="50"/>
  <c r="H8381" i="50"/>
  <c r="H8380" i="50"/>
  <c r="H8379" i="50"/>
  <c r="H8378" i="50"/>
  <c r="H8377" i="50"/>
  <c r="H8376" i="50"/>
  <c r="H8375" i="50"/>
  <c r="H8374" i="50"/>
  <c r="H8373" i="50"/>
  <c r="H8372" i="50"/>
  <c r="H8371" i="50"/>
  <c r="H8370" i="50"/>
  <c r="H8369" i="50"/>
  <c r="H8368" i="50"/>
  <c r="H8367" i="50"/>
  <c r="H8366" i="50"/>
  <c r="H8365" i="50"/>
  <c r="H8364" i="50"/>
  <c r="H8363" i="50"/>
  <c r="H8362" i="50"/>
  <c r="H8361" i="50"/>
  <c r="H8360" i="50"/>
  <c r="H8359" i="50"/>
  <c r="H8358" i="50"/>
  <c r="H8357" i="50"/>
  <c r="H8356" i="50"/>
  <c r="H8355" i="50"/>
  <c r="H8354" i="50"/>
  <c r="H8353" i="50"/>
  <c r="H8352" i="50"/>
  <c r="H8351" i="50"/>
  <c r="H8350" i="50"/>
  <c r="H8349" i="50"/>
  <c r="H8348" i="50"/>
  <c r="H8347" i="50"/>
  <c r="H8346" i="50"/>
  <c r="H8345" i="50"/>
  <c r="H8344" i="50"/>
  <c r="H8343" i="50"/>
  <c r="H8342" i="50"/>
  <c r="H8341" i="50"/>
  <c r="H8340" i="50"/>
  <c r="H8339" i="50"/>
  <c r="H8338" i="50"/>
  <c r="H8337" i="50"/>
  <c r="H8336" i="50"/>
  <c r="H8335" i="50"/>
  <c r="H8334" i="50"/>
  <c r="H8333" i="50"/>
  <c r="H8332" i="50"/>
  <c r="H8331" i="50"/>
  <c r="H8330" i="50"/>
  <c r="H8329" i="50"/>
  <c r="H8328" i="50"/>
  <c r="H8327" i="50"/>
  <c r="H8326" i="50"/>
  <c r="H8325" i="50"/>
  <c r="H8324" i="50"/>
  <c r="H8323" i="50"/>
  <c r="H8322" i="50"/>
  <c r="H8321" i="50"/>
  <c r="H8320" i="50"/>
  <c r="H8319" i="50"/>
  <c r="H8318" i="50"/>
  <c r="H8317" i="50"/>
  <c r="H8316" i="50"/>
  <c r="H8315" i="50"/>
  <c r="H8314" i="50"/>
  <c r="H8313" i="50"/>
  <c r="H8312" i="50"/>
  <c r="H8311" i="50"/>
  <c r="H8310" i="50"/>
  <c r="H8309" i="50"/>
  <c r="H8308" i="50"/>
  <c r="H8307" i="50"/>
  <c r="H8306" i="50"/>
  <c r="H8305" i="50"/>
  <c r="H8304" i="50"/>
  <c r="H8303" i="50"/>
  <c r="H8302" i="50"/>
  <c r="H8301" i="50"/>
  <c r="H8300" i="50"/>
  <c r="H8299" i="50"/>
  <c r="H8298" i="50"/>
  <c r="H8297" i="50"/>
  <c r="H8296" i="50"/>
  <c r="H8295" i="50"/>
  <c r="H8294" i="50"/>
  <c r="H8293" i="50"/>
  <c r="H8292" i="50"/>
  <c r="H8291" i="50"/>
  <c r="H8290" i="50"/>
  <c r="H8289" i="50"/>
  <c r="H8288" i="50"/>
  <c r="H8287" i="50"/>
  <c r="H8286" i="50"/>
  <c r="H8285" i="50"/>
  <c r="H8284" i="50"/>
  <c r="H8283" i="50"/>
  <c r="H8282" i="50"/>
  <c r="H8281" i="50"/>
  <c r="H8280" i="50"/>
  <c r="H8279" i="50"/>
  <c r="H8278" i="50"/>
  <c r="H8277" i="50"/>
  <c r="H8276" i="50"/>
  <c r="H8275" i="50"/>
  <c r="H8274" i="50"/>
  <c r="H8273" i="50"/>
  <c r="H8272" i="50"/>
  <c r="H8271" i="50"/>
  <c r="H8270" i="50"/>
  <c r="H8269" i="50"/>
  <c r="H8268" i="50"/>
  <c r="H8267" i="50"/>
  <c r="H8266" i="50"/>
  <c r="H8265" i="50"/>
  <c r="H8264" i="50"/>
  <c r="H8263" i="50"/>
  <c r="H8262" i="50"/>
  <c r="H8261" i="50"/>
  <c r="H8260" i="50"/>
  <c r="H8259" i="50"/>
  <c r="H8258" i="50"/>
  <c r="H8257" i="50"/>
  <c r="H8256" i="50"/>
  <c r="H8255" i="50"/>
  <c r="H8254" i="50"/>
  <c r="H8253" i="50"/>
  <c r="H8252" i="50"/>
  <c r="H8251" i="50"/>
  <c r="H8250" i="50"/>
  <c r="H8249" i="50"/>
  <c r="H8248" i="50"/>
  <c r="H8247" i="50"/>
  <c r="H8246" i="50"/>
  <c r="H8245" i="50"/>
  <c r="H8244" i="50"/>
  <c r="H8243" i="50"/>
  <c r="H8242" i="50"/>
  <c r="H8241" i="50"/>
  <c r="H8240" i="50"/>
  <c r="H8239" i="50"/>
  <c r="H8238" i="50"/>
  <c r="H8237" i="50"/>
  <c r="H8236" i="50"/>
  <c r="H8235" i="50"/>
  <c r="H8234" i="50"/>
  <c r="H8233" i="50"/>
  <c r="H8232" i="50"/>
  <c r="H8231" i="50"/>
  <c r="H8230" i="50"/>
  <c r="H8229" i="50"/>
  <c r="H8228" i="50"/>
  <c r="H8227" i="50"/>
  <c r="H8226" i="50"/>
  <c r="H8225" i="50"/>
  <c r="H8224" i="50"/>
  <c r="H8223" i="50"/>
  <c r="H8222" i="50"/>
  <c r="H8221" i="50"/>
  <c r="H8220" i="50"/>
  <c r="H8219" i="50"/>
  <c r="H8218" i="50"/>
  <c r="H8217" i="50"/>
  <c r="H8216" i="50"/>
  <c r="H8215" i="50"/>
  <c r="H8214" i="50"/>
  <c r="H8213" i="50"/>
  <c r="H8212" i="50"/>
  <c r="H8211" i="50"/>
  <c r="H8210" i="50"/>
  <c r="H8209" i="50"/>
  <c r="H8208" i="50"/>
  <c r="H8207" i="50"/>
  <c r="H8206" i="50"/>
  <c r="H8205" i="50"/>
  <c r="H8204" i="50"/>
  <c r="H8203" i="50"/>
  <c r="H8202" i="50"/>
  <c r="H8201" i="50"/>
  <c r="H8200" i="50"/>
  <c r="H8199" i="50"/>
  <c r="H8198" i="50"/>
  <c r="H8197" i="50"/>
  <c r="H8196" i="50"/>
  <c r="H8195" i="50"/>
  <c r="H8194" i="50"/>
  <c r="H8193" i="50"/>
  <c r="H8192" i="50"/>
  <c r="H8191" i="50"/>
  <c r="H8190" i="50"/>
  <c r="H8189" i="50"/>
  <c r="H8188" i="50"/>
  <c r="H8187" i="50"/>
  <c r="H8186" i="50"/>
  <c r="H8185" i="50"/>
  <c r="H8184" i="50"/>
  <c r="H8183" i="50"/>
  <c r="H8182" i="50"/>
  <c r="H8181" i="50"/>
  <c r="H8180" i="50"/>
  <c r="H8179" i="50"/>
  <c r="H8178" i="50"/>
  <c r="H8177" i="50"/>
  <c r="H8176" i="50"/>
  <c r="H8175" i="50"/>
  <c r="H8174" i="50"/>
  <c r="H8173" i="50"/>
  <c r="H8172" i="50"/>
  <c r="H8171" i="50"/>
  <c r="H8170" i="50"/>
  <c r="H8169" i="50"/>
  <c r="H8168" i="50"/>
  <c r="H8167" i="50"/>
  <c r="H8166" i="50"/>
  <c r="H8165" i="50"/>
  <c r="H8164" i="50"/>
  <c r="H8163" i="50"/>
  <c r="H8162" i="50"/>
  <c r="H8161" i="50"/>
  <c r="H8160" i="50"/>
  <c r="H8159" i="50"/>
  <c r="H8158" i="50"/>
  <c r="H8157" i="50"/>
  <c r="H8156" i="50"/>
  <c r="H8155" i="50"/>
  <c r="H8154" i="50"/>
  <c r="H8153" i="50"/>
  <c r="H8152" i="50"/>
  <c r="H8151" i="50"/>
  <c r="H8150" i="50"/>
  <c r="H8149" i="50"/>
  <c r="H8148" i="50"/>
  <c r="H8147" i="50"/>
  <c r="H8146" i="50"/>
  <c r="H8145" i="50"/>
  <c r="H8144" i="50"/>
  <c r="H8143" i="50"/>
  <c r="H8142" i="50"/>
  <c r="H8141" i="50"/>
  <c r="H8140" i="50"/>
  <c r="H8139" i="50"/>
  <c r="H8138" i="50"/>
  <c r="H8137" i="50"/>
  <c r="H8136" i="50"/>
  <c r="H8135" i="50"/>
  <c r="H8134" i="50"/>
  <c r="H8133" i="50"/>
  <c r="H8132" i="50"/>
  <c r="H8131" i="50"/>
  <c r="H8130" i="50"/>
  <c r="H8129" i="50"/>
  <c r="H8128" i="50"/>
  <c r="H8127" i="50"/>
  <c r="H8126" i="50"/>
  <c r="H8125" i="50"/>
  <c r="H8124" i="50"/>
  <c r="H8123" i="50"/>
  <c r="H8122" i="50"/>
  <c r="H8121" i="50"/>
  <c r="H8120" i="50"/>
  <c r="H8119" i="50"/>
  <c r="H8118" i="50"/>
  <c r="H8117" i="50"/>
  <c r="H8116" i="50"/>
  <c r="H8115" i="50"/>
  <c r="H8114" i="50"/>
  <c r="H8113" i="50"/>
  <c r="H8112" i="50"/>
  <c r="H8111" i="50"/>
  <c r="H8110" i="50"/>
  <c r="H8109" i="50"/>
  <c r="H8108" i="50"/>
  <c r="H8107" i="50"/>
  <c r="H8106" i="50"/>
  <c r="H8105" i="50"/>
  <c r="H8104" i="50"/>
  <c r="H8103" i="50"/>
  <c r="H8102" i="50"/>
  <c r="H8101" i="50"/>
  <c r="H8100" i="50"/>
  <c r="H8099" i="50"/>
  <c r="H8098" i="50"/>
  <c r="H8097" i="50"/>
  <c r="H8096" i="50"/>
  <c r="H8095" i="50"/>
  <c r="H8094" i="50"/>
  <c r="H8093" i="50"/>
  <c r="H8092" i="50"/>
  <c r="H8091" i="50"/>
  <c r="H8090" i="50"/>
  <c r="H8089" i="50"/>
  <c r="H8088" i="50"/>
  <c r="H8087" i="50"/>
  <c r="H8086" i="50"/>
  <c r="H8085" i="50"/>
  <c r="H8084" i="50"/>
  <c r="H8083" i="50"/>
  <c r="H8082" i="50"/>
  <c r="H8081" i="50"/>
  <c r="H8080" i="50"/>
  <c r="H8079" i="50"/>
  <c r="H8078" i="50"/>
  <c r="H8077" i="50"/>
  <c r="H8076" i="50"/>
  <c r="H8075" i="50"/>
  <c r="H8074" i="50"/>
  <c r="H8073" i="50"/>
  <c r="H8072" i="50"/>
  <c r="H8071" i="50"/>
  <c r="H8070" i="50"/>
  <c r="H8069" i="50"/>
  <c r="H8068" i="50"/>
  <c r="I7395" i="50"/>
  <c r="I7394" i="50"/>
  <c r="I7393" i="50"/>
  <c r="I7392" i="50"/>
  <c r="I7391" i="50"/>
  <c r="I7390" i="50"/>
  <c r="I7389" i="50"/>
  <c r="I7388" i="50"/>
  <c r="I7387" i="50"/>
  <c r="I7386" i="50"/>
  <c r="I7385" i="50"/>
  <c r="I7384" i="50"/>
  <c r="I7383" i="50"/>
  <c r="I7382" i="50"/>
  <c r="I7381" i="50"/>
  <c r="I7380" i="50"/>
  <c r="I7379" i="50"/>
  <c r="I7378" i="50"/>
  <c r="I7377" i="50"/>
  <c r="I7376" i="50"/>
  <c r="I7375" i="50"/>
  <c r="I7374" i="50"/>
  <c r="I7373" i="50"/>
  <c r="I7372" i="50"/>
  <c r="I7371" i="50"/>
  <c r="I7370" i="50"/>
  <c r="I7369" i="50"/>
  <c r="I7368" i="50"/>
  <c r="I7367" i="50"/>
  <c r="I7366" i="50"/>
  <c r="I7365" i="50"/>
  <c r="I7364" i="50"/>
  <c r="I7363" i="50"/>
  <c r="I7362" i="50"/>
  <c r="I7361" i="50"/>
  <c r="I7360" i="50"/>
  <c r="I7359" i="50"/>
  <c r="I7358" i="50"/>
  <c r="I7357" i="50"/>
  <c r="I7356" i="50"/>
  <c r="I7355" i="50"/>
  <c r="I7354" i="50"/>
  <c r="I7353" i="50"/>
  <c r="I7352" i="50"/>
  <c r="I7351" i="50"/>
  <c r="I7350" i="50"/>
  <c r="I7349" i="50"/>
  <c r="I7348" i="50"/>
  <c r="I7347" i="50"/>
  <c r="I7346" i="50"/>
  <c r="I7345" i="50"/>
  <c r="I7344" i="50"/>
  <c r="I7343" i="50"/>
  <c r="I7342" i="50"/>
  <c r="I7341" i="50"/>
  <c r="I7340" i="50"/>
  <c r="I7339" i="50"/>
  <c r="I7338" i="50"/>
  <c r="I7337" i="50"/>
  <c r="I7336" i="50"/>
  <c r="I7335" i="50"/>
  <c r="I7334" i="50"/>
  <c r="I7333" i="50"/>
  <c r="I7332" i="50"/>
  <c r="I7331" i="50"/>
  <c r="I7330" i="50"/>
  <c r="I7329" i="50"/>
  <c r="I7328" i="50"/>
  <c r="I7327" i="50"/>
  <c r="I7326" i="50"/>
  <c r="I7325" i="50"/>
  <c r="I7324" i="50"/>
  <c r="I7323" i="50"/>
  <c r="I7322" i="50"/>
  <c r="I7321" i="50"/>
  <c r="I7320" i="50"/>
  <c r="I7319" i="50"/>
  <c r="I7318" i="50"/>
  <c r="I7317" i="50"/>
  <c r="I7316" i="50"/>
  <c r="I7315" i="50"/>
  <c r="I7314" i="50"/>
  <c r="I7313" i="50"/>
  <c r="I7312" i="50"/>
  <c r="I7311" i="50"/>
  <c r="I7310" i="50"/>
  <c r="I7309" i="50"/>
  <c r="I7308" i="50"/>
  <c r="I7307" i="50"/>
  <c r="I7306" i="50"/>
  <c r="I7305" i="50"/>
  <c r="I7304" i="50"/>
  <c r="I7303" i="50"/>
  <c r="I7302" i="50"/>
  <c r="I7301" i="50"/>
  <c r="I7300" i="50"/>
  <c r="I7299" i="50"/>
  <c r="I7298" i="50"/>
  <c r="I7297" i="50"/>
  <c r="I7296" i="50"/>
  <c r="I7295" i="50"/>
  <c r="I7294" i="50"/>
  <c r="I7293" i="50"/>
  <c r="I7292" i="50"/>
  <c r="I7291" i="50"/>
  <c r="I7290" i="50"/>
  <c r="I7289" i="50"/>
  <c r="I7288" i="50"/>
  <c r="I7287" i="50"/>
  <c r="I7286" i="50"/>
  <c r="I7285" i="50"/>
  <c r="I7284" i="50"/>
  <c r="I7283" i="50"/>
  <c r="I7282" i="50"/>
  <c r="I7281" i="50"/>
  <c r="I7280" i="50"/>
  <c r="I7279" i="50"/>
  <c r="I7278" i="50"/>
  <c r="I7277" i="50"/>
  <c r="I7276" i="50"/>
  <c r="I7275" i="50"/>
  <c r="I7274" i="50"/>
  <c r="I7273" i="50"/>
  <c r="I7272" i="50"/>
  <c r="I7271" i="50"/>
  <c r="I7270" i="50"/>
  <c r="I7269" i="50"/>
  <c r="I7268" i="50"/>
  <c r="I7267" i="50"/>
  <c r="I7266" i="50"/>
  <c r="I7265" i="50"/>
  <c r="I7264" i="50"/>
  <c r="I7263" i="50"/>
  <c r="I7262" i="50"/>
  <c r="I7261" i="50"/>
  <c r="I7260" i="50"/>
  <c r="I7259" i="50"/>
  <c r="I7258" i="50"/>
  <c r="I7257" i="50"/>
  <c r="I7256" i="50"/>
  <c r="I7255" i="50"/>
  <c r="I7254" i="50"/>
  <c r="I7253" i="50"/>
  <c r="I7252" i="50"/>
  <c r="I7251" i="50"/>
  <c r="I7250" i="50"/>
  <c r="I7249" i="50"/>
  <c r="I7248" i="50"/>
  <c r="I7247" i="50"/>
  <c r="I7246" i="50"/>
  <c r="I7245" i="50"/>
  <c r="I7244" i="50"/>
  <c r="I7243" i="50"/>
  <c r="I7242" i="50"/>
  <c r="I7241" i="50"/>
  <c r="I7240" i="50"/>
  <c r="I7239" i="50"/>
  <c r="I7238" i="50"/>
  <c r="I7237" i="50"/>
  <c r="I7236" i="50"/>
  <c r="I7235" i="50"/>
  <c r="I7234" i="50"/>
  <c r="I7233" i="50"/>
  <c r="I7232" i="50"/>
  <c r="I7231" i="50"/>
  <c r="I7230" i="50"/>
  <c r="I7229" i="50"/>
  <c r="I7228" i="50"/>
  <c r="I7227" i="50"/>
  <c r="I7226" i="50"/>
  <c r="I7225" i="50"/>
  <c r="I7224" i="50"/>
  <c r="I7223" i="50"/>
  <c r="I7222" i="50"/>
  <c r="I7221" i="50"/>
  <c r="I7220" i="50"/>
  <c r="I7219" i="50"/>
  <c r="I7218" i="50"/>
  <c r="I7217" i="50"/>
  <c r="I7216" i="50"/>
  <c r="I7215" i="50"/>
  <c r="I7214" i="50"/>
  <c r="I7213" i="50"/>
  <c r="I7212" i="50"/>
  <c r="I7211" i="50"/>
  <c r="I7210" i="50"/>
  <c r="I7209" i="50"/>
  <c r="I7208" i="50"/>
  <c r="I7207" i="50"/>
  <c r="I7206" i="50"/>
  <c r="I7205" i="50"/>
  <c r="I7204" i="50"/>
  <c r="I7203" i="50"/>
  <c r="I7202" i="50"/>
  <c r="I7201" i="50"/>
  <c r="I7200" i="50"/>
  <c r="I7199" i="50"/>
  <c r="I7198" i="50"/>
  <c r="I7197" i="50"/>
  <c r="I7196" i="50"/>
  <c r="I7195" i="50"/>
  <c r="I7194" i="50"/>
  <c r="I7193" i="50"/>
  <c r="I7192" i="50"/>
  <c r="I7191" i="50"/>
  <c r="I7190" i="50"/>
  <c r="I7189" i="50"/>
  <c r="I7188" i="50"/>
  <c r="I7187" i="50"/>
  <c r="I7186" i="50"/>
  <c r="I7185" i="50"/>
  <c r="I7184" i="50"/>
  <c r="I7183" i="50"/>
  <c r="I7182" i="50"/>
  <c r="I7181" i="50"/>
  <c r="I7180" i="50"/>
  <c r="I7179" i="50"/>
  <c r="I7178" i="50"/>
  <c r="I7177" i="50"/>
  <c r="I7176" i="50"/>
  <c r="I7175" i="50"/>
  <c r="I7174" i="50"/>
  <c r="I7173" i="50"/>
  <c r="I7172" i="50"/>
  <c r="I7171" i="50"/>
  <c r="I7170" i="50"/>
  <c r="I7169" i="50"/>
  <c r="I7168" i="50"/>
  <c r="I7167" i="50"/>
  <c r="I7166" i="50"/>
  <c r="I7165" i="50"/>
  <c r="I7164" i="50"/>
  <c r="I7163" i="50"/>
  <c r="I7162" i="50"/>
  <c r="I7161" i="50"/>
  <c r="I7160" i="50"/>
  <c r="I7159" i="50"/>
  <c r="I7158" i="50"/>
  <c r="I7157" i="50"/>
  <c r="I7156" i="50"/>
  <c r="I7155" i="50"/>
  <c r="I7154" i="50"/>
  <c r="I7153" i="50"/>
  <c r="I7152" i="50"/>
  <c r="I7151" i="50"/>
  <c r="I7150" i="50"/>
  <c r="I7149" i="50"/>
  <c r="I7148" i="50"/>
  <c r="I7147" i="50"/>
  <c r="I7146" i="50"/>
  <c r="I7145" i="50"/>
  <c r="I7144" i="50"/>
  <c r="I7143" i="50"/>
  <c r="I7142" i="50"/>
  <c r="I7141" i="50"/>
  <c r="I7140" i="50"/>
  <c r="I7139" i="50"/>
  <c r="I7138" i="50"/>
  <c r="I7137" i="50"/>
  <c r="I7136" i="50"/>
  <c r="I7135" i="50"/>
  <c r="I7134" i="50"/>
  <c r="I7133" i="50"/>
  <c r="I7132" i="50"/>
  <c r="I7131" i="50"/>
  <c r="I7130" i="50"/>
  <c r="I7129" i="50"/>
  <c r="I7128" i="50"/>
  <c r="I7127" i="50"/>
  <c r="I7126" i="50"/>
  <c r="I7125" i="50"/>
  <c r="I7124" i="50"/>
  <c r="I7123" i="50"/>
  <c r="I7122" i="50"/>
  <c r="I7121" i="50"/>
  <c r="I7120" i="50"/>
  <c r="I7119" i="50"/>
  <c r="I7118" i="50"/>
  <c r="I7117" i="50"/>
  <c r="I7116" i="50"/>
  <c r="I7115" i="50"/>
  <c r="I7114" i="50"/>
  <c r="I7113" i="50"/>
  <c r="I7112" i="50"/>
  <c r="I7111" i="50"/>
  <c r="I7110" i="50"/>
  <c r="I7109" i="50"/>
  <c r="I7108" i="50"/>
  <c r="I7107" i="50"/>
  <c r="I7106" i="50"/>
  <c r="I7105" i="50"/>
  <c r="I7104" i="50"/>
  <c r="I7103" i="50"/>
  <c r="I7102" i="50"/>
  <c r="I7101" i="50"/>
  <c r="I7100" i="50"/>
  <c r="I7099" i="50"/>
  <c r="I7098" i="50"/>
  <c r="I7097" i="50"/>
  <c r="I7096" i="50"/>
  <c r="I7095" i="50"/>
  <c r="I7094" i="50"/>
  <c r="I7093" i="50"/>
  <c r="I7092" i="50"/>
  <c r="I7091" i="50"/>
  <c r="I7090" i="50"/>
  <c r="I7089" i="50"/>
  <c r="I7088" i="50"/>
  <c r="I7087" i="50"/>
  <c r="I7086" i="50"/>
  <c r="I7085" i="50"/>
  <c r="I7084" i="50"/>
  <c r="I7083" i="50"/>
  <c r="I7082" i="50"/>
  <c r="I7081" i="50"/>
  <c r="I7080" i="50"/>
  <c r="I7079" i="50"/>
  <c r="I7078" i="50"/>
  <c r="I7077" i="50"/>
  <c r="I7076" i="50"/>
  <c r="I7075" i="50"/>
  <c r="I7074" i="50"/>
  <c r="I7073" i="50"/>
  <c r="I7072" i="50"/>
  <c r="I7071" i="50"/>
  <c r="I7070" i="50"/>
  <c r="I7069" i="50"/>
  <c r="I7068" i="50"/>
  <c r="I7067" i="50"/>
  <c r="I7066" i="50"/>
  <c r="I7065" i="50"/>
  <c r="I7064" i="50"/>
  <c r="I7063" i="50"/>
  <c r="I7062" i="50"/>
  <c r="I7061" i="50"/>
  <c r="I7060" i="50"/>
  <c r="I7059" i="50"/>
  <c r="I7058" i="50"/>
  <c r="I7057" i="50"/>
  <c r="I7056" i="50"/>
  <c r="I7055" i="50"/>
  <c r="I7054" i="50"/>
  <c r="I7053" i="50"/>
  <c r="I7052" i="50"/>
  <c r="I7051" i="50"/>
  <c r="I7050" i="50"/>
  <c r="I7049" i="50"/>
  <c r="I7048" i="50"/>
  <c r="I7047" i="50"/>
  <c r="I7046" i="50"/>
  <c r="I7045" i="50"/>
  <c r="I7044" i="50"/>
  <c r="I7043" i="50"/>
  <c r="I7042" i="50"/>
  <c r="I7041" i="50"/>
  <c r="I7040" i="50"/>
  <c r="I7039" i="50"/>
  <c r="I7038" i="50"/>
  <c r="I7037" i="50"/>
  <c r="I7036" i="50"/>
  <c r="I7035" i="50"/>
  <c r="I7034" i="50"/>
  <c r="I7033" i="50"/>
  <c r="I7032" i="50"/>
  <c r="I7031" i="50"/>
  <c r="I7030" i="50"/>
  <c r="I7029" i="50"/>
  <c r="I7028" i="50"/>
  <c r="I7027" i="50"/>
  <c r="I7026" i="50"/>
  <c r="I7025" i="50"/>
  <c r="I7024" i="50"/>
  <c r="I7023" i="50"/>
  <c r="I7022" i="50"/>
  <c r="I7021" i="50"/>
  <c r="I7020" i="50"/>
  <c r="I7019" i="50"/>
  <c r="I7018" i="50"/>
  <c r="I7017" i="50"/>
  <c r="I7016" i="50"/>
  <c r="I7015" i="50"/>
  <c r="I7014" i="50"/>
  <c r="I7013" i="50"/>
  <c r="I7012" i="50"/>
  <c r="I7011" i="50"/>
  <c r="I7010" i="50"/>
  <c r="I7009" i="50"/>
  <c r="I7008" i="50"/>
  <c r="I7007" i="50"/>
  <c r="I7006" i="50"/>
  <c r="I7005" i="50"/>
  <c r="I7004" i="50"/>
  <c r="I7003" i="50"/>
  <c r="I7002" i="50"/>
  <c r="I7001" i="50"/>
  <c r="I7000" i="50"/>
  <c r="I6999" i="50"/>
  <c r="I6998" i="50"/>
  <c r="I6997" i="50"/>
  <c r="I6996" i="50"/>
  <c r="I6995" i="50"/>
  <c r="I6994" i="50"/>
  <c r="I6993" i="50"/>
  <c r="I6992" i="50"/>
  <c r="I6991" i="50"/>
  <c r="I6990" i="50"/>
  <c r="I6989" i="50"/>
  <c r="I6988" i="50"/>
  <c r="I6987" i="50"/>
  <c r="I6986" i="50"/>
  <c r="I6985" i="50"/>
  <c r="I6984" i="50"/>
  <c r="I6983" i="50"/>
  <c r="I6982" i="50"/>
  <c r="I6981" i="50"/>
  <c r="I6980" i="50"/>
  <c r="I6979" i="50"/>
  <c r="I6978" i="50"/>
  <c r="I6977" i="50"/>
  <c r="I6976" i="50"/>
  <c r="I6975" i="50"/>
  <c r="I6974" i="50"/>
  <c r="I6973" i="50"/>
  <c r="I6972" i="50"/>
  <c r="I6971" i="50"/>
  <c r="I6970" i="50"/>
  <c r="I6969" i="50"/>
  <c r="I6968" i="50"/>
  <c r="I6967" i="50"/>
  <c r="I6966" i="50"/>
  <c r="I6965" i="50"/>
  <c r="I6964" i="50"/>
  <c r="I6963" i="50"/>
  <c r="I6962" i="50"/>
  <c r="I6961" i="50"/>
  <c r="I6960" i="50"/>
  <c r="I6959" i="50"/>
  <c r="I6958" i="50"/>
  <c r="I6957" i="50"/>
  <c r="I6956" i="50"/>
  <c r="I6955" i="50"/>
  <c r="I6954" i="50"/>
  <c r="I6953" i="50"/>
  <c r="I6952" i="50"/>
  <c r="I6951" i="50"/>
  <c r="I6950" i="50"/>
  <c r="I6949" i="50"/>
  <c r="I6948" i="50"/>
  <c r="I6947" i="50"/>
  <c r="I6946" i="50"/>
  <c r="I6945" i="50"/>
  <c r="I6944" i="50"/>
  <c r="I6943" i="50"/>
  <c r="I6942" i="50"/>
  <c r="I6941" i="50"/>
  <c r="I6940" i="50"/>
  <c r="I6939" i="50"/>
  <c r="I6938" i="50"/>
  <c r="I6937" i="50"/>
  <c r="I6936" i="50"/>
  <c r="I6935" i="50"/>
  <c r="I6934" i="50"/>
  <c r="I6933" i="50"/>
  <c r="I6932" i="50"/>
  <c r="I6931" i="50"/>
  <c r="I6930" i="50"/>
  <c r="I6929" i="50"/>
  <c r="I6928" i="50"/>
  <c r="I6927" i="50"/>
  <c r="I6926" i="50"/>
  <c r="I6925" i="50"/>
  <c r="I6924" i="50"/>
  <c r="I6923" i="50"/>
  <c r="I6922" i="50"/>
  <c r="I6921" i="50"/>
  <c r="I6920" i="50"/>
  <c r="I6919" i="50"/>
  <c r="I6918" i="50"/>
  <c r="I6917" i="50"/>
  <c r="I6916" i="50"/>
  <c r="I6915" i="50"/>
  <c r="I6914" i="50"/>
  <c r="I6913" i="50"/>
  <c r="I6912" i="50"/>
  <c r="I6911" i="50"/>
  <c r="I6910" i="50"/>
  <c r="I6909" i="50"/>
  <c r="I6908" i="50"/>
  <c r="I6907" i="50"/>
  <c r="I6906" i="50"/>
  <c r="I6905" i="50"/>
  <c r="I6904" i="50"/>
  <c r="I6903" i="50"/>
  <c r="I6902" i="50"/>
  <c r="I6901" i="50"/>
  <c r="I6900" i="50"/>
  <c r="I6899" i="50"/>
  <c r="I6898" i="50"/>
  <c r="I6897" i="50"/>
  <c r="I6896" i="50"/>
  <c r="I6895" i="50"/>
  <c r="I6894" i="50"/>
  <c r="I6893" i="50"/>
  <c r="I6892" i="50"/>
  <c r="I6891" i="50"/>
  <c r="I6890" i="50"/>
  <c r="I6889" i="50"/>
  <c r="I6888" i="50"/>
  <c r="I6887" i="50"/>
  <c r="I6886" i="50"/>
  <c r="I6885" i="50"/>
  <c r="I6884" i="50"/>
  <c r="I6883" i="50"/>
  <c r="I6882" i="50"/>
  <c r="I6881" i="50"/>
  <c r="I6880" i="50"/>
  <c r="I6879" i="50"/>
  <c r="I6878" i="50"/>
  <c r="I6877" i="50"/>
  <c r="I6876" i="50"/>
  <c r="I6875" i="50"/>
  <c r="I6874" i="50"/>
  <c r="I6873" i="50"/>
  <c r="I6872" i="50"/>
  <c r="I6871" i="50"/>
  <c r="I6870" i="50"/>
  <c r="I6869" i="50"/>
  <c r="I6868" i="50"/>
  <c r="I6867" i="50"/>
  <c r="I6866" i="50"/>
  <c r="I6865" i="50"/>
  <c r="I6864" i="50"/>
  <c r="I6863" i="50"/>
  <c r="I6862" i="50"/>
  <c r="I6861" i="50"/>
  <c r="I6860" i="50"/>
  <c r="I6859" i="50"/>
  <c r="I6858" i="50"/>
  <c r="I6857" i="50"/>
  <c r="I6856" i="50"/>
  <c r="I6855" i="50"/>
  <c r="I6854" i="50"/>
  <c r="I6853" i="50"/>
  <c r="I6852" i="50"/>
  <c r="I6851" i="50"/>
  <c r="I6850" i="50"/>
  <c r="I6849" i="50"/>
  <c r="I6848" i="50"/>
  <c r="I6847" i="50"/>
  <c r="I6846" i="50"/>
  <c r="I6845" i="50"/>
  <c r="I6844" i="50"/>
  <c r="I6843" i="50"/>
  <c r="I6842" i="50"/>
  <c r="I6841" i="50"/>
  <c r="I6840" i="50"/>
  <c r="I6839" i="50"/>
  <c r="I6838" i="50"/>
  <c r="I6837" i="50"/>
  <c r="I6836" i="50"/>
  <c r="I6835" i="50"/>
  <c r="I6834" i="50"/>
  <c r="I6833" i="50"/>
  <c r="I6832" i="50"/>
  <c r="I6831" i="50"/>
  <c r="I6830" i="50"/>
  <c r="I6829" i="50"/>
  <c r="I6828" i="50"/>
  <c r="I6827" i="50"/>
  <c r="I6826" i="50"/>
  <c r="I6825" i="50"/>
  <c r="I6824" i="50"/>
  <c r="I6823" i="50"/>
  <c r="I6822" i="50"/>
  <c r="I6821" i="50"/>
  <c r="I6820" i="50"/>
  <c r="I6819" i="50"/>
  <c r="I6818" i="50"/>
  <c r="I6817" i="50"/>
  <c r="I6816" i="50"/>
  <c r="I6815" i="50"/>
  <c r="I6814" i="50"/>
  <c r="I6813" i="50"/>
  <c r="I6812" i="50"/>
  <c r="I6811" i="50"/>
  <c r="I6810" i="50"/>
  <c r="I6809" i="50"/>
  <c r="I6808" i="50"/>
  <c r="I6807" i="50"/>
  <c r="I6806" i="50"/>
  <c r="I6805" i="50"/>
  <c r="I6804" i="50"/>
  <c r="I6803" i="50"/>
  <c r="I6802" i="50"/>
  <c r="I6801" i="50"/>
  <c r="I6800" i="50"/>
  <c r="I6799" i="50"/>
  <c r="I6798" i="50"/>
  <c r="I6797" i="50"/>
  <c r="I6796" i="50"/>
  <c r="I6795" i="50"/>
  <c r="I6794" i="50"/>
  <c r="I6793" i="50"/>
  <c r="I6792" i="50"/>
  <c r="I6791" i="50"/>
  <c r="I6790" i="50"/>
  <c r="I6789" i="50"/>
  <c r="I6788" i="50"/>
  <c r="I6787" i="50"/>
  <c r="I6786" i="50"/>
  <c r="I6785" i="50"/>
  <c r="I6784" i="50"/>
  <c r="I6783" i="50"/>
  <c r="I6782" i="50"/>
  <c r="I6781" i="50"/>
  <c r="I6780" i="50"/>
  <c r="I6779" i="50"/>
  <c r="I6778" i="50"/>
  <c r="I6777" i="50"/>
  <c r="I6776" i="50"/>
  <c r="I6775" i="50"/>
  <c r="I6774" i="50"/>
  <c r="I6773" i="50"/>
  <c r="I6772" i="50"/>
  <c r="I6771" i="50"/>
  <c r="I6770" i="50"/>
  <c r="I6769" i="50"/>
  <c r="I6768" i="50"/>
  <c r="I6767" i="50"/>
  <c r="I6766" i="50"/>
  <c r="I6765" i="50"/>
  <c r="I6764" i="50"/>
  <c r="I6763" i="50"/>
  <c r="I6762" i="50"/>
  <c r="I6761" i="50"/>
  <c r="I6760" i="50"/>
  <c r="I6759" i="50"/>
  <c r="I6758" i="50"/>
  <c r="I6757" i="50"/>
  <c r="I6756" i="50"/>
  <c r="I6755" i="50"/>
  <c r="I6754" i="50"/>
  <c r="I6753" i="50"/>
  <c r="I6752" i="50"/>
  <c r="I6751" i="50"/>
  <c r="I6750" i="50"/>
  <c r="I6749" i="50"/>
  <c r="I6748" i="50"/>
  <c r="I6747" i="50"/>
  <c r="I6746" i="50"/>
  <c r="I6745" i="50"/>
  <c r="I6744" i="50"/>
  <c r="I6743" i="50"/>
  <c r="I6742" i="50"/>
  <c r="I6741" i="50"/>
  <c r="I6740" i="50"/>
  <c r="I6739" i="50"/>
  <c r="I6738" i="50"/>
  <c r="I6737" i="50"/>
  <c r="I6736" i="50"/>
  <c r="I6735" i="50"/>
  <c r="I6734" i="50"/>
  <c r="I6733" i="50"/>
  <c r="I6732" i="50"/>
  <c r="I6731" i="50"/>
  <c r="I6730" i="50"/>
  <c r="I6729" i="50"/>
  <c r="I6728" i="50"/>
  <c r="I6727" i="50"/>
  <c r="I6726" i="50"/>
  <c r="I6725" i="50"/>
  <c r="I6724" i="50"/>
  <c r="H8067" i="50"/>
  <c r="H8066" i="50"/>
  <c r="H8065" i="50"/>
  <c r="H8064" i="50"/>
  <c r="H8063" i="50"/>
  <c r="H8062" i="50"/>
  <c r="H8061" i="50"/>
  <c r="H8060" i="50"/>
  <c r="H8059" i="50"/>
  <c r="H8058" i="50"/>
  <c r="H8057" i="50"/>
  <c r="H8056" i="50"/>
  <c r="H8055" i="50"/>
  <c r="H8054" i="50"/>
  <c r="H8053" i="50"/>
  <c r="H8052" i="50"/>
  <c r="H8051" i="50"/>
  <c r="H8050" i="50"/>
  <c r="H8049" i="50"/>
  <c r="H8048" i="50"/>
  <c r="H8047" i="50"/>
  <c r="H8046" i="50"/>
  <c r="H8045" i="50"/>
  <c r="H8044" i="50"/>
  <c r="H8043" i="50"/>
  <c r="H8042" i="50"/>
  <c r="H8041" i="50"/>
  <c r="H8040" i="50"/>
  <c r="H8039" i="50"/>
  <c r="H8038" i="50"/>
  <c r="H8037" i="50"/>
  <c r="H8036" i="50"/>
  <c r="H8035" i="50"/>
  <c r="H8034" i="50"/>
  <c r="H8033" i="50"/>
  <c r="H8032" i="50"/>
  <c r="H8031" i="50"/>
  <c r="H8030" i="50"/>
  <c r="H8029" i="50"/>
  <c r="H8028" i="50"/>
  <c r="H8027" i="50"/>
  <c r="H8026" i="50"/>
  <c r="H8025" i="50"/>
  <c r="H8024" i="50"/>
  <c r="H8023" i="50"/>
  <c r="H8022" i="50"/>
  <c r="H8021" i="50"/>
  <c r="H8020" i="50"/>
  <c r="H8019" i="50"/>
  <c r="H8018" i="50"/>
  <c r="H8017" i="50"/>
  <c r="H8016" i="50"/>
  <c r="H8015" i="50"/>
  <c r="H8014" i="50"/>
  <c r="H8013" i="50"/>
  <c r="H8012" i="50"/>
  <c r="H8011" i="50"/>
  <c r="H8010" i="50"/>
  <c r="H8009" i="50"/>
  <c r="H8008" i="50"/>
  <c r="H8007" i="50"/>
  <c r="H8006" i="50"/>
  <c r="H8005" i="50"/>
  <c r="H8004" i="50"/>
  <c r="H8003" i="50"/>
  <c r="H8002" i="50"/>
  <c r="H8001" i="50"/>
  <c r="H8000" i="50"/>
  <c r="H7999" i="50"/>
  <c r="H7998" i="50"/>
  <c r="H7997" i="50"/>
  <c r="H7996" i="50"/>
  <c r="H7995" i="50"/>
  <c r="H7994" i="50"/>
  <c r="H7993" i="50"/>
  <c r="H7992" i="50"/>
  <c r="H7991" i="50"/>
  <c r="H7990" i="50"/>
  <c r="H7989" i="50"/>
  <c r="H7988" i="50"/>
  <c r="H7987" i="50"/>
  <c r="H7986" i="50"/>
  <c r="H7985" i="50"/>
  <c r="H7984" i="50"/>
  <c r="H7983" i="50"/>
  <c r="H7982" i="50"/>
  <c r="H7981" i="50"/>
  <c r="H7980" i="50"/>
  <c r="H7979" i="50"/>
  <c r="H7978" i="50"/>
  <c r="H7977" i="50"/>
  <c r="H7976" i="50"/>
  <c r="H7975" i="50"/>
  <c r="H7974" i="50"/>
  <c r="H7973" i="50"/>
  <c r="H7972" i="50"/>
  <c r="H7971" i="50"/>
  <c r="H7970" i="50"/>
  <c r="H7969" i="50"/>
  <c r="H7968" i="50"/>
  <c r="H7967" i="50"/>
  <c r="H7966" i="50"/>
  <c r="H7965" i="50"/>
  <c r="H7964" i="50"/>
  <c r="H7963" i="50"/>
  <c r="H7962" i="50"/>
  <c r="H7961" i="50"/>
  <c r="H7960" i="50"/>
  <c r="H7959" i="50"/>
  <c r="H7958" i="50"/>
  <c r="H7957" i="50"/>
  <c r="H7956" i="50"/>
  <c r="H7955" i="50"/>
  <c r="H7954" i="50"/>
  <c r="H7953" i="50"/>
  <c r="H7952" i="50"/>
  <c r="H7951" i="50"/>
  <c r="H7950" i="50"/>
  <c r="H7949" i="50"/>
  <c r="H7948" i="50"/>
  <c r="H7947" i="50"/>
  <c r="H7946" i="50"/>
  <c r="H7945" i="50"/>
  <c r="H7944" i="50"/>
  <c r="H7943" i="50"/>
  <c r="H7942" i="50"/>
  <c r="H7941" i="50"/>
  <c r="H7940" i="50"/>
  <c r="H7939" i="50"/>
  <c r="H7938" i="50"/>
  <c r="H7937" i="50"/>
  <c r="H7936" i="50"/>
  <c r="H7935" i="50"/>
  <c r="H7934" i="50"/>
  <c r="H7933" i="50"/>
  <c r="H7932" i="50"/>
  <c r="H7931" i="50"/>
  <c r="H7930" i="50"/>
  <c r="H7929" i="50"/>
  <c r="H7928" i="50"/>
  <c r="H7927" i="50"/>
  <c r="H7926" i="50"/>
  <c r="H7925" i="50"/>
  <c r="H7924" i="50"/>
  <c r="H7923" i="50"/>
  <c r="H7922" i="50"/>
  <c r="H7921" i="50"/>
  <c r="H7920" i="50"/>
  <c r="H7919" i="50"/>
  <c r="H7918" i="50"/>
  <c r="H7917" i="50"/>
  <c r="H7916" i="50"/>
  <c r="H7915" i="50"/>
  <c r="H7914" i="50"/>
  <c r="H7913" i="50"/>
  <c r="H7912" i="50"/>
  <c r="H7911" i="50"/>
  <c r="H7910" i="50"/>
  <c r="H7909" i="50"/>
  <c r="H7908" i="50"/>
  <c r="H7907" i="50"/>
  <c r="H7906" i="50"/>
  <c r="H7905" i="50"/>
  <c r="H7904" i="50"/>
  <c r="H7903" i="50"/>
  <c r="H7902" i="50"/>
  <c r="H7901" i="50"/>
  <c r="H7900" i="50"/>
  <c r="H7899" i="50"/>
  <c r="H7898" i="50"/>
  <c r="H7897" i="50"/>
  <c r="H7896" i="50"/>
  <c r="H7895" i="50"/>
  <c r="H7894" i="50"/>
  <c r="H7893" i="50"/>
  <c r="H7892" i="50"/>
  <c r="H7891" i="50"/>
  <c r="H7890" i="50"/>
  <c r="H7889" i="50"/>
  <c r="H7888" i="50"/>
  <c r="H7887" i="50"/>
  <c r="H7886" i="50"/>
  <c r="H7885" i="50"/>
  <c r="H7884" i="50"/>
  <c r="H7883" i="50"/>
  <c r="H7882" i="50"/>
  <c r="H7881" i="50"/>
  <c r="H7880" i="50"/>
  <c r="H7879" i="50"/>
  <c r="H7878" i="50"/>
  <c r="H7877" i="50"/>
  <c r="H7876" i="50"/>
  <c r="H7875" i="50"/>
  <c r="H7874" i="50"/>
  <c r="H7873" i="50"/>
  <c r="H7872" i="50"/>
  <c r="H7871" i="50"/>
  <c r="H7870" i="50"/>
  <c r="H7869" i="50"/>
  <c r="H7868" i="50"/>
  <c r="H7867" i="50"/>
  <c r="H7866" i="50"/>
  <c r="H7865" i="50"/>
  <c r="H7864" i="50"/>
  <c r="H7863" i="50"/>
  <c r="H7862" i="50"/>
  <c r="H7861" i="50"/>
  <c r="H7860" i="50"/>
  <c r="H7859" i="50"/>
  <c r="H7858" i="50"/>
  <c r="H7857" i="50"/>
  <c r="H7856" i="50"/>
  <c r="H7855" i="50"/>
  <c r="H7854" i="50"/>
  <c r="H7853" i="50"/>
  <c r="H7852" i="50"/>
  <c r="H7851" i="50"/>
  <c r="H7850" i="50"/>
  <c r="H7849" i="50"/>
  <c r="H7848" i="50"/>
  <c r="H7847" i="50"/>
  <c r="H7846" i="50"/>
  <c r="H7845" i="50"/>
  <c r="H7844" i="50"/>
  <c r="H7843" i="50"/>
  <c r="H7842" i="50"/>
  <c r="H7841" i="50"/>
  <c r="H7840" i="50"/>
  <c r="H7839" i="50"/>
  <c r="H7838" i="50"/>
  <c r="H7837" i="50"/>
  <c r="H7836" i="50"/>
  <c r="H7835" i="50"/>
  <c r="H7834" i="50"/>
  <c r="H7833" i="50"/>
  <c r="H7832" i="50"/>
  <c r="H7831" i="50"/>
  <c r="H7830" i="50"/>
  <c r="H7829" i="50"/>
  <c r="H7828" i="50"/>
  <c r="H7827" i="50"/>
  <c r="H7826" i="50"/>
  <c r="H7825" i="50"/>
  <c r="H7824" i="50"/>
  <c r="H7823" i="50"/>
  <c r="H7822" i="50"/>
  <c r="H7821" i="50"/>
  <c r="H7820" i="50"/>
  <c r="H7819" i="50"/>
  <c r="H7818" i="50"/>
  <c r="H7817" i="50"/>
  <c r="H7816" i="50"/>
  <c r="H7815" i="50"/>
  <c r="H7814" i="50"/>
  <c r="H7813" i="50"/>
  <c r="H7812" i="50"/>
  <c r="H7811" i="50"/>
  <c r="H7810" i="50"/>
  <c r="H7809" i="50"/>
  <c r="H7808" i="50"/>
  <c r="H7807" i="50"/>
  <c r="H7806" i="50"/>
  <c r="H7805" i="50"/>
  <c r="H7804" i="50"/>
  <c r="H7803" i="50"/>
  <c r="H7802" i="50"/>
  <c r="H7801" i="50"/>
  <c r="H7800" i="50"/>
  <c r="H7799" i="50"/>
  <c r="H7798" i="50"/>
  <c r="H7797" i="50"/>
  <c r="H7796" i="50"/>
  <c r="H7795" i="50"/>
  <c r="H7794" i="50"/>
  <c r="H7793" i="50"/>
  <c r="H7792" i="50"/>
  <c r="H7791" i="50"/>
  <c r="H7790" i="50"/>
  <c r="H7789" i="50"/>
  <c r="H7788" i="50"/>
  <c r="H7787" i="50"/>
  <c r="H7786" i="50"/>
  <c r="H7785" i="50"/>
  <c r="H7784" i="50"/>
  <c r="H7783" i="50"/>
  <c r="H7782" i="50"/>
  <c r="H7781" i="50"/>
  <c r="H7780" i="50"/>
  <c r="H7779" i="50"/>
  <c r="H7778" i="50"/>
  <c r="H7777" i="50"/>
  <c r="H7776" i="50"/>
  <c r="H7775" i="50"/>
  <c r="H7774" i="50"/>
  <c r="H7773" i="50"/>
  <c r="H7772" i="50"/>
  <c r="H7771" i="50"/>
  <c r="H7770" i="50"/>
  <c r="H7769" i="50"/>
  <c r="H7768" i="50"/>
  <c r="H7767" i="50"/>
  <c r="H7766" i="50"/>
  <c r="H7765" i="50"/>
  <c r="H7764" i="50"/>
  <c r="H7763" i="50"/>
  <c r="H7762" i="50"/>
  <c r="H7761" i="50"/>
  <c r="H7760" i="50"/>
  <c r="H7759" i="50"/>
  <c r="H7758" i="50"/>
  <c r="H7757" i="50"/>
  <c r="H7756" i="50"/>
  <c r="H7755" i="50"/>
  <c r="H7754" i="50"/>
  <c r="H7753" i="50"/>
  <c r="H7752" i="50"/>
  <c r="H7751" i="50"/>
  <c r="H7750" i="50"/>
  <c r="H7749" i="50"/>
  <c r="H7748" i="50"/>
  <c r="H7747" i="50"/>
  <c r="H7746" i="50"/>
  <c r="H7745" i="50"/>
  <c r="H7744" i="50"/>
  <c r="H7743" i="50"/>
  <c r="H7742" i="50"/>
  <c r="H7741" i="50"/>
  <c r="H7740" i="50"/>
  <c r="H7739" i="50"/>
  <c r="H7738" i="50"/>
  <c r="H7737" i="50"/>
  <c r="H7736" i="50"/>
  <c r="H7735" i="50"/>
  <c r="H7734" i="50"/>
  <c r="H7733" i="50"/>
  <c r="H7732" i="50"/>
  <c r="H7731" i="50"/>
  <c r="H7730" i="50"/>
  <c r="H7729" i="50"/>
  <c r="H7728" i="50"/>
  <c r="H7727" i="50"/>
  <c r="H7726" i="50"/>
  <c r="H7725" i="50"/>
  <c r="H7724" i="50"/>
  <c r="H7723" i="50"/>
  <c r="H7722" i="50"/>
  <c r="H7721" i="50"/>
  <c r="H7720" i="50"/>
  <c r="H7719" i="50"/>
  <c r="H7718" i="50"/>
  <c r="H7717" i="50"/>
  <c r="H7716" i="50"/>
  <c r="H7715" i="50"/>
  <c r="H7714" i="50"/>
  <c r="H7713" i="50"/>
  <c r="H7712" i="50"/>
  <c r="H7711" i="50"/>
  <c r="H7710" i="50"/>
  <c r="H7709" i="50"/>
  <c r="H7708" i="50"/>
  <c r="H7707" i="50"/>
  <c r="H7706" i="50"/>
  <c r="H7705" i="50"/>
  <c r="H7704" i="50"/>
  <c r="H7703" i="50"/>
  <c r="H7702" i="50"/>
  <c r="H7701" i="50"/>
  <c r="H7700" i="50"/>
  <c r="H7699" i="50"/>
  <c r="H7698" i="50"/>
  <c r="H7697" i="50"/>
  <c r="H7696" i="50"/>
  <c r="H7695" i="50"/>
  <c r="H7694" i="50"/>
  <c r="H7693" i="50"/>
  <c r="H7692" i="50"/>
  <c r="H7691" i="50"/>
  <c r="H7690" i="50"/>
  <c r="H7689" i="50"/>
  <c r="H7688" i="50"/>
  <c r="H7687" i="50"/>
  <c r="H7686" i="50"/>
  <c r="H7685" i="50"/>
  <c r="H7684" i="50"/>
  <c r="H7683" i="50"/>
  <c r="H7682" i="50"/>
  <c r="H7681" i="50"/>
  <c r="H7680" i="50"/>
  <c r="H7679" i="50"/>
  <c r="H7678" i="50"/>
  <c r="H7677" i="50"/>
  <c r="H7676" i="50"/>
  <c r="H7675" i="50"/>
  <c r="H7674" i="50"/>
  <c r="H7673" i="50"/>
  <c r="H7672" i="50"/>
  <c r="H7671" i="50"/>
  <c r="H7670" i="50"/>
  <c r="H7669" i="50"/>
  <c r="H7668" i="50"/>
  <c r="H7667" i="50"/>
  <c r="H7666" i="50"/>
  <c r="H7665" i="50"/>
  <c r="H7664" i="50"/>
  <c r="H7663" i="50"/>
  <c r="H7662" i="50"/>
  <c r="H7661" i="50"/>
  <c r="H7660" i="50"/>
  <c r="H7659" i="50"/>
  <c r="H7658" i="50"/>
  <c r="H7657" i="50"/>
  <c r="H7656" i="50"/>
  <c r="H7655" i="50"/>
  <c r="H7654" i="50"/>
  <c r="H7653" i="50"/>
  <c r="H7652" i="50"/>
  <c r="H7651" i="50"/>
  <c r="H7650" i="50"/>
  <c r="H7649" i="50"/>
  <c r="H7648" i="50"/>
  <c r="H7647" i="50"/>
  <c r="H7646" i="50"/>
  <c r="H7645" i="50"/>
  <c r="H7644" i="50"/>
  <c r="H7643" i="50"/>
  <c r="H7642" i="50"/>
  <c r="H7641" i="50"/>
  <c r="H7640" i="50"/>
  <c r="H7639" i="50"/>
  <c r="H7638" i="50"/>
  <c r="H7637" i="50"/>
  <c r="H7636" i="50"/>
  <c r="H7635" i="50"/>
  <c r="H7634" i="50"/>
  <c r="H7633" i="50"/>
  <c r="H7632" i="50"/>
  <c r="H7631" i="50"/>
  <c r="H7630" i="50"/>
  <c r="H7629" i="50"/>
  <c r="H7628" i="50"/>
  <c r="H7627" i="50"/>
  <c r="H7626" i="50"/>
  <c r="H7625" i="50"/>
  <c r="H7624" i="50"/>
  <c r="H7623" i="50"/>
  <c r="H7622" i="50"/>
  <c r="H7621" i="50"/>
  <c r="H7620" i="50"/>
  <c r="H7619" i="50"/>
  <c r="H7618" i="50"/>
  <c r="H7617" i="50"/>
  <c r="H7616" i="50"/>
  <c r="H7615" i="50"/>
  <c r="H7614" i="50"/>
  <c r="H7613" i="50"/>
  <c r="H7612" i="50"/>
  <c r="H7611" i="50"/>
  <c r="H7610" i="50"/>
  <c r="H7609" i="50"/>
  <c r="H7608" i="50"/>
  <c r="H7607" i="50"/>
  <c r="H7606" i="50"/>
  <c r="H7605" i="50"/>
  <c r="H7604" i="50"/>
  <c r="H7603" i="50"/>
  <c r="H7602" i="50"/>
  <c r="H7601" i="50"/>
  <c r="H7600" i="50"/>
  <c r="H7599" i="50"/>
  <c r="H7598" i="50"/>
  <c r="H7597" i="50"/>
  <c r="H7596" i="50"/>
  <c r="H7595" i="50"/>
  <c r="H7594" i="50"/>
  <c r="H7593" i="50"/>
  <c r="H7592" i="50"/>
  <c r="H7591" i="50"/>
  <c r="H7590" i="50"/>
  <c r="H7589" i="50"/>
  <c r="H7588" i="50"/>
  <c r="H7587" i="50"/>
  <c r="H7586" i="50"/>
  <c r="H7585" i="50"/>
  <c r="H7584" i="50"/>
  <c r="H7583" i="50"/>
  <c r="H7582" i="50"/>
  <c r="H7581" i="50"/>
  <c r="H7580" i="50"/>
  <c r="H7579" i="50"/>
  <c r="H7578" i="50"/>
  <c r="H7577" i="50"/>
  <c r="H7576" i="50"/>
  <c r="H7575" i="50"/>
  <c r="H7574" i="50"/>
  <c r="H7573" i="50"/>
  <c r="H7572" i="50"/>
  <c r="H7571" i="50"/>
  <c r="H7570" i="50"/>
  <c r="H7569" i="50"/>
  <c r="H7568" i="50"/>
  <c r="H7567" i="50"/>
  <c r="H7566" i="50"/>
  <c r="H7565" i="50"/>
  <c r="H7564" i="50"/>
  <c r="H7563" i="50"/>
  <c r="H7562" i="50"/>
  <c r="H7561" i="50"/>
  <c r="H7560" i="50"/>
  <c r="H7559" i="50"/>
  <c r="H7558" i="50"/>
  <c r="H7557" i="50"/>
  <c r="H7556" i="50"/>
  <c r="H7555" i="50"/>
  <c r="H7554" i="50"/>
  <c r="H7553" i="50"/>
  <c r="H7552" i="50"/>
  <c r="H7551" i="50"/>
  <c r="H7550" i="50"/>
  <c r="H7549" i="50"/>
  <c r="H7548" i="50"/>
  <c r="H7547" i="50"/>
  <c r="H7546" i="50"/>
  <c r="H7545" i="50"/>
  <c r="H7544" i="50"/>
  <c r="H7543" i="50"/>
  <c r="H7542" i="50"/>
  <c r="H7541" i="50"/>
  <c r="H7540" i="50"/>
  <c r="H7539" i="50"/>
  <c r="H7538" i="50"/>
  <c r="H7537" i="50"/>
  <c r="H7536" i="50"/>
  <c r="H7535" i="50"/>
  <c r="H7534" i="50"/>
  <c r="H7533" i="50"/>
  <c r="H7532" i="50"/>
  <c r="H7531" i="50"/>
  <c r="H7530" i="50"/>
  <c r="H7529" i="50"/>
  <c r="H7528" i="50"/>
  <c r="H7527" i="50"/>
  <c r="H7526" i="50"/>
  <c r="H7525" i="50"/>
  <c r="H7524" i="50"/>
  <c r="H7523" i="50"/>
  <c r="H7522" i="50"/>
  <c r="H7521" i="50"/>
  <c r="H7520" i="50"/>
  <c r="H7519" i="50"/>
  <c r="H7518" i="50"/>
  <c r="H7517" i="50"/>
  <c r="H7516" i="50"/>
  <c r="H7515" i="50"/>
  <c r="H7514" i="50"/>
  <c r="H7513" i="50"/>
  <c r="H7512" i="50"/>
  <c r="H7511" i="50"/>
  <c r="H7510" i="50"/>
  <c r="H7509" i="50"/>
  <c r="H7508" i="50"/>
  <c r="H7507" i="50"/>
  <c r="H7506" i="50"/>
  <c r="H7505" i="50"/>
  <c r="H7504" i="50"/>
  <c r="H7503" i="50"/>
  <c r="H7502" i="50"/>
  <c r="H7501" i="50"/>
  <c r="H7500" i="50"/>
  <c r="H7499" i="50"/>
  <c r="H7498" i="50"/>
  <c r="H7497" i="50"/>
  <c r="H7496" i="50"/>
  <c r="H7495" i="50"/>
  <c r="H7494" i="50"/>
  <c r="H7493" i="50"/>
  <c r="H7492" i="50"/>
  <c r="H7491" i="50"/>
  <c r="H7490" i="50"/>
  <c r="H7489" i="50"/>
  <c r="H7488" i="50"/>
  <c r="H7487" i="50"/>
  <c r="H7486" i="50"/>
  <c r="H7485" i="50"/>
  <c r="H7484" i="50"/>
  <c r="H7483" i="50"/>
  <c r="H7482" i="50"/>
  <c r="H7481" i="50"/>
  <c r="H7480" i="50"/>
  <c r="H7479" i="50"/>
  <c r="H7478" i="50"/>
  <c r="H7477" i="50"/>
  <c r="H7476" i="50"/>
  <c r="H7475" i="50"/>
  <c r="H7474" i="50"/>
  <c r="H7473" i="50"/>
  <c r="H7472" i="50"/>
  <c r="H7471" i="50"/>
  <c r="H7470" i="50"/>
  <c r="H7469" i="50"/>
  <c r="H7468" i="50"/>
  <c r="H7467" i="50"/>
  <c r="H7466" i="50"/>
  <c r="H7465" i="50"/>
  <c r="H7464" i="50"/>
  <c r="H7463" i="50"/>
  <c r="H7462" i="50"/>
  <c r="H7461" i="50"/>
  <c r="H7460" i="50"/>
  <c r="H7459" i="50"/>
  <c r="H7458" i="50"/>
  <c r="H7457" i="50"/>
  <c r="H7456" i="50"/>
  <c r="H7455" i="50"/>
  <c r="H7454" i="50"/>
  <c r="H7453" i="50"/>
  <c r="H7452" i="50"/>
  <c r="H7451" i="50"/>
  <c r="H7450" i="50"/>
  <c r="H7449" i="50"/>
  <c r="H7448" i="50"/>
  <c r="H7447" i="50"/>
  <c r="H7446" i="50"/>
  <c r="H7445" i="50"/>
  <c r="H7444" i="50"/>
  <c r="H7443" i="50"/>
  <c r="H7442" i="50"/>
  <c r="H7441" i="50"/>
  <c r="H7440" i="50"/>
  <c r="H7439" i="50"/>
  <c r="H7438" i="50"/>
  <c r="H7437" i="50"/>
  <c r="H7436" i="50"/>
  <c r="H7435" i="50"/>
  <c r="H7434" i="50"/>
  <c r="H7433" i="50"/>
  <c r="H7432" i="50"/>
  <c r="H7431" i="50"/>
  <c r="H7430" i="50"/>
  <c r="H7429" i="50"/>
  <c r="H7428" i="50"/>
  <c r="H7427" i="50"/>
  <c r="H7426" i="50"/>
  <c r="H7425" i="50"/>
  <c r="H7424" i="50"/>
  <c r="H7423" i="50"/>
  <c r="H7422" i="50"/>
  <c r="H7421" i="50"/>
  <c r="H7420" i="50"/>
  <c r="H7419" i="50"/>
  <c r="H7418" i="50"/>
  <c r="H7417" i="50"/>
  <c r="H7416" i="50"/>
  <c r="H7415" i="50"/>
  <c r="H7414" i="50"/>
  <c r="H7413" i="50"/>
  <c r="H7412" i="50"/>
  <c r="H7411" i="50"/>
  <c r="H7410" i="50"/>
  <c r="H7409" i="50"/>
  <c r="H7408" i="50"/>
  <c r="H7407" i="50"/>
  <c r="H7406" i="50"/>
  <c r="H7405" i="50"/>
  <c r="H7404" i="50"/>
  <c r="H7403" i="50"/>
  <c r="H7402" i="50"/>
  <c r="H7401" i="50"/>
  <c r="H7400" i="50"/>
  <c r="H7399" i="50"/>
  <c r="H7398" i="50"/>
  <c r="H7397" i="50"/>
  <c r="H7396" i="50"/>
  <c r="I6723" i="50"/>
  <c r="I6722" i="50"/>
  <c r="I6721" i="50"/>
  <c r="I6720" i="50"/>
  <c r="I6719" i="50"/>
  <c r="I6718" i="50"/>
  <c r="I6717" i="50"/>
  <c r="I6716" i="50"/>
  <c r="I6715" i="50"/>
  <c r="I6714" i="50"/>
  <c r="I6713" i="50"/>
  <c r="I6712" i="50"/>
  <c r="I6711" i="50"/>
  <c r="I6710" i="50"/>
  <c r="I6709" i="50"/>
  <c r="I6708" i="50"/>
  <c r="I6707" i="50"/>
  <c r="I6706" i="50"/>
  <c r="I6705" i="50"/>
  <c r="I6704" i="50"/>
  <c r="I6703" i="50"/>
  <c r="I6702" i="50"/>
  <c r="I6701" i="50"/>
  <c r="I6700" i="50"/>
  <c r="I6699" i="50"/>
  <c r="I6698" i="50"/>
  <c r="I6697" i="50"/>
  <c r="I6696" i="50"/>
  <c r="I6695" i="50"/>
  <c r="I6694" i="50"/>
  <c r="I6693" i="50"/>
  <c r="I6692" i="50"/>
  <c r="I6691" i="50"/>
  <c r="I6690" i="50"/>
  <c r="I6689" i="50"/>
  <c r="I6688" i="50"/>
  <c r="I6687" i="50"/>
  <c r="I6686" i="50"/>
  <c r="I6685" i="50"/>
  <c r="I6684" i="50"/>
  <c r="I6683" i="50"/>
  <c r="I6682" i="50"/>
  <c r="I6681" i="50"/>
  <c r="I6680" i="50"/>
  <c r="I6679" i="50"/>
  <c r="I6678" i="50"/>
  <c r="I6677" i="50"/>
  <c r="I6676" i="50"/>
  <c r="I6675" i="50"/>
  <c r="I6674" i="50"/>
  <c r="I6673" i="50"/>
  <c r="I6672" i="50"/>
  <c r="I6671" i="50"/>
  <c r="I6670" i="50"/>
  <c r="I6669" i="50"/>
  <c r="I6668" i="50"/>
  <c r="I6667" i="50"/>
  <c r="I6666" i="50"/>
  <c r="I6665" i="50"/>
  <c r="I6664" i="50"/>
  <c r="I6663" i="50"/>
  <c r="I6662" i="50"/>
  <c r="I6661" i="50"/>
  <c r="I6660" i="50"/>
  <c r="I6659" i="50"/>
  <c r="I6658" i="50"/>
  <c r="I6657" i="50"/>
  <c r="I6656" i="50"/>
  <c r="I6655" i="50"/>
  <c r="I6654" i="50"/>
  <c r="I6653" i="50"/>
  <c r="I6652" i="50"/>
  <c r="I6651" i="50"/>
  <c r="I6650" i="50"/>
  <c r="I6649" i="50"/>
  <c r="I6648" i="50"/>
  <c r="I6647" i="50"/>
  <c r="I6646" i="50"/>
  <c r="I6645" i="50"/>
  <c r="I6644" i="50"/>
  <c r="I6643" i="50"/>
  <c r="I6642" i="50"/>
  <c r="I6641" i="50"/>
  <c r="I6640" i="50"/>
  <c r="I6639" i="50"/>
  <c r="I6638" i="50"/>
  <c r="I6637" i="50"/>
  <c r="I6636" i="50"/>
  <c r="I6635" i="50"/>
  <c r="I6634" i="50"/>
  <c r="I6633" i="50"/>
  <c r="I6632" i="50"/>
  <c r="I6631" i="50"/>
  <c r="I6630" i="50"/>
  <c r="I6629" i="50"/>
  <c r="I6628" i="50"/>
  <c r="I6627" i="50"/>
  <c r="I6626" i="50"/>
  <c r="I6625" i="50"/>
  <c r="I6624" i="50"/>
  <c r="I6623" i="50"/>
  <c r="I6622" i="50"/>
  <c r="I6621" i="50"/>
  <c r="I6620" i="50"/>
  <c r="I6619" i="50"/>
  <c r="I6618" i="50"/>
  <c r="I6617" i="50"/>
  <c r="I6616" i="50"/>
  <c r="I6615" i="50"/>
  <c r="I6614" i="50"/>
  <c r="I6613" i="50"/>
  <c r="I6612" i="50"/>
  <c r="I6611" i="50"/>
  <c r="I6610" i="50"/>
  <c r="I6609" i="50"/>
  <c r="I6608" i="50"/>
  <c r="I6607" i="50"/>
  <c r="I6606" i="50"/>
  <c r="I6605" i="50"/>
  <c r="I6604" i="50"/>
  <c r="I6603" i="50"/>
  <c r="I6602" i="50"/>
  <c r="I6601" i="50"/>
  <c r="I6600" i="50"/>
  <c r="I6599" i="50"/>
  <c r="I6598" i="50"/>
  <c r="I6597" i="50"/>
  <c r="I6596" i="50"/>
  <c r="I6595" i="50"/>
  <c r="I6594" i="50"/>
  <c r="I6593" i="50"/>
  <c r="I6592" i="50"/>
  <c r="I6591" i="50"/>
  <c r="I6590" i="50"/>
  <c r="I6589" i="50"/>
  <c r="I6588" i="50"/>
  <c r="I6587" i="50"/>
  <c r="I6586" i="50"/>
  <c r="I6585" i="50"/>
  <c r="I6584" i="50"/>
  <c r="I6583" i="50"/>
  <c r="I6582" i="50"/>
  <c r="I6581" i="50"/>
  <c r="I6580" i="50"/>
  <c r="I6579" i="50"/>
  <c r="I6578" i="50"/>
  <c r="I6577" i="50"/>
  <c r="I6576" i="50"/>
  <c r="I6575" i="50"/>
  <c r="I6574" i="50"/>
  <c r="I6573" i="50"/>
  <c r="I6572" i="50"/>
  <c r="I6571" i="50"/>
  <c r="I6570" i="50"/>
  <c r="I6569" i="50"/>
  <c r="I6568" i="50"/>
  <c r="I6567" i="50"/>
  <c r="I6566" i="50"/>
  <c r="I6565" i="50"/>
  <c r="I6564" i="50"/>
  <c r="I6563" i="50"/>
  <c r="I6562" i="50"/>
  <c r="I6561" i="50"/>
  <c r="I6560" i="50"/>
  <c r="I6559" i="50"/>
  <c r="I6558" i="50"/>
  <c r="I6557" i="50"/>
  <c r="I6556" i="50"/>
  <c r="I6555" i="50"/>
  <c r="I6554" i="50"/>
  <c r="I6553" i="50"/>
  <c r="I6552" i="50"/>
  <c r="I6551" i="50"/>
  <c r="I6550" i="50"/>
  <c r="I6549" i="50"/>
  <c r="I6548" i="50"/>
  <c r="I6547" i="50"/>
  <c r="I6546" i="50"/>
  <c r="I6545" i="50"/>
  <c r="I6544" i="50"/>
  <c r="I6543" i="50"/>
  <c r="I6542" i="50"/>
  <c r="I6541" i="50"/>
  <c r="I6540" i="50"/>
  <c r="I6539" i="50"/>
  <c r="I6538" i="50"/>
  <c r="I6537" i="50"/>
  <c r="I6536" i="50"/>
  <c r="I6535" i="50"/>
  <c r="I6534" i="50"/>
  <c r="I6533" i="50"/>
  <c r="I6532" i="50"/>
  <c r="I6531" i="50"/>
  <c r="I6530" i="50"/>
  <c r="I6529" i="50"/>
  <c r="I6528" i="50"/>
  <c r="I6527" i="50"/>
  <c r="I6526" i="50"/>
  <c r="I6525" i="50"/>
  <c r="I6524" i="50"/>
  <c r="I6523" i="50"/>
  <c r="I6522" i="50"/>
  <c r="I6521" i="50"/>
  <c r="I6520" i="50"/>
  <c r="I6519" i="50"/>
  <c r="I6518" i="50"/>
  <c r="I6517" i="50"/>
  <c r="I6516" i="50"/>
  <c r="I6515" i="50"/>
  <c r="I6514" i="50"/>
  <c r="I6513" i="50"/>
  <c r="I6512" i="50"/>
  <c r="I6511" i="50"/>
  <c r="I6510" i="50"/>
  <c r="I6509" i="50"/>
  <c r="I6508" i="50"/>
  <c r="I6507" i="50"/>
  <c r="I6506" i="50"/>
  <c r="I6505" i="50"/>
  <c r="I6504" i="50"/>
  <c r="I6503" i="50"/>
  <c r="I6502" i="50"/>
  <c r="I6501" i="50"/>
  <c r="I6500" i="50"/>
  <c r="I6499" i="50"/>
  <c r="I6498" i="50"/>
  <c r="I6497" i="50"/>
  <c r="I6496" i="50"/>
  <c r="I6495" i="50"/>
  <c r="I6494" i="50"/>
  <c r="I6493" i="50"/>
  <c r="I6492" i="50"/>
  <c r="I6491" i="50"/>
  <c r="I6490" i="50"/>
  <c r="I6489" i="50"/>
  <c r="I6488" i="50"/>
  <c r="I6487" i="50"/>
  <c r="I6486" i="50"/>
  <c r="I6485" i="50"/>
  <c r="I6484" i="50"/>
  <c r="I6483" i="50"/>
  <c r="I6482" i="50"/>
  <c r="I6481" i="50"/>
  <c r="I6480" i="50"/>
  <c r="I6479" i="50"/>
  <c r="I6478" i="50"/>
  <c r="I6477" i="50"/>
  <c r="I6476" i="50"/>
  <c r="I6475" i="50"/>
  <c r="I6474" i="50"/>
  <c r="I6473" i="50"/>
  <c r="I6472" i="50"/>
  <c r="I6471" i="50"/>
  <c r="I6470" i="50"/>
  <c r="I6469" i="50"/>
  <c r="I6468" i="50"/>
  <c r="I6467" i="50"/>
  <c r="I6466" i="50"/>
  <c r="I6465" i="50"/>
  <c r="I6464" i="50"/>
  <c r="I6463" i="50"/>
  <c r="I6462" i="50"/>
  <c r="I6461" i="50"/>
  <c r="I6460" i="50"/>
  <c r="I6459" i="50"/>
  <c r="I6458" i="50"/>
  <c r="I6457" i="50"/>
  <c r="I6456" i="50"/>
  <c r="I6455" i="50"/>
  <c r="I6454" i="50"/>
  <c r="I6453" i="50"/>
  <c r="I6452" i="50"/>
  <c r="I6451" i="50"/>
  <c r="I6450" i="50"/>
  <c r="I6449" i="50"/>
  <c r="I6448" i="50"/>
  <c r="I6447" i="50"/>
  <c r="I6446" i="50"/>
  <c r="I6445" i="50"/>
  <c r="I6444" i="50"/>
  <c r="I6443" i="50"/>
  <c r="I6442" i="50"/>
  <c r="I6441" i="50"/>
  <c r="I6440" i="50"/>
  <c r="I6439" i="50"/>
  <c r="I6438" i="50"/>
  <c r="I6437" i="50"/>
  <c r="I6436" i="50"/>
  <c r="I6435" i="50"/>
  <c r="I6434" i="50"/>
  <c r="I6433" i="50"/>
  <c r="I6432" i="50"/>
  <c r="I6431" i="50"/>
  <c r="I6430" i="50"/>
  <c r="I6429" i="50"/>
  <c r="I6428" i="50"/>
  <c r="I6427" i="50"/>
  <c r="I6426" i="50"/>
  <c r="I6425" i="50"/>
  <c r="I6424" i="50"/>
  <c r="I6423" i="50"/>
  <c r="I6422" i="50"/>
  <c r="I6421" i="50"/>
  <c r="I6420" i="50"/>
  <c r="I6419" i="50"/>
  <c r="I6418" i="50"/>
  <c r="I6417" i="50"/>
  <c r="I6416" i="50"/>
  <c r="I6415" i="50"/>
  <c r="I6414" i="50"/>
  <c r="I6413" i="50"/>
  <c r="I6412" i="50"/>
  <c r="I6411" i="50"/>
  <c r="I6410" i="50"/>
  <c r="I6409" i="50"/>
  <c r="I6408" i="50"/>
  <c r="I6407" i="50"/>
  <c r="I6406" i="50"/>
  <c r="I6405" i="50"/>
  <c r="I6404" i="50"/>
  <c r="I6403" i="50"/>
  <c r="I6402" i="50"/>
  <c r="I6401" i="50"/>
  <c r="I6400" i="50"/>
  <c r="I6399" i="50"/>
  <c r="I6398" i="50"/>
  <c r="I6397" i="50"/>
  <c r="I6396" i="50"/>
  <c r="I6395" i="50"/>
  <c r="I6394" i="50"/>
  <c r="I6393" i="50"/>
  <c r="I6392" i="50"/>
  <c r="I6391" i="50"/>
  <c r="I6390" i="50"/>
  <c r="I6389" i="50"/>
  <c r="I6388" i="50"/>
  <c r="I6387" i="50"/>
  <c r="I6386" i="50"/>
  <c r="I6385" i="50"/>
  <c r="I6384" i="50"/>
  <c r="I6383" i="50"/>
  <c r="I6382" i="50"/>
  <c r="I6381" i="50"/>
  <c r="I6380" i="50"/>
  <c r="I6379" i="50"/>
  <c r="I6378" i="50"/>
  <c r="I6377" i="50"/>
  <c r="I6376" i="50"/>
  <c r="I6375" i="50"/>
  <c r="I6374" i="50"/>
  <c r="I6373" i="50"/>
  <c r="I6372" i="50"/>
  <c r="I6371" i="50"/>
  <c r="I6370" i="50"/>
  <c r="I6369" i="50"/>
  <c r="I6368" i="50"/>
  <c r="I6367" i="50"/>
  <c r="I6366" i="50"/>
  <c r="I6365" i="50"/>
  <c r="I6364" i="50"/>
  <c r="I6363" i="50"/>
  <c r="I6362" i="50"/>
  <c r="I6361" i="50"/>
  <c r="I6360" i="50"/>
  <c r="I6359" i="50"/>
  <c r="I6358" i="50"/>
  <c r="I6357" i="50"/>
  <c r="I6356" i="50"/>
  <c r="I6355" i="50"/>
  <c r="I6354" i="50"/>
  <c r="I6353" i="50"/>
  <c r="I6352" i="50"/>
  <c r="I6351" i="50"/>
  <c r="I6350" i="50"/>
  <c r="I6349" i="50"/>
  <c r="I6348" i="50"/>
  <c r="I6347" i="50"/>
  <c r="I6346" i="50"/>
  <c r="I6345" i="50"/>
  <c r="I6344" i="50"/>
  <c r="I6343" i="50"/>
  <c r="I6342" i="50"/>
  <c r="I6341" i="50"/>
  <c r="I6340" i="50"/>
  <c r="I6339" i="50"/>
  <c r="I6338" i="50"/>
  <c r="I6337" i="50"/>
  <c r="I6336" i="50"/>
  <c r="I6335" i="50"/>
  <c r="I6334" i="50"/>
  <c r="I6333" i="50"/>
  <c r="I6332" i="50"/>
  <c r="I6331" i="50"/>
  <c r="I6330" i="50"/>
  <c r="I6329" i="50"/>
  <c r="I6328" i="50"/>
  <c r="I6327" i="50"/>
  <c r="I6326" i="50"/>
  <c r="I6325" i="50"/>
  <c r="I6324" i="50"/>
  <c r="I6323" i="50"/>
  <c r="I6322" i="50"/>
  <c r="I6321" i="50"/>
  <c r="I6320" i="50"/>
  <c r="I6319" i="50"/>
  <c r="I6318" i="50"/>
  <c r="I6317" i="50"/>
  <c r="I6316" i="50"/>
  <c r="I6315" i="50"/>
  <c r="I6314" i="50"/>
  <c r="I6313" i="50"/>
  <c r="I6312" i="50"/>
  <c r="I6311" i="50"/>
  <c r="I6310" i="50"/>
  <c r="I6309" i="50"/>
  <c r="I6308" i="50"/>
  <c r="I6307" i="50"/>
  <c r="I6306" i="50"/>
  <c r="I6305" i="50"/>
  <c r="I6304" i="50"/>
  <c r="I6303" i="50"/>
  <c r="I6302" i="50"/>
  <c r="I6301" i="50"/>
  <c r="I6300" i="50"/>
  <c r="I6299" i="50"/>
  <c r="I6298" i="50"/>
  <c r="I6297" i="50"/>
  <c r="I6296" i="50"/>
  <c r="I6295" i="50"/>
  <c r="I6294" i="50"/>
  <c r="I6293" i="50"/>
  <c r="I6292" i="50"/>
  <c r="I6291" i="50"/>
  <c r="I6290" i="50"/>
  <c r="I6289" i="50"/>
  <c r="I6288" i="50"/>
  <c r="I6287" i="50"/>
  <c r="I6286" i="50"/>
  <c r="I6285" i="50"/>
  <c r="I6284" i="50"/>
  <c r="I6283" i="50"/>
  <c r="I6282" i="50"/>
  <c r="I6281" i="50"/>
  <c r="I6280" i="50"/>
  <c r="I6279" i="50"/>
  <c r="I6278" i="50"/>
  <c r="I6277" i="50"/>
  <c r="I6276" i="50"/>
  <c r="I6275" i="50"/>
  <c r="I6274" i="50"/>
  <c r="I6273" i="50"/>
  <c r="I6272" i="50"/>
  <c r="I6271" i="50"/>
  <c r="I6270" i="50"/>
  <c r="I6269" i="50"/>
  <c r="I6268" i="50"/>
  <c r="I6267" i="50"/>
  <c r="I6266" i="50"/>
  <c r="I6265" i="50"/>
  <c r="I6264" i="50"/>
  <c r="I6263" i="50"/>
  <c r="I6262" i="50"/>
  <c r="I6261" i="50"/>
  <c r="I6260" i="50"/>
  <c r="I6259" i="50"/>
  <c r="I6258" i="50"/>
  <c r="I6257" i="50"/>
  <c r="I6256" i="50"/>
  <c r="I6255" i="50"/>
  <c r="I6254" i="50"/>
  <c r="I6253" i="50"/>
  <c r="I6252" i="50"/>
  <c r="I6251" i="50"/>
  <c r="I6250" i="50"/>
  <c r="I6249" i="50"/>
  <c r="I6248" i="50"/>
  <c r="I6247" i="50"/>
  <c r="I6246" i="50"/>
  <c r="I6245" i="50"/>
  <c r="I6244" i="50"/>
  <c r="I6243" i="50"/>
  <c r="I6242" i="50"/>
  <c r="I6241" i="50"/>
  <c r="I6240" i="50"/>
  <c r="I6239" i="50"/>
  <c r="I6238" i="50"/>
  <c r="I6237" i="50"/>
  <c r="I6236" i="50"/>
  <c r="I6235" i="50"/>
  <c r="I6234" i="50"/>
  <c r="I6233" i="50"/>
  <c r="I6232" i="50"/>
  <c r="I6231" i="50"/>
  <c r="I6230" i="50"/>
  <c r="I6229" i="50"/>
  <c r="I6228" i="50"/>
  <c r="I6227" i="50"/>
  <c r="I6226" i="50"/>
  <c r="I6225" i="50"/>
  <c r="I6224" i="50"/>
  <c r="I6223" i="50"/>
  <c r="I6222" i="50"/>
  <c r="I6221" i="50"/>
  <c r="I6220" i="50"/>
  <c r="I6219" i="50"/>
  <c r="I6218" i="50"/>
  <c r="I6217" i="50"/>
  <c r="I6216" i="50"/>
  <c r="I6215" i="50"/>
  <c r="I6214" i="50"/>
  <c r="I6213" i="50"/>
  <c r="I6212" i="50"/>
  <c r="I6211" i="50"/>
  <c r="I6210" i="50"/>
  <c r="I6209" i="50"/>
  <c r="I6208" i="50"/>
  <c r="I6207" i="50"/>
  <c r="I6206" i="50"/>
  <c r="I6205" i="50"/>
  <c r="I6204" i="50"/>
  <c r="I6203" i="50"/>
  <c r="I6202" i="50"/>
  <c r="I6201" i="50"/>
  <c r="I6200" i="50"/>
  <c r="I6199" i="50"/>
  <c r="I6198" i="50"/>
  <c r="I6197" i="50"/>
  <c r="I6196" i="50"/>
  <c r="I6195" i="50"/>
  <c r="I6194" i="50"/>
  <c r="I6193" i="50"/>
  <c r="I6192" i="50"/>
  <c r="I6191" i="50"/>
  <c r="I6190" i="50"/>
  <c r="I6189" i="50"/>
  <c r="I6188" i="50"/>
  <c r="I6187" i="50"/>
  <c r="I6186" i="50"/>
  <c r="I6185" i="50"/>
  <c r="I6184" i="50"/>
  <c r="I6183" i="50"/>
  <c r="I6182" i="50"/>
  <c r="I6181" i="50"/>
  <c r="I6180" i="50"/>
  <c r="I6179" i="50"/>
  <c r="I6178" i="50"/>
  <c r="I6177" i="50"/>
  <c r="I6176" i="50"/>
  <c r="I6175" i="50"/>
  <c r="I6174" i="50"/>
  <c r="I6173" i="50"/>
  <c r="I6172" i="50"/>
  <c r="I6171" i="50"/>
  <c r="I6170" i="50"/>
  <c r="I6169" i="50"/>
  <c r="I6168" i="50"/>
  <c r="I6167" i="50"/>
  <c r="I6166" i="50"/>
  <c r="I6165" i="50"/>
  <c r="I6164" i="50"/>
  <c r="I6163" i="50"/>
  <c r="I6162" i="50"/>
  <c r="I6161" i="50"/>
  <c r="I6160" i="50"/>
  <c r="I6159" i="50"/>
  <c r="I6158" i="50"/>
  <c r="I6157" i="50"/>
  <c r="I6156" i="50"/>
  <c r="I6155" i="50"/>
  <c r="I6154" i="50"/>
  <c r="I6153" i="50"/>
  <c r="I6152" i="50"/>
  <c r="I6151" i="50"/>
  <c r="I6150" i="50"/>
  <c r="I6149" i="50"/>
  <c r="I6148" i="50"/>
  <c r="I6147" i="50"/>
  <c r="I6146" i="50"/>
  <c r="I6145" i="50"/>
  <c r="I6144" i="50"/>
  <c r="I6143" i="50"/>
  <c r="I6142" i="50"/>
  <c r="I6141" i="50"/>
  <c r="I6140" i="50"/>
  <c r="I6139" i="50"/>
  <c r="I6138" i="50"/>
  <c r="I6137" i="50"/>
  <c r="I6136" i="50"/>
  <c r="I6135" i="50"/>
  <c r="I6134" i="50"/>
  <c r="I6133" i="50"/>
  <c r="I6132" i="50"/>
  <c r="I6131" i="50"/>
  <c r="I6130" i="50"/>
  <c r="I6129" i="50"/>
  <c r="I6128" i="50"/>
  <c r="I6127" i="50"/>
  <c r="I6126" i="50"/>
  <c r="I6125" i="50"/>
  <c r="I6124" i="50"/>
  <c r="I6123" i="50"/>
  <c r="I6122" i="50"/>
  <c r="I6121" i="50"/>
  <c r="I6120" i="50"/>
  <c r="I6119" i="50"/>
  <c r="I6118" i="50"/>
  <c r="I6117" i="50"/>
  <c r="I6116" i="50"/>
  <c r="I6115" i="50"/>
  <c r="I6114" i="50"/>
  <c r="I6113" i="50"/>
  <c r="I6112" i="50"/>
  <c r="I6111" i="50"/>
  <c r="I6110" i="50"/>
  <c r="I6109" i="50"/>
  <c r="I6108" i="50"/>
  <c r="I6107" i="50"/>
  <c r="I6106" i="50"/>
  <c r="I6105" i="50"/>
  <c r="I6104" i="50"/>
  <c r="I6103" i="50"/>
  <c r="I6102" i="50"/>
  <c r="I6101" i="50"/>
  <c r="I6100" i="50"/>
  <c r="I6099" i="50"/>
  <c r="I6098" i="50"/>
  <c r="I6097" i="50"/>
  <c r="I6096" i="50"/>
  <c r="I6095" i="50"/>
  <c r="I6094" i="50"/>
  <c r="I6093" i="50"/>
  <c r="I6092" i="50"/>
  <c r="I6091" i="50"/>
  <c r="I6090" i="50"/>
  <c r="I6089" i="50"/>
  <c r="I6088" i="50"/>
  <c r="I6087" i="50"/>
  <c r="I6086" i="50"/>
  <c r="I6085" i="50"/>
  <c r="I6084" i="50"/>
  <c r="I6083" i="50"/>
  <c r="I6082" i="50"/>
  <c r="I6081" i="50"/>
  <c r="I6080" i="50"/>
  <c r="I6079" i="50"/>
  <c r="I6078" i="50"/>
  <c r="I6077" i="50"/>
  <c r="I6076" i="50"/>
  <c r="I6075" i="50"/>
  <c r="I6074" i="50"/>
  <c r="I6073" i="50"/>
  <c r="I6072" i="50"/>
  <c r="I6071" i="50"/>
  <c r="I6070" i="50"/>
  <c r="I6069" i="50"/>
  <c r="I6068" i="50"/>
  <c r="I6067" i="50"/>
  <c r="I6066" i="50"/>
  <c r="I6065" i="50"/>
  <c r="I6064" i="50"/>
  <c r="I6063" i="50"/>
  <c r="I6062" i="50"/>
  <c r="I6061" i="50"/>
  <c r="I6060" i="50"/>
  <c r="I6059" i="50"/>
  <c r="I6058" i="50"/>
  <c r="I6057" i="50"/>
  <c r="I6056" i="50"/>
  <c r="I6055" i="50"/>
  <c r="I6054" i="50"/>
  <c r="I6053" i="50"/>
  <c r="I6052" i="50"/>
  <c r="H7395" i="50"/>
  <c r="H7394" i="50"/>
  <c r="H7393" i="50"/>
  <c r="H7392" i="50"/>
  <c r="H7391" i="50"/>
  <c r="H7390" i="50"/>
  <c r="H7389" i="50"/>
  <c r="H7388" i="50"/>
  <c r="H7387" i="50"/>
  <c r="H7386" i="50"/>
  <c r="H7385" i="50"/>
  <c r="H7384" i="50"/>
  <c r="H7383" i="50"/>
  <c r="H7382" i="50"/>
  <c r="H7381" i="50"/>
  <c r="H7380" i="50"/>
  <c r="H7379" i="50"/>
  <c r="H7378" i="50"/>
  <c r="H7377" i="50"/>
  <c r="H7376" i="50"/>
  <c r="H7375" i="50"/>
  <c r="H7374" i="50"/>
  <c r="H7373" i="50"/>
  <c r="H7372" i="50"/>
  <c r="H7371" i="50"/>
  <c r="H7370" i="50"/>
  <c r="H7369" i="50"/>
  <c r="H7368" i="50"/>
  <c r="H7367" i="50"/>
  <c r="H7366" i="50"/>
  <c r="H7365" i="50"/>
  <c r="H7364" i="50"/>
  <c r="H7363" i="50"/>
  <c r="H7362" i="50"/>
  <c r="H7361" i="50"/>
  <c r="H7360" i="50"/>
  <c r="H7359" i="50"/>
  <c r="H7358" i="50"/>
  <c r="H7357" i="50"/>
  <c r="H7356" i="50"/>
  <c r="H7355" i="50"/>
  <c r="H7354" i="50"/>
  <c r="H7353" i="50"/>
  <c r="H7352" i="50"/>
  <c r="H7351" i="50"/>
  <c r="H7350" i="50"/>
  <c r="H7349" i="50"/>
  <c r="H7348" i="50"/>
  <c r="H7347" i="50"/>
  <c r="H7346" i="50"/>
  <c r="H7345" i="50"/>
  <c r="H7344" i="50"/>
  <c r="H7343" i="50"/>
  <c r="H7342" i="50"/>
  <c r="H7341" i="50"/>
  <c r="H7340" i="50"/>
  <c r="H7339" i="50"/>
  <c r="H7338" i="50"/>
  <c r="H7337" i="50"/>
  <c r="H7336" i="50"/>
  <c r="H7335" i="50"/>
  <c r="H7334" i="50"/>
  <c r="H7333" i="50"/>
  <c r="H7332" i="50"/>
  <c r="H7331" i="50"/>
  <c r="H7330" i="50"/>
  <c r="H7329" i="50"/>
  <c r="H7328" i="50"/>
  <c r="H7327" i="50"/>
  <c r="H7326" i="50"/>
  <c r="H7325" i="50"/>
  <c r="H7324" i="50"/>
  <c r="H7323" i="50"/>
  <c r="H7322" i="50"/>
  <c r="H7321" i="50"/>
  <c r="H7320" i="50"/>
  <c r="H7319" i="50"/>
  <c r="H7318" i="50"/>
  <c r="H7317" i="50"/>
  <c r="H7316" i="50"/>
  <c r="H7315" i="50"/>
  <c r="H7314" i="50"/>
  <c r="H7313" i="50"/>
  <c r="H7312" i="50"/>
  <c r="H7311" i="50"/>
  <c r="H7310" i="50"/>
  <c r="H7309" i="50"/>
  <c r="H7308" i="50"/>
  <c r="H7307" i="50"/>
  <c r="H7306" i="50"/>
  <c r="H7305" i="50"/>
  <c r="H7304" i="50"/>
  <c r="H7303" i="50"/>
  <c r="H7302" i="50"/>
  <c r="H7301" i="50"/>
  <c r="H7300" i="50"/>
  <c r="H7299" i="50"/>
  <c r="H7298" i="50"/>
  <c r="H7297" i="50"/>
  <c r="H7296" i="50"/>
  <c r="H7295" i="50"/>
  <c r="H7294" i="50"/>
  <c r="H7293" i="50"/>
  <c r="H7292" i="50"/>
  <c r="H7291" i="50"/>
  <c r="H7290" i="50"/>
  <c r="H7289" i="50"/>
  <c r="H7288" i="50"/>
  <c r="H7287" i="50"/>
  <c r="H7286" i="50"/>
  <c r="H7285" i="50"/>
  <c r="H7284" i="50"/>
  <c r="H7283" i="50"/>
  <c r="H7282" i="50"/>
  <c r="H7281" i="50"/>
  <c r="H7280" i="50"/>
  <c r="H7279" i="50"/>
  <c r="H7278" i="50"/>
  <c r="H7277" i="50"/>
  <c r="H7276" i="50"/>
  <c r="H7275" i="50"/>
  <c r="H7274" i="50"/>
  <c r="H7273" i="50"/>
  <c r="H7272" i="50"/>
  <c r="H7271" i="50"/>
  <c r="H7270" i="50"/>
  <c r="H7269" i="50"/>
  <c r="H7268" i="50"/>
  <c r="H7267" i="50"/>
  <c r="H7266" i="50"/>
  <c r="H7265" i="50"/>
  <c r="H7264" i="50"/>
  <c r="H7263" i="50"/>
  <c r="H7262" i="50"/>
  <c r="H7261" i="50"/>
  <c r="H7260" i="50"/>
  <c r="H7259" i="50"/>
  <c r="H7258" i="50"/>
  <c r="H7257" i="50"/>
  <c r="H7256" i="50"/>
  <c r="H7255" i="50"/>
  <c r="H7254" i="50"/>
  <c r="H7253" i="50"/>
  <c r="H7252" i="50"/>
  <c r="H7251" i="50"/>
  <c r="H7250" i="50"/>
  <c r="H7249" i="50"/>
  <c r="H7248" i="50"/>
  <c r="H7247" i="50"/>
  <c r="H7246" i="50"/>
  <c r="H7245" i="50"/>
  <c r="H7244" i="50"/>
  <c r="H7243" i="50"/>
  <c r="H7242" i="50"/>
  <c r="H7241" i="50"/>
  <c r="H7240" i="50"/>
  <c r="H7239" i="50"/>
  <c r="H7238" i="50"/>
  <c r="H7237" i="50"/>
  <c r="H7236" i="50"/>
  <c r="H7235" i="50"/>
  <c r="H7234" i="50"/>
  <c r="H7233" i="50"/>
  <c r="H7232" i="50"/>
  <c r="H7231" i="50"/>
  <c r="H7230" i="50"/>
  <c r="H7229" i="50"/>
  <c r="H7228" i="50"/>
  <c r="H7227" i="50"/>
  <c r="H7226" i="50"/>
  <c r="H7225" i="50"/>
  <c r="H7224" i="50"/>
  <c r="H7223" i="50"/>
  <c r="H7222" i="50"/>
  <c r="H7221" i="50"/>
  <c r="H7220" i="50"/>
  <c r="H7219" i="50"/>
  <c r="H7218" i="50"/>
  <c r="H7217" i="50"/>
  <c r="H7216" i="50"/>
  <c r="H7215" i="50"/>
  <c r="H7214" i="50"/>
  <c r="H7213" i="50"/>
  <c r="H7212" i="50"/>
  <c r="H7211" i="50"/>
  <c r="H7210" i="50"/>
  <c r="H7209" i="50"/>
  <c r="H7208" i="50"/>
  <c r="H7207" i="50"/>
  <c r="H7206" i="50"/>
  <c r="H7205" i="50"/>
  <c r="H7204" i="50"/>
  <c r="H7203" i="50"/>
  <c r="H7202" i="50"/>
  <c r="H7201" i="50"/>
  <c r="H7200" i="50"/>
  <c r="H7199" i="50"/>
  <c r="H7198" i="50"/>
  <c r="H7197" i="50"/>
  <c r="H7196" i="50"/>
  <c r="H7195" i="50"/>
  <c r="H7194" i="50"/>
  <c r="H7193" i="50"/>
  <c r="H7192" i="50"/>
  <c r="H7191" i="50"/>
  <c r="H7190" i="50"/>
  <c r="H7189" i="50"/>
  <c r="H7188" i="50"/>
  <c r="H7187" i="50"/>
  <c r="H7186" i="50"/>
  <c r="H7185" i="50"/>
  <c r="H7184" i="50"/>
  <c r="H7183" i="50"/>
  <c r="H7182" i="50"/>
  <c r="H7181" i="50"/>
  <c r="H7180" i="50"/>
  <c r="H7179" i="50"/>
  <c r="H7178" i="50"/>
  <c r="H7177" i="50"/>
  <c r="H7176" i="50"/>
  <c r="H7175" i="50"/>
  <c r="H7174" i="50"/>
  <c r="H7173" i="50"/>
  <c r="H7172" i="50"/>
  <c r="H7171" i="50"/>
  <c r="H7170" i="50"/>
  <c r="H7169" i="50"/>
  <c r="H7168" i="50"/>
  <c r="H7167" i="50"/>
  <c r="H7166" i="50"/>
  <c r="H7165" i="50"/>
  <c r="H7164" i="50"/>
  <c r="H7163" i="50"/>
  <c r="H7162" i="50"/>
  <c r="H7161" i="50"/>
  <c r="H7160" i="50"/>
  <c r="H7159" i="50"/>
  <c r="H7158" i="50"/>
  <c r="H7157" i="50"/>
  <c r="H7156" i="50"/>
  <c r="H7155" i="50"/>
  <c r="H7154" i="50"/>
  <c r="H7153" i="50"/>
  <c r="H7152" i="50"/>
  <c r="H7151" i="50"/>
  <c r="H7150" i="50"/>
  <c r="H7149" i="50"/>
  <c r="H7148" i="50"/>
  <c r="H7147" i="50"/>
  <c r="H7146" i="50"/>
  <c r="H7145" i="50"/>
  <c r="H7144" i="50"/>
  <c r="H7143" i="50"/>
  <c r="H7142" i="50"/>
  <c r="H7141" i="50"/>
  <c r="H7140" i="50"/>
  <c r="H7139" i="50"/>
  <c r="H7138" i="50"/>
  <c r="H7137" i="50"/>
  <c r="H7136" i="50"/>
  <c r="H7135" i="50"/>
  <c r="H7134" i="50"/>
  <c r="H7133" i="50"/>
  <c r="H7132" i="50"/>
  <c r="H7131" i="50"/>
  <c r="H7130" i="50"/>
  <c r="H7129" i="50"/>
  <c r="H7128" i="50"/>
  <c r="H7127" i="50"/>
  <c r="H7126" i="50"/>
  <c r="H7125" i="50"/>
  <c r="H7124" i="50"/>
  <c r="H7123" i="50"/>
  <c r="H7122" i="50"/>
  <c r="H7121" i="50"/>
  <c r="H7120" i="50"/>
  <c r="H7119" i="50"/>
  <c r="H7118" i="50"/>
  <c r="H7117" i="50"/>
  <c r="H7116" i="50"/>
  <c r="H7115" i="50"/>
  <c r="H7114" i="50"/>
  <c r="H7113" i="50"/>
  <c r="H7112" i="50"/>
  <c r="H7111" i="50"/>
  <c r="H7110" i="50"/>
  <c r="H7109" i="50"/>
  <c r="H7108" i="50"/>
  <c r="H7107" i="50"/>
  <c r="H7106" i="50"/>
  <c r="H7105" i="50"/>
  <c r="H7104" i="50"/>
  <c r="H7103" i="50"/>
  <c r="H7102" i="50"/>
  <c r="H7101" i="50"/>
  <c r="H7100" i="50"/>
  <c r="H7099" i="50"/>
  <c r="H7098" i="50"/>
  <c r="H7097" i="50"/>
  <c r="H7096" i="50"/>
  <c r="H7095" i="50"/>
  <c r="H7094" i="50"/>
  <c r="H7093" i="50"/>
  <c r="H7092" i="50"/>
  <c r="H7091" i="50"/>
  <c r="H7090" i="50"/>
  <c r="H7089" i="50"/>
  <c r="H7088" i="50"/>
  <c r="H7087" i="50"/>
  <c r="H7086" i="50"/>
  <c r="H7085" i="50"/>
  <c r="H7084" i="50"/>
  <c r="H7083" i="50"/>
  <c r="H7082" i="50"/>
  <c r="H7081" i="50"/>
  <c r="H7080" i="50"/>
  <c r="H7079" i="50"/>
  <c r="H7078" i="50"/>
  <c r="H7077" i="50"/>
  <c r="H7076" i="50"/>
  <c r="H7075" i="50"/>
  <c r="H7074" i="50"/>
  <c r="H7073" i="50"/>
  <c r="H7072" i="50"/>
  <c r="H7071" i="50"/>
  <c r="H7070" i="50"/>
  <c r="H7069" i="50"/>
  <c r="H7068" i="50"/>
  <c r="H7067" i="50"/>
  <c r="H7066" i="50"/>
  <c r="H7065" i="50"/>
  <c r="H7064" i="50"/>
  <c r="H7063" i="50"/>
  <c r="H7062" i="50"/>
  <c r="H7061" i="50"/>
  <c r="H7060" i="50"/>
  <c r="H7059" i="50"/>
  <c r="H7058" i="50"/>
  <c r="H7057" i="50"/>
  <c r="H7056" i="50"/>
  <c r="H7055" i="50"/>
  <c r="H7054" i="50"/>
  <c r="H7053" i="50"/>
  <c r="H7052" i="50"/>
  <c r="H7051" i="50"/>
  <c r="H7050" i="50"/>
  <c r="H7049" i="50"/>
  <c r="H7048" i="50"/>
  <c r="H7047" i="50"/>
  <c r="H7046" i="50"/>
  <c r="H7045" i="50"/>
  <c r="H7044" i="50"/>
  <c r="H7043" i="50"/>
  <c r="H7042" i="50"/>
  <c r="H7041" i="50"/>
  <c r="H7040" i="50"/>
  <c r="H7039" i="50"/>
  <c r="H7038" i="50"/>
  <c r="H7037" i="50"/>
  <c r="H7036" i="50"/>
  <c r="H7035" i="50"/>
  <c r="H7034" i="50"/>
  <c r="H7033" i="50"/>
  <c r="H7032" i="50"/>
  <c r="H7031" i="50"/>
  <c r="H7030" i="50"/>
  <c r="H7029" i="50"/>
  <c r="H7028" i="50"/>
  <c r="H7027" i="50"/>
  <c r="H7026" i="50"/>
  <c r="H7025" i="50"/>
  <c r="H7024" i="50"/>
  <c r="H7023" i="50"/>
  <c r="H7022" i="50"/>
  <c r="H7021" i="50"/>
  <c r="H7020" i="50"/>
  <c r="H7019" i="50"/>
  <c r="H7018" i="50"/>
  <c r="H7017" i="50"/>
  <c r="H7016" i="50"/>
  <c r="H7015" i="50"/>
  <c r="H7014" i="50"/>
  <c r="H7013" i="50"/>
  <c r="H7012" i="50"/>
  <c r="H7011" i="50"/>
  <c r="H7010" i="50"/>
  <c r="H7009" i="50"/>
  <c r="H7008" i="50"/>
  <c r="H7007" i="50"/>
  <c r="H7006" i="50"/>
  <c r="H7005" i="50"/>
  <c r="H7004" i="50"/>
  <c r="H7003" i="50"/>
  <c r="H7002" i="50"/>
  <c r="H7001" i="50"/>
  <c r="H7000" i="50"/>
  <c r="H6999" i="50"/>
  <c r="H6998" i="50"/>
  <c r="H6997" i="50"/>
  <c r="H6996" i="50"/>
  <c r="H6995" i="50"/>
  <c r="H6994" i="50"/>
  <c r="H6993" i="50"/>
  <c r="H6992" i="50"/>
  <c r="H6991" i="50"/>
  <c r="H6990" i="50"/>
  <c r="H6989" i="50"/>
  <c r="H6988" i="50"/>
  <c r="H6987" i="50"/>
  <c r="H6986" i="50"/>
  <c r="H6985" i="50"/>
  <c r="H6984" i="50"/>
  <c r="H6983" i="50"/>
  <c r="H6982" i="50"/>
  <c r="H6981" i="50"/>
  <c r="H6980" i="50"/>
  <c r="H6979" i="50"/>
  <c r="H6978" i="50"/>
  <c r="H6977" i="50"/>
  <c r="H6976" i="50"/>
  <c r="H6975" i="50"/>
  <c r="H6974" i="50"/>
  <c r="H6973" i="50"/>
  <c r="H6972" i="50"/>
  <c r="H6971" i="50"/>
  <c r="H6970" i="50"/>
  <c r="H6969" i="50"/>
  <c r="H6968" i="50"/>
  <c r="H6967" i="50"/>
  <c r="H6966" i="50"/>
  <c r="H6965" i="50"/>
  <c r="H6964" i="50"/>
  <c r="H6963" i="50"/>
  <c r="H6962" i="50"/>
  <c r="H6961" i="50"/>
  <c r="H6960" i="50"/>
  <c r="H6959" i="50"/>
  <c r="H6958" i="50"/>
  <c r="H6957" i="50"/>
  <c r="H6956" i="50"/>
  <c r="H6955" i="50"/>
  <c r="H6954" i="50"/>
  <c r="H6953" i="50"/>
  <c r="H6952" i="50"/>
  <c r="H6951" i="50"/>
  <c r="H6950" i="50"/>
  <c r="H6949" i="50"/>
  <c r="H6948" i="50"/>
  <c r="H6947" i="50"/>
  <c r="H6946" i="50"/>
  <c r="H6945" i="50"/>
  <c r="H6944" i="50"/>
  <c r="H6943" i="50"/>
  <c r="H6942" i="50"/>
  <c r="H6941" i="50"/>
  <c r="H6940" i="50"/>
  <c r="H6939" i="50"/>
  <c r="H6938" i="50"/>
  <c r="H6937" i="50"/>
  <c r="H6936" i="50"/>
  <c r="H6935" i="50"/>
  <c r="H6934" i="50"/>
  <c r="H6933" i="50"/>
  <c r="H6932" i="50"/>
  <c r="H6931" i="50"/>
  <c r="H6930" i="50"/>
  <c r="H6929" i="50"/>
  <c r="H6928" i="50"/>
  <c r="H6927" i="50"/>
  <c r="H6926" i="50"/>
  <c r="H6925" i="50"/>
  <c r="H6924" i="50"/>
  <c r="H6923" i="50"/>
  <c r="H6922" i="50"/>
  <c r="H6921" i="50"/>
  <c r="H6920" i="50"/>
  <c r="H6919" i="50"/>
  <c r="H6918" i="50"/>
  <c r="H6917" i="50"/>
  <c r="H6916" i="50"/>
  <c r="H6915" i="50"/>
  <c r="H6914" i="50"/>
  <c r="H6913" i="50"/>
  <c r="H6912" i="50"/>
  <c r="H6911" i="50"/>
  <c r="H6910" i="50"/>
  <c r="H6909" i="50"/>
  <c r="H6908" i="50"/>
  <c r="H6907" i="50"/>
  <c r="H6906" i="50"/>
  <c r="H6905" i="50"/>
  <c r="H6904" i="50"/>
  <c r="H6903" i="50"/>
  <c r="H6902" i="50"/>
  <c r="H6901" i="50"/>
  <c r="H6900" i="50"/>
  <c r="H6899" i="50"/>
  <c r="H6898" i="50"/>
  <c r="H6897" i="50"/>
  <c r="H6896" i="50"/>
  <c r="H6895" i="50"/>
  <c r="H6894" i="50"/>
  <c r="H6893" i="50"/>
  <c r="H6892" i="50"/>
  <c r="H6891" i="50"/>
  <c r="H6890" i="50"/>
  <c r="H6889" i="50"/>
  <c r="H6888" i="50"/>
  <c r="H6887" i="50"/>
  <c r="H6886" i="50"/>
  <c r="H6885" i="50"/>
  <c r="H6884" i="50"/>
  <c r="H6883" i="50"/>
  <c r="H6882" i="50"/>
  <c r="H6881" i="50"/>
  <c r="H6880" i="50"/>
  <c r="H6879" i="50"/>
  <c r="H6878" i="50"/>
  <c r="H6877" i="50"/>
  <c r="H6876" i="50"/>
  <c r="H6875" i="50"/>
  <c r="H6874" i="50"/>
  <c r="H6873" i="50"/>
  <c r="H6872" i="50"/>
  <c r="H6871" i="50"/>
  <c r="H6870" i="50"/>
  <c r="H6869" i="50"/>
  <c r="H6868" i="50"/>
  <c r="H6867" i="50"/>
  <c r="H6866" i="50"/>
  <c r="H6865" i="50"/>
  <c r="H6864" i="50"/>
  <c r="H6863" i="50"/>
  <c r="H6862" i="50"/>
  <c r="H6861" i="50"/>
  <c r="H6860" i="50"/>
  <c r="H6859" i="50"/>
  <c r="H6858" i="50"/>
  <c r="H6857" i="50"/>
  <c r="H6856" i="50"/>
  <c r="H6855" i="50"/>
  <c r="H6854" i="50"/>
  <c r="H6853" i="50"/>
  <c r="H6852" i="50"/>
  <c r="H6851" i="50"/>
  <c r="H6850" i="50"/>
  <c r="H6849" i="50"/>
  <c r="H6848" i="50"/>
  <c r="H6847" i="50"/>
  <c r="H6846" i="50"/>
  <c r="H6845" i="50"/>
  <c r="H6844" i="50"/>
  <c r="H6843" i="50"/>
  <c r="H6842" i="50"/>
  <c r="H6841" i="50"/>
  <c r="H6840" i="50"/>
  <c r="H6839" i="50"/>
  <c r="H6838" i="50"/>
  <c r="H6837" i="50"/>
  <c r="H6836" i="50"/>
  <c r="H6835" i="50"/>
  <c r="H6834" i="50"/>
  <c r="H6833" i="50"/>
  <c r="H6832" i="50"/>
  <c r="H6831" i="50"/>
  <c r="H6830" i="50"/>
  <c r="H6829" i="50"/>
  <c r="H6828" i="50"/>
  <c r="H6827" i="50"/>
  <c r="H6826" i="50"/>
  <c r="H6825" i="50"/>
  <c r="H6824" i="50"/>
  <c r="H6823" i="50"/>
  <c r="H6822" i="50"/>
  <c r="H6821" i="50"/>
  <c r="H6820" i="50"/>
  <c r="H6819" i="50"/>
  <c r="H6818" i="50"/>
  <c r="H6817" i="50"/>
  <c r="H6816" i="50"/>
  <c r="H6815" i="50"/>
  <c r="H6814" i="50"/>
  <c r="H6813" i="50"/>
  <c r="H6812" i="50"/>
  <c r="H6811" i="50"/>
  <c r="H6810" i="50"/>
  <c r="H6809" i="50"/>
  <c r="H6808" i="50"/>
  <c r="H6807" i="50"/>
  <c r="H6806" i="50"/>
  <c r="H6805" i="50"/>
  <c r="H6804" i="50"/>
  <c r="H6803" i="50"/>
  <c r="H6802" i="50"/>
  <c r="H6801" i="50"/>
  <c r="H6800" i="50"/>
  <c r="H6799" i="50"/>
  <c r="H6798" i="50"/>
  <c r="H6797" i="50"/>
  <c r="H6796" i="50"/>
  <c r="H6795" i="50"/>
  <c r="H6794" i="50"/>
  <c r="H6793" i="50"/>
  <c r="H6792" i="50"/>
  <c r="H6791" i="50"/>
  <c r="H6790" i="50"/>
  <c r="H6789" i="50"/>
  <c r="H6788" i="50"/>
  <c r="H6787" i="50"/>
  <c r="H6786" i="50"/>
  <c r="H6785" i="50"/>
  <c r="H6784" i="50"/>
  <c r="H6783" i="50"/>
  <c r="H6782" i="50"/>
  <c r="H6781" i="50"/>
  <c r="H6780" i="50"/>
  <c r="H6779" i="50"/>
  <c r="H6778" i="50"/>
  <c r="H6777" i="50"/>
  <c r="H6776" i="50"/>
  <c r="H6775" i="50"/>
  <c r="H6774" i="50"/>
  <c r="H6773" i="50"/>
  <c r="H6772" i="50"/>
  <c r="H6771" i="50"/>
  <c r="H6770" i="50"/>
  <c r="H6769" i="50"/>
  <c r="H6768" i="50"/>
  <c r="H6767" i="50"/>
  <c r="H6766" i="50"/>
  <c r="H6765" i="50"/>
  <c r="H6764" i="50"/>
  <c r="H6763" i="50"/>
  <c r="H6762" i="50"/>
  <c r="H6761" i="50"/>
  <c r="H6760" i="50"/>
  <c r="H6759" i="50"/>
  <c r="H6758" i="50"/>
  <c r="H6757" i="50"/>
  <c r="H6756" i="50"/>
  <c r="H6755" i="50"/>
  <c r="H6754" i="50"/>
  <c r="H6753" i="50"/>
  <c r="H6752" i="50"/>
  <c r="H6751" i="50"/>
  <c r="H6750" i="50"/>
  <c r="H6749" i="50"/>
  <c r="H6748" i="50"/>
  <c r="H6747" i="50"/>
  <c r="H6746" i="50"/>
  <c r="H6745" i="50"/>
  <c r="H6744" i="50"/>
  <c r="H6743" i="50"/>
  <c r="H6742" i="50"/>
  <c r="H6741" i="50"/>
  <c r="H6740" i="50"/>
  <c r="H6739" i="50"/>
  <c r="H6738" i="50"/>
  <c r="H6737" i="50"/>
  <c r="H6736" i="50"/>
  <c r="H6735" i="50"/>
  <c r="H6734" i="50"/>
  <c r="H6733" i="50"/>
  <c r="H6732" i="50"/>
  <c r="H6731" i="50"/>
  <c r="H6730" i="50"/>
  <c r="H6729" i="50"/>
  <c r="H6728" i="50"/>
  <c r="H6727" i="50"/>
  <c r="H6726" i="50"/>
  <c r="H6725" i="50"/>
  <c r="H6724" i="50"/>
  <c r="I6051" i="50"/>
  <c r="I6050" i="50"/>
  <c r="I6049" i="50"/>
  <c r="I6048" i="50"/>
  <c r="I6047" i="50"/>
  <c r="I6046" i="50"/>
  <c r="I6045" i="50"/>
  <c r="I6044" i="50"/>
  <c r="I6043" i="50"/>
  <c r="I6042" i="50"/>
  <c r="I6041" i="50"/>
  <c r="I6040" i="50"/>
  <c r="I6039" i="50"/>
  <c r="I6038" i="50"/>
  <c r="I6037" i="50"/>
  <c r="I6036" i="50"/>
  <c r="I6035" i="50"/>
  <c r="I6034" i="50"/>
  <c r="I6033" i="50"/>
  <c r="I6032" i="50"/>
  <c r="I6031" i="50"/>
  <c r="I6030" i="50"/>
  <c r="I6029" i="50"/>
  <c r="I6028" i="50"/>
  <c r="I6027" i="50"/>
  <c r="I6026" i="50"/>
  <c r="I6025" i="50"/>
  <c r="I6024" i="50"/>
  <c r="I6023" i="50"/>
  <c r="I6022" i="50"/>
  <c r="I6021" i="50"/>
  <c r="I6020" i="50"/>
  <c r="I6019" i="50"/>
  <c r="I6018" i="50"/>
  <c r="I6017" i="50"/>
  <c r="I6016" i="50"/>
  <c r="I6015" i="50"/>
  <c r="I6014" i="50"/>
  <c r="I6013" i="50"/>
  <c r="I6012" i="50"/>
  <c r="I6011" i="50"/>
  <c r="I6010" i="50"/>
  <c r="I6009" i="50"/>
  <c r="I6008" i="50"/>
  <c r="I6007" i="50"/>
  <c r="I6006" i="50"/>
  <c r="I6005" i="50"/>
  <c r="I6004" i="50"/>
  <c r="I6003" i="50"/>
  <c r="I6002" i="50"/>
  <c r="I6001" i="50"/>
  <c r="I6000" i="50"/>
  <c r="I5999" i="50"/>
  <c r="I5998" i="50"/>
  <c r="I5997" i="50"/>
  <c r="I5996" i="50"/>
  <c r="I5995" i="50"/>
  <c r="I5994" i="50"/>
  <c r="I5993" i="50"/>
  <c r="I5992" i="50"/>
  <c r="I5991" i="50"/>
  <c r="I5990" i="50"/>
  <c r="I5989" i="50"/>
  <c r="I5988" i="50"/>
  <c r="I5987" i="50"/>
  <c r="I5986" i="50"/>
  <c r="I5985" i="50"/>
  <c r="I5984" i="50"/>
  <c r="I5983" i="50"/>
  <c r="I5982" i="50"/>
  <c r="I5981" i="50"/>
  <c r="I5980" i="50"/>
  <c r="I5979" i="50"/>
  <c r="I5978" i="50"/>
  <c r="I5977" i="50"/>
  <c r="I5976" i="50"/>
  <c r="I5975" i="50"/>
  <c r="I5974" i="50"/>
  <c r="I5973" i="50"/>
  <c r="I5972" i="50"/>
  <c r="I5971" i="50"/>
  <c r="I5970" i="50"/>
  <c r="I5969" i="50"/>
  <c r="I5968" i="50"/>
  <c r="I5967" i="50"/>
  <c r="I5966" i="50"/>
  <c r="I5965" i="50"/>
  <c r="I5964" i="50"/>
  <c r="I5963" i="50"/>
  <c r="I5962" i="50"/>
  <c r="I5961" i="50"/>
  <c r="I5960" i="50"/>
  <c r="I5959" i="50"/>
  <c r="I5958" i="50"/>
  <c r="I5957" i="50"/>
  <c r="I5956" i="50"/>
  <c r="I5955" i="50"/>
  <c r="I5954" i="50"/>
  <c r="I5953" i="50"/>
  <c r="I5952" i="50"/>
  <c r="I5951" i="50"/>
  <c r="I5950" i="50"/>
  <c r="I5949" i="50"/>
  <c r="I5948" i="50"/>
  <c r="I5947" i="50"/>
  <c r="I5946" i="50"/>
  <c r="I5945" i="50"/>
  <c r="I5944" i="50"/>
  <c r="I5943" i="50"/>
  <c r="I5942" i="50"/>
  <c r="I5941" i="50"/>
  <c r="I5940" i="50"/>
  <c r="I5939" i="50"/>
  <c r="I5938" i="50"/>
  <c r="I5937" i="50"/>
  <c r="I5936" i="50"/>
  <c r="I5935" i="50"/>
  <c r="I5934" i="50"/>
  <c r="I5933" i="50"/>
  <c r="I5932" i="50"/>
  <c r="I5931" i="50"/>
  <c r="I5930" i="50"/>
  <c r="I5929" i="50"/>
  <c r="I5928" i="50"/>
  <c r="I5927" i="50"/>
  <c r="I5926" i="50"/>
  <c r="I5925" i="50"/>
  <c r="I5924" i="50"/>
  <c r="I5923" i="50"/>
  <c r="I5922" i="50"/>
  <c r="I5921" i="50"/>
  <c r="I5920" i="50"/>
  <c r="I5919" i="50"/>
  <c r="I5918" i="50"/>
  <c r="I5917" i="50"/>
  <c r="I5916" i="50"/>
  <c r="I5915" i="50"/>
  <c r="I5914" i="50"/>
  <c r="I5913" i="50"/>
  <c r="I5912" i="50"/>
  <c r="I5911" i="50"/>
  <c r="I5910" i="50"/>
  <c r="I5909" i="50"/>
  <c r="I5908" i="50"/>
  <c r="I5907" i="50"/>
  <c r="I5906" i="50"/>
  <c r="I5905" i="50"/>
  <c r="I5904" i="50"/>
  <c r="I5903" i="50"/>
  <c r="I5902" i="50"/>
  <c r="I5901" i="50"/>
  <c r="I5900" i="50"/>
  <c r="I5899" i="50"/>
  <c r="I5898" i="50"/>
  <c r="I5897" i="50"/>
  <c r="I5896" i="50"/>
  <c r="I5895" i="50"/>
  <c r="I5894" i="50"/>
  <c r="I5893" i="50"/>
  <c r="I5892" i="50"/>
  <c r="I5891" i="50"/>
  <c r="I5890" i="50"/>
  <c r="I5889" i="50"/>
  <c r="I5888" i="50"/>
  <c r="I5887" i="50"/>
  <c r="I5886" i="50"/>
  <c r="I5885" i="50"/>
  <c r="I5884" i="50"/>
  <c r="I5883" i="50"/>
  <c r="I5882" i="50"/>
  <c r="I5881" i="50"/>
  <c r="I5880" i="50"/>
  <c r="I5879" i="50"/>
  <c r="I5878" i="50"/>
  <c r="I5877" i="50"/>
  <c r="I5876" i="50"/>
  <c r="I5875" i="50"/>
  <c r="I5874" i="50"/>
  <c r="I5873" i="50"/>
  <c r="I5872" i="50"/>
  <c r="I5871" i="50"/>
  <c r="I5870" i="50"/>
  <c r="I5869" i="50"/>
  <c r="I5868" i="50"/>
  <c r="I5867" i="50"/>
  <c r="I5866" i="50"/>
  <c r="I5865" i="50"/>
  <c r="I5864" i="50"/>
  <c r="I5863" i="50"/>
  <c r="I5862" i="50"/>
  <c r="I5861" i="50"/>
  <c r="I5860" i="50"/>
  <c r="I5859" i="50"/>
  <c r="I5858" i="50"/>
  <c r="I5857" i="50"/>
  <c r="I5856" i="50"/>
  <c r="I5855" i="50"/>
  <c r="I5854" i="50"/>
  <c r="I5853" i="50"/>
  <c r="I5852" i="50"/>
  <c r="I5851" i="50"/>
  <c r="I5850" i="50"/>
  <c r="I5849" i="50"/>
  <c r="I5848" i="50"/>
  <c r="I5847" i="50"/>
  <c r="I5846" i="50"/>
  <c r="I5845" i="50"/>
  <c r="I5844" i="50"/>
  <c r="I5843" i="50"/>
  <c r="I5842" i="50"/>
  <c r="I5841" i="50"/>
  <c r="I5840" i="50"/>
  <c r="I5839" i="50"/>
  <c r="I5838" i="50"/>
  <c r="I5837" i="50"/>
  <c r="I5836" i="50"/>
  <c r="I5835" i="50"/>
  <c r="I5834" i="50"/>
  <c r="I5833" i="50"/>
  <c r="I5832" i="50"/>
  <c r="I5831" i="50"/>
  <c r="I5830" i="50"/>
  <c r="I5829" i="50"/>
  <c r="I5828" i="50"/>
  <c r="I5827" i="50"/>
  <c r="I5826" i="50"/>
  <c r="I5825" i="50"/>
  <c r="I5824" i="50"/>
  <c r="I5823" i="50"/>
  <c r="I5822" i="50"/>
  <c r="I5821" i="50"/>
  <c r="I5820" i="50"/>
  <c r="I5819" i="50"/>
  <c r="I5818" i="50"/>
  <c r="I5817" i="50"/>
  <c r="I5816" i="50"/>
  <c r="I5815" i="50"/>
  <c r="I5814" i="50"/>
  <c r="I5813" i="50"/>
  <c r="I5812" i="50"/>
  <c r="I5811" i="50"/>
  <c r="I5810" i="50"/>
  <c r="I5809" i="50"/>
  <c r="I5808" i="50"/>
  <c r="I5807" i="50"/>
  <c r="I5806" i="50"/>
  <c r="I5805" i="50"/>
  <c r="I5804" i="50"/>
  <c r="I5803" i="50"/>
  <c r="I5802" i="50"/>
  <c r="I5801" i="50"/>
  <c r="I5800" i="50"/>
  <c r="I5799" i="50"/>
  <c r="I5798" i="50"/>
  <c r="I5797" i="50"/>
  <c r="I5796" i="50"/>
  <c r="I5795" i="50"/>
  <c r="I5794" i="50"/>
  <c r="I5793" i="50"/>
  <c r="I5792" i="50"/>
  <c r="I5791" i="50"/>
  <c r="I5790" i="50"/>
  <c r="I5789" i="50"/>
  <c r="I5788" i="50"/>
  <c r="I5787" i="50"/>
  <c r="I5786" i="50"/>
  <c r="I5785" i="50"/>
  <c r="I5784" i="50"/>
  <c r="I5783" i="50"/>
  <c r="I5782" i="50"/>
  <c r="I5781" i="50"/>
  <c r="I5780" i="50"/>
  <c r="I5779" i="50"/>
  <c r="I5778" i="50"/>
  <c r="I5777" i="50"/>
  <c r="I5776" i="50"/>
  <c r="I5775" i="50"/>
  <c r="I5774" i="50"/>
  <c r="I5773" i="50"/>
  <c r="I5772" i="50"/>
  <c r="I5771" i="50"/>
  <c r="I5770" i="50"/>
  <c r="I5769" i="50"/>
  <c r="I5768" i="50"/>
  <c r="I5767" i="50"/>
  <c r="I5766" i="50"/>
  <c r="I5765" i="50"/>
  <c r="I5764" i="50"/>
  <c r="I5763" i="50"/>
  <c r="I5762" i="50"/>
  <c r="I5761" i="50"/>
  <c r="I5760" i="50"/>
  <c r="I5759" i="50"/>
  <c r="I5758" i="50"/>
  <c r="I5757" i="50"/>
  <c r="I5756" i="50"/>
  <c r="I5755" i="50"/>
  <c r="I5754" i="50"/>
  <c r="I5753" i="50"/>
  <c r="I5752" i="50"/>
  <c r="I5751" i="50"/>
  <c r="I5750" i="50"/>
  <c r="I5749" i="50"/>
  <c r="I5748" i="50"/>
  <c r="I5747" i="50"/>
  <c r="I5746" i="50"/>
  <c r="I5745" i="50"/>
  <c r="I5744" i="50"/>
  <c r="I5743" i="50"/>
  <c r="I5742" i="50"/>
  <c r="I5741" i="50"/>
  <c r="I5740" i="50"/>
  <c r="I5739" i="50"/>
  <c r="I5738" i="50"/>
  <c r="I5737" i="50"/>
  <c r="I5736" i="50"/>
  <c r="I5735" i="50"/>
  <c r="I5734" i="50"/>
  <c r="I5733" i="50"/>
  <c r="I5732" i="50"/>
  <c r="I5731" i="50"/>
  <c r="I5730" i="50"/>
  <c r="I5729" i="50"/>
  <c r="I5728" i="50"/>
  <c r="I5727" i="50"/>
  <c r="I5726" i="50"/>
  <c r="I5725" i="50"/>
  <c r="I5724" i="50"/>
  <c r="I5723" i="50"/>
  <c r="I5722" i="50"/>
  <c r="I5721" i="50"/>
  <c r="I5720" i="50"/>
  <c r="I5719" i="50"/>
  <c r="I5718" i="50"/>
  <c r="I5717" i="50"/>
  <c r="I5716" i="50"/>
  <c r="I5715" i="50"/>
  <c r="I5714" i="50"/>
  <c r="I5713" i="50"/>
  <c r="I5712" i="50"/>
  <c r="I5711" i="50"/>
  <c r="I5710" i="50"/>
  <c r="I5709" i="50"/>
  <c r="I5708" i="50"/>
  <c r="I5707" i="50"/>
  <c r="I5706" i="50"/>
  <c r="I5705" i="50"/>
  <c r="I5704" i="50"/>
  <c r="I5703" i="50"/>
  <c r="I5702" i="50"/>
  <c r="I5701" i="50"/>
  <c r="I5700" i="50"/>
  <c r="I5699" i="50"/>
  <c r="I5698" i="50"/>
  <c r="I5697" i="50"/>
  <c r="I5696" i="50"/>
  <c r="I5695" i="50"/>
  <c r="I5694" i="50"/>
  <c r="I5693" i="50"/>
  <c r="I5692" i="50"/>
  <c r="I5691" i="50"/>
  <c r="I5690" i="50"/>
  <c r="I5689" i="50"/>
  <c r="I5688" i="50"/>
  <c r="I5687" i="50"/>
  <c r="I5686" i="50"/>
  <c r="I5685" i="50"/>
  <c r="I5684" i="50"/>
  <c r="I5683" i="50"/>
  <c r="I5682" i="50"/>
  <c r="I5681" i="50"/>
  <c r="I5680" i="50"/>
  <c r="I5679" i="50"/>
  <c r="I5678" i="50"/>
  <c r="I5677" i="50"/>
  <c r="I5676" i="50"/>
  <c r="I5675" i="50"/>
  <c r="I5674" i="50"/>
  <c r="I5673" i="50"/>
  <c r="I5672" i="50"/>
  <c r="I5671" i="50"/>
  <c r="I5670" i="50"/>
  <c r="I5669" i="50"/>
  <c r="I5668" i="50"/>
  <c r="I5667" i="50"/>
  <c r="I5666" i="50"/>
  <c r="I5665" i="50"/>
  <c r="I5664" i="50"/>
  <c r="I5663" i="50"/>
  <c r="I5662" i="50"/>
  <c r="I5661" i="50"/>
  <c r="I5660" i="50"/>
  <c r="I5659" i="50"/>
  <c r="I5658" i="50"/>
  <c r="I5657" i="50"/>
  <c r="I5656" i="50"/>
  <c r="I5655" i="50"/>
  <c r="I5654" i="50"/>
  <c r="I5653" i="50"/>
  <c r="I5652" i="50"/>
  <c r="I5651" i="50"/>
  <c r="I5650" i="50"/>
  <c r="I5649" i="50"/>
  <c r="I5648" i="50"/>
  <c r="I5647" i="50"/>
  <c r="I5646" i="50"/>
  <c r="I5645" i="50"/>
  <c r="I5644" i="50"/>
  <c r="I5643" i="50"/>
  <c r="I5642" i="50"/>
  <c r="I5641" i="50"/>
  <c r="I5640" i="50"/>
  <c r="I5639" i="50"/>
  <c r="I5638" i="50"/>
  <c r="I5637" i="50"/>
  <c r="I5636" i="50"/>
  <c r="I5635" i="50"/>
  <c r="I5634" i="50"/>
  <c r="I5633" i="50"/>
  <c r="I5632" i="50"/>
  <c r="I5631" i="50"/>
  <c r="I5630" i="50"/>
  <c r="I5629" i="50"/>
  <c r="I5628" i="50"/>
  <c r="I5627" i="50"/>
  <c r="I5626" i="50"/>
  <c r="I5625" i="50"/>
  <c r="I5624" i="50"/>
  <c r="I5623" i="50"/>
  <c r="I5622" i="50"/>
  <c r="I5621" i="50"/>
  <c r="I5620" i="50"/>
  <c r="I5619" i="50"/>
  <c r="I5618" i="50"/>
  <c r="I5617" i="50"/>
  <c r="I5616" i="50"/>
  <c r="I5615" i="50"/>
  <c r="I5614" i="50"/>
  <c r="I5613" i="50"/>
  <c r="I5612" i="50"/>
  <c r="I5611" i="50"/>
  <c r="I5610" i="50"/>
  <c r="I5609" i="50"/>
  <c r="I5608" i="50"/>
  <c r="I5607" i="50"/>
  <c r="I5606" i="50"/>
  <c r="I5605" i="50"/>
  <c r="I5604" i="50"/>
  <c r="I5603" i="50"/>
  <c r="I5602" i="50"/>
  <c r="I5601" i="50"/>
  <c r="I5600" i="50"/>
  <c r="I5599" i="50"/>
  <c r="I5598" i="50"/>
  <c r="I5597" i="50"/>
  <c r="I5596" i="50"/>
  <c r="I5595" i="50"/>
  <c r="I5594" i="50"/>
  <c r="I5593" i="50"/>
  <c r="I5592" i="50"/>
  <c r="I5591" i="50"/>
  <c r="I5590" i="50"/>
  <c r="I5589" i="50"/>
  <c r="I5588" i="50"/>
  <c r="I5587" i="50"/>
  <c r="I5586" i="50"/>
  <c r="I5585" i="50"/>
  <c r="I5584" i="50"/>
  <c r="I5583" i="50"/>
  <c r="I5582" i="50"/>
  <c r="I5581" i="50"/>
  <c r="I5580" i="50"/>
  <c r="I5579" i="50"/>
  <c r="I5578" i="50"/>
  <c r="I5577" i="50"/>
  <c r="I5576" i="50"/>
  <c r="I5575" i="50"/>
  <c r="I5574" i="50"/>
  <c r="I5573" i="50"/>
  <c r="I5572" i="50"/>
  <c r="I5571" i="50"/>
  <c r="I5570" i="50"/>
  <c r="I5569" i="50"/>
  <c r="I5568" i="50"/>
  <c r="I5567" i="50"/>
  <c r="I5566" i="50"/>
  <c r="I5565" i="50"/>
  <c r="I5564" i="50"/>
  <c r="I5563" i="50"/>
  <c r="I5562" i="50"/>
  <c r="I5561" i="50"/>
  <c r="I5560" i="50"/>
  <c r="I5559" i="50"/>
  <c r="I5558" i="50"/>
  <c r="I5557" i="50"/>
  <c r="I5556" i="50"/>
  <c r="I5555" i="50"/>
  <c r="I5554" i="50"/>
  <c r="I5553" i="50"/>
  <c r="I5552" i="50"/>
  <c r="I5551" i="50"/>
  <c r="I5550" i="50"/>
  <c r="I5549" i="50"/>
  <c r="I5548" i="50"/>
  <c r="I5547" i="50"/>
  <c r="I5546" i="50"/>
  <c r="I5545" i="50"/>
  <c r="I5544" i="50"/>
  <c r="I5543" i="50"/>
  <c r="I5542" i="50"/>
  <c r="I5541" i="50"/>
  <c r="I5540" i="50"/>
  <c r="I5539" i="50"/>
  <c r="I5538" i="50"/>
  <c r="I5537" i="50"/>
  <c r="I5536" i="50"/>
  <c r="I5535" i="50"/>
  <c r="I5534" i="50"/>
  <c r="I5533" i="50"/>
  <c r="I5532" i="50"/>
  <c r="I5531" i="50"/>
  <c r="I5530" i="50"/>
  <c r="I5529" i="50"/>
  <c r="I5528" i="50"/>
  <c r="I5527" i="50"/>
  <c r="I5526" i="50"/>
  <c r="I5525" i="50"/>
  <c r="I5524" i="50"/>
  <c r="I5523" i="50"/>
  <c r="I5522" i="50"/>
  <c r="I5521" i="50"/>
  <c r="I5520" i="50"/>
  <c r="I5519" i="50"/>
  <c r="I5518" i="50"/>
  <c r="I5517" i="50"/>
  <c r="I5516" i="50"/>
  <c r="I5515" i="50"/>
  <c r="I5514" i="50"/>
  <c r="I5513" i="50"/>
  <c r="I5512" i="50"/>
  <c r="I5511" i="50"/>
  <c r="I5510" i="50"/>
  <c r="I5509" i="50"/>
  <c r="I5508" i="50"/>
  <c r="I5507" i="50"/>
  <c r="I5506" i="50"/>
  <c r="I5505" i="50"/>
  <c r="I5504" i="50"/>
  <c r="I5503" i="50"/>
  <c r="I5502" i="50"/>
  <c r="I5501" i="50"/>
  <c r="I5500" i="50"/>
  <c r="I5499" i="50"/>
  <c r="I5498" i="50"/>
  <c r="I5497" i="50"/>
  <c r="I5496" i="50"/>
  <c r="I5495" i="50"/>
  <c r="I5494" i="50"/>
  <c r="I5493" i="50"/>
  <c r="I5492" i="50"/>
  <c r="I5491" i="50"/>
  <c r="I5490" i="50"/>
  <c r="I5489" i="50"/>
  <c r="I5488" i="50"/>
  <c r="I5487" i="50"/>
  <c r="I5486" i="50"/>
  <c r="I5485" i="50"/>
  <c r="I5484" i="50"/>
  <c r="I5483" i="50"/>
  <c r="I5482" i="50"/>
  <c r="I5481" i="50"/>
  <c r="I5480" i="50"/>
  <c r="I5479" i="50"/>
  <c r="I5478" i="50"/>
  <c r="I5477" i="50"/>
  <c r="I5476" i="50"/>
  <c r="I5475" i="50"/>
  <c r="I5474" i="50"/>
  <c r="I5473" i="50"/>
  <c r="I5472" i="50"/>
  <c r="I5471" i="50"/>
  <c r="I5470" i="50"/>
  <c r="I5469" i="50"/>
  <c r="I5468" i="50"/>
  <c r="I5467" i="50"/>
  <c r="I5466" i="50"/>
  <c r="I5465" i="50"/>
  <c r="I5464" i="50"/>
  <c r="I5463" i="50"/>
  <c r="I5462" i="50"/>
  <c r="I5461" i="50"/>
  <c r="I5460" i="50"/>
  <c r="I5459" i="50"/>
  <c r="I5458" i="50"/>
  <c r="I5457" i="50"/>
  <c r="I5456" i="50"/>
  <c r="I5455" i="50"/>
  <c r="I5454" i="50"/>
  <c r="I5453" i="50"/>
  <c r="I5452" i="50"/>
  <c r="I5451" i="50"/>
  <c r="I5450" i="50"/>
  <c r="I5449" i="50"/>
  <c r="I5448" i="50"/>
  <c r="I5447" i="50"/>
  <c r="I5446" i="50"/>
  <c r="I5445" i="50"/>
  <c r="I5444" i="50"/>
  <c r="I5443" i="50"/>
  <c r="I5442" i="50"/>
  <c r="I5441" i="50"/>
  <c r="I5440" i="50"/>
  <c r="I5439" i="50"/>
  <c r="I5438" i="50"/>
  <c r="I5437" i="50"/>
  <c r="I5436" i="50"/>
  <c r="I5435" i="50"/>
  <c r="I5434" i="50"/>
  <c r="I5433" i="50"/>
  <c r="I5432" i="50"/>
  <c r="I5431" i="50"/>
  <c r="I5430" i="50"/>
  <c r="I5429" i="50"/>
  <c r="I5428" i="50"/>
  <c r="I5427" i="50"/>
  <c r="I5426" i="50"/>
  <c r="I5425" i="50"/>
  <c r="I5424" i="50"/>
  <c r="I5423" i="50"/>
  <c r="I5422" i="50"/>
  <c r="I5421" i="50"/>
  <c r="I5420" i="50"/>
  <c r="I5419" i="50"/>
  <c r="I5418" i="50"/>
  <c r="I5417" i="50"/>
  <c r="I5416" i="50"/>
  <c r="I5415" i="50"/>
  <c r="I5414" i="50"/>
  <c r="I5413" i="50"/>
  <c r="I5412" i="50"/>
  <c r="I5411" i="50"/>
  <c r="I5410" i="50"/>
  <c r="I5409" i="50"/>
  <c r="I5408" i="50"/>
  <c r="I5407" i="50"/>
  <c r="I5406" i="50"/>
  <c r="I5405" i="50"/>
  <c r="I5404" i="50"/>
  <c r="I5403" i="50"/>
  <c r="I5402" i="50"/>
  <c r="I5401" i="50"/>
  <c r="I5400" i="50"/>
  <c r="I5399" i="50"/>
  <c r="I5398" i="50"/>
  <c r="I5397" i="50"/>
  <c r="I5396" i="50"/>
  <c r="I5395" i="50"/>
  <c r="I5394" i="50"/>
  <c r="I5393" i="50"/>
  <c r="I5392" i="50"/>
  <c r="I5391" i="50"/>
  <c r="I5390" i="50"/>
  <c r="I5389" i="50"/>
  <c r="I5388" i="50"/>
  <c r="I5387" i="50"/>
  <c r="I5386" i="50"/>
  <c r="I5385" i="50"/>
  <c r="I5384" i="50"/>
  <c r="I5383" i="50"/>
  <c r="I5382" i="50"/>
  <c r="I5381" i="50"/>
  <c r="I5380" i="50"/>
  <c r="H6723" i="50"/>
  <c r="H6722" i="50"/>
  <c r="H6721" i="50"/>
  <c r="H6720" i="50"/>
  <c r="H6719" i="50"/>
  <c r="H6718" i="50"/>
  <c r="H6717" i="50"/>
  <c r="H6716" i="50"/>
  <c r="H6715" i="50"/>
  <c r="H6714" i="50"/>
  <c r="H6713" i="50"/>
  <c r="H6712" i="50"/>
  <c r="H6711" i="50"/>
  <c r="H6710" i="50"/>
  <c r="H6709" i="50"/>
  <c r="H6708" i="50"/>
  <c r="H6707" i="50"/>
  <c r="H6706" i="50"/>
  <c r="H6705" i="50"/>
  <c r="H6704" i="50"/>
  <c r="H6703" i="50"/>
  <c r="H6702" i="50"/>
  <c r="H6701" i="50"/>
  <c r="H6700" i="50"/>
  <c r="H6699" i="50"/>
  <c r="H6698" i="50"/>
  <c r="H6697" i="50"/>
  <c r="H6696" i="50"/>
  <c r="H6695" i="50"/>
  <c r="H6694" i="50"/>
  <c r="H6693" i="50"/>
  <c r="H6692" i="50"/>
  <c r="H6691" i="50"/>
  <c r="H6690" i="50"/>
  <c r="H6689" i="50"/>
  <c r="H6688" i="50"/>
  <c r="H6687" i="50"/>
  <c r="H6686" i="50"/>
  <c r="H6685" i="50"/>
  <c r="H6684" i="50"/>
  <c r="H6683" i="50"/>
  <c r="H6682" i="50"/>
  <c r="H6681" i="50"/>
  <c r="H6680" i="50"/>
  <c r="H6679" i="50"/>
  <c r="H6678" i="50"/>
  <c r="H6677" i="50"/>
  <c r="H6676" i="50"/>
  <c r="H6675" i="50"/>
  <c r="H6674" i="50"/>
  <c r="H6673" i="50"/>
  <c r="H6672" i="50"/>
  <c r="H6671" i="50"/>
  <c r="H6670" i="50"/>
  <c r="H6669" i="50"/>
  <c r="H6668" i="50"/>
  <c r="H6667" i="50"/>
  <c r="H6666" i="50"/>
  <c r="H6665" i="50"/>
  <c r="H6664" i="50"/>
  <c r="H6663" i="50"/>
  <c r="H6662" i="50"/>
  <c r="H6661" i="50"/>
  <c r="H6660" i="50"/>
  <c r="H6659" i="50"/>
  <c r="H6658" i="50"/>
  <c r="H6657" i="50"/>
  <c r="H6656" i="50"/>
  <c r="H6655" i="50"/>
  <c r="H6654" i="50"/>
  <c r="H6653" i="50"/>
  <c r="H6652" i="50"/>
  <c r="H6651" i="50"/>
  <c r="H6650" i="50"/>
  <c r="H6649" i="50"/>
  <c r="H6648" i="50"/>
  <c r="H6647" i="50"/>
  <c r="H6646" i="50"/>
  <c r="H6645" i="50"/>
  <c r="H6644" i="50"/>
  <c r="H6643" i="50"/>
  <c r="H6642" i="50"/>
  <c r="H6641" i="50"/>
  <c r="H6640" i="50"/>
  <c r="H6639" i="50"/>
  <c r="H6638" i="50"/>
  <c r="H6637" i="50"/>
  <c r="H6636" i="50"/>
  <c r="H6635" i="50"/>
  <c r="H6634" i="50"/>
  <c r="H6633" i="50"/>
  <c r="H6632" i="50"/>
  <c r="H6631" i="50"/>
  <c r="H6630" i="50"/>
  <c r="H6629" i="50"/>
  <c r="H6628" i="50"/>
  <c r="H6627" i="50"/>
  <c r="H6626" i="50"/>
  <c r="H6625" i="50"/>
  <c r="H6624" i="50"/>
  <c r="H6623" i="50"/>
  <c r="H6622" i="50"/>
  <c r="H6621" i="50"/>
  <c r="H6620" i="50"/>
  <c r="H6619" i="50"/>
  <c r="H6618" i="50"/>
  <c r="H6617" i="50"/>
  <c r="H6616" i="50"/>
  <c r="H6615" i="50"/>
  <c r="H6614" i="50"/>
  <c r="H6613" i="50"/>
  <c r="H6612" i="50"/>
  <c r="H6611" i="50"/>
  <c r="H6610" i="50"/>
  <c r="H6609" i="50"/>
  <c r="H6608" i="50"/>
  <c r="H6607" i="50"/>
  <c r="H6606" i="50"/>
  <c r="H6605" i="50"/>
  <c r="H6604" i="50"/>
  <c r="H6603" i="50"/>
  <c r="H6602" i="50"/>
  <c r="H6601" i="50"/>
  <c r="H6600" i="50"/>
  <c r="H6599" i="50"/>
  <c r="H6598" i="50"/>
  <c r="H6597" i="50"/>
  <c r="H6596" i="50"/>
  <c r="H6595" i="50"/>
  <c r="H6594" i="50"/>
  <c r="H6593" i="50"/>
  <c r="H6592" i="50"/>
  <c r="H6591" i="50"/>
  <c r="H6590" i="50"/>
  <c r="H6589" i="50"/>
  <c r="H6588" i="50"/>
  <c r="H6587" i="50"/>
  <c r="H6586" i="50"/>
  <c r="H6585" i="50"/>
  <c r="H6584" i="50"/>
  <c r="H6583" i="50"/>
  <c r="H6582" i="50"/>
  <c r="H6581" i="50"/>
  <c r="H6580" i="50"/>
  <c r="H6579" i="50"/>
  <c r="H6578" i="50"/>
  <c r="H6577" i="50"/>
  <c r="H6576" i="50"/>
  <c r="H6575" i="50"/>
  <c r="H6574" i="50"/>
  <c r="H6573" i="50"/>
  <c r="H6572" i="50"/>
  <c r="H6571" i="50"/>
  <c r="H6570" i="50"/>
  <c r="H6569" i="50"/>
  <c r="H6568" i="50"/>
  <c r="H6567" i="50"/>
  <c r="H6566" i="50"/>
  <c r="H6565" i="50"/>
  <c r="H6564" i="50"/>
  <c r="H6563" i="50"/>
  <c r="H6562" i="50"/>
  <c r="H6561" i="50"/>
  <c r="H6560" i="50"/>
  <c r="H6559" i="50"/>
  <c r="H6558" i="50"/>
  <c r="H6557" i="50"/>
  <c r="H6556" i="50"/>
  <c r="H6555" i="50"/>
  <c r="H6554" i="50"/>
  <c r="H6553" i="50"/>
  <c r="H6552" i="50"/>
  <c r="H6551" i="50"/>
  <c r="H6550" i="50"/>
  <c r="H6549" i="50"/>
  <c r="H6548" i="50"/>
  <c r="H6547" i="50"/>
  <c r="H6546" i="50"/>
  <c r="H6545" i="50"/>
  <c r="H6544" i="50"/>
  <c r="H6543" i="50"/>
  <c r="H6542" i="50"/>
  <c r="H6541" i="50"/>
  <c r="H6540" i="50"/>
  <c r="H6539" i="50"/>
  <c r="H6538" i="50"/>
  <c r="H6537" i="50"/>
  <c r="H6536" i="50"/>
  <c r="H6535" i="50"/>
  <c r="H6534" i="50"/>
  <c r="H6533" i="50"/>
  <c r="H6532" i="50"/>
  <c r="H6531" i="50"/>
  <c r="H6530" i="50"/>
  <c r="H6529" i="50"/>
  <c r="H6528" i="50"/>
  <c r="H6527" i="50"/>
  <c r="H6526" i="50"/>
  <c r="H6525" i="50"/>
  <c r="H6524" i="50"/>
  <c r="H6523" i="50"/>
  <c r="H6522" i="50"/>
  <c r="H6521" i="50"/>
  <c r="H6520" i="50"/>
  <c r="H6519" i="50"/>
  <c r="H6518" i="50"/>
  <c r="H6517" i="50"/>
  <c r="H6516" i="50"/>
  <c r="H6515" i="50"/>
  <c r="H6514" i="50"/>
  <c r="H6513" i="50"/>
  <c r="H6512" i="50"/>
  <c r="H6511" i="50"/>
  <c r="H6510" i="50"/>
  <c r="H6509" i="50"/>
  <c r="H6508" i="50"/>
  <c r="H6507" i="50"/>
  <c r="H6506" i="50"/>
  <c r="H6505" i="50"/>
  <c r="H6504" i="50"/>
  <c r="H6503" i="50"/>
  <c r="H6502" i="50"/>
  <c r="H6501" i="50"/>
  <c r="H6500" i="50"/>
  <c r="H6499" i="50"/>
  <c r="H6498" i="50"/>
  <c r="H6497" i="50"/>
  <c r="H6496" i="50"/>
  <c r="H6495" i="50"/>
  <c r="H6494" i="50"/>
  <c r="H6493" i="50"/>
  <c r="H6492" i="50"/>
  <c r="H6491" i="50"/>
  <c r="H6490" i="50"/>
  <c r="H6489" i="50"/>
  <c r="H6488" i="50"/>
  <c r="H6487" i="50"/>
  <c r="H6486" i="50"/>
  <c r="H6485" i="50"/>
  <c r="H6484" i="50"/>
  <c r="H6483" i="50"/>
  <c r="H6482" i="50"/>
  <c r="H6481" i="50"/>
  <c r="H6480" i="50"/>
  <c r="H6479" i="50"/>
  <c r="H6478" i="50"/>
  <c r="H6477" i="50"/>
  <c r="H6476" i="50"/>
  <c r="H6475" i="50"/>
  <c r="H6474" i="50"/>
  <c r="H6473" i="50"/>
  <c r="H6472" i="50"/>
  <c r="H6471" i="50"/>
  <c r="H6470" i="50"/>
  <c r="H6469" i="50"/>
  <c r="H6468" i="50"/>
  <c r="H6467" i="50"/>
  <c r="H6466" i="50"/>
  <c r="H6465" i="50"/>
  <c r="H6464" i="50"/>
  <c r="H6463" i="50"/>
  <c r="H6462" i="50"/>
  <c r="H6461" i="50"/>
  <c r="H6460" i="50"/>
  <c r="H6459" i="50"/>
  <c r="H6458" i="50"/>
  <c r="H6457" i="50"/>
  <c r="H6456" i="50"/>
  <c r="H6455" i="50"/>
  <c r="H6454" i="50"/>
  <c r="H6453" i="50"/>
  <c r="H6452" i="50"/>
  <c r="H6451" i="50"/>
  <c r="H6450" i="50"/>
  <c r="H6449" i="50"/>
  <c r="H6448" i="50"/>
  <c r="H6447" i="50"/>
  <c r="H6446" i="50"/>
  <c r="H6445" i="50"/>
  <c r="H6444" i="50"/>
  <c r="H6443" i="50"/>
  <c r="H6442" i="50"/>
  <c r="H6441" i="50"/>
  <c r="H6440" i="50"/>
  <c r="H6439" i="50"/>
  <c r="H6438" i="50"/>
  <c r="H6437" i="50"/>
  <c r="H6436" i="50"/>
  <c r="H6435" i="50"/>
  <c r="H6434" i="50"/>
  <c r="H6433" i="50"/>
  <c r="H6432" i="50"/>
  <c r="H6431" i="50"/>
  <c r="H6430" i="50"/>
  <c r="H6429" i="50"/>
  <c r="H6428" i="50"/>
  <c r="H6427" i="50"/>
  <c r="H6426" i="50"/>
  <c r="H6425" i="50"/>
  <c r="H6424" i="50"/>
  <c r="H6423" i="50"/>
  <c r="H6422" i="50"/>
  <c r="H6421" i="50"/>
  <c r="H6420" i="50"/>
  <c r="H6419" i="50"/>
  <c r="H6418" i="50"/>
  <c r="H6417" i="50"/>
  <c r="H6416" i="50"/>
  <c r="H6415" i="50"/>
  <c r="H6414" i="50"/>
  <c r="H6413" i="50"/>
  <c r="H6412" i="50"/>
  <c r="H6411" i="50"/>
  <c r="H6410" i="50"/>
  <c r="H6409" i="50"/>
  <c r="H6408" i="50"/>
  <c r="H6407" i="50"/>
  <c r="H6406" i="50"/>
  <c r="H6405" i="50"/>
  <c r="H6404" i="50"/>
  <c r="H6403" i="50"/>
  <c r="H6402" i="50"/>
  <c r="H6401" i="50"/>
  <c r="H6400" i="50"/>
  <c r="H6399" i="50"/>
  <c r="H6398" i="50"/>
  <c r="H6397" i="50"/>
  <c r="H6396" i="50"/>
  <c r="H6395" i="50"/>
  <c r="H6394" i="50"/>
  <c r="H6393" i="50"/>
  <c r="H6392" i="50"/>
  <c r="H6391" i="50"/>
  <c r="H6390" i="50"/>
  <c r="H6389" i="50"/>
  <c r="H6388" i="50"/>
  <c r="H6387" i="50"/>
  <c r="H6386" i="50"/>
  <c r="H6385" i="50"/>
  <c r="H6384" i="50"/>
  <c r="H6383" i="50"/>
  <c r="H6382" i="50"/>
  <c r="H6381" i="50"/>
  <c r="H6380" i="50"/>
  <c r="H6379" i="50"/>
  <c r="H6378" i="50"/>
  <c r="H6377" i="50"/>
  <c r="H6376" i="50"/>
  <c r="H6375" i="50"/>
  <c r="H6374" i="50"/>
  <c r="H6373" i="50"/>
  <c r="H6372" i="50"/>
  <c r="H6371" i="50"/>
  <c r="H6370" i="50"/>
  <c r="H6369" i="50"/>
  <c r="H6368" i="50"/>
  <c r="H6367" i="50"/>
  <c r="H6366" i="50"/>
  <c r="H6365" i="50"/>
  <c r="H6364" i="50"/>
  <c r="H6363" i="50"/>
  <c r="H6362" i="50"/>
  <c r="H6361" i="50"/>
  <c r="H6360" i="50"/>
  <c r="H6359" i="50"/>
  <c r="H6358" i="50"/>
  <c r="H6357" i="50"/>
  <c r="H6356" i="50"/>
  <c r="H6355" i="50"/>
  <c r="H6354" i="50"/>
  <c r="H6353" i="50"/>
  <c r="H6352" i="50"/>
  <c r="H6351" i="50"/>
  <c r="H6350" i="50"/>
  <c r="H6349" i="50"/>
  <c r="H6348" i="50"/>
  <c r="H6347" i="50"/>
  <c r="H6346" i="50"/>
  <c r="H6345" i="50"/>
  <c r="H6344" i="50"/>
  <c r="H6343" i="50"/>
  <c r="H6342" i="50"/>
  <c r="H6341" i="50"/>
  <c r="H6340" i="50"/>
  <c r="H6339" i="50"/>
  <c r="H6338" i="50"/>
  <c r="H6337" i="50"/>
  <c r="H6336" i="50"/>
  <c r="H6335" i="50"/>
  <c r="H6334" i="50"/>
  <c r="H6333" i="50"/>
  <c r="H6332" i="50"/>
  <c r="H6331" i="50"/>
  <c r="H6330" i="50"/>
  <c r="H6329" i="50"/>
  <c r="H6328" i="50"/>
  <c r="H6327" i="50"/>
  <c r="H6326" i="50"/>
  <c r="H6325" i="50"/>
  <c r="H6324" i="50"/>
  <c r="H6323" i="50"/>
  <c r="H6322" i="50"/>
  <c r="H6321" i="50"/>
  <c r="H6320" i="50"/>
  <c r="H6319" i="50"/>
  <c r="H6318" i="50"/>
  <c r="H6317" i="50"/>
  <c r="H6316" i="50"/>
  <c r="H6315" i="50"/>
  <c r="H6314" i="50"/>
  <c r="H6313" i="50"/>
  <c r="H6312" i="50"/>
  <c r="H6311" i="50"/>
  <c r="H6310" i="50"/>
  <c r="H6309" i="50"/>
  <c r="H6308" i="50"/>
  <c r="H6307" i="50"/>
  <c r="H6306" i="50"/>
  <c r="H6305" i="50"/>
  <c r="H6304" i="50"/>
  <c r="H6303" i="50"/>
  <c r="H6302" i="50"/>
  <c r="H6301" i="50"/>
  <c r="H6300" i="50"/>
  <c r="H6299" i="50"/>
  <c r="H6298" i="50"/>
  <c r="H6297" i="50"/>
  <c r="H6296" i="50"/>
  <c r="H6295" i="50"/>
  <c r="H6294" i="50"/>
  <c r="H6293" i="50"/>
  <c r="H6292" i="50"/>
  <c r="H6291" i="50"/>
  <c r="H6290" i="50"/>
  <c r="H6289" i="50"/>
  <c r="H6288" i="50"/>
  <c r="H6287" i="50"/>
  <c r="H6286" i="50"/>
  <c r="H6285" i="50"/>
  <c r="H6284" i="50"/>
  <c r="H6283" i="50"/>
  <c r="H6282" i="50"/>
  <c r="H6281" i="50"/>
  <c r="H6280" i="50"/>
  <c r="H6279" i="50"/>
  <c r="H6278" i="50"/>
  <c r="H6277" i="50"/>
  <c r="H6276" i="50"/>
  <c r="H6275" i="50"/>
  <c r="H6274" i="50"/>
  <c r="H6273" i="50"/>
  <c r="H6272" i="50"/>
  <c r="H6271" i="50"/>
  <c r="H6270" i="50"/>
  <c r="H6269" i="50"/>
  <c r="H6268" i="50"/>
  <c r="H6267" i="50"/>
  <c r="H6266" i="50"/>
  <c r="H6265" i="50"/>
  <c r="H6264" i="50"/>
  <c r="H6263" i="50"/>
  <c r="H6262" i="50"/>
  <c r="H6261" i="50"/>
  <c r="H6260" i="50"/>
  <c r="H6259" i="50"/>
  <c r="H6258" i="50"/>
  <c r="H6257" i="50"/>
  <c r="H6256" i="50"/>
  <c r="H6255" i="50"/>
  <c r="H6254" i="50"/>
  <c r="H6253" i="50"/>
  <c r="H6252" i="50"/>
  <c r="H6251" i="50"/>
  <c r="H6250" i="50"/>
  <c r="H6249" i="50"/>
  <c r="H6248" i="50"/>
  <c r="H6247" i="50"/>
  <c r="H6246" i="50"/>
  <c r="H6245" i="50"/>
  <c r="H6244" i="50"/>
  <c r="H6243" i="50"/>
  <c r="H6242" i="50"/>
  <c r="H6241" i="50"/>
  <c r="H6240" i="50"/>
  <c r="H6239" i="50"/>
  <c r="H6238" i="50"/>
  <c r="H6237" i="50"/>
  <c r="H6236" i="50"/>
  <c r="H6235" i="50"/>
  <c r="H6234" i="50"/>
  <c r="H6233" i="50"/>
  <c r="H6232" i="50"/>
  <c r="H6231" i="50"/>
  <c r="H6230" i="50"/>
  <c r="H6229" i="50"/>
  <c r="H6228" i="50"/>
  <c r="H6227" i="50"/>
  <c r="H6226" i="50"/>
  <c r="H6225" i="50"/>
  <c r="H6224" i="50"/>
  <c r="H6223" i="50"/>
  <c r="H6222" i="50"/>
  <c r="H6221" i="50"/>
  <c r="H6220" i="50"/>
  <c r="H6219" i="50"/>
  <c r="H6218" i="50"/>
  <c r="H6217" i="50"/>
  <c r="H6216" i="50"/>
  <c r="H6215" i="50"/>
  <c r="H6214" i="50"/>
  <c r="H6213" i="50"/>
  <c r="H6212" i="50"/>
  <c r="H6211" i="50"/>
  <c r="H6210" i="50"/>
  <c r="H6209" i="50"/>
  <c r="H6208" i="50"/>
  <c r="H6207" i="50"/>
  <c r="H6206" i="50"/>
  <c r="H6205" i="50"/>
  <c r="H6204" i="50"/>
  <c r="H6203" i="50"/>
  <c r="H6202" i="50"/>
  <c r="H6201" i="50"/>
  <c r="H6200" i="50"/>
  <c r="H6199" i="50"/>
  <c r="H6198" i="50"/>
  <c r="H6197" i="50"/>
  <c r="H6196" i="50"/>
  <c r="H6195" i="50"/>
  <c r="H6194" i="50"/>
  <c r="H6193" i="50"/>
  <c r="H6192" i="50"/>
  <c r="H6191" i="50"/>
  <c r="H6190" i="50"/>
  <c r="H6189" i="50"/>
  <c r="H6188" i="50"/>
  <c r="H6187" i="50"/>
  <c r="H6186" i="50"/>
  <c r="H6185" i="50"/>
  <c r="H6184" i="50"/>
  <c r="H6183" i="50"/>
  <c r="H6182" i="50"/>
  <c r="H6181" i="50"/>
  <c r="H6180" i="50"/>
  <c r="H6179" i="50"/>
  <c r="H6178" i="50"/>
  <c r="H6177" i="50"/>
  <c r="H6176" i="50"/>
  <c r="H6175" i="50"/>
  <c r="H6174" i="50"/>
  <c r="H6173" i="50"/>
  <c r="H6172" i="50"/>
  <c r="H6171" i="50"/>
  <c r="H6170" i="50"/>
  <c r="H6169" i="50"/>
  <c r="H6168" i="50"/>
  <c r="H6167" i="50"/>
  <c r="H6166" i="50"/>
  <c r="H6165" i="50"/>
  <c r="H6164" i="50"/>
  <c r="H6163" i="50"/>
  <c r="H6162" i="50"/>
  <c r="H6161" i="50"/>
  <c r="H6160" i="50"/>
  <c r="H6159" i="50"/>
  <c r="H6158" i="50"/>
  <c r="H6157" i="50"/>
  <c r="H6156" i="50"/>
  <c r="H6155" i="50"/>
  <c r="H6154" i="50"/>
  <c r="H6153" i="50"/>
  <c r="H6152" i="50"/>
  <c r="H6151" i="50"/>
  <c r="H6150" i="50"/>
  <c r="H6149" i="50"/>
  <c r="H6148" i="50"/>
  <c r="H6147" i="50"/>
  <c r="H6146" i="50"/>
  <c r="H6145" i="50"/>
  <c r="H6144" i="50"/>
  <c r="H6143" i="50"/>
  <c r="H6142" i="50"/>
  <c r="H6141" i="50"/>
  <c r="H6140" i="50"/>
  <c r="H6139" i="50"/>
  <c r="H6138" i="50"/>
  <c r="H6137" i="50"/>
  <c r="H6136" i="50"/>
  <c r="H6135" i="50"/>
  <c r="H6134" i="50"/>
  <c r="H6133" i="50"/>
  <c r="H6132" i="50"/>
  <c r="H6131" i="50"/>
  <c r="H6130" i="50"/>
  <c r="H6129" i="50"/>
  <c r="H6128" i="50"/>
  <c r="H6127" i="50"/>
  <c r="H6126" i="50"/>
  <c r="H6125" i="50"/>
  <c r="H6124" i="50"/>
  <c r="H6123" i="50"/>
  <c r="H6122" i="50"/>
  <c r="H6121" i="50"/>
  <c r="H6120" i="50"/>
  <c r="H6119" i="50"/>
  <c r="H6118" i="50"/>
  <c r="H6117" i="50"/>
  <c r="H6116" i="50"/>
  <c r="H6115" i="50"/>
  <c r="H6114" i="50"/>
  <c r="H6113" i="50"/>
  <c r="H6112" i="50"/>
  <c r="H6111" i="50"/>
  <c r="H6110" i="50"/>
  <c r="H6109" i="50"/>
  <c r="H6108" i="50"/>
  <c r="H6107" i="50"/>
  <c r="H6106" i="50"/>
  <c r="H6105" i="50"/>
  <c r="H6104" i="50"/>
  <c r="H6103" i="50"/>
  <c r="H6102" i="50"/>
  <c r="H6101" i="50"/>
  <c r="H6100" i="50"/>
  <c r="H6099" i="50"/>
  <c r="H6098" i="50"/>
  <c r="H6097" i="50"/>
  <c r="H6096" i="50"/>
  <c r="H6095" i="50"/>
  <c r="H6094" i="50"/>
  <c r="H6093" i="50"/>
  <c r="H6092" i="50"/>
  <c r="H6091" i="50"/>
  <c r="H6090" i="50"/>
  <c r="H6089" i="50"/>
  <c r="H6088" i="50"/>
  <c r="H6087" i="50"/>
  <c r="H6086" i="50"/>
  <c r="H6085" i="50"/>
  <c r="H6084" i="50"/>
  <c r="H6083" i="50"/>
  <c r="H6082" i="50"/>
  <c r="H6081" i="50"/>
  <c r="H6080" i="50"/>
  <c r="H6079" i="50"/>
  <c r="H6078" i="50"/>
  <c r="H6077" i="50"/>
  <c r="H6076" i="50"/>
  <c r="H6075" i="50"/>
  <c r="H6074" i="50"/>
  <c r="H6073" i="50"/>
  <c r="H6072" i="50"/>
  <c r="H6071" i="50"/>
  <c r="H6070" i="50"/>
  <c r="H6069" i="50"/>
  <c r="H6068" i="50"/>
  <c r="H6067" i="50"/>
  <c r="H6066" i="50"/>
  <c r="H6065" i="50"/>
  <c r="H6064" i="50"/>
  <c r="H6063" i="50"/>
  <c r="H6062" i="50"/>
  <c r="H6061" i="50"/>
  <c r="H6060" i="50"/>
  <c r="H6059" i="50"/>
  <c r="H6058" i="50"/>
  <c r="H6057" i="50"/>
  <c r="H6056" i="50"/>
  <c r="H6055" i="50"/>
  <c r="H6054" i="50"/>
  <c r="H6053" i="50"/>
  <c r="H6052" i="50"/>
  <c r="I5379" i="50"/>
  <c r="I5378" i="50"/>
  <c r="I5377" i="50"/>
  <c r="I5376" i="50"/>
  <c r="I5375" i="50"/>
  <c r="I5374" i="50"/>
  <c r="I5373" i="50"/>
  <c r="I5372" i="50"/>
  <c r="I5371" i="50"/>
  <c r="I5370" i="50"/>
  <c r="I5369" i="50"/>
  <c r="I5368" i="50"/>
  <c r="I5367" i="50"/>
  <c r="I5366" i="50"/>
  <c r="I5365" i="50"/>
  <c r="I5364" i="50"/>
  <c r="I5363" i="50"/>
  <c r="I5362" i="50"/>
  <c r="I5361" i="50"/>
  <c r="I5360" i="50"/>
  <c r="I5359" i="50"/>
  <c r="I5358" i="50"/>
  <c r="I5357" i="50"/>
  <c r="I5356" i="50"/>
  <c r="I5355" i="50"/>
  <c r="I5354" i="50"/>
  <c r="I5353" i="50"/>
  <c r="I5352" i="50"/>
  <c r="I5351" i="50"/>
  <c r="I5350" i="50"/>
  <c r="I5349" i="50"/>
  <c r="I5348" i="50"/>
  <c r="I5347" i="50"/>
  <c r="I5346" i="50"/>
  <c r="I5345" i="50"/>
  <c r="I5344" i="50"/>
  <c r="I5343" i="50"/>
  <c r="I5342" i="50"/>
  <c r="I5341" i="50"/>
  <c r="I5340" i="50"/>
  <c r="I5339" i="50"/>
  <c r="I5338" i="50"/>
  <c r="I5337" i="50"/>
  <c r="I5336" i="50"/>
  <c r="I5335" i="50"/>
  <c r="I5334" i="50"/>
  <c r="I5333" i="50"/>
  <c r="I5332" i="50"/>
  <c r="I5331" i="50"/>
  <c r="I5330" i="50"/>
  <c r="I5329" i="50"/>
  <c r="I5328" i="50"/>
  <c r="I5327" i="50"/>
  <c r="I5326" i="50"/>
  <c r="I5325" i="50"/>
  <c r="I5324" i="50"/>
  <c r="I5323" i="50"/>
  <c r="I5322" i="50"/>
  <c r="I5321" i="50"/>
  <c r="I5320" i="50"/>
  <c r="I5319" i="50"/>
  <c r="I5318" i="50"/>
  <c r="I5317" i="50"/>
  <c r="I5316" i="50"/>
  <c r="I5315" i="50"/>
  <c r="I5314" i="50"/>
  <c r="I5313" i="50"/>
  <c r="I5312" i="50"/>
  <c r="I5311" i="50"/>
  <c r="I5310" i="50"/>
  <c r="I5309" i="50"/>
  <c r="I5308" i="50"/>
  <c r="I5307" i="50"/>
  <c r="I5306" i="50"/>
  <c r="I5305" i="50"/>
  <c r="I5304" i="50"/>
  <c r="I5303" i="50"/>
  <c r="I5302" i="50"/>
  <c r="I5301" i="50"/>
  <c r="I5300" i="50"/>
  <c r="I5299" i="50"/>
  <c r="I5298" i="50"/>
  <c r="I5297" i="50"/>
  <c r="I5296" i="50"/>
  <c r="I5295" i="50"/>
  <c r="I5294" i="50"/>
  <c r="I5293" i="50"/>
  <c r="I5292" i="50"/>
  <c r="I5291" i="50"/>
  <c r="I5290" i="50"/>
  <c r="I5289" i="50"/>
  <c r="I5288" i="50"/>
  <c r="I5287" i="50"/>
  <c r="I5286" i="50"/>
  <c r="I5285" i="50"/>
  <c r="I5284" i="50"/>
  <c r="I5283" i="50"/>
  <c r="I5282" i="50"/>
  <c r="I5281" i="50"/>
  <c r="I5280" i="50"/>
  <c r="I5279" i="50"/>
  <c r="I5278" i="50"/>
  <c r="I5277" i="50"/>
  <c r="I5276" i="50"/>
  <c r="I5275" i="50"/>
  <c r="I5274" i="50"/>
  <c r="I5273" i="50"/>
  <c r="I5272" i="50"/>
  <c r="I5271" i="50"/>
  <c r="I5270" i="50"/>
  <c r="I5269" i="50"/>
  <c r="I5268" i="50"/>
  <c r="I5267" i="50"/>
  <c r="I5266" i="50"/>
  <c r="I5265" i="50"/>
  <c r="I5264" i="50"/>
  <c r="I5263" i="50"/>
  <c r="I5262" i="50"/>
  <c r="I5261" i="50"/>
  <c r="I5260" i="50"/>
  <c r="I5259" i="50"/>
  <c r="I5258" i="50"/>
  <c r="I5257" i="50"/>
  <c r="I5256" i="50"/>
  <c r="I5255" i="50"/>
  <c r="I5254" i="50"/>
  <c r="I5253" i="50"/>
  <c r="I5252" i="50"/>
  <c r="I5251" i="50"/>
  <c r="I5250" i="50"/>
  <c r="I5249" i="50"/>
  <c r="I5248" i="50"/>
  <c r="I5247" i="50"/>
  <c r="I5246" i="50"/>
  <c r="I5245" i="50"/>
  <c r="I5244" i="50"/>
  <c r="I5243" i="50"/>
  <c r="I5242" i="50"/>
  <c r="I5241" i="50"/>
  <c r="I5240" i="50"/>
  <c r="I5239" i="50"/>
  <c r="I5238" i="50"/>
  <c r="I5237" i="50"/>
  <c r="I5236" i="50"/>
  <c r="I5235" i="50"/>
  <c r="I5234" i="50"/>
  <c r="I5233" i="50"/>
  <c r="I5232" i="50"/>
  <c r="I5231" i="50"/>
  <c r="I5230" i="50"/>
  <c r="I5229" i="50"/>
  <c r="I5228" i="50"/>
  <c r="I5227" i="50"/>
  <c r="I5226" i="50"/>
  <c r="I5225" i="50"/>
  <c r="I5224" i="50"/>
  <c r="I5223" i="50"/>
  <c r="I5222" i="50"/>
  <c r="I5221" i="50"/>
  <c r="I5220" i="50"/>
  <c r="I5219" i="50"/>
  <c r="I5218" i="50"/>
  <c r="I5217" i="50"/>
  <c r="I5216" i="50"/>
  <c r="I5215" i="50"/>
  <c r="I5214" i="50"/>
  <c r="I5213" i="50"/>
  <c r="I5212" i="50"/>
  <c r="I5211" i="50"/>
  <c r="I5210" i="50"/>
  <c r="I5209" i="50"/>
  <c r="I5208" i="50"/>
  <c r="I5207" i="50"/>
  <c r="I5206" i="50"/>
  <c r="I5205" i="50"/>
  <c r="I5204" i="50"/>
  <c r="I5203" i="50"/>
  <c r="I5202" i="50"/>
  <c r="I5201" i="50"/>
  <c r="I5200" i="50"/>
  <c r="I5199" i="50"/>
  <c r="I5198" i="50"/>
  <c r="I5197" i="50"/>
  <c r="I5196" i="50"/>
  <c r="I5195" i="50"/>
  <c r="I5194" i="50"/>
  <c r="I5193" i="50"/>
  <c r="I5192" i="50"/>
  <c r="I5191" i="50"/>
  <c r="I5190" i="50"/>
  <c r="I5189" i="50"/>
  <c r="I5188" i="50"/>
  <c r="I5187" i="50"/>
  <c r="I5186" i="50"/>
  <c r="I5185" i="50"/>
  <c r="I5184" i="50"/>
  <c r="I5183" i="50"/>
  <c r="I5182" i="50"/>
  <c r="I5181" i="50"/>
  <c r="I5180" i="50"/>
  <c r="I5179" i="50"/>
  <c r="I5178" i="50"/>
  <c r="I5177" i="50"/>
  <c r="I5176" i="50"/>
  <c r="I5175" i="50"/>
  <c r="I5174" i="50"/>
  <c r="I5173" i="50"/>
  <c r="I5172" i="50"/>
  <c r="I5171" i="50"/>
  <c r="I5170" i="50"/>
  <c r="I5169" i="50"/>
  <c r="I5168" i="50"/>
  <c r="I5167" i="50"/>
  <c r="I5166" i="50"/>
  <c r="I5165" i="50"/>
  <c r="I5164" i="50"/>
  <c r="I5163" i="50"/>
  <c r="I5162" i="50"/>
  <c r="I5161" i="50"/>
  <c r="I5160" i="50"/>
  <c r="I5159" i="50"/>
  <c r="I5158" i="50"/>
  <c r="I5157" i="50"/>
  <c r="I5156" i="50"/>
  <c r="I5155" i="50"/>
  <c r="I5154" i="50"/>
  <c r="I5153" i="50"/>
  <c r="I5152" i="50"/>
  <c r="I5151" i="50"/>
  <c r="I5150" i="50"/>
  <c r="I5149" i="50"/>
  <c r="I5148" i="50"/>
  <c r="I5147" i="50"/>
  <c r="I5146" i="50"/>
  <c r="I5145" i="50"/>
  <c r="I5144" i="50"/>
  <c r="I5143" i="50"/>
  <c r="I5142" i="50"/>
  <c r="I5141" i="50"/>
  <c r="I5140" i="50"/>
  <c r="I5139" i="50"/>
  <c r="I5138" i="50"/>
  <c r="I5137" i="50"/>
  <c r="I5136" i="50"/>
  <c r="I5135" i="50"/>
  <c r="I5134" i="50"/>
  <c r="I5133" i="50"/>
  <c r="I5132" i="50"/>
  <c r="I5131" i="50"/>
  <c r="I5130" i="50"/>
  <c r="I5129" i="50"/>
  <c r="I5128" i="50"/>
  <c r="I5127" i="50"/>
  <c r="I5126" i="50"/>
  <c r="I5125" i="50"/>
  <c r="I5124" i="50"/>
  <c r="I5123" i="50"/>
  <c r="I5122" i="50"/>
  <c r="I5121" i="50"/>
  <c r="I5120" i="50"/>
  <c r="I5119" i="50"/>
  <c r="I5118" i="50"/>
  <c r="I5117" i="50"/>
  <c r="I5116" i="50"/>
  <c r="I5115" i="50"/>
  <c r="I5114" i="50"/>
  <c r="I5113" i="50"/>
  <c r="I5112" i="50"/>
  <c r="I5111" i="50"/>
  <c r="I5110" i="50"/>
  <c r="I5109" i="50"/>
  <c r="I5108" i="50"/>
  <c r="I5107" i="50"/>
  <c r="I5106" i="50"/>
  <c r="I5105" i="50"/>
  <c r="I5104" i="50"/>
  <c r="I5103" i="50"/>
  <c r="I5102" i="50"/>
  <c r="I5101" i="50"/>
  <c r="I5100" i="50"/>
  <c r="I5099" i="50"/>
  <c r="I5098" i="50"/>
  <c r="I5097" i="50"/>
  <c r="I5096" i="50"/>
  <c r="I5095" i="50"/>
  <c r="I5094" i="50"/>
  <c r="I5093" i="50"/>
  <c r="I5092" i="50"/>
  <c r="I5091" i="50"/>
  <c r="I5090" i="50"/>
  <c r="I5089" i="50"/>
  <c r="I5088" i="50"/>
  <c r="I5087" i="50"/>
  <c r="I5086" i="50"/>
  <c r="I5085" i="50"/>
  <c r="I5084" i="50"/>
  <c r="I5083" i="50"/>
  <c r="I5082" i="50"/>
  <c r="I5081" i="50"/>
  <c r="I5080" i="50"/>
  <c r="I5079" i="50"/>
  <c r="I5078" i="50"/>
  <c r="I5077" i="50"/>
  <c r="I5076" i="50"/>
  <c r="I5075" i="50"/>
  <c r="I5074" i="50"/>
  <c r="I5073" i="50"/>
  <c r="I5072" i="50"/>
  <c r="I5071" i="50"/>
  <c r="I5070" i="50"/>
  <c r="I5069" i="50"/>
  <c r="I5068" i="50"/>
  <c r="I5067" i="50"/>
  <c r="I5066" i="50"/>
  <c r="I5065" i="50"/>
  <c r="I5064" i="50"/>
  <c r="I5063" i="50"/>
  <c r="I5062" i="50"/>
  <c r="I5061" i="50"/>
  <c r="I5060" i="50"/>
  <c r="I5059" i="50"/>
  <c r="I5058" i="50"/>
  <c r="I5057" i="50"/>
  <c r="I5056" i="50"/>
  <c r="I5055" i="50"/>
  <c r="I5054" i="50"/>
  <c r="I5053" i="50"/>
  <c r="I5052" i="50"/>
  <c r="I5051" i="50"/>
  <c r="I5050" i="50"/>
  <c r="I5049" i="50"/>
  <c r="I5048" i="50"/>
  <c r="I5047" i="50"/>
  <c r="I5046" i="50"/>
  <c r="I5045" i="50"/>
  <c r="I5044" i="50"/>
  <c r="I5043" i="50"/>
  <c r="I5042" i="50"/>
  <c r="I5041" i="50"/>
  <c r="I5040" i="50"/>
  <c r="I5039" i="50"/>
  <c r="I5038" i="50"/>
  <c r="I5037" i="50"/>
  <c r="I5036" i="50"/>
  <c r="I5035" i="50"/>
  <c r="I5034" i="50"/>
  <c r="I5033" i="50"/>
  <c r="I5032" i="50"/>
  <c r="I5031" i="50"/>
  <c r="I5030" i="50"/>
  <c r="I5029" i="50"/>
  <c r="I5028" i="50"/>
  <c r="I5027" i="50"/>
  <c r="I5026" i="50"/>
  <c r="I5025" i="50"/>
  <c r="I5024" i="50"/>
  <c r="I5023" i="50"/>
  <c r="I5022" i="50"/>
  <c r="I5021" i="50"/>
  <c r="I5020" i="50"/>
  <c r="I5019" i="50"/>
  <c r="I5018" i="50"/>
  <c r="I5017" i="50"/>
  <c r="I5016" i="50"/>
  <c r="I5015" i="50"/>
  <c r="I5014" i="50"/>
  <c r="I5013" i="50"/>
  <c r="I5012" i="50"/>
  <c r="I5011" i="50"/>
  <c r="I5010" i="50"/>
  <c r="I5009" i="50"/>
  <c r="I5008" i="50"/>
  <c r="I5007" i="50"/>
  <c r="I5006" i="50"/>
  <c r="I5005" i="50"/>
  <c r="I5004" i="50"/>
  <c r="I5003" i="50"/>
  <c r="I5002" i="50"/>
  <c r="I5001" i="50"/>
  <c r="I5000" i="50"/>
  <c r="I4999" i="50"/>
  <c r="I4998" i="50"/>
  <c r="I4997" i="50"/>
  <c r="I4996" i="50"/>
  <c r="I4995" i="50"/>
  <c r="I4994" i="50"/>
  <c r="I4993" i="50"/>
  <c r="I4992" i="50"/>
  <c r="I4991" i="50"/>
  <c r="I4990" i="50"/>
  <c r="I4989" i="50"/>
  <c r="I4988" i="50"/>
  <c r="I4987" i="50"/>
  <c r="I4986" i="50"/>
  <c r="I4985" i="50"/>
  <c r="I4984" i="50"/>
  <c r="I4983" i="50"/>
  <c r="I4982" i="50"/>
  <c r="I4981" i="50"/>
  <c r="I4980" i="50"/>
  <c r="I4979" i="50"/>
  <c r="I4978" i="50"/>
  <c r="I4977" i="50"/>
  <c r="I4976" i="50"/>
  <c r="I4975" i="50"/>
  <c r="I4974" i="50"/>
  <c r="I4973" i="50"/>
  <c r="I4972" i="50"/>
  <c r="I4971" i="50"/>
  <c r="I4970" i="50"/>
  <c r="I4969" i="50"/>
  <c r="I4968" i="50"/>
  <c r="I4967" i="50"/>
  <c r="I4966" i="50"/>
  <c r="I4965" i="50"/>
  <c r="I4964" i="50"/>
  <c r="I4963" i="50"/>
  <c r="I4962" i="50"/>
  <c r="I4961" i="50"/>
  <c r="I4960" i="50"/>
  <c r="I4959" i="50"/>
  <c r="I4958" i="50"/>
  <c r="I4957" i="50"/>
  <c r="I4956" i="50"/>
  <c r="I4955" i="50"/>
  <c r="I4954" i="50"/>
  <c r="I4953" i="50"/>
  <c r="I4952" i="50"/>
  <c r="I4951" i="50"/>
  <c r="I4950" i="50"/>
  <c r="I4949" i="50"/>
  <c r="I4948" i="50"/>
  <c r="I4947" i="50"/>
  <c r="I4946" i="50"/>
  <c r="I4945" i="50"/>
  <c r="I4944" i="50"/>
  <c r="I4943" i="50"/>
  <c r="I4942" i="50"/>
  <c r="I4941" i="50"/>
  <c r="I4940" i="50"/>
  <c r="I4939" i="50"/>
  <c r="I4938" i="50"/>
  <c r="I4937" i="50"/>
  <c r="I4936" i="50"/>
  <c r="I4935" i="50"/>
  <c r="I4934" i="50"/>
  <c r="I4933" i="50"/>
  <c r="I4932" i="50"/>
  <c r="I4931" i="50"/>
  <c r="I4930" i="50"/>
  <c r="I4929" i="50"/>
  <c r="I4928" i="50"/>
  <c r="I4927" i="50"/>
  <c r="I4926" i="50"/>
  <c r="I4925" i="50"/>
  <c r="I4924" i="50"/>
  <c r="I4923" i="50"/>
  <c r="I4922" i="50"/>
  <c r="I4921" i="50"/>
  <c r="I4920" i="50"/>
  <c r="I4919" i="50"/>
  <c r="I4918" i="50"/>
  <c r="I4917" i="50"/>
  <c r="I4916" i="50"/>
  <c r="I4915" i="50"/>
  <c r="I4914" i="50"/>
  <c r="I4913" i="50"/>
  <c r="I4912" i="50"/>
  <c r="I4911" i="50"/>
  <c r="I4910" i="50"/>
  <c r="I4909" i="50"/>
  <c r="I4908" i="50"/>
  <c r="I4907" i="50"/>
  <c r="I4906" i="50"/>
  <c r="I4905" i="50"/>
  <c r="I4904" i="50"/>
  <c r="I4903" i="50"/>
  <c r="I4902" i="50"/>
  <c r="I4901" i="50"/>
  <c r="I4900" i="50"/>
  <c r="I4899" i="50"/>
  <c r="I4898" i="50"/>
  <c r="I4897" i="50"/>
  <c r="I4896" i="50"/>
  <c r="I4895" i="50"/>
  <c r="I4894" i="50"/>
  <c r="I4893" i="50"/>
  <c r="I4892" i="50"/>
  <c r="I4891" i="50"/>
  <c r="I4890" i="50"/>
  <c r="I4889" i="50"/>
  <c r="I4888" i="50"/>
  <c r="I4887" i="50"/>
  <c r="I4886" i="50"/>
  <c r="I4885" i="50"/>
  <c r="I4884" i="50"/>
  <c r="I4883" i="50"/>
  <c r="I4882" i="50"/>
  <c r="I4881" i="50"/>
  <c r="I4880" i="50"/>
  <c r="I4879" i="50"/>
  <c r="I4878" i="50"/>
  <c r="I4877" i="50"/>
  <c r="I4876" i="50"/>
  <c r="I4875" i="50"/>
  <c r="I4874" i="50"/>
  <c r="I4873" i="50"/>
  <c r="I4872" i="50"/>
  <c r="I4871" i="50"/>
  <c r="I4870" i="50"/>
  <c r="I4869" i="50"/>
  <c r="I4868" i="50"/>
  <c r="I4867" i="50"/>
  <c r="I4866" i="50"/>
  <c r="I4865" i="50"/>
  <c r="I4864" i="50"/>
  <c r="I4863" i="50"/>
  <c r="I4862" i="50"/>
  <c r="I4861" i="50"/>
  <c r="I4860" i="50"/>
  <c r="I4859" i="50"/>
  <c r="I4858" i="50"/>
  <c r="I4857" i="50"/>
  <c r="I4856" i="50"/>
  <c r="I4855" i="50"/>
  <c r="I4854" i="50"/>
  <c r="I4853" i="50"/>
  <c r="I4852" i="50"/>
  <c r="I4851" i="50"/>
  <c r="I4850" i="50"/>
  <c r="I4849" i="50"/>
  <c r="I4848" i="50"/>
  <c r="I4847" i="50"/>
  <c r="I4846" i="50"/>
  <c r="I4845" i="50"/>
  <c r="I4844" i="50"/>
  <c r="I4843" i="50"/>
  <c r="I4842" i="50"/>
  <c r="I4841" i="50"/>
  <c r="I4840" i="50"/>
  <c r="I4839" i="50"/>
  <c r="I4838" i="50"/>
  <c r="I4837" i="50"/>
  <c r="I4836" i="50"/>
  <c r="I4835" i="50"/>
  <c r="I4834" i="50"/>
  <c r="I4833" i="50"/>
  <c r="I4832" i="50"/>
  <c r="I4831" i="50"/>
  <c r="I4830" i="50"/>
  <c r="I4829" i="50"/>
  <c r="I4828" i="50"/>
  <c r="I4827" i="50"/>
  <c r="I4826" i="50"/>
  <c r="I4825" i="50"/>
  <c r="I4824" i="50"/>
  <c r="I4823" i="50"/>
  <c r="I4822" i="50"/>
  <c r="I4821" i="50"/>
  <c r="I4820" i="50"/>
  <c r="I4819" i="50"/>
  <c r="I4818" i="50"/>
  <c r="I4817" i="50"/>
  <c r="I4816" i="50"/>
  <c r="I4815" i="50"/>
  <c r="I4814" i="50"/>
  <c r="I4813" i="50"/>
  <c r="I4812" i="50"/>
  <c r="I4811" i="50"/>
  <c r="I4810" i="50"/>
  <c r="I4809" i="50"/>
  <c r="I4808" i="50"/>
  <c r="I4807" i="50"/>
  <c r="I4806" i="50"/>
  <c r="I4805" i="50"/>
  <c r="I4804" i="50"/>
  <c r="I4803" i="50"/>
  <c r="I4802" i="50"/>
  <c r="I4801" i="50"/>
  <c r="I4800" i="50"/>
  <c r="I4799" i="50"/>
  <c r="I4798" i="50"/>
  <c r="I4797" i="50"/>
  <c r="I4796" i="50"/>
  <c r="I4795" i="50"/>
  <c r="I4794" i="50"/>
  <c r="I4793" i="50"/>
  <c r="I4792" i="50"/>
  <c r="I4791" i="50"/>
  <c r="I4790" i="50"/>
  <c r="I4789" i="50"/>
  <c r="I4788" i="50"/>
  <c r="I4787" i="50"/>
  <c r="I4786" i="50"/>
  <c r="I4785" i="50"/>
  <c r="I4784" i="50"/>
  <c r="I4783" i="50"/>
  <c r="I4782" i="50"/>
  <c r="I4781" i="50"/>
  <c r="I4780" i="50"/>
  <c r="I4779" i="50"/>
  <c r="I4778" i="50"/>
  <c r="I4777" i="50"/>
  <c r="I4776" i="50"/>
  <c r="I4775" i="50"/>
  <c r="I4774" i="50"/>
  <c r="I4773" i="50"/>
  <c r="I4772" i="50"/>
  <c r="I4771" i="50"/>
  <c r="I4770" i="50"/>
  <c r="I4769" i="50"/>
  <c r="I4768" i="50"/>
  <c r="I4767" i="50"/>
  <c r="I4766" i="50"/>
  <c r="I4765" i="50"/>
  <c r="I4764" i="50"/>
  <c r="I4763" i="50"/>
  <c r="I4762" i="50"/>
  <c r="I4761" i="50"/>
  <c r="I4760" i="50"/>
  <c r="I4759" i="50"/>
  <c r="I4758" i="50"/>
  <c r="I4757" i="50"/>
  <c r="I4756" i="50"/>
  <c r="I4755" i="50"/>
  <c r="I4754" i="50"/>
  <c r="I4753" i="50"/>
  <c r="I4752" i="50"/>
  <c r="I4751" i="50"/>
  <c r="I4750" i="50"/>
  <c r="I4749" i="50"/>
  <c r="I4748" i="50"/>
  <c r="I4747" i="50"/>
  <c r="I4746" i="50"/>
  <c r="I4745" i="50"/>
  <c r="I4744" i="50"/>
  <c r="I4743" i="50"/>
  <c r="I4742" i="50"/>
  <c r="I4741" i="50"/>
  <c r="I4740" i="50"/>
  <c r="I4739" i="50"/>
  <c r="I4738" i="50"/>
  <c r="I4737" i="50"/>
  <c r="I4736" i="50"/>
  <c r="I4735" i="50"/>
  <c r="I4734" i="50"/>
  <c r="I4733" i="50"/>
  <c r="I4732" i="50"/>
  <c r="I4731" i="50"/>
  <c r="I4730" i="50"/>
  <c r="I4729" i="50"/>
  <c r="I4728" i="50"/>
  <c r="I4727" i="50"/>
  <c r="I4726" i="50"/>
  <c r="I4725" i="50"/>
  <c r="I4724" i="50"/>
  <c r="I4723" i="50"/>
  <c r="I4722" i="50"/>
  <c r="I4721" i="50"/>
  <c r="I4720" i="50"/>
  <c r="I4719" i="50"/>
  <c r="I4718" i="50"/>
  <c r="I4717" i="50"/>
  <c r="I4716" i="50"/>
  <c r="I4715" i="50"/>
  <c r="I4714" i="50"/>
  <c r="I4713" i="50"/>
  <c r="I4712" i="50"/>
  <c r="I4711" i="50"/>
  <c r="I4710" i="50"/>
  <c r="I4709" i="50"/>
  <c r="I4708" i="50"/>
  <c r="H6051" i="50"/>
  <c r="H6050" i="50"/>
  <c r="H6049" i="50"/>
  <c r="H6048" i="50"/>
  <c r="H6047" i="50"/>
  <c r="H6046" i="50"/>
  <c r="H6045" i="50"/>
  <c r="H6044" i="50"/>
  <c r="H6043" i="50"/>
  <c r="H6042" i="50"/>
  <c r="H6041" i="50"/>
  <c r="H6040" i="50"/>
  <c r="H6039" i="50"/>
  <c r="H6038" i="50"/>
  <c r="H6037" i="50"/>
  <c r="H6036" i="50"/>
  <c r="H6035" i="50"/>
  <c r="H6034" i="50"/>
  <c r="H6033" i="50"/>
  <c r="H6032" i="50"/>
  <c r="H6031" i="50"/>
  <c r="H6030" i="50"/>
  <c r="H6029" i="50"/>
  <c r="H6028" i="50"/>
  <c r="H6027" i="50"/>
  <c r="H6026" i="50"/>
  <c r="H6025" i="50"/>
  <c r="H6024" i="50"/>
  <c r="H6023" i="50"/>
  <c r="H6022" i="50"/>
  <c r="H6021" i="50"/>
  <c r="H6020" i="50"/>
  <c r="H6019" i="50"/>
  <c r="H6018" i="50"/>
  <c r="H6017" i="50"/>
  <c r="H6016" i="50"/>
  <c r="H6015" i="50"/>
  <c r="H6014" i="50"/>
  <c r="H6013" i="50"/>
  <c r="H6012" i="50"/>
  <c r="H6011" i="50"/>
  <c r="H6010" i="50"/>
  <c r="H6009" i="50"/>
  <c r="H6008" i="50"/>
  <c r="H6007" i="50"/>
  <c r="H6006" i="50"/>
  <c r="H6005" i="50"/>
  <c r="H6004" i="50"/>
  <c r="H6003" i="50"/>
  <c r="H6002" i="50"/>
  <c r="H6001" i="50"/>
  <c r="H6000" i="50"/>
  <c r="H5999" i="50"/>
  <c r="H5998" i="50"/>
  <c r="H5997" i="50"/>
  <c r="H5996" i="50"/>
  <c r="H5995" i="50"/>
  <c r="H5994" i="50"/>
  <c r="H5993" i="50"/>
  <c r="H5992" i="50"/>
  <c r="H5991" i="50"/>
  <c r="H5990" i="50"/>
  <c r="H5989" i="50"/>
  <c r="H5988" i="50"/>
  <c r="H5987" i="50"/>
  <c r="H5986" i="50"/>
  <c r="H5985" i="50"/>
  <c r="H5984" i="50"/>
  <c r="H5983" i="50"/>
  <c r="H5982" i="50"/>
  <c r="H5981" i="50"/>
  <c r="H5980" i="50"/>
  <c r="H5979" i="50"/>
  <c r="H5978" i="50"/>
  <c r="H5977" i="50"/>
  <c r="H5976" i="50"/>
  <c r="H5975" i="50"/>
  <c r="H5974" i="50"/>
  <c r="H5973" i="50"/>
  <c r="H5972" i="50"/>
  <c r="H5971" i="50"/>
  <c r="H5970" i="50"/>
  <c r="H5969" i="50"/>
  <c r="H5968" i="50"/>
  <c r="H5967" i="50"/>
  <c r="H5966" i="50"/>
  <c r="H5965" i="50"/>
  <c r="H5964" i="50"/>
  <c r="H5963" i="50"/>
  <c r="H5962" i="50"/>
  <c r="H5961" i="50"/>
  <c r="H5960" i="50"/>
  <c r="H5959" i="50"/>
  <c r="H5958" i="50"/>
  <c r="H5957" i="50"/>
  <c r="H5956" i="50"/>
  <c r="H5955" i="50"/>
  <c r="H5954" i="50"/>
  <c r="H5953" i="50"/>
  <c r="H5952" i="50"/>
  <c r="H5951" i="50"/>
  <c r="H5950" i="50"/>
  <c r="H5949" i="50"/>
  <c r="H5948" i="50"/>
  <c r="H5947" i="50"/>
  <c r="H5946" i="50"/>
  <c r="H5945" i="50"/>
  <c r="H5944" i="50"/>
  <c r="H5943" i="50"/>
  <c r="H5942" i="50"/>
  <c r="H5941" i="50"/>
  <c r="H5940" i="50"/>
  <c r="H5939" i="50"/>
  <c r="H5938" i="50"/>
  <c r="H5937" i="50"/>
  <c r="H5936" i="50"/>
  <c r="H5935" i="50"/>
  <c r="H5934" i="50"/>
  <c r="H5933" i="50"/>
  <c r="H5932" i="50"/>
  <c r="H5931" i="50"/>
  <c r="H5930" i="50"/>
  <c r="H5929" i="50"/>
  <c r="H5928" i="50"/>
  <c r="H5927" i="50"/>
  <c r="H5926" i="50"/>
  <c r="H5925" i="50"/>
  <c r="H5924" i="50"/>
  <c r="H5923" i="50"/>
  <c r="H5922" i="50"/>
  <c r="H5921" i="50"/>
  <c r="H5920" i="50"/>
  <c r="H5919" i="50"/>
  <c r="H5918" i="50"/>
  <c r="H5917" i="50"/>
  <c r="H5916" i="50"/>
  <c r="H5915" i="50"/>
  <c r="H5914" i="50"/>
  <c r="H5913" i="50"/>
  <c r="H5912" i="50"/>
  <c r="H5911" i="50"/>
  <c r="H5910" i="50"/>
  <c r="H5909" i="50"/>
  <c r="H5908" i="50"/>
  <c r="H5907" i="50"/>
  <c r="H5906" i="50"/>
  <c r="H5905" i="50"/>
  <c r="H5904" i="50"/>
  <c r="H5903" i="50"/>
  <c r="H5902" i="50"/>
  <c r="H5901" i="50"/>
  <c r="H5900" i="50"/>
  <c r="H5899" i="50"/>
  <c r="H5898" i="50"/>
  <c r="H5897" i="50"/>
  <c r="H5896" i="50"/>
  <c r="H5895" i="50"/>
  <c r="H5894" i="50"/>
  <c r="H5893" i="50"/>
  <c r="H5892" i="50"/>
  <c r="H5891" i="50"/>
  <c r="H5890" i="50"/>
  <c r="H5889" i="50"/>
  <c r="H5888" i="50"/>
  <c r="H5887" i="50"/>
  <c r="H5886" i="50"/>
  <c r="H5885" i="50"/>
  <c r="H5884" i="50"/>
  <c r="H5883" i="50"/>
  <c r="H5882" i="50"/>
  <c r="H5881" i="50"/>
  <c r="H5880" i="50"/>
  <c r="H5879" i="50"/>
  <c r="H5878" i="50"/>
  <c r="H5877" i="50"/>
  <c r="H5876" i="50"/>
  <c r="H5875" i="50"/>
  <c r="H5874" i="50"/>
  <c r="H5873" i="50"/>
  <c r="H5872" i="50"/>
  <c r="H5871" i="50"/>
  <c r="H5870" i="50"/>
  <c r="H5869" i="50"/>
  <c r="H5868" i="50"/>
  <c r="H5867" i="50"/>
  <c r="H5866" i="50"/>
  <c r="H5865" i="50"/>
  <c r="H5864" i="50"/>
  <c r="H5863" i="50"/>
  <c r="H5862" i="50"/>
  <c r="H5861" i="50"/>
  <c r="H5860" i="50"/>
  <c r="H5859" i="50"/>
  <c r="H5858" i="50"/>
  <c r="H5857" i="50"/>
  <c r="H5856" i="50"/>
  <c r="H5855" i="50"/>
  <c r="H5854" i="50"/>
  <c r="H5853" i="50"/>
  <c r="H5852" i="50"/>
  <c r="H5851" i="50"/>
  <c r="H5850" i="50"/>
  <c r="H5849" i="50"/>
  <c r="H5848" i="50"/>
  <c r="H5847" i="50"/>
  <c r="H5846" i="50"/>
  <c r="H5845" i="50"/>
  <c r="H5844" i="50"/>
  <c r="H5843" i="50"/>
  <c r="H5842" i="50"/>
  <c r="H5841" i="50"/>
  <c r="H5840" i="50"/>
  <c r="H5839" i="50"/>
  <c r="H5838" i="50"/>
  <c r="H5837" i="50"/>
  <c r="H5836" i="50"/>
  <c r="H5835" i="50"/>
  <c r="H5834" i="50"/>
  <c r="H5833" i="50"/>
  <c r="H5832" i="50"/>
  <c r="H5831" i="50"/>
  <c r="H5830" i="50"/>
  <c r="H5829" i="50"/>
  <c r="H5828" i="50"/>
  <c r="H5827" i="50"/>
  <c r="H5826" i="50"/>
  <c r="H5825" i="50"/>
  <c r="H5824" i="50"/>
  <c r="H5823" i="50"/>
  <c r="H5822" i="50"/>
  <c r="H5821" i="50"/>
  <c r="H5820" i="50"/>
  <c r="H5819" i="50"/>
  <c r="H5818" i="50"/>
  <c r="H5817" i="50"/>
  <c r="H5816" i="50"/>
  <c r="H5815" i="50"/>
  <c r="H5814" i="50"/>
  <c r="H5813" i="50"/>
  <c r="H5812" i="50"/>
  <c r="H5811" i="50"/>
  <c r="H5810" i="50"/>
  <c r="H5809" i="50"/>
  <c r="H5808" i="50"/>
  <c r="H5807" i="50"/>
  <c r="H5806" i="50"/>
  <c r="H5805" i="50"/>
  <c r="H5804" i="50"/>
  <c r="H5803" i="50"/>
  <c r="H5802" i="50"/>
  <c r="H5801" i="50"/>
  <c r="H5800" i="50"/>
  <c r="H5799" i="50"/>
  <c r="H5798" i="50"/>
  <c r="H5797" i="50"/>
  <c r="H5796" i="50"/>
  <c r="H5795" i="50"/>
  <c r="H5794" i="50"/>
  <c r="H5793" i="50"/>
  <c r="H5792" i="50"/>
  <c r="H5791" i="50"/>
  <c r="H5790" i="50"/>
  <c r="H5789" i="50"/>
  <c r="H5788" i="50"/>
  <c r="H5787" i="50"/>
  <c r="H5786" i="50"/>
  <c r="H5785" i="50"/>
  <c r="H5784" i="50"/>
  <c r="H5783" i="50"/>
  <c r="H5782" i="50"/>
  <c r="H5781" i="50"/>
  <c r="H5780" i="50"/>
  <c r="H5779" i="50"/>
  <c r="H5778" i="50"/>
  <c r="H5777" i="50"/>
  <c r="H5776" i="50"/>
  <c r="H5775" i="50"/>
  <c r="H5774" i="50"/>
  <c r="H5773" i="50"/>
  <c r="H5772" i="50"/>
  <c r="H5771" i="50"/>
  <c r="H5770" i="50"/>
  <c r="H5769" i="50"/>
  <c r="H5768" i="50"/>
  <c r="H5767" i="50"/>
  <c r="H5766" i="50"/>
  <c r="H5765" i="50"/>
  <c r="H5764" i="50"/>
  <c r="H5763" i="50"/>
  <c r="H5762" i="50"/>
  <c r="H5761" i="50"/>
  <c r="H5760" i="50"/>
  <c r="H5759" i="50"/>
  <c r="H5758" i="50"/>
  <c r="H5757" i="50"/>
  <c r="H5756" i="50"/>
  <c r="H5755" i="50"/>
  <c r="H5754" i="50"/>
  <c r="H5753" i="50"/>
  <c r="H5752" i="50"/>
  <c r="H5751" i="50"/>
  <c r="H5750" i="50"/>
  <c r="H5749" i="50"/>
  <c r="H5748" i="50"/>
  <c r="H5747" i="50"/>
  <c r="H5746" i="50"/>
  <c r="H5745" i="50"/>
  <c r="H5744" i="50"/>
  <c r="H5743" i="50"/>
  <c r="H5742" i="50"/>
  <c r="H5741" i="50"/>
  <c r="H5740" i="50"/>
  <c r="H5739" i="50"/>
  <c r="H5738" i="50"/>
  <c r="H5737" i="50"/>
  <c r="H5736" i="50"/>
  <c r="H5735" i="50"/>
  <c r="H5734" i="50"/>
  <c r="H5733" i="50"/>
  <c r="H5732" i="50"/>
  <c r="H5731" i="50"/>
  <c r="H5730" i="50"/>
  <c r="H5729" i="50"/>
  <c r="H5728" i="50"/>
  <c r="H5727" i="50"/>
  <c r="H5726" i="50"/>
  <c r="H5725" i="50"/>
  <c r="H5724" i="50"/>
  <c r="H5723" i="50"/>
  <c r="H5722" i="50"/>
  <c r="H5721" i="50"/>
  <c r="H5720" i="50"/>
  <c r="H5719" i="50"/>
  <c r="H5718" i="50"/>
  <c r="H5717" i="50"/>
  <c r="H5716" i="50"/>
  <c r="H5715" i="50"/>
  <c r="H5714" i="50"/>
  <c r="H5713" i="50"/>
  <c r="H5712" i="50"/>
  <c r="H5711" i="50"/>
  <c r="H5710" i="50"/>
  <c r="H5709" i="50"/>
  <c r="H5708" i="50"/>
  <c r="H5707" i="50"/>
  <c r="H5706" i="50"/>
  <c r="H5705" i="50"/>
  <c r="H5704" i="50"/>
  <c r="H5703" i="50"/>
  <c r="H5702" i="50"/>
  <c r="H5701" i="50"/>
  <c r="H5700" i="50"/>
  <c r="H5699" i="50"/>
  <c r="H5698" i="50"/>
  <c r="H5697" i="50"/>
  <c r="H5696" i="50"/>
  <c r="H5695" i="50"/>
  <c r="H5694" i="50"/>
  <c r="H5693" i="50"/>
  <c r="H5692" i="50"/>
  <c r="H5691" i="50"/>
  <c r="H5690" i="50"/>
  <c r="H5689" i="50"/>
  <c r="H5688" i="50"/>
  <c r="H5687" i="50"/>
  <c r="H5686" i="50"/>
  <c r="H5685" i="50"/>
  <c r="H5684" i="50"/>
  <c r="H5683" i="50"/>
  <c r="H5682" i="50"/>
  <c r="H5681" i="50"/>
  <c r="H5680" i="50"/>
  <c r="H5679" i="50"/>
  <c r="H5678" i="50"/>
  <c r="H5677" i="50"/>
  <c r="H5676" i="50"/>
  <c r="H5675" i="50"/>
  <c r="H5674" i="50"/>
  <c r="H5673" i="50"/>
  <c r="H5672" i="50"/>
  <c r="H5671" i="50"/>
  <c r="H5670" i="50"/>
  <c r="H5669" i="50"/>
  <c r="H5668" i="50"/>
  <c r="H5667" i="50"/>
  <c r="H5666" i="50"/>
  <c r="H5665" i="50"/>
  <c r="H5664" i="50"/>
  <c r="H5663" i="50"/>
  <c r="H5662" i="50"/>
  <c r="H5661" i="50"/>
  <c r="H5660" i="50"/>
  <c r="H5659" i="50"/>
  <c r="H5658" i="50"/>
  <c r="H5657" i="50"/>
  <c r="H5656" i="50"/>
  <c r="H5655" i="50"/>
  <c r="H5654" i="50"/>
  <c r="H5653" i="50"/>
  <c r="H5652" i="50"/>
  <c r="H5651" i="50"/>
  <c r="H5650" i="50"/>
  <c r="H5649" i="50"/>
  <c r="H5648" i="50"/>
  <c r="H5647" i="50"/>
  <c r="H5646" i="50"/>
  <c r="H5645" i="50"/>
  <c r="H5644" i="50"/>
  <c r="H5643" i="50"/>
  <c r="H5642" i="50"/>
  <c r="H5641" i="50"/>
  <c r="H5640" i="50"/>
  <c r="H5639" i="50"/>
  <c r="H5638" i="50"/>
  <c r="H5637" i="50"/>
  <c r="H5636" i="50"/>
  <c r="H5635" i="50"/>
  <c r="H5634" i="50"/>
  <c r="H5633" i="50"/>
  <c r="H5632" i="50"/>
  <c r="H5631" i="50"/>
  <c r="H5630" i="50"/>
  <c r="H5629" i="50"/>
  <c r="H5628" i="50"/>
  <c r="H5627" i="50"/>
  <c r="H5626" i="50"/>
  <c r="H5625" i="50"/>
  <c r="H5624" i="50"/>
  <c r="H5623" i="50"/>
  <c r="H5622" i="50"/>
  <c r="H5621" i="50"/>
  <c r="H5620" i="50"/>
  <c r="H5619" i="50"/>
  <c r="H5618" i="50"/>
  <c r="H5617" i="50"/>
  <c r="H5616" i="50"/>
  <c r="H5615" i="50"/>
  <c r="H5614" i="50"/>
  <c r="H5613" i="50"/>
  <c r="H5612" i="50"/>
  <c r="H5611" i="50"/>
  <c r="H5610" i="50"/>
  <c r="H5609" i="50"/>
  <c r="H5608" i="50"/>
  <c r="H5607" i="50"/>
  <c r="H5606" i="50"/>
  <c r="H5605" i="50"/>
  <c r="H5604" i="50"/>
  <c r="H5603" i="50"/>
  <c r="H5602" i="50"/>
  <c r="H5601" i="50"/>
  <c r="H5600" i="50"/>
  <c r="H5599" i="50"/>
  <c r="H5598" i="50"/>
  <c r="H5597" i="50"/>
  <c r="H5596" i="50"/>
  <c r="H5595" i="50"/>
  <c r="H5594" i="50"/>
  <c r="H5593" i="50"/>
  <c r="H5592" i="50"/>
  <c r="H5591" i="50"/>
  <c r="H5590" i="50"/>
  <c r="H5589" i="50"/>
  <c r="H5588" i="50"/>
  <c r="H5587" i="50"/>
  <c r="H5586" i="50"/>
  <c r="H5585" i="50"/>
  <c r="H5584" i="50"/>
  <c r="H5583" i="50"/>
  <c r="H5582" i="50"/>
  <c r="H5581" i="50"/>
  <c r="H5580" i="50"/>
  <c r="H5579" i="50"/>
  <c r="H5578" i="50"/>
  <c r="H5577" i="50"/>
  <c r="H5576" i="50"/>
  <c r="H5575" i="50"/>
  <c r="H5574" i="50"/>
  <c r="H5573" i="50"/>
  <c r="H5572" i="50"/>
  <c r="H5571" i="50"/>
  <c r="H5570" i="50"/>
  <c r="H5569" i="50"/>
  <c r="H5568" i="50"/>
  <c r="H5567" i="50"/>
  <c r="H5566" i="50"/>
  <c r="H5565" i="50"/>
  <c r="H5564" i="50"/>
  <c r="H5563" i="50"/>
  <c r="H5562" i="50"/>
  <c r="H5561" i="50"/>
  <c r="H5560" i="50"/>
  <c r="H5559" i="50"/>
  <c r="H5558" i="50"/>
  <c r="H5557" i="50"/>
  <c r="H5556" i="50"/>
  <c r="H5555" i="50"/>
  <c r="H5554" i="50"/>
  <c r="H5553" i="50"/>
  <c r="H5552" i="50"/>
  <c r="H5551" i="50"/>
  <c r="H5550" i="50"/>
  <c r="H5549" i="50"/>
  <c r="H5548" i="50"/>
  <c r="H5547" i="50"/>
  <c r="H5546" i="50"/>
  <c r="H5545" i="50"/>
  <c r="H5544" i="50"/>
  <c r="H5543" i="50"/>
  <c r="H5542" i="50"/>
  <c r="H5541" i="50"/>
  <c r="H5540" i="50"/>
  <c r="H5539" i="50"/>
  <c r="H5538" i="50"/>
  <c r="H5537" i="50"/>
  <c r="H5536" i="50"/>
  <c r="H5535" i="50"/>
  <c r="H5534" i="50"/>
  <c r="H5533" i="50"/>
  <c r="H5532" i="50"/>
  <c r="H5531" i="50"/>
  <c r="H5530" i="50"/>
  <c r="H5529" i="50"/>
  <c r="H5528" i="50"/>
  <c r="H5527" i="50"/>
  <c r="H5526" i="50"/>
  <c r="H5525" i="50"/>
  <c r="H5524" i="50"/>
  <c r="H5523" i="50"/>
  <c r="H5522" i="50"/>
  <c r="H5521" i="50"/>
  <c r="H5520" i="50"/>
  <c r="H5519" i="50"/>
  <c r="H5518" i="50"/>
  <c r="H5517" i="50"/>
  <c r="H5516" i="50"/>
  <c r="H5515" i="50"/>
  <c r="H5514" i="50"/>
  <c r="H5513" i="50"/>
  <c r="H5512" i="50"/>
  <c r="H5511" i="50"/>
  <c r="H5510" i="50"/>
  <c r="H5509" i="50"/>
  <c r="H5508" i="50"/>
  <c r="H5507" i="50"/>
  <c r="H5506" i="50"/>
  <c r="H5505" i="50"/>
  <c r="H5504" i="50"/>
  <c r="H5503" i="50"/>
  <c r="H5502" i="50"/>
  <c r="H5501" i="50"/>
  <c r="H5500" i="50"/>
  <c r="H5499" i="50"/>
  <c r="H5498" i="50"/>
  <c r="H5497" i="50"/>
  <c r="H5496" i="50"/>
  <c r="H5495" i="50"/>
  <c r="H5494" i="50"/>
  <c r="H5493" i="50"/>
  <c r="H5492" i="50"/>
  <c r="H5491" i="50"/>
  <c r="H5490" i="50"/>
  <c r="H5489" i="50"/>
  <c r="H5488" i="50"/>
  <c r="H5487" i="50"/>
  <c r="H5486" i="50"/>
  <c r="H5485" i="50"/>
  <c r="H5484" i="50"/>
  <c r="H5483" i="50"/>
  <c r="H5482" i="50"/>
  <c r="H5481" i="50"/>
  <c r="H5480" i="50"/>
  <c r="H5479" i="50"/>
  <c r="H5478" i="50"/>
  <c r="H5477" i="50"/>
  <c r="H5476" i="50"/>
  <c r="H5475" i="50"/>
  <c r="H5474" i="50"/>
  <c r="H5473" i="50"/>
  <c r="H5472" i="50"/>
  <c r="H5471" i="50"/>
  <c r="H5470" i="50"/>
  <c r="H5469" i="50"/>
  <c r="H5468" i="50"/>
  <c r="H5467" i="50"/>
  <c r="H5466" i="50"/>
  <c r="H5465" i="50"/>
  <c r="H5464" i="50"/>
  <c r="H5463" i="50"/>
  <c r="H5462" i="50"/>
  <c r="H5461" i="50"/>
  <c r="H5460" i="50"/>
  <c r="H5459" i="50"/>
  <c r="H5458" i="50"/>
  <c r="H5457" i="50"/>
  <c r="H5456" i="50"/>
  <c r="H5455" i="50"/>
  <c r="H5454" i="50"/>
  <c r="H5453" i="50"/>
  <c r="H5452" i="50"/>
  <c r="H5451" i="50"/>
  <c r="H5450" i="50"/>
  <c r="H5449" i="50"/>
  <c r="H5448" i="50"/>
  <c r="H5447" i="50"/>
  <c r="H5446" i="50"/>
  <c r="H5445" i="50"/>
  <c r="H5444" i="50"/>
  <c r="H5443" i="50"/>
  <c r="H5442" i="50"/>
  <c r="H5441" i="50"/>
  <c r="H5440" i="50"/>
  <c r="H5439" i="50"/>
  <c r="H5438" i="50"/>
  <c r="H5437" i="50"/>
  <c r="H5436" i="50"/>
  <c r="H5435" i="50"/>
  <c r="H5434" i="50"/>
  <c r="H5433" i="50"/>
  <c r="H5432" i="50"/>
  <c r="H5431" i="50"/>
  <c r="H5430" i="50"/>
  <c r="H5429" i="50"/>
  <c r="H5428" i="50"/>
  <c r="H5427" i="50"/>
  <c r="H5426" i="50"/>
  <c r="H5425" i="50"/>
  <c r="H5424" i="50"/>
  <c r="H5423" i="50"/>
  <c r="H5422" i="50"/>
  <c r="H5421" i="50"/>
  <c r="H5420" i="50"/>
  <c r="H5419" i="50"/>
  <c r="H5418" i="50"/>
  <c r="H5417" i="50"/>
  <c r="H5416" i="50"/>
  <c r="H5415" i="50"/>
  <c r="H5414" i="50"/>
  <c r="H5413" i="50"/>
  <c r="H5412" i="50"/>
  <c r="H5411" i="50"/>
  <c r="H5410" i="50"/>
  <c r="H5409" i="50"/>
  <c r="H5408" i="50"/>
  <c r="H5407" i="50"/>
  <c r="H5406" i="50"/>
  <c r="H5405" i="50"/>
  <c r="H5404" i="50"/>
  <c r="H5403" i="50"/>
  <c r="H5402" i="50"/>
  <c r="H5401" i="50"/>
  <c r="H5400" i="50"/>
  <c r="H5399" i="50"/>
  <c r="H5398" i="50"/>
  <c r="H5397" i="50"/>
  <c r="H5396" i="50"/>
  <c r="H5395" i="50"/>
  <c r="H5394" i="50"/>
  <c r="H5393" i="50"/>
  <c r="H5392" i="50"/>
  <c r="H5391" i="50"/>
  <c r="H5390" i="50"/>
  <c r="H5389" i="50"/>
  <c r="H5388" i="50"/>
  <c r="H5387" i="50"/>
  <c r="H5386" i="50"/>
  <c r="H5385" i="50"/>
  <c r="H5384" i="50"/>
  <c r="H5383" i="50"/>
  <c r="H5382" i="50"/>
  <c r="H5381" i="50"/>
  <c r="H5380" i="50"/>
  <c r="I4707" i="50"/>
  <c r="I4706" i="50"/>
  <c r="I4705" i="50"/>
  <c r="I4704" i="50"/>
  <c r="I4703" i="50"/>
  <c r="I4702" i="50"/>
  <c r="I4701" i="50"/>
  <c r="I4700" i="50"/>
  <c r="I4699" i="50"/>
  <c r="I4698" i="50"/>
  <c r="I4697" i="50"/>
  <c r="I4696" i="50"/>
  <c r="I4695" i="50"/>
  <c r="I4694" i="50"/>
  <c r="I4693" i="50"/>
  <c r="I4692" i="50"/>
  <c r="I4691" i="50"/>
  <c r="I4690" i="50"/>
  <c r="I4689" i="50"/>
  <c r="I4688" i="50"/>
  <c r="I4687" i="50"/>
  <c r="I4686" i="50"/>
  <c r="I4685" i="50"/>
  <c r="I4684" i="50"/>
  <c r="I4683" i="50"/>
  <c r="I4682" i="50"/>
  <c r="I4681" i="50"/>
  <c r="I4680" i="50"/>
  <c r="I4679" i="50"/>
  <c r="I4678" i="50"/>
  <c r="I4677" i="50"/>
  <c r="I4676" i="50"/>
  <c r="I4675" i="50"/>
  <c r="I4674" i="50"/>
  <c r="I4673" i="50"/>
  <c r="I4672" i="50"/>
  <c r="I4671" i="50"/>
  <c r="I4670" i="50"/>
  <c r="I4669" i="50"/>
  <c r="I4668" i="50"/>
  <c r="I4667" i="50"/>
  <c r="I4666" i="50"/>
  <c r="I4665" i="50"/>
  <c r="I4664" i="50"/>
  <c r="I4663" i="50"/>
  <c r="I4662" i="50"/>
  <c r="I4661" i="50"/>
  <c r="I4660" i="50"/>
  <c r="I4659" i="50"/>
  <c r="I4658" i="50"/>
  <c r="I4657" i="50"/>
  <c r="I4656" i="50"/>
  <c r="I4655" i="50"/>
  <c r="I4654" i="50"/>
  <c r="I4653" i="50"/>
  <c r="I4652" i="50"/>
  <c r="I4651" i="50"/>
  <c r="I4650" i="50"/>
  <c r="I4649" i="50"/>
  <c r="I4648" i="50"/>
  <c r="I4647" i="50"/>
  <c r="I4646" i="50"/>
  <c r="I4645" i="50"/>
  <c r="I4644" i="50"/>
  <c r="I4643" i="50"/>
  <c r="I4642" i="50"/>
  <c r="I4641" i="50"/>
  <c r="I4640" i="50"/>
  <c r="I4639" i="50"/>
  <c r="I4638" i="50"/>
  <c r="I4637" i="50"/>
  <c r="I4636" i="50"/>
  <c r="I4635" i="50"/>
  <c r="I4634" i="50"/>
  <c r="I4633" i="50"/>
  <c r="I4632" i="50"/>
  <c r="I4631" i="50"/>
  <c r="I4630" i="50"/>
  <c r="I4629" i="50"/>
  <c r="I4628" i="50"/>
  <c r="I4627" i="50"/>
  <c r="I4626" i="50"/>
  <c r="I4625" i="50"/>
  <c r="I4624" i="50"/>
  <c r="I4623" i="50"/>
  <c r="I4622" i="50"/>
  <c r="I4621" i="50"/>
  <c r="I4620" i="50"/>
  <c r="I4619" i="50"/>
  <c r="I4618" i="50"/>
  <c r="I4617" i="50"/>
  <c r="I4616" i="50"/>
  <c r="I4615" i="50"/>
  <c r="I4614" i="50"/>
  <c r="I4613" i="50"/>
  <c r="I4612" i="50"/>
  <c r="I4611" i="50"/>
  <c r="I4610" i="50"/>
  <c r="I4609" i="50"/>
  <c r="I4608" i="50"/>
  <c r="I4607" i="50"/>
  <c r="I4606" i="50"/>
  <c r="I4605" i="50"/>
  <c r="I4604" i="50"/>
  <c r="I4603" i="50"/>
  <c r="I4602" i="50"/>
  <c r="I4601" i="50"/>
  <c r="I4600" i="50"/>
  <c r="I4599" i="50"/>
  <c r="I4598" i="50"/>
  <c r="I4597" i="50"/>
  <c r="I4596" i="50"/>
  <c r="I4595" i="50"/>
  <c r="I4594" i="50"/>
  <c r="I4593" i="50"/>
  <c r="I4592" i="50"/>
  <c r="I4591" i="50"/>
  <c r="I4590" i="50"/>
  <c r="I4589" i="50"/>
  <c r="I4588" i="50"/>
  <c r="I4587" i="50"/>
  <c r="I4586" i="50"/>
  <c r="I4585" i="50"/>
  <c r="I4584" i="50"/>
  <c r="I4583" i="50"/>
  <c r="I4582" i="50"/>
  <c r="I4581" i="50"/>
  <c r="I4580" i="50"/>
  <c r="I4579" i="50"/>
  <c r="I4578" i="50"/>
  <c r="I4577" i="50"/>
  <c r="I4576" i="50"/>
  <c r="I4575" i="50"/>
  <c r="I4574" i="50"/>
  <c r="I4573" i="50"/>
  <c r="I4572" i="50"/>
  <c r="I4571" i="50"/>
  <c r="I4570" i="50"/>
  <c r="I4569" i="50"/>
  <c r="I4568" i="50"/>
  <c r="I4567" i="50"/>
  <c r="I4566" i="50"/>
  <c r="I4565" i="50"/>
  <c r="I4564" i="50"/>
  <c r="I4563" i="50"/>
  <c r="I4562" i="50"/>
  <c r="I4561" i="50"/>
  <c r="I4560" i="50"/>
  <c r="I4559" i="50"/>
  <c r="I4558" i="50"/>
  <c r="I4557" i="50"/>
  <c r="I4556" i="50"/>
  <c r="I4555" i="50"/>
  <c r="I4554" i="50"/>
  <c r="I4553" i="50"/>
  <c r="I4552" i="50"/>
  <c r="I4551" i="50"/>
  <c r="I4550" i="50"/>
  <c r="I4549" i="50"/>
  <c r="I4548" i="50"/>
  <c r="I4547" i="50"/>
  <c r="I4546" i="50"/>
  <c r="I4545" i="50"/>
  <c r="I4544" i="50"/>
  <c r="I4543" i="50"/>
  <c r="I4542" i="50"/>
  <c r="I4541" i="50"/>
  <c r="I4540" i="50"/>
  <c r="I4539" i="50"/>
  <c r="I4538" i="50"/>
  <c r="I4537" i="50"/>
  <c r="I4536" i="50"/>
  <c r="I4535" i="50"/>
  <c r="I4534" i="50"/>
  <c r="I4533" i="50"/>
  <c r="I4532" i="50"/>
  <c r="I4531" i="50"/>
  <c r="I4530" i="50"/>
  <c r="I4529" i="50"/>
  <c r="I4528" i="50"/>
  <c r="I4527" i="50"/>
  <c r="I4526" i="50"/>
  <c r="I4525" i="50"/>
  <c r="I4524" i="50"/>
  <c r="I4523" i="50"/>
  <c r="I4522" i="50"/>
  <c r="I4521" i="50"/>
  <c r="I4520" i="50"/>
  <c r="I4519" i="50"/>
  <c r="I4518" i="50"/>
  <c r="I4517" i="50"/>
  <c r="I4516" i="50"/>
  <c r="I4515" i="50"/>
  <c r="I4514" i="50"/>
  <c r="I4513" i="50"/>
  <c r="I4512" i="50"/>
  <c r="I4511" i="50"/>
  <c r="I4510" i="50"/>
  <c r="I4509" i="50"/>
  <c r="I4508" i="50"/>
  <c r="I4507" i="50"/>
  <c r="I4506" i="50"/>
  <c r="I4505" i="50"/>
  <c r="I4504" i="50"/>
  <c r="I4503" i="50"/>
  <c r="I4502" i="50"/>
  <c r="I4501" i="50"/>
  <c r="I4500" i="50"/>
  <c r="I4499" i="50"/>
  <c r="I4498" i="50"/>
  <c r="I4497" i="50"/>
  <c r="I4496" i="50"/>
  <c r="I4495" i="50"/>
  <c r="I4494" i="50"/>
  <c r="I4493" i="50"/>
  <c r="I4492" i="50"/>
  <c r="I4491" i="50"/>
  <c r="I4490" i="50"/>
  <c r="I4489" i="50"/>
  <c r="I4488" i="50"/>
  <c r="I4487" i="50"/>
  <c r="I4486" i="50"/>
  <c r="I4485" i="50"/>
  <c r="I4484" i="50"/>
  <c r="I4483" i="50"/>
  <c r="I4482" i="50"/>
  <c r="I4481" i="50"/>
  <c r="I4480" i="50"/>
  <c r="I4479" i="50"/>
  <c r="I4478" i="50"/>
  <c r="I4477" i="50"/>
  <c r="I4476" i="50"/>
  <c r="I4475" i="50"/>
  <c r="I4474" i="50"/>
  <c r="I4473" i="50"/>
  <c r="I4472" i="50"/>
  <c r="I4471" i="50"/>
  <c r="I4470" i="50"/>
  <c r="I4469" i="50"/>
  <c r="I4468" i="50"/>
  <c r="I4467" i="50"/>
  <c r="I4466" i="50"/>
  <c r="I4465" i="50"/>
  <c r="I4464" i="50"/>
  <c r="I4463" i="50"/>
  <c r="I4462" i="50"/>
  <c r="I4461" i="50"/>
  <c r="I4460" i="50"/>
  <c r="I4459" i="50"/>
  <c r="I4458" i="50"/>
  <c r="I4457" i="50"/>
  <c r="I4456" i="50"/>
  <c r="I4455" i="50"/>
  <c r="I4454" i="50"/>
  <c r="I4453" i="50"/>
  <c r="I4452" i="50"/>
  <c r="I4451" i="50"/>
  <c r="I4450" i="50"/>
  <c r="I4449" i="50"/>
  <c r="I4448" i="50"/>
  <c r="I4447" i="50"/>
  <c r="I4446" i="50"/>
  <c r="I4445" i="50"/>
  <c r="I4444" i="50"/>
  <c r="I4443" i="50"/>
  <c r="I4442" i="50"/>
  <c r="I4441" i="50"/>
  <c r="I4440" i="50"/>
  <c r="I4439" i="50"/>
  <c r="I4438" i="50"/>
  <c r="I4437" i="50"/>
  <c r="I4436" i="50"/>
  <c r="I4435" i="50"/>
  <c r="I4434" i="50"/>
  <c r="I4433" i="50"/>
  <c r="I4432" i="50"/>
  <c r="I4431" i="50"/>
  <c r="I4430" i="50"/>
  <c r="I4429" i="50"/>
  <c r="I4428" i="50"/>
  <c r="I4427" i="50"/>
  <c r="I4426" i="50"/>
  <c r="I4425" i="50"/>
  <c r="I4424" i="50"/>
  <c r="I4423" i="50"/>
  <c r="I4422" i="50"/>
  <c r="I4421" i="50"/>
  <c r="I4420" i="50"/>
  <c r="I4419" i="50"/>
  <c r="I4418" i="50"/>
  <c r="I4417" i="50"/>
  <c r="I4416" i="50"/>
  <c r="I4415" i="50"/>
  <c r="I4414" i="50"/>
  <c r="I4413" i="50"/>
  <c r="I4412" i="50"/>
  <c r="I4411" i="50"/>
  <c r="I4410" i="50"/>
  <c r="I4409" i="50"/>
  <c r="I4408" i="50"/>
  <c r="I4407" i="50"/>
  <c r="I4406" i="50"/>
  <c r="I4405" i="50"/>
  <c r="I4404" i="50"/>
  <c r="I4403" i="50"/>
  <c r="I4402" i="50"/>
  <c r="I4401" i="50"/>
  <c r="I4400" i="50"/>
  <c r="I4399" i="50"/>
  <c r="I4398" i="50"/>
  <c r="I4397" i="50"/>
  <c r="I4396" i="50"/>
  <c r="I4395" i="50"/>
  <c r="I4394" i="50"/>
  <c r="I4393" i="50"/>
  <c r="I4392" i="50"/>
  <c r="I4391" i="50"/>
  <c r="I4390" i="50"/>
  <c r="I4389" i="50"/>
  <c r="I4388" i="50"/>
  <c r="I4387" i="50"/>
  <c r="I4386" i="50"/>
  <c r="I4385" i="50"/>
  <c r="I4384" i="50"/>
  <c r="I4383" i="50"/>
  <c r="I4382" i="50"/>
  <c r="I4381" i="50"/>
  <c r="I4380" i="50"/>
  <c r="I4379" i="50"/>
  <c r="I4378" i="50"/>
  <c r="I4377" i="50"/>
  <c r="I4376" i="50"/>
  <c r="I4375" i="50"/>
  <c r="I4374" i="50"/>
  <c r="I4373" i="50"/>
  <c r="I4372" i="50"/>
  <c r="I4371" i="50"/>
  <c r="I4370" i="50"/>
  <c r="I4369" i="50"/>
  <c r="I4368" i="50"/>
  <c r="I4367" i="50"/>
  <c r="I4366" i="50"/>
  <c r="I4365" i="50"/>
  <c r="I4364" i="50"/>
  <c r="I4363" i="50"/>
  <c r="I4362" i="50"/>
  <c r="I4361" i="50"/>
  <c r="I4360" i="50"/>
  <c r="I4359" i="50"/>
  <c r="I4358" i="50"/>
  <c r="I4357" i="50"/>
  <c r="I4356" i="50"/>
  <c r="I4355" i="50"/>
  <c r="I4354" i="50"/>
  <c r="I4353" i="50"/>
  <c r="I4352" i="50"/>
  <c r="I4351" i="50"/>
  <c r="I4350" i="50"/>
  <c r="I4349" i="50"/>
  <c r="I4348" i="50"/>
  <c r="I4347" i="50"/>
  <c r="I4346" i="50"/>
  <c r="I4345" i="50"/>
  <c r="I4344" i="50"/>
  <c r="I4343" i="50"/>
  <c r="I4342" i="50"/>
  <c r="I4341" i="50"/>
  <c r="I4340" i="50"/>
  <c r="I4339" i="50"/>
  <c r="I4338" i="50"/>
  <c r="I4337" i="50"/>
  <c r="I4336" i="50"/>
  <c r="I4335" i="50"/>
  <c r="I4334" i="50"/>
  <c r="I4333" i="50"/>
  <c r="I4332" i="50"/>
  <c r="I4331" i="50"/>
  <c r="I4330" i="50"/>
  <c r="I4329" i="50"/>
  <c r="I4328" i="50"/>
  <c r="I4327" i="50"/>
  <c r="I4326" i="50"/>
  <c r="I4325" i="50"/>
  <c r="I4324" i="50"/>
  <c r="I4323" i="50"/>
  <c r="I4322" i="50"/>
  <c r="I4321" i="50"/>
  <c r="I4320" i="50"/>
  <c r="I4319" i="50"/>
  <c r="I4318" i="50"/>
  <c r="I4317" i="50"/>
  <c r="I4316" i="50"/>
  <c r="I4315" i="50"/>
  <c r="I4314" i="50"/>
  <c r="I4313" i="50"/>
  <c r="I4312" i="50"/>
  <c r="I4311" i="50"/>
  <c r="I4310" i="50"/>
  <c r="I4309" i="50"/>
  <c r="I4308" i="50"/>
  <c r="I4307" i="50"/>
  <c r="I4306" i="50"/>
  <c r="I4305" i="50"/>
  <c r="I4304" i="50"/>
  <c r="I4303" i="50"/>
  <c r="I4302" i="50"/>
  <c r="I4301" i="50"/>
  <c r="I4300" i="50"/>
  <c r="I4299" i="50"/>
  <c r="I4298" i="50"/>
  <c r="I4297" i="50"/>
  <c r="I4296" i="50"/>
  <c r="I4295" i="50"/>
  <c r="I4294" i="50"/>
  <c r="I4293" i="50"/>
  <c r="I4292" i="50"/>
  <c r="I4291" i="50"/>
  <c r="I4290" i="50"/>
  <c r="I4289" i="50"/>
  <c r="I4288" i="50"/>
  <c r="I4287" i="50"/>
  <c r="I4286" i="50"/>
  <c r="I4285" i="50"/>
  <c r="I4284" i="50"/>
  <c r="I4283" i="50"/>
  <c r="I4282" i="50"/>
  <c r="I4281" i="50"/>
  <c r="I4280" i="50"/>
  <c r="I4279" i="50"/>
  <c r="I4278" i="50"/>
  <c r="I4277" i="50"/>
  <c r="I4276" i="50"/>
  <c r="I4275" i="50"/>
  <c r="I4274" i="50"/>
  <c r="I4273" i="50"/>
  <c r="I4272" i="50"/>
  <c r="I4271" i="50"/>
  <c r="I4270" i="50"/>
  <c r="I4269" i="50"/>
  <c r="I4268" i="50"/>
  <c r="I4267" i="50"/>
  <c r="I4266" i="50"/>
  <c r="I4265" i="50"/>
  <c r="I4264" i="50"/>
  <c r="I4263" i="50"/>
  <c r="I4262" i="50"/>
  <c r="I4261" i="50"/>
  <c r="I4260" i="50"/>
  <c r="I4259" i="50"/>
  <c r="I4258" i="50"/>
  <c r="I4257" i="50"/>
  <c r="I4256" i="50"/>
  <c r="I4255" i="50"/>
  <c r="I4254" i="50"/>
  <c r="I4253" i="50"/>
  <c r="I4252" i="50"/>
  <c r="I4251" i="50"/>
  <c r="I4250" i="50"/>
  <c r="I4249" i="50"/>
  <c r="I4248" i="50"/>
  <c r="I4247" i="50"/>
  <c r="I4246" i="50"/>
  <c r="I4245" i="50"/>
  <c r="I4244" i="50"/>
  <c r="I4243" i="50"/>
  <c r="I4242" i="50"/>
  <c r="I4241" i="50"/>
  <c r="I4240" i="50"/>
  <c r="I4239" i="50"/>
  <c r="I4238" i="50"/>
  <c r="I4237" i="50"/>
  <c r="I4236" i="50"/>
  <c r="I4235" i="50"/>
  <c r="I4234" i="50"/>
  <c r="I4233" i="50"/>
  <c r="I4232" i="50"/>
  <c r="I4231" i="50"/>
  <c r="I4230" i="50"/>
  <c r="I4229" i="50"/>
  <c r="I4228" i="50"/>
  <c r="I4227" i="50"/>
  <c r="I4226" i="50"/>
  <c r="I4225" i="50"/>
  <c r="I4224" i="50"/>
  <c r="I4223" i="50"/>
  <c r="I4222" i="50"/>
  <c r="I4221" i="50"/>
  <c r="I4220" i="50"/>
  <c r="I4219" i="50"/>
  <c r="I4218" i="50"/>
  <c r="I4217" i="50"/>
  <c r="I4216" i="50"/>
  <c r="I4215" i="50"/>
  <c r="I4214" i="50"/>
  <c r="I4213" i="50"/>
  <c r="I4212" i="50"/>
  <c r="I4211" i="50"/>
  <c r="I4210" i="50"/>
  <c r="I4209" i="50"/>
  <c r="I4208" i="50"/>
  <c r="I4207" i="50"/>
  <c r="I4206" i="50"/>
  <c r="I4205" i="50"/>
  <c r="I4204" i="50"/>
  <c r="I4203" i="50"/>
  <c r="I4202" i="50"/>
  <c r="I4201" i="50"/>
  <c r="I4200" i="50"/>
  <c r="I4199" i="50"/>
  <c r="I4198" i="50"/>
  <c r="I4197" i="50"/>
  <c r="I4196" i="50"/>
  <c r="I4195" i="50"/>
  <c r="I4194" i="50"/>
  <c r="I4193" i="50"/>
  <c r="I4192" i="50"/>
  <c r="I4191" i="50"/>
  <c r="I4190" i="50"/>
  <c r="I4189" i="50"/>
  <c r="I4188" i="50"/>
  <c r="I4187" i="50"/>
  <c r="I4186" i="50"/>
  <c r="I4185" i="50"/>
  <c r="I4184" i="50"/>
  <c r="I4183" i="50"/>
  <c r="I4182" i="50"/>
  <c r="I4181" i="50"/>
  <c r="I4180" i="50"/>
  <c r="I4179" i="50"/>
  <c r="I4178" i="50"/>
  <c r="I4177" i="50"/>
  <c r="I4176" i="50"/>
  <c r="I4175" i="50"/>
  <c r="I4174" i="50"/>
  <c r="I4173" i="50"/>
  <c r="I4172" i="50"/>
  <c r="I4171" i="50"/>
  <c r="I4170" i="50"/>
  <c r="I4169" i="50"/>
  <c r="I4168" i="50"/>
  <c r="I4167" i="50"/>
  <c r="I4166" i="50"/>
  <c r="I4165" i="50"/>
  <c r="I4164" i="50"/>
  <c r="I4163" i="50"/>
  <c r="I4162" i="50"/>
  <c r="I4161" i="50"/>
  <c r="I4160" i="50"/>
  <c r="I4159" i="50"/>
  <c r="I4158" i="50"/>
  <c r="I4157" i="50"/>
  <c r="I4156" i="50"/>
  <c r="I4155" i="50"/>
  <c r="I4154" i="50"/>
  <c r="I4153" i="50"/>
  <c r="I4152" i="50"/>
  <c r="I4151" i="50"/>
  <c r="I4150" i="50"/>
  <c r="I4149" i="50"/>
  <c r="I4148" i="50"/>
  <c r="I4147" i="50"/>
  <c r="I4146" i="50"/>
  <c r="I4145" i="50"/>
  <c r="I4144" i="50"/>
  <c r="I4143" i="50"/>
  <c r="I4142" i="50"/>
  <c r="I4141" i="50"/>
  <c r="I4140" i="50"/>
  <c r="I4139" i="50"/>
  <c r="I4138" i="50"/>
  <c r="I4137" i="50"/>
  <c r="I4136" i="50"/>
  <c r="I4135" i="50"/>
  <c r="I4134" i="50"/>
  <c r="I4133" i="50"/>
  <c r="I4132" i="50"/>
  <c r="I4131" i="50"/>
  <c r="I4130" i="50"/>
  <c r="I4129" i="50"/>
  <c r="I4128" i="50"/>
  <c r="I4127" i="50"/>
  <c r="I4126" i="50"/>
  <c r="I4125" i="50"/>
  <c r="I4124" i="50"/>
  <c r="I4123" i="50"/>
  <c r="I4122" i="50"/>
  <c r="I4121" i="50"/>
  <c r="I4120" i="50"/>
  <c r="I4119" i="50"/>
  <c r="I4118" i="50"/>
  <c r="I4117" i="50"/>
  <c r="I4116" i="50"/>
  <c r="I4115" i="50"/>
  <c r="I4114" i="50"/>
  <c r="I4113" i="50"/>
  <c r="I4112" i="50"/>
  <c r="I4111" i="50"/>
  <c r="I4110" i="50"/>
  <c r="I4109" i="50"/>
  <c r="I4108" i="50"/>
  <c r="I4107" i="50"/>
  <c r="I4106" i="50"/>
  <c r="I4105" i="50"/>
  <c r="I4104" i="50"/>
  <c r="I4103" i="50"/>
  <c r="I4102" i="50"/>
  <c r="I4101" i="50"/>
  <c r="I4100" i="50"/>
  <c r="I4099" i="50"/>
  <c r="I4098" i="50"/>
  <c r="I4097" i="50"/>
  <c r="I4096" i="50"/>
  <c r="I4095" i="50"/>
  <c r="I4094" i="50"/>
  <c r="I4093" i="50"/>
  <c r="I4092" i="50"/>
  <c r="I4091" i="50"/>
  <c r="I4090" i="50"/>
  <c r="I4089" i="50"/>
  <c r="I4088" i="50"/>
  <c r="I4087" i="50"/>
  <c r="I4086" i="50"/>
  <c r="I4085" i="50"/>
  <c r="I4084" i="50"/>
  <c r="I4083" i="50"/>
  <c r="I4082" i="50"/>
  <c r="I4081" i="50"/>
  <c r="I4080" i="50"/>
  <c r="I4079" i="50"/>
  <c r="I4078" i="50"/>
  <c r="I4077" i="50"/>
  <c r="I4076" i="50"/>
  <c r="I4075" i="50"/>
  <c r="I4074" i="50"/>
  <c r="I4073" i="50"/>
  <c r="I4072" i="50"/>
  <c r="I4071" i="50"/>
  <c r="I4070" i="50"/>
  <c r="I4069" i="50"/>
  <c r="I4068" i="50"/>
  <c r="I4067" i="50"/>
  <c r="I4066" i="50"/>
  <c r="I4065" i="50"/>
  <c r="I4064" i="50"/>
  <c r="I4063" i="50"/>
  <c r="I4062" i="50"/>
  <c r="I4061" i="50"/>
  <c r="I4060" i="50"/>
  <c r="I4059" i="50"/>
  <c r="I4058" i="50"/>
  <c r="I4057" i="50"/>
  <c r="I4056" i="50"/>
  <c r="I4055" i="50"/>
  <c r="I4054" i="50"/>
  <c r="I4053" i="50"/>
  <c r="I4052" i="50"/>
  <c r="I4051" i="50"/>
  <c r="I4050" i="50"/>
  <c r="I4049" i="50"/>
  <c r="I4048" i="50"/>
  <c r="I4047" i="50"/>
  <c r="I4046" i="50"/>
  <c r="I4045" i="50"/>
  <c r="I4044" i="50"/>
  <c r="I4043" i="50"/>
  <c r="I4042" i="50"/>
  <c r="I4041" i="50"/>
  <c r="I4040" i="50"/>
  <c r="I4039" i="50"/>
  <c r="I4038" i="50"/>
  <c r="I4037" i="50"/>
  <c r="I4036" i="50"/>
  <c r="H5379" i="50"/>
  <c r="H5378" i="50"/>
  <c r="H5377" i="50"/>
  <c r="H5376" i="50"/>
  <c r="H5375" i="50"/>
  <c r="H5374" i="50"/>
  <c r="H5373" i="50"/>
  <c r="H5372" i="50"/>
  <c r="H5371" i="50"/>
  <c r="H5370" i="50"/>
  <c r="H5369" i="50"/>
  <c r="H5368" i="50"/>
  <c r="H5367" i="50"/>
  <c r="H5366" i="50"/>
  <c r="H5365" i="50"/>
  <c r="H5364" i="50"/>
  <c r="H5363" i="50"/>
  <c r="H5362" i="50"/>
  <c r="H5361" i="50"/>
  <c r="H5360" i="50"/>
  <c r="H5359" i="50"/>
  <c r="H5358" i="50"/>
  <c r="H5357" i="50"/>
  <c r="H5356" i="50"/>
  <c r="H5355" i="50"/>
  <c r="H5354" i="50"/>
  <c r="H5353" i="50"/>
  <c r="H5352" i="50"/>
  <c r="H5351" i="50"/>
  <c r="H5350" i="50"/>
  <c r="H5349" i="50"/>
  <c r="H5348" i="50"/>
  <c r="H5347" i="50"/>
  <c r="H5346" i="50"/>
  <c r="H5345" i="50"/>
  <c r="H5344" i="50"/>
  <c r="H5343" i="50"/>
  <c r="H5342" i="50"/>
  <c r="H5341" i="50"/>
  <c r="H5340" i="50"/>
  <c r="H5339" i="50"/>
  <c r="H5338" i="50"/>
  <c r="H5337" i="50"/>
  <c r="H5336" i="50"/>
  <c r="H5335" i="50"/>
  <c r="H5334" i="50"/>
  <c r="H5333" i="50"/>
  <c r="H5332" i="50"/>
  <c r="H5331" i="50"/>
  <c r="H5330" i="50"/>
  <c r="H5329" i="50"/>
  <c r="H5328" i="50"/>
  <c r="H5327" i="50"/>
  <c r="H5326" i="50"/>
  <c r="H5325" i="50"/>
  <c r="H5324" i="50"/>
  <c r="H5323" i="50"/>
  <c r="H5322" i="50"/>
  <c r="H5321" i="50"/>
  <c r="H5320" i="50"/>
  <c r="H5319" i="50"/>
  <c r="H5318" i="50"/>
  <c r="H5317" i="50"/>
  <c r="H5316" i="50"/>
  <c r="H5315" i="50"/>
  <c r="H5314" i="50"/>
  <c r="H5313" i="50"/>
  <c r="H5312" i="50"/>
  <c r="H5311" i="50"/>
  <c r="H5310" i="50"/>
  <c r="H5309" i="50"/>
  <c r="H5308" i="50"/>
  <c r="H5307" i="50"/>
  <c r="H5306" i="50"/>
  <c r="H5305" i="50"/>
  <c r="H5304" i="50"/>
  <c r="H5303" i="50"/>
  <c r="H5302" i="50"/>
  <c r="H5301" i="50"/>
  <c r="H5300" i="50"/>
  <c r="H5299" i="50"/>
  <c r="H5298" i="50"/>
  <c r="H5297" i="50"/>
  <c r="H5296" i="50"/>
  <c r="H5295" i="50"/>
  <c r="H5294" i="50"/>
  <c r="H5293" i="50"/>
  <c r="H5292" i="50"/>
  <c r="H5291" i="50"/>
  <c r="H5290" i="50"/>
  <c r="H5289" i="50"/>
  <c r="H5288" i="50"/>
  <c r="H5287" i="50"/>
  <c r="H5286" i="50"/>
  <c r="H5285" i="50"/>
  <c r="H5284" i="50"/>
  <c r="H5283" i="50"/>
  <c r="H5282" i="50"/>
  <c r="H5281" i="50"/>
  <c r="H5280" i="50"/>
  <c r="H5279" i="50"/>
  <c r="H5278" i="50"/>
  <c r="H5277" i="50"/>
  <c r="H5276" i="50"/>
  <c r="H5275" i="50"/>
  <c r="H5274" i="50"/>
  <c r="H5273" i="50"/>
  <c r="H5272" i="50"/>
  <c r="H5271" i="50"/>
  <c r="H5270" i="50"/>
  <c r="H5269" i="50"/>
  <c r="H5268" i="50"/>
  <c r="H5267" i="50"/>
  <c r="H5266" i="50"/>
  <c r="H5265" i="50"/>
  <c r="H5264" i="50"/>
  <c r="H5263" i="50"/>
  <c r="H5262" i="50"/>
  <c r="H5261" i="50"/>
  <c r="H5260" i="50"/>
  <c r="H5259" i="50"/>
  <c r="H5258" i="50"/>
  <c r="H5257" i="50"/>
  <c r="H5256" i="50"/>
  <c r="H5255" i="50"/>
  <c r="H5254" i="50"/>
  <c r="H5253" i="50"/>
  <c r="H5252" i="50"/>
  <c r="H5251" i="50"/>
  <c r="H5250" i="50"/>
  <c r="H5249" i="50"/>
  <c r="H5248" i="50"/>
  <c r="H5247" i="50"/>
  <c r="H5246" i="50"/>
  <c r="H5245" i="50"/>
  <c r="H5244" i="50"/>
  <c r="H5243" i="50"/>
  <c r="H5242" i="50"/>
  <c r="H5241" i="50"/>
  <c r="H5240" i="50"/>
  <c r="H5239" i="50"/>
  <c r="H5238" i="50"/>
  <c r="H5237" i="50"/>
  <c r="H5236" i="50"/>
  <c r="H5235" i="50"/>
  <c r="H5234" i="50"/>
  <c r="H5233" i="50"/>
  <c r="H5232" i="50"/>
  <c r="H5231" i="50"/>
  <c r="H5230" i="50"/>
  <c r="H5229" i="50"/>
  <c r="H5228" i="50"/>
  <c r="H5227" i="50"/>
  <c r="H5226" i="50"/>
  <c r="H5225" i="50"/>
  <c r="H5224" i="50"/>
  <c r="H5223" i="50"/>
  <c r="H5222" i="50"/>
  <c r="H5221" i="50"/>
  <c r="H5220" i="50"/>
  <c r="H5219" i="50"/>
  <c r="H5218" i="50"/>
  <c r="H5217" i="50"/>
  <c r="H5216" i="50"/>
  <c r="H5215" i="50"/>
  <c r="H5214" i="50"/>
  <c r="H5213" i="50"/>
  <c r="H5212" i="50"/>
  <c r="H5211" i="50"/>
  <c r="H5210" i="50"/>
  <c r="H5209" i="50"/>
  <c r="H5208" i="50"/>
  <c r="H5207" i="50"/>
  <c r="H5206" i="50"/>
  <c r="H5205" i="50"/>
  <c r="H5204" i="50"/>
  <c r="H5203" i="50"/>
  <c r="H5202" i="50"/>
  <c r="H5201" i="50"/>
  <c r="H5200" i="50"/>
  <c r="H5199" i="50"/>
  <c r="H5198" i="50"/>
  <c r="H5197" i="50"/>
  <c r="H5196" i="50"/>
  <c r="H5195" i="50"/>
  <c r="H5194" i="50"/>
  <c r="H5193" i="50"/>
  <c r="H5192" i="50"/>
  <c r="H5191" i="50"/>
  <c r="H5190" i="50"/>
  <c r="H5189" i="50"/>
  <c r="H5188" i="50"/>
  <c r="H5187" i="50"/>
  <c r="H5186" i="50"/>
  <c r="H5185" i="50"/>
  <c r="H5184" i="50"/>
  <c r="H5183" i="50"/>
  <c r="H5182" i="50"/>
  <c r="H5181" i="50"/>
  <c r="H5180" i="50"/>
  <c r="H5179" i="50"/>
  <c r="H5178" i="50"/>
  <c r="H5177" i="50"/>
  <c r="H5176" i="50"/>
  <c r="H5175" i="50"/>
  <c r="H5174" i="50"/>
  <c r="H5173" i="50"/>
  <c r="H5172" i="50"/>
  <c r="H5171" i="50"/>
  <c r="H5170" i="50"/>
  <c r="H5169" i="50"/>
  <c r="H5168" i="50"/>
  <c r="H5167" i="50"/>
  <c r="H5166" i="50"/>
  <c r="H5165" i="50"/>
  <c r="H5164" i="50"/>
  <c r="H5163" i="50"/>
  <c r="H5162" i="50"/>
  <c r="H5161" i="50"/>
  <c r="H5160" i="50"/>
  <c r="H5159" i="50"/>
  <c r="H5158" i="50"/>
  <c r="H5157" i="50"/>
  <c r="H5156" i="50"/>
  <c r="H5155" i="50"/>
  <c r="H5154" i="50"/>
  <c r="H5153" i="50"/>
  <c r="H5152" i="50"/>
  <c r="H5151" i="50"/>
  <c r="H5150" i="50"/>
  <c r="H5149" i="50"/>
  <c r="H5148" i="50"/>
  <c r="H5147" i="50"/>
  <c r="H5146" i="50"/>
  <c r="H5145" i="50"/>
  <c r="H5144" i="50"/>
  <c r="H5143" i="50"/>
  <c r="H5142" i="50"/>
  <c r="H5141" i="50"/>
  <c r="H5140" i="50"/>
  <c r="H5139" i="50"/>
  <c r="H5138" i="50"/>
  <c r="H5137" i="50"/>
  <c r="H5136" i="50"/>
  <c r="H5135" i="50"/>
  <c r="H5134" i="50"/>
  <c r="H5133" i="50"/>
  <c r="H5132" i="50"/>
  <c r="H5131" i="50"/>
  <c r="H5130" i="50"/>
  <c r="H5129" i="50"/>
  <c r="H5128" i="50"/>
  <c r="H5127" i="50"/>
  <c r="H5126" i="50"/>
  <c r="H5125" i="50"/>
  <c r="H5124" i="50"/>
  <c r="H5123" i="50"/>
  <c r="H5122" i="50"/>
  <c r="H5121" i="50"/>
  <c r="H5120" i="50"/>
  <c r="H5119" i="50"/>
  <c r="H5118" i="50"/>
  <c r="H5117" i="50"/>
  <c r="H5116" i="50"/>
  <c r="H5115" i="50"/>
  <c r="H5114" i="50"/>
  <c r="H5113" i="50"/>
  <c r="H5112" i="50"/>
  <c r="H5111" i="50"/>
  <c r="H5110" i="50"/>
  <c r="H5109" i="50"/>
  <c r="H5108" i="50"/>
  <c r="H5107" i="50"/>
  <c r="H5106" i="50"/>
  <c r="H5105" i="50"/>
  <c r="H5104" i="50"/>
  <c r="H5103" i="50"/>
  <c r="H5102" i="50"/>
  <c r="H5101" i="50"/>
  <c r="H5100" i="50"/>
  <c r="H5099" i="50"/>
  <c r="H5098" i="50"/>
  <c r="H5097" i="50"/>
  <c r="H5096" i="50"/>
  <c r="H5095" i="50"/>
  <c r="H5094" i="50"/>
  <c r="H5093" i="50"/>
  <c r="H5092" i="50"/>
  <c r="H5091" i="50"/>
  <c r="H5090" i="50"/>
  <c r="H5089" i="50"/>
  <c r="H5088" i="50"/>
  <c r="H5087" i="50"/>
  <c r="H5086" i="50"/>
  <c r="H5085" i="50"/>
  <c r="H5084" i="50"/>
  <c r="H5083" i="50"/>
  <c r="H5082" i="50"/>
  <c r="H5081" i="50"/>
  <c r="H5080" i="50"/>
  <c r="H5079" i="50"/>
  <c r="H5078" i="50"/>
  <c r="H5077" i="50"/>
  <c r="H5076" i="50"/>
  <c r="H5075" i="50"/>
  <c r="H5074" i="50"/>
  <c r="H5073" i="50"/>
  <c r="H5072" i="50"/>
  <c r="H5071" i="50"/>
  <c r="H5070" i="50"/>
  <c r="H5069" i="50"/>
  <c r="H5068" i="50"/>
  <c r="H5067" i="50"/>
  <c r="H5066" i="50"/>
  <c r="H5065" i="50"/>
  <c r="H5064" i="50"/>
  <c r="H5063" i="50"/>
  <c r="H5062" i="50"/>
  <c r="H5061" i="50"/>
  <c r="H5060" i="50"/>
  <c r="H5059" i="50"/>
  <c r="H5058" i="50"/>
  <c r="H5057" i="50"/>
  <c r="H5056" i="50"/>
  <c r="H5055" i="50"/>
  <c r="H5054" i="50"/>
  <c r="H5053" i="50"/>
  <c r="H5052" i="50"/>
  <c r="H5051" i="50"/>
  <c r="H5050" i="50"/>
  <c r="H5049" i="50"/>
  <c r="H5048" i="50"/>
  <c r="H5047" i="50"/>
  <c r="H5046" i="50"/>
  <c r="H5045" i="50"/>
  <c r="H5044" i="50"/>
  <c r="H5043" i="50"/>
  <c r="H5042" i="50"/>
  <c r="H5041" i="50"/>
  <c r="H5040" i="50"/>
  <c r="H5039" i="50"/>
  <c r="H5038" i="50"/>
  <c r="H5037" i="50"/>
  <c r="H5036" i="50"/>
  <c r="H5035" i="50"/>
  <c r="H5034" i="50"/>
  <c r="H5033" i="50"/>
  <c r="H5032" i="50"/>
  <c r="H5031" i="50"/>
  <c r="H5030" i="50"/>
  <c r="H5029" i="50"/>
  <c r="H5028" i="50"/>
  <c r="H5027" i="50"/>
  <c r="H5026" i="50"/>
  <c r="H5025" i="50"/>
  <c r="H5024" i="50"/>
  <c r="H5023" i="50"/>
  <c r="H5022" i="50"/>
  <c r="H5021" i="50"/>
  <c r="H5020" i="50"/>
  <c r="H5019" i="50"/>
  <c r="H5018" i="50"/>
  <c r="H5017" i="50"/>
  <c r="H5016" i="50"/>
  <c r="H5015" i="50"/>
  <c r="H5014" i="50"/>
  <c r="H5013" i="50"/>
  <c r="H5012" i="50"/>
  <c r="H5011" i="50"/>
  <c r="H5010" i="50"/>
  <c r="H5009" i="50"/>
  <c r="H5008" i="50"/>
  <c r="H5007" i="50"/>
  <c r="H5006" i="50"/>
  <c r="H5005" i="50"/>
  <c r="H5004" i="50"/>
  <c r="H5003" i="50"/>
  <c r="H5002" i="50"/>
  <c r="H5001" i="50"/>
  <c r="H5000" i="50"/>
  <c r="H4999" i="50"/>
  <c r="H4998" i="50"/>
  <c r="H4997" i="50"/>
  <c r="H4996" i="50"/>
  <c r="H4995" i="50"/>
  <c r="H4994" i="50"/>
  <c r="H4993" i="50"/>
  <c r="H4992" i="50"/>
  <c r="H4991" i="50"/>
  <c r="H4990" i="50"/>
  <c r="H4989" i="50"/>
  <c r="H4988" i="50"/>
  <c r="H4987" i="50"/>
  <c r="H4986" i="50"/>
  <c r="H4985" i="50"/>
  <c r="H4984" i="50"/>
  <c r="H4983" i="50"/>
  <c r="H4982" i="50"/>
  <c r="H4981" i="50"/>
  <c r="H4980" i="50"/>
  <c r="H4979" i="50"/>
  <c r="H4978" i="50"/>
  <c r="H4977" i="50"/>
  <c r="H4976" i="50"/>
  <c r="H4975" i="50"/>
  <c r="H4974" i="50"/>
  <c r="H4973" i="50"/>
  <c r="H4972" i="50"/>
  <c r="H4971" i="50"/>
  <c r="H4970" i="50"/>
  <c r="H4969" i="50"/>
  <c r="H4968" i="50"/>
  <c r="H4967" i="50"/>
  <c r="H4966" i="50"/>
  <c r="H4965" i="50"/>
  <c r="H4964" i="50"/>
  <c r="H4963" i="50"/>
  <c r="H4962" i="50"/>
  <c r="H4961" i="50"/>
  <c r="H4960" i="50"/>
  <c r="H4959" i="50"/>
  <c r="H4958" i="50"/>
  <c r="H4957" i="50"/>
  <c r="H4956" i="50"/>
  <c r="H4955" i="50"/>
  <c r="H4954" i="50"/>
  <c r="H4953" i="50"/>
  <c r="H4952" i="50"/>
  <c r="H4951" i="50"/>
  <c r="H4950" i="50"/>
  <c r="H4949" i="50"/>
  <c r="H4948" i="50"/>
  <c r="H4947" i="50"/>
  <c r="H4946" i="50"/>
  <c r="H4945" i="50"/>
  <c r="H4944" i="50"/>
  <c r="H4943" i="50"/>
  <c r="H4942" i="50"/>
  <c r="H4941" i="50"/>
  <c r="H4940" i="50"/>
  <c r="H4939" i="50"/>
  <c r="H4938" i="50"/>
  <c r="H4937" i="50"/>
  <c r="H4936" i="50"/>
  <c r="H4935" i="50"/>
  <c r="H4934" i="50"/>
  <c r="H4933" i="50"/>
  <c r="H4932" i="50"/>
  <c r="H4931" i="50"/>
  <c r="H4930" i="50"/>
  <c r="H4929" i="50"/>
  <c r="H4928" i="50"/>
  <c r="H4927" i="50"/>
  <c r="H4926" i="50"/>
  <c r="H4925" i="50"/>
  <c r="H4924" i="50"/>
  <c r="H4923" i="50"/>
  <c r="H4922" i="50"/>
  <c r="H4921" i="50"/>
  <c r="H4920" i="50"/>
  <c r="H4919" i="50"/>
  <c r="H4918" i="50"/>
  <c r="H4917" i="50"/>
  <c r="H4916" i="50"/>
  <c r="H4915" i="50"/>
  <c r="H4914" i="50"/>
  <c r="H4913" i="50"/>
  <c r="H4912" i="50"/>
  <c r="H4911" i="50"/>
  <c r="H4910" i="50"/>
  <c r="H4909" i="50"/>
  <c r="H4908" i="50"/>
  <c r="H4907" i="50"/>
  <c r="H4906" i="50"/>
  <c r="H4905" i="50"/>
  <c r="H4904" i="50"/>
  <c r="H4903" i="50"/>
  <c r="H4902" i="50"/>
  <c r="H4901" i="50"/>
  <c r="H4900" i="50"/>
  <c r="H4899" i="50"/>
  <c r="H4898" i="50"/>
  <c r="H4897" i="50"/>
  <c r="H4896" i="50"/>
  <c r="H4895" i="50"/>
  <c r="H4894" i="50"/>
  <c r="H4893" i="50"/>
  <c r="H4892" i="50"/>
  <c r="H4891" i="50"/>
  <c r="H4890" i="50"/>
  <c r="H4889" i="50"/>
  <c r="H4888" i="50"/>
  <c r="H4887" i="50"/>
  <c r="H4886" i="50"/>
  <c r="H4885" i="50"/>
  <c r="H4884" i="50"/>
  <c r="H4883" i="50"/>
  <c r="H4882" i="50"/>
  <c r="H4881" i="50"/>
  <c r="H4880" i="50"/>
  <c r="H4879" i="50"/>
  <c r="H4878" i="50"/>
  <c r="H4877" i="50"/>
  <c r="H4876" i="50"/>
  <c r="H4875" i="50"/>
  <c r="H4874" i="50"/>
  <c r="H4873" i="50"/>
  <c r="H4872" i="50"/>
  <c r="H4871" i="50"/>
  <c r="H4870" i="50"/>
  <c r="H4869" i="50"/>
  <c r="H4868" i="50"/>
  <c r="H4867" i="50"/>
  <c r="H4866" i="50"/>
  <c r="H4865" i="50"/>
  <c r="H4864" i="50"/>
  <c r="H4863" i="50"/>
  <c r="H4862" i="50"/>
  <c r="H4861" i="50"/>
  <c r="H4860" i="50"/>
  <c r="H4859" i="50"/>
  <c r="H4858" i="50"/>
  <c r="H4857" i="50"/>
  <c r="H4856" i="50"/>
  <c r="H4855" i="50"/>
  <c r="H4854" i="50"/>
  <c r="H4853" i="50"/>
  <c r="H4852" i="50"/>
  <c r="H4851" i="50"/>
  <c r="H4850" i="50"/>
  <c r="H4849" i="50"/>
  <c r="H4848" i="50"/>
  <c r="H4847" i="50"/>
  <c r="H4846" i="50"/>
  <c r="H4845" i="50"/>
  <c r="H4844" i="50"/>
  <c r="H4843" i="50"/>
  <c r="H4842" i="50"/>
  <c r="H4841" i="50"/>
  <c r="H4840" i="50"/>
  <c r="H4839" i="50"/>
  <c r="H4838" i="50"/>
  <c r="H4837" i="50"/>
  <c r="H4836" i="50"/>
  <c r="H4835" i="50"/>
  <c r="H4834" i="50"/>
  <c r="H4833" i="50"/>
  <c r="H4832" i="50"/>
  <c r="H4831" i="50"/>
  <c r="H4830" i="50"/>
  <c r="H4829" i="50"/>
  <c r="H4828" i="50"/>
  <c r="H4827" i="50"/>
  <c r="H4826" i="50"/>
  <c r="H4825" i="50"/>
  <c r="H4824" i="50"/>
  <c r="H4823" i="50"/>
  <c r="H4822" i="50"/>
  <c r="H4821" i="50"/>
  <c r="H4820" i="50"/>
  <c r="H4819" i="50"/>
  <c r="H4818" i="50"/>
  <c r="H4817" i="50"/>
  <c r="H4816" i="50"/>
  <c r="H4815" i="50"/>
  <c r="H4814" i="50"/>
  <c r="H4813" i="50"/>
  <c r="H4812" i="50"/>
  <c r="H4811" i="50"/>
  <c r="H4810" i="50"/>
  <c r="H4809" i="50"/>
  <c r="H4808" i="50"/>
  <c r="H4807" i="50"/>
  <c r="H4806" i="50"/>
  <c r="H4805" i="50"/>
  <c r="H4804" i="50"/>
  <c r="H4803" i="50"/>
  <c r="H4802" i="50"/>
  <c r="H4801" i="50"/>
  <c r="H4800" i="50"/>
  <c r="H4799" i="50"/>
  <c r="H4798" i="50"/>
  <c r="H4797" i="50"/>
  <c r="H4796" i="50"/>
  <c r="H4795" i="50"/>
  <c r="H4794" i="50"/>
  <c r="H4793" i="50"/>
  <c r="H4792" i="50"/>
  <c r="H4791" i="50"/>
  <c r="H4790" i="50"/>
  <c r="H4789" i="50"/>
  <c r="H4788" i="50"/>
  <c r="H4787" i="50"/>
  <c r="H4786" i="50"/>
  <c r="H4785" i="50"/>
  <c r="H4784" i="50"/>
  <c r="H4783" i="50"/>
  <c r="H4782" i="50"/>
  <c r="H4781" i="50"/>
  <c r="H4780" i="50"/>
  <c r="H4779" i="50"/>
  <c r="H4778" i="50"/>
  <c r="H4777" i="50"/>
  <c r="H4776" i="50"/>
  <c r="H4775" i="50"/>
  <c r="H4774" i="50"/>
  <c r="H4773" i="50"/>
  <c r="H4772" i="50"/>
  <c r="H4771" i="50"/>
  <c r="H4770" i="50"/>
  <c r="H4769" i="50"/>
  <c r="H4768" i="50"/>
  <c r="H4767" i="50"/>
  <c r="H4766" i="50"/>
  <c r="H4765" i="50"/>
  <c r="H4764" i="50"/>
  <c r="H4763" i="50"/>
  <c r="H4762" i="50"/>
  <c r="H4761" i="50"/>
  <c r="H4760" i="50"/>
  <c r="H4759" i="50"/>
  <c r="H4758" i="50"/>
  <c r="H4757" i="50"/>
  <c r="H4756" i="50"/>
  <c r="H4755" i="50"/>
  <c r="H4754" i="50"/>
  <c r="H4753" i="50"/>
  <c r="H4752" i="50"/>
  <c r="H4751" i="50"/>
  <c r="H4750" i="50"/>
  <c r="H4749" i="50"/>
  <c r="H4748" i="50"/>
  <c r="H4747" i="50"/>
  <c r="H4746" i="50"/>
  <c r="H4745" i="50"/>
  <c r="H4744" i="50"/>
  <c r="H4743" i="50"/>
  <c r="H4742" i="50"/>
  <c r="H4741" i="50"/>
  <c r="H4740" i="50"/>
  <c r="H4739" i="50"/>
  <c r="H4738" i="50"/>
  <c r="H4737" i="50"/>
  <c r="H4736" i="50"/>
  <c r="H4735" i="50"/>
  <c r="H4734" i="50"/>
  <c r="H4733" i="50"/>
  <c r="H4732" i="50"/>
  <c r="H4731" i="50"/>
  <c r="H4730" i="50"/>
  <c r="H4729" i="50"/>
  <c r="H4728" i="50"/>
  <c r="H4727" i="50"/>
  <c r="H4726" i="50"/>
  <c r="H4725" i="50"/>
  <c r="H4724" i="50"/>
  <c r="H4723" i="50"/>
  <c r="H4722" i="50"/>
  <c r="H4721" i="50"/>
  <c r="H4720" i="50"/>
  <c r="H4719" i="50"/>
  <c r="H4718" i="50"/>
  <c r="H4717" i="50"/>
  <c r="H4716" i="50"/>
  <c r="H4715" i="50"/>
  <c r="H4714" i="50"/>
  <c r="H4713" i="50"/>
  <c r="H4712" i="50"/>
  <c r="H4711" i="50"/>
  <c r="H4710" i="50"/>
  <c r="H4709" i="50"/>
  <c r="H4708" i="50"/>
  <c r="I4035" i="50"/>
  <c r="I4034" i="50"/>
  <c r="I4033" i="50"/>
  <c r="I4032" i="50"/>
  <c r="I4031" i="50"/>
  <c r="I4030" i="50"/>
  <c r="I4029" i="50"/>
  <c r="I4028" i="50"/>
  <c r="I4027" i="50"/>
  <c r="I4026" i="50"/>
  <c r="I4025" i="50"/>
  <c r="I4024" i="50"/>
  <c r="I4023" i="50"/>
  <c r="I4022" i="50"/>
  <c r="I4021" i="50"/>
  <c r="I4020" i="50"/>
  <c r="I4019" i="50"/>
  <c r="I4018" i="50"/>
  <c r="I4017" i="50"/>
  <c r="I4016" i="50"/>
  <c r="I4015" i="50"/>
  <c r="I4014" i="50"/>
  <c r="I4013" i="50"/>
  <c r="I4012" i="50"/>
  <c r="I4011" i="50"/>
  <c r="I4010" i="50"/>
  <c r="I4009" i="50"/>
  <c r="I4008" i="50"/>
  <c r="I4007" i="50"/>
  <c r="I4006" i="50"/>
  <c r="I4005" i="50"/>
  <c r="I4004" i="50"/>
  <c r="I4003" i="50"/>
  <c r="I4002" i="50"/>
  <c r="I4001" i="50"/>
  <c r="I4000" i="50"/>
  <c r="I3999" i="50"/>
  <c r="I3998" i="50"/>
  <c r="I3997" i="50"/>
  <c r="I3996" i="50"/>
  <c r="I3995" i="50"/>
  <c r="I3994" i="50"/>
  <c r="I3993" i="50"/>
  <c r="I3992" i="50"/>
  <c r="I3991" i="50"/>
  <c r="I3990" i="50"/>
  <c r="I3989" i="50"/>
  <c r="I3988" i="50"/>
  <c r="I3987" i="50"/>
  <c r="I3986" i="50"/>
  <c r="I3985" i="50"/>
  <c r="I3984" i="50"/>
  <c r="I3983" i="50"/>
  <c r="I3982" i="50"/>
  <c r="I3981" i="50"/>
  <c r="I3980" i="50"/>
  <c r="I3979" i="50"/>
  <c r="I3978" i="50"/>
  <c r="I3977" i="50"/>
  <c r="I3976" i="50"/>
  <c r="I3975" i="50"/>
  <c r="I3974" i="50"/>
  <c r="I3973" i="50"/>
  <c r="I3972" i="50"/>
  <c r="I3971" i="50"/>
  <c r="I3970" i="50"/>
  <c r="I3969" i="50"/>
  <c r="I3968" i="50"/>
  <c r="I3967" i="50"/>
  <c r="I3966" i="50"/>
  <c r="I3965" i="50"/>
  <c r="I3964" i="50"/>
  <c r="I3963" i="50"/>
  <c r="I3962" i="50"/>
  <c r="I3961" i="50"/>
  <c r="I3960" i="50"/>
  <c r="I3959" i="50"/>
  <c r="I3958" i="50"/>
  <c r="I3957" i="50"/>
  <c r="I3956" i="50"/>
  <c r="I3955" i="50"/>
  <c r="I3954" i="50"/>
  <c r="I3953" i="50"/>
  <c r="I3952" i="50"/>
  <c r="I3951" i="50"/>
  <c r="I3950" i="50"/>
  <c r="I3949" i="50"/>
  <c r="I3948" i="50"/>
  <c r="I3947" i="50"/>
  <c r="I3946" i="50"/>
  <c r="I3945" i="50"/>
  <c r="I3944" i="50"/>
  <c r="I3943" i="50"/>
  <c r="I3942" i="50"/>
  <c r="I3941" i="50"/>
  <c r="I3940" i="50"/>
  <c r="I3939" i="50"/>
  <c r="I3938" i="50"/>
  <c r="I3937" i="50"/>
  <c r="I3936" i="50"/>
  <c r="I3935" i="50"/>
  <c r="I3934" i="50"/>
  <c r="I3933" i="50"/>
  <c r="I3932" i="50"/>
  <c r="I3931" i="50"/>
  <c r="I3930" i="50"/>
  <c r="I3929" i="50"/>
  <c r="I3928" i="50"/>
  <c r="I3927" i="50"/>
  <c r="I3926" i="50"/>
  <c r="I3925" i="50"/>
  <c r="I3924" i="50"/>
  <c r="I3923" i="50"/>
  <c r="I3922" i="50"/>
  <c r="I3921" i="50"/>
  <c r="I3920" i="50"/>
  <c r="I3919" i="50"/>
  <c r="I3918" i="50"/>
  <c r="I3917" i="50"/>
  <c r="I3916" i="50"/>
  <c r="I3915" i="50"/>
  <c r="I3914" i="50"/>
  <c r="I3913" i="50"/>
  <c r="I3912" i="50"/>
  <c r="I3911" i="50"/>
  <c r="I3910" i="50"/>
  <c r="I3909" i="50"/>
  <c r="I3908" i="50"/>
  <c r="I3907" i="50"/>
  <c r="I3906" i="50"/>
  <c r="I3905" i="50"/>
  <c r="I3904" i="50"/>
  <c r="I3903" i="50"/>
  <c r="I3902" i="50"/>
  <c r="I3901" i="50"/>
  <c r="I3900" i="50"/>
  <c r="I3899" i="50"/>
  <c r="I3898" i="50"/>
  <c r="I3897" i="50"/>
  <c r="I3896" i="50"/>
  <c r="I3895" i="50"/>
  <c r="I3894" i="50"/>
  <c r="I3893" i="50"/>
  <c r="I3892" i="50"/>
  <c r="I3891" i="50"/>
  <c r="I3890" i="50"/>
  <c r="I3889" i="50"/>
  <c r="I3888" i="50"/>
  <c r="I3887" i="50"/>
  <c r="I3886" i="50"/>
  <c r="I3885" i="50"/>
  <c r="I3884" i="50"/>
  <c r="I3883" i="50"/>
  <c r="I3882" i="50"/>
  <c r="I3881" i="50"/>
  <c r="I3880" i="50"/>
  <c r="I3879" i="50"/>
  <c r="I3878" i="50"/>
  <c r="I3877" i="50"/>
  <c r="I3876" i="50"/>
  <c r="I3875" i="50"/>
  <c r="I3874" i="50"/>
  <c r="I3873" i="50"/>
  <c r="I3872" i="50"/>
  <c r="I3871" i="50"/>
  <c r="I3870" i="50"/>
  <c r="I3869" i="50"/>
  <c r="I3868" i="50"/>
  <c r="I3867" i="50"/>
  <c r="I3866" i="50"/>
  <c r="I3865" i="50"/>
  <c r="I3864" i="50"/>
  <c r="I3863" i="50"/>
  <c r="I3862" i="50"/>
  <c r="I3861" i="50"/>
  <c r="I3860" i="50"/>
  <c r="I3859" i="50"/>
  <c r="I3858" i="50"/>
  <c r="I3857" i="50"/>
  <c r="I3856" i="50"/>
  <c r="I3855" i="50"/>
  <c r="I3854" i="50"/>
  <c r="I3853" i="50"/>
  <c r="I3852" i="50"/>
  <c r="I3851" i="50"/>
  <c r="I3850" i="50"/>
  <c r="I3849" i="50"/>
  <c r="I3848" i="50"/>
  <c r="I3847" i="50"/>
  <c r="I3846" i="50"/>
  <c r="I3845" i="50"/>
  <c r="I3844" i="50"/>
  <c r="I3843" i="50"/>
  <c r="I3842" i="50"/>
  <c r="I3841" i="50"/>
  <c r="I3840" i="50"/>
  <c r="I3839" i="50"/>
  <c r="I3838" i="50"/>
  <c r="I3837" i="50"/>
  <c r="I3836" i="50"/>
  <c r="I3835" i="50"/>
  <c r="I3834" i="50"/>
  <c r="I3833" i="50"/>
  <c r="I3832" i="50"/>
  <c r="I3831" i="50"/>
  <c r="I3830" i="50"/>
  <c r="I3829" i="50"/>
  <c r="I3828" i="50"/>
  <c r="I3827" i="50"/>
  <c r="I3826" i="50"/>
  <c r="I3825" i="50"/>
  <c r="I3824" i="50"/>
  <c r="I3823" i="50"/>
  <c r="I3822" i="50"/>
  <c r="I3821" i="50"/>
  <c r="I3820" i="50"/>
  <c r="I3819" i="50"/>
  <c r="I3818" i="50"/>
  <c r="I3817" i="50"/>
  <c r="I3816" i="50"/>
  <c r="I3815" i="50"/>
  <c r="I3814" i="50"/>
  <c r="I3813" i="50"/>
  <c r="I3812" i="50"/>
  <c r="I3811" i="50"/>
  <c r="I3810" i="50"/>
  <c r="I3809" i="50"/>
  <c r="I3808" i="50"/>
  <c r="I3807" i="50"/>
  <c r="I3806" i="50"/>
  <c r="I3805" i="50"/>
  <c r="I3804" i="50"/>
  <c r="I3803" i="50"/>
  <c r="I3802" i="50"/>
  <c r="I3801" i="50"/>
  <c r="I3800" i="50"/>
  <c r="I3799" i="50"/>
  <c r="I3798" i="50"/>
  <c r="I3797" i="50"/>
  <c r="I3796" i="50"/>
  <c r="I3795" i="50"/>
  <c r="I3794" i="50"/>
  <c r="I3793" i="50"/>
  <c r="I3792" i="50"/>
  <c r="I3791" i="50"/>
  <c r="I3790" i="50"/>
  <c r="I3789" i="50"/>
  <c r="I3788" i="50"/>
  <c r="I3787" i="50"/>
  <c r="I3786" i="50"/>
  <c r="I3785" i="50"/>
  <c r="I3784" i="50"/>
  <c r="I3783" i="50"/>
  <c r="I3782" i="50"/>
  <c r="I3781" i="50"/>
  <c r="I3780" i="50"/>
  <c r="I3779" i="50"/>
  <c r="I3778" i="50"/>
  <c r="I3777" i="50"/>
  <c r="I3776" i="50"/>
  <c r="I3775" i="50"/>
  <c r="I3774" i="50"/>
  <c r="I3773" i="50"/>
  <c r="I3772" i="50"/>
  <c r="I3771" i="50"/>
  <c r="I3770" i="50"/>
  <c r="I3769" i="50"/>
  <c r="I3768" i="50"/>
  <c r="I3767" i="50"/>
  <c r="I3766" i="50"/>
  <c r="I3765" i="50"/>
  <c r="I3764" i="50"/>
  <c r="I3763" i="50"/>
  <c r="I3762" i="50"/>
  <c r="I3761" i="50"/>
  <c r="I3760" i="50"/>
  <c r="I3759" i="50"/>
  <c r="I3758" i="50"/>
  <c r="I3757" i="50"/>
  <c r="I3756" i="50"/>
  <c r="I3755" i="50"/>
  <c r="I3754" i="50"/>
  <c r="I3753" i="50"/>
  <c r="I3752" i="50"/>
  <c r="I3751" i="50"/>
  <c r="I3750" i="50"/>
  <c r="I3749" i="50"/>
  <c r="I3748" i="50"/>
  <c r="I3747" i="50"/>
  <c r="I3746" i="50"/>
  <c r="I3745" i="50"/>
  <c r="I3744" i="50"/>
  <c r="I3743" i="50"/>
  <c r="I3742" i="50"/>
  <c r="I3741" i="50"/>
  <c r="I3740" i="50"/>
  <c r="I3739" i="50"/>
  <c r="I3738" i="50"/>
  <c r="I3737" i="50"/>
  <c r="I3736" i="50"/>
  <c r="I3735" i="50"/>
  <c r="I3734" i="50"/>
  <c r="I3733" i="50"/>
  <c r="I3732" i="50"/>
  <c r="I3731" i="50"/>
  <c r="I3730" i="50"/>
  <c r="I3729" i="50"/>
  <c r="I3728" i="50"/>
  <c r="I3727" i="50"/>
  <c r="I3726" i="50"/>
  <c r="I3725" i="50"/>
  <c r="I3724" i="50"/>
  <c r="I3723" i="50"/>
  <c r="I3722" i="50"/>
  <c r="I3721" i="50"/>
  <c r="I3720" i="50"/>
  <c r="I3719" i="50"/>
  <c r="I3718" i="50"/>
  <c r="I3717" i="50"/>
  <c r="I3716" i="50"/>
  <c r="I3715" i="50"/>
  <c r="I3714" i="50"/>
  <c r="I3713" i="50"/>
  <c r="I3712" i="50"/>
  <c r="I3711" i="50"/>
  <c r="I3710" i="50"/>
  <c r="I3709" i="50"/>
  <c r="I3708" i="50"/>
  <c r="I3707" i="50"/>
  <c r="I3706" i="50"/>
  <c r="I3705" i="50"/>
  <c r="I3704" i="50"/>
  <c r="I3703" i="50"/>
  <c r="I3702" i="50"/>
  <c r="I3701" i="50"/>
  <c r="I3700" i="50"/>
  <c r="I3699" i="50"/>
  <c r="I3698" i="50"/>
  <c r="I3697" i="50"/>
  <c r="I3696" i="50"/>
  <c r="I3695" i="50"/>
  <c r="I3694" i="50"/>
  <c r="I3693" i="50"/>
  <c r="I3692" i="50"/>
  <c r="I3691" i="50"/>
  <c r="I3690" i="50"/>
  <c r="I3689" i="50"/>
  <c r="I3688" i="50"/>
  <c r="I3687" i="50"/>
  <c r="I3686" i="50"/>
  <c r="I3685" i="50"/>
  <c r="I3684" i="50"/>
  <c r="I3683" i="50"/>
  <c r="I3682" i="50"/>
  <c r="I3681" i="50"/>
  <c r="I3680" i="50"/>
  <c r="I3679" i="50"/>
  <c r="I3678" i="50"/>
  <c r="I3677" i="50"/>
  <c r="I3676" i="50"/>
  <c r="I3675" i="50"/>
  <c r="I3674" i="50"/>
  <c r="I3673" i="50"/>
  <c r="I3672" i="50"/>
  <c r="I3671" i="50"/>
  <c r="I3670" i="50"/>
  <c r="I3669" i="50"/>
  <c r="I3668" i="50"/>
  <c r="I3667" i="50"/>
  <c r="I3666" i="50"/>
  <c r="I3665" i="50"/>
  <c r="I3664" i="50"/>
  <c r="I3663" i="50"/>
  <c r="I3662" i="50"/>
  <c r="I3661" i="50"/>
  <c r="I3660" i="50"/>
  <c r="I3659" i="50"/>
  <c r="I3658" i="50"/>
  <c r="I3657" i="50"/>
  <c r="I3656" i="50"/>
  <c r="I3655" i="50"/>
  <c r="I3654" i="50"/>
  <c r="I3653" i="50"/>
  <c r="I3652" i="50"/>
  <c r="I3651" i="50"/>
  <c r="I3650" i="50"/>
  <c r="I3649" i="50"/>
  <c r="I3648" i="50"/>
  <c r="I3647" i="50"/>
  <c r="I3646" i="50"/>
  <c r="I3645" i="50"/>
  <c r="I3644" i="50"/>
  <c r="I3643" i="50"/>
  <c r="I3642" i="50"/>
  <c r="I3641" i="50"/>
  <c r="I3640" i="50"/>
  <c r="I3639" i="50"/>
  <c r="I3638" i="50"/>
  <c r="I3637" i="50"/>
  <c r="I3636" i="50"/>
  <c r="I3635" i="50"/>
  <c r="I3634" i="50"/>
  <c r="I3633" i="50"/>
  <c r="I3632" i="50"/>
  <c r="I3631" i="50"/>
  <c r="I3630" i="50"/>
  <c r="I3629" i="50"/>
  <c r="I3628" i="50"/>
  <c r="I3627" i="50"/>
  <c r="I3626" i="50"/>
  <c r="I3625" i="50"/>
  <c r="I3624" i="50"/>
  <c r="I3623" i="50"/>
  <c r="I3622" i="50"/>
  <c r="I3621" i="50"/>
  <c r="I3620" i="50"/>
  <c r="I3619" i="50"/>
  <c r="I3618" i="50"/>
  <c r="I3617" i="50"/>
  <c r="I3616" i="50"/>
  <c r="I3615" i="50"/>
  <c r="I3614" i="50"/>
  <c r="I3613" i="50"/>
  <c r="I3612" i="50"/>
  <c r="I3611" i="50"/>
  <c r="I3610" i="50"/>
  <c r="I3609" i="50"/>
  <c r="I3608" i="50"/>
  <c r="I3607" i="50"/>
  <c r="I3606" i="50"/>
  <c r="I3605" i="50"/>
  <c r="I3604" i="50"/>
  <c r="I3603" i="50"/>
  <c r="I3602" i="50"/>
  <c r="I3601" i="50"/>
  <c r="I3600" i="50"/>
  <c r="I3599" i="50"/>
  <c r="I3598" i="50"/>
  <c r="I3597" i="50"/>
  <c r="I3596" i="50"/>
  <c r="I3595" i="50"/>
  <c r="I3594" i="50"/>
  <c r="I3593" i="50"/>
  <c r="I3592" i="50"/>
  <c r="I3591" i="50"/>
  <c r="I3590" i="50"/>
  <c r="I3589" i="50"/>
  <c r="I3588" i="50"/>
  <c r="I3587" i="50"/>
  <c r="I3586" i="50"/>
  <c r="I3585" i="50"/>
  <c r="I3584" i="50"/>
  <c r="I3583" i="50"/>
  <c r="I3582" i="50"/>
  <c r="I3581" i="50"/>
  <c r="I3580" i="50"/>
  <c r="I3579" i="50"/>
  <c r="I3578" i="50"/>
  <c r="I3577" i="50"/>
  <c r="I3576" i="50"/>
  <c r="I3575" i="50"/>
  <c r="I3574" i="50"/>
  <c r="I3573" i="50"/>
  <c r="I3572" i="50"/>
  <c r="I3571" i="50"/>
  <c r="I3570" i="50"/>
  <c r="I3569" i="50"/>
  <c r="I3568" i="50"/>
  <c r="I3567" i="50"/>
  <c r="I3566" i="50"/>
  <c r="I3565" i="50"/>
  <c r="I3564" i="50"/>
  <c r="I3563" i="50"/>
  <c r="I3562" i="50"/>
  <c r="I3561" i="50"/>
  <c r="I3560" i="50"/>
  <c r="I3559" i="50"/>
  <c r="I3558" i="50"/>
  <c r="I3557" i="50"/>
  <c r="I3556" i="50"/>
  <c r="I3555" i="50"/>
  <c r="I3554" i="50"/>
  <c r="I3553" i="50"/>
  <c r="I3552" i="50"/>
  <c r="I3551" i="50"/>
  <c r="I3550" i="50"/>
  <c r="I3549" i="50"/>
  <c r="I3548" i="50"/>
  <c r="I3547" i="50"/>
  <c r="I3546" i="50"/>
  <c r="I3545" i="50"/>
  <c r="I3544" i="50"/>
  <c r="I3543" i="50"/>
  <c r="I3542" i="50"/>
  <c r="I3541" i="50"/>
  <c r="I3540" i="50"/>
  <c r="I3539" i="50"/>
  <c r="I3538" i="50"/>
  <c r="I3537" i="50"/>
  <c r="I3536" i="50"/>
  <c r="I3535" i="50"/>
  <c r="I3534" i="50"/>
  <c r="I3533" i="50"/>
  <c r="I3532" i="50"/>
  <c r="I3531" i="50"/>
  <c r="I3530" i="50"/>
  <c r="I3529" i="50"/>
  <c r="I3528" i="50"/>
  <c r="I3527" i="50"/>
  <c r="I3526" i="50"/>
  <c r="I3525" i="50"/>
  <c r="I3524" i="50"/>
  <c r="I3523" i="50"/>
  <c r="I3522" i="50"/>
  <c r="I3521" i="50"/>
  <c r="I3520" i="50"/>
  <c r="I3519" i="50"/>
  <c r="I3518" i="50"/>
  <c r="I3517" i="50"/>
  <c r="I3516" i="50"/>
  <c r="I3515" i="50"/>
  <c r="I3514" i="50"/>
  <c r="I3513" i="50"/>
  <c r="I3512" i="50"/>
  <c r="I3511" i="50"/>
  <c r="I3510" i="50"/>
  <c r="I3509" i="50"/>
  <c r="I3508" i="50"/>
  <c r="I3507" i="50"/>
  <c r="I3506" i="50"/>
  <c r="I3505" i="50"/>
  <c r="I3504" i="50"/>
  <c r="I3503" i="50"/>
  <c r="I3502" i="50"/>
  <c r="I3501" i="50"/>
  <c r="I3500" i="50"/>
  <c r="I3499" i="50"/>
  <c r="I3498" i="50"/>
  <c r="I3497" i="50"/>
  <c r="I3496" i="50"/>
  <c r="I3495" i="50"/>
  <c r="I3494" i="50"/>
  <c r="I3493" i="50"/>
  <c r="I3492" i="50"/>
  <c r="I3491" i="50"/>
  <c r="I3490" i="50"/>
  <c r="I3489" i="50"/>
  <c r="I3488" i="50"/>
  <c r="I3487" i="50"/>
  <c r="I3486" i="50"/>
  <c r="I3485" i="50"/>
  <c r="I3484" i="50"/>
  <c r="I3483" i="50"/>
  <c r="I3482" i="50"/>
  <c r="I3481" i="50"/>
  <c r="I3480" i="50"/>
  <c r="I3479" i="50"/>
  <c r="I3478" i="50"/>
  <c r="I3477" i="50"/>
  <c r="I3476" i="50"/>
  <c r="I3475" i="50"/>
  <c r="I3474" i="50"/>
  <c r="I3473" i="50"/>
  <c r="I3472" i="50"/>
  <c r="I3471" i="50"/>
  <c r="I3470" i="50"/>
  <c r="I3469" i="50"/>
  <c r="I3468" i="50"/>
  <c r="I3467" i="50"/>
  <c r="I3466" i="50"/>
  <c r="I3465" i="50"/>
  <c r="I3464" i="50"/>
  <c r="I3463" i="50"/>
  <c r="I3462" i="50"/>
  <c r="I3461" i="50"/>
  <c r="I3460" i="50"/>
  <c r="I3459" i="50"/>
  <c r="I3458" i="50"/>
  <c r="I3457" i="50"/>
  <c r="I3456" i="50"/>
  <c r="I3455" i="50"/>
  <c r="I3454" i="50"/>
  <c r="I3453" i="50"/>
  <c r="I3452" i="50"/>
  <c r="I3451" i="50"/>
  <c r="I3450" i="50"/>
  <c r="I3449" i="50"/>
  <c r="I3448" i="50"/>
  <c r="I3447" i="50"/>
  <c r="I3446" i="50"/>
  <c r="I3445" i="50"/>
  <c r="I3444" i="50"/>
  <c r="I3443" i="50"/>
  <c r="I3442" i="50"/>
  <c r="I3441" i="50"/>
  <c r="I3440" i="50"/>
  <c r="I3439" i="50"/>
  <c r="I3438" i="50"/>
  <c r="I3437" i="50"/>
  <c r="I3436" i="50"/>
  <c r="I3435" i="50"/>
  <c r="I3434" i="50"/>
  <c r="I3433" i="50"/>
  <c r="I3432" i="50"/>
  <c r="I3431" i="50"/>
  <c r="I3430" i="50"/>
  <c r="I3429" i="50"/>
  <c r="I3428" i="50"/>
  <c r="I3427" i="50"/>
  <c r="I3426" i="50"/>
  <c r="I3425" i="50"/>
  <c r="I3424" i="50"/>
  <c r="I3423" i="50"/>
  <c r="I3422" i="50"/>
  <c r="I3421" i="50"/>
  <c r="I3420" i="50"/>
  <c r="I3419" i="50"/>
  <c r="I3418" i="50"/>
  <c r="I3417" i="50"/>
  <c r="I3416" i="50"/>
  <c r="I3415" i="50"/>
  <c r="I3414" i="50"/>
  <c r="I3413" i="50"/>
  <c r="I3412" i="50"/>
  <c r="I3411" i="50"/>
  <c r="I3410" i="50"/>
  <c r="I3409" i="50"/>
  <c r="I3408" i="50"/>
  <c r="I3407" i="50"/>
  <c r="I3406" i="50"/>
  <c r="I3405" i="50"/>
  <c r="I3404" i="50"/>
  <c r="I3403" i="50"/>
  <c r="I3402" i="50"/>
  <c r="I3401" i="50"/>
  <c r="I3400" i="50"/>
  <c r="I3399" i="50"/>
  <c r="I3398" i="50"/>
  <c r="I3397" i="50"/>
  <c r="I3396" i="50"/>
  <c r="I3395" i="50"/>
  <c r="I3394" i="50"/>
  <c r="I3393" i="50"/>
  <c r="I3392" i="50"/>
  <c r="I3391" i="50"/>
  <c r="I3390" i="50"/>
  <c r="I3389" i="50"/>
  <c r="I3388" i="50"/>
  <c r="I3387" i="50"/>
  <c r="I3386" i="50"/>
  <c r="I3385" i="50"/>
  <c r="I3384" i="50"/>
  <c r="I3383" i="50"/>
  <c r="I3382" i="50"/>
  <c r="I3381" i="50"/>
  <c r="I3380" i="50"/>
  <c r="I3379" i="50"/>
  <c r="I3378" i="50"/>
  <c r="I3377" i="50"/>
  <c r="I3376" i="50"/>
  <c r="I3375" i="50"/>
  <c r="I3374" i="50"/>
  <c r="I3373" i="50"/>
  <c r="I3372" i="50"/>
  <c r="I3371" i="50"/>
  <c r="I3370" i="50"/>
  <c r="I3369" i="50"/>
  <c r="I3368" i="50"/>
  <c r="I3367" i="50"/>
  <c r="I3366" i="50"/>
  <c r="I3365" i="50"/>
  <c r="I3364" i="50"/>
  <c r="H4707" i="50"/>
  <c r="H4706" i="50"/>
  <c r="H4705" i="50"/>
  <c r="H4704" i="50"/>
  <c r="H4703" i="50"/>
  <c r="H4702" i="50"/>
  <c r="H4701" i="50"/>
  <c r="H4700" i="50"/>
  <c r="H4699" i="50"/>
  <c r="H4698" i="50"/>
  <c r="H4697" i="50"/>
  <c r="H4696" i="50"/>
  <c r="H4695" i="50"/>
  <c r="H4694" i="50"/>
  <c r="H4693" i="50"/>
  <c r="H4692" i="50"/>
  <c r="H4691" i="50"/>
  <c r="H4690" i="50"/>
  <c r="H4689" i="50"/>
  <c r="H4688" i="50"/>
  <c r="H4687" i="50"/>
  <c r="H4686" i="50"/>
  <c r="H4685" i="50"/>
  <c r="H4684" i="50"/>
  <c r="H4683" i="50"/>
  <c r="H4682" i="50"/>
  <c r="H4681" i="50"/>
  <c r="H4680" i="50"/>
  <c r="H4679" i="50"/>
  <c r="H4678" i="50"/>
  <c r="H4677" i="50"/>
  <c r="H4676" i="50"/>
  <c r="H4675" i="50"/>
  <c r="H4674" i="50"/>
  <c r="H4673" i="50"/>
  <c r="H4672" i="50"/>
  <c r="H4671" i="50"/>
  <c r="H4670" i="50"/>
  <c r="H4669" i="50"/>
  <c r="H4668" i="50"/>
  <c r="H4667" i="50"/>
  <c r="H4666" i="50"/>
  <c r="H4665" i="50"/>
  <c r="H4664" i="50"/>
  <c r="H4663" i="50"/>
  <c r="H4662" i="50"/>
  <c r="H4661" i="50"/>
  <c r="H4660" i="50"/>
  <c r="H4659" i="50"/>
  <c r="H4658" i="50"/>
  <c r="H4657" i="50"/>
  <c r="H4656" i="50"/>
  <c r="H4655" i="50"/>
  <c r="H4654" i="50"/>
  <c r="H4653" i="50"/>
  <c r="H4652" i="50"/>
  <c r="H4651" i="50"/>
  <c r="H4650" i="50"/>
  <c r="H4649" i="50"/>
  <c r="H4648" i="50"/>
  <c r="H4647" i="50"/>
  <c r="H4646" i="50"/>
  <c r="H4645" i="50"/>
  <c r="H4644" i="50"/>
  <c r="H4643" i="50"/>
  <c r="H4642" i="50"/>
  <c r="H4641" i="50"/>
  <c r="H4640" i="50"/>
  <c r="H4639" i="50"/>
  <c r="H4638" i="50"/>
  <c r="H4637" i="50"/>
  <c r="H4636" i="50"/>
  <c r="H4635" i="50"/>
  <c r="H4634" i="50"/>
  <c r="H4633" i="50"/>
  <c r="H4632" i="50"/>
  <c r="H4631" i="50"/>
  <c r="H4630" i="50"/>
  <c r="H4629" i="50"/>
  <c r="H4628" i="50"/>
  <c r="H4627" i="50"/>
  <c r="H4626" i="50"/>
  <c r="H4625" i="50"/>
  <c r="H4624" i="50"/>
  <c r="H4623" i="50"/>
  <c r="H4622" i="50"/>
  <c r="H4621" i="50"/>
  <c r="H4620" i="50"/>
  <c r="H4619" i="50"/>
  <c r="H4618" i="50"/>
  <c r="H4617" i="50"/>
  <c r="H4616" i="50"/>
  <c r="H4615" i="50"/>
  <c r="H4614" i="50"/>
  <c r="H4613" i="50"/>
  <c r="H4612" i="50"/>
  <c r="H4611" i="50"/>
  <c r="H4610" i="50"/>
  <c r="H4609" i="50"/>
  <c r="H4608" i="50"/>
  <c r="H4607" i="50"/>
  <c r="H4606" i="50"/>
  <c r="H4605" i="50"/>
  <c r="H4604" i="50"/>
  <c r="H4603" i="50"/>
  <c r="H4602" i="50"/>
  <c r="H4601" i="50"/>
  <c r="H4600" i="50"/>
  <c r="H4599" i="50"/>
  <c r="H4598" i="50"/>
  <c r="H4597" i="50"/>
  <c r="H4596" i="50"/>
  <c r="H4595" i="50"/>
  <c r="H4594" i="50"/>
  <c r="H4593" i="50"/>
  <c r="H4592" i="50"/>
  <c r="H4591" i="50"/>
  <c r="H4590" i="50"/>
  <c r="H4589" i="50"/>
  <c r="H4588" i="50"/>
  <c r="H4587" i="50"/>
  <c r="H4586" i="50"/>
  <c r="H4585" i="50"/>
  <c r="H4584" i="50"/>
  <c r="H4583" i="50"/>
  <c r="H4582" i="50"/>
  <c r="H4581" i="50"/>
  <c r="H4580" i="50"/>
  <c r="H4579" i="50"/>
  <c r="H4578" i="50"/>
  <c r="H4577" i="50"/>
  <c r="H4576" i="50"/>
  <c r="H4575" i="50"/>
  <c r="H4574" i="50"/>
  <c r="H4573" i="50"/>
  <c r="H4572" i="50"/>
  <c r="H4571" i="50"/>
  <c r="H4570" i="50"/>
  <c r="H4569" i="50"/>
  <c r="H4568" i="50"/>
  <c r="H4567" i="50"/>
  <c r="H4566" i="50"/>
  <c r="H4565" i="50"/>
  <c r="H4564" i="50"/>
  <c r="H4563" i="50"/>
  <c r="H4562" i="50"/>
  <c r="H4561" i="50"/>
  <c r="H4560" i="50"/>
  <c r="H4559" i="50"/>
  <c r="H4558" i="50"/>
  <c r="H4557" i="50"/>
  <c r="H4556" i="50"/>
  <c r="H4555" i="50"/>
  <c r="H4554" i="50"/>
  <c r="H4553" i="50"/>
  <c r="H4552" i="50"/>
  <c r="H4551" i="50"/>
  <c r="H4550" i="50"/>
  <c r="H4549" i="50"/>
  <c r="H4548" i="50"/>
  <c r="H4547" i="50"/>
  <c r="H4546" i="50"/>
  <c r="H4545" i="50"/>
  <c r="H4544" i="50"/>
  <c r="H4543" i="50"/>
  <c r="H4542" i="50"/>
  <c r="H4541" i="50"/>
  <c r="H4540" i="50"/>
  <c r="H4539" i="50"/>
  <c r="H4538" i="50"/>
  <c r="H4537" i="50"/>
  <c r="H4536" i="50"/>
  <c r="H4535" i="50"/>
  <c r="H4534" i="50"/>
  <c r="H4533" i="50"/>
  <c r="H4532" i="50"/>
  <c r="H4531" i="50"/>
  <c r="H4530" i="50"/>
  <c r="H4529" i="50"/>
  <c r="H4528" i="50"/>
  <c r="H4527" i="50"/>
  <c r="H4526" i="50"/>
  <c r="H4525" i="50"/>
  <c r="H4524" i="50"/>
  <c r="H4523" i="50"/>
  <c r="H4522" i="50"/>
  <c r="H4521" i="50"/>
  <c r="H4520" i="50"/>
  <c r="H4519" i="50"/>
  <c r="H4518" i="50"/>
  <c r="H4517" i="50"/>
  <c r="H4516" i="50"/>
  <c r="H4515" i="50"/>
  <c r="H4514" i="50"/>
  <c r="H4513" i="50"/>
  <c r="H4512" i="50"/>
  <c r="H4511" i="50"/>
  <c r="H4510" i="50"/>
  <c r="H4509" i="50"/>
  <c r="H4508" i="50"/>
  <c r="H4507" i="50"/>
  <c r="H4506" i="50"/>
  <c r="H4505" i="50"/>
  <c r="H4504" i="50"/>
  <c r="H4503" i="50"/>
  <c r="H4502" i="50"/>
  <c r="H4501" i="50"/>
  <c r="H4500" i="50"/>
  <c r="H4499" i="50"/>
  <c r="H4498" i="50"/>
  <c r="H4497" i="50"/>
  <c r="H4496" i="50"/>
  <c r="H4495" i="50"/>
  <c r="H4494" i="50"/>
  <c r="H4493" i="50"/>
  <c r="H4492" i="50"/>
  <c r="H4491" i="50"/>
  <c r="H4490" i="50"/>
  <c r="H4489" i="50"/>
  <c r="H4488" i="50"/>
  <c r="H4487" i="50"/>
  <c r="H4486" i="50"/>
  <c r="H4485" i="50"/>
  <c r="H4484" i="50"/>
  <c r="H4483" i="50"/>
  <c r="H4482" i="50"/>
  <c r="H4481" i="50"/>
  <c r="H4480" i="50"/>
  <c r="H4479" i="50"/>
  <c r="H4478" i="50"/>
  <c r="H4477" i="50"/>
  <c r="H4476" i="50"/>
  <c r="H4475" i="50"/>
  <c r="H4474" i="50"/>
  <c r="H4473" i="50"/>
  <c r="H4472" i="50"/>
  <c r="H4471" i="50"/>
  <c r="H4470" i="50"/>
  <c r="H4469" i="50"/>
  <c r="H4468" i="50"/>
  <c r="H4467" i="50"/>
  <c r="H4466" i="50"/>
  <c r="H4465" i="50"/>
  <c r="H4464" i="50"/>
  <c r="H4463" i="50"/>
  <c r="H4462" i="50"/>
  <c r="H4461" i="50"/>
  <c r="H4460" i="50"/>
  <c r="H4459" i="50"/>
  <c r="H4458" i="50"/>
  <c r="H4457" i="50"/>
  <c r="H4456" i="50"/>
  <c r="H4455" i="50"/>
  <c r="H4454" i="50"/>
  <c r="H4453" i="50"/>
  <c r="H4452" i="50"/>
  <c r="H4451" i="50"/>
  <c r="H4450" i="50"/>
  <c r="H4449" i="50"/>
  <c r="H4448" i="50"/>
  <c r="H4447" i="50"/>
  <c r="H4446" i="50"/>
  <c r="H4445" i="50"/>
  <c r="H4444" i="50"/>
  <c r="H4443" i="50"/>
  <c r="H4442" i="50"/>
  <c r="H4441" i="50"/>
  <c r="H4440" i="50"/>
  <c r="H4439" i="50"/>
  <c r="H4438" i="50"/>
  <c r="H4437" i="50"/>
  <c r="H4436" i="50"/>
  <c r="H4435" i="50"/>
  <c r="H4434" i="50"/>
  <c r="H4433" i="50"/>
  <c r="H4432" i="50"/>
  <c r="H4431" i="50"/>
  <c r="H4430" i="50"/>
  <c r="H4429" i="50"/>
  <c r="H4428" i="50"/>
  <c r="H4427" i="50"/>
  <c r="H4426" i="50"/>
  <c r="H4425" i="50"/>
  <c r="H4424" i="50"/>
  <c r="H4423" i="50"/>
  <c r="H4422" i="50"/>
  <c r="H4421" i="50"/>
  <c r="H4420" i="50"/>
  <c r="H4419" i="50"/>
  <c r="H4418" i="50"/>
  <c r="H4417" i="50"/>
  <c r="H4416" i="50"/>
  <c r="H4415" i="50"/>
  <c r="H4414" i="50"/>
  <c r="H4413" i="50"/>
  <c r="H4412" i="50"/>
  <c r="H4411" i="50"/>
  <c r="H4410" i="50"/>
  <c r="H4409" i="50"/>
  <c r="H4408" i="50"/>
  <c r="H4407" i="50"/>
  <c r="H4406" i="50"/>
  <c r="H4405" i="50"/>
  <c r="H4404" i="50"/>
  <c r="H4403" i="50"/>
  <c r="H4402" i="50"/>
  <c r="H4401" i="50"/>
  <c r="H4400" i="50"/>
  <c r="H4399" i="50"/>
  <c r="H4398" i="50"/>
  <c r="H4397" i="50"/>
  <c r="H4396" i="50"/>
  <c r="H4395" i="50"/>
  <c r="H4394" i="50"/>
  <c r="H4393" i="50"/>
  <c r="H4392" i="50"/>
  <c r="H4391" i="50"/>
  <c r="H4390" i="50"/>
  <c r="H4389" i="50"/>
  <c r="H4388" i="50"/>
  <c r="H4387" i="50"/>
  <c r="H4386" i="50"/>
  <c r="H4385" i="50"/>
  <c r="H4384" i="50"/>
  <c r="H4383" i="50"/>
  <c r="H4382" i="50"/>
  <c r="H4381" i="50"/>
  <c r="H4380" i="50"/>
  <c r="H4379" i="50"/>
  <c r="H4378" i="50"/>
  <c r="H4377" i="50"/>
  <c r="H4376" i="50"/>
  <c r="H4375" i="50"/>
  <c r="H4374" i="50"/>
  <c r="H4373" i="50"/>
  <c r="H4372" i="50"/>
  <c r="H4371" i="50"/>
  <c r="H4370" i="50"/>
  <c r="H4369" i="50"/>
  <c r="H4368" i="50"/>
  <c r="H4367" i="50"/>
  <c r="H4366" i="50"/>
  <c r="H4365" i="50"/>
  <c r="H4364" i="50"/>
  <c r="H4363" i="50"/>
  <c r="H4362" i="50"/>
  <c r="H4361" i="50"/>
  <c r="H4360" i="50"/>
  <c r="H4359" i="50"/>
  <c r="H4358" i="50"/>
  <c r="H4357" i="50"/>
  <c r="H4356" i="50"/>
  <c r="H4355" i="50"/>
  <c r="H4354" i="50"/>
  <c r="H4353" i="50"/>
  <c r="H4352" i="50"/>
  <c r="H4351" i="50"/>
  <c r="H4350" i="50"/>
  <c r="H4349" i="50"/>
  <c r="H4348" i="50"/>
  <c r="H4347" i="50"/>
  <c r="H4346" i="50"/>
  <c r="H4345" i="50"/>
  <c r="H4344" i="50"/>
  <c r="H4343" i="50"/>
  <c r="H4342" i="50"/>
  <c r="H4341" i="50"/>
  <c r="H4340" i="50"/>
  <c r="H4339" i="50"/>
  <c r="H4338" i="50"/>
  <c r="H4337" i="50"/>
  <c r="H4336" i="50"/>
  <c r="H4335" i="50"/>
  <c r="H4334" i="50"/>
  <c r="H4333" i="50"/>
  <c r="H4332" i="50"/>
  <c r="H4331" i="50"/>
  <c r="H4330" i="50"/>
  <c r="H4329" i="50"/>
  <c r="H4328" i="50"/>
  <c r="H4327" i="50"/>
  <c r="H4326" i="50"/>
  <c r="H4325" i="50"/>
  <c r="H4324" i="50"/>
  <c r="H4323" i="50"/>
  <c r="H4322" i="50"/>
  <c r="H4321" i="50"/>
  <c r="H4320" i="50"/>
  <c r="H4319" i="50"/>
  <c r="H4318" i="50"/>
  <c r="H4317" i="50"/>
  <c r="H4316" i="50"/>
  <c r="H4315" i="50"/>
  <c r="H4314" i="50"/>
  <c r="H4313" i="50"/>
  <c r="H4312" i="50"/>
  <c r="H4311" i="50"/>
  <c r="H4310" i="50"/>
  <c r="H4309" i="50"/>
  <c r="H4308" i="50"/>
  <c r="H4307" i="50"/>
  <c r="H4306" i="50"/>
  <c r="H4305" i="50"/>
  <c r="H4304" i="50"/>
  <c r="H4303" i="50"/>
  <c r="H4302" i="50"/>
  <c r="H4301" i="50"/>
  <c r="H4300" i="50"/>
  <c r="H4299" i="50"/>
  <c r="H4298" i="50"/>
  <c r="H4297" i="50"/>
  <c r="H4296" i="50"/>
  <c r="H4295" i="50"/>
  <c r="H4294" i="50"/>
  <c r="H4293" i="50"/>
  <c r="H4292" i="50"/>
  <c r="H4291" i="50"/>
  <c r="H4290" i="50"/>
  <c r="H4289" i="50"/>
  <c r="H4288" i="50"/>
  <c r="H4287" i="50"/>
  <c r="H4286" i="50"/>
  <c r="H4285" i="50"/>
  <c r="H4284" i="50"/>
  <c r="H4283" i="50"/>
  <c r="H4282" i="50"/>
  <c r="H4281" i="50"/>
  <c r="H4280" i="50"/>
  <c r="H4279" i="50"/>
  <c r="H4278" i="50"/>
  <c r="H4277" i="50"/>
  <c r="H4276" i="50"/>
  <c r="H4275" i="50"/>
  <c r="H4274" i="50"/>
  <c r="H4273" i="50"/>
  <c r="H4272" i="50"/>
  <c r="H4271" i="50"/>
  <c r="H4270" i="50"/>
  <c r="H4269" i="50"/>
  <c r="H4268" i="50"/>
  <c r="H4267" i="50"/>
  <c r="H4266" i="50"/>
  <c r="H4265" i="50"/>
  <c r="H4264" i="50"/>
  <c r="H4263" i="50"/>
  <c r="H4262" i="50"/>
  <c r="H4261" i="50"/>
  <c r="H4260" i="50"/>
  <c r="H4259" i="50"/>
  <c r="H4258" i="50"/>
  <c r="H4257" i="50"/>
  <c r="H4256" i="50"/>
  <c r="H4255" i="50"/>
  <c r="H4254" i="50"/>
  <c r="H4253" i="50"/>
  <c r="H4252" i="50"/>
  <c r="H4251" i="50"/>
  <c r="H4250" i="50"/>
  <c r="H4249" i="50"/>
  <c r="H4248" i="50"/>
  <c r="H4247" i="50"/>
  <c r="H4246" i="50"/>
  <c r="H4245" i="50"/>
  <c r="H4244" i="50"/>
  <c r="H4243" i="50"/>
  <c r="H4242" i="50"/>
  <c r="H4241" i="50"/>
  <c r="H4240" i="50"/>
  <c r="H4239" i="50"/>
  <c r="H4238" i="50"/>
  <c r="H4237" i="50"/>
  <c r="H4236" i="50"/>
  <c r="H4235" i="50"/>
  <c r="H4234" i="50"/>
  <c r="H4233" i="50"/>
  <c r="H4232" i="50"/>
  <c r="H4231" i="50"/>
  <c r="H4230" i="50"/>
  <c r="H4229" i="50"/>
  <c r="H4228" i="50"/>
  <c r="H4227" i="50"/>
  <c r="H4226" i="50"/>
  <c r="H4225" i="50"/>
  <c r="H4224" i="50"/>
  <c r="H4223" i="50"/>
  <c r="H4222" i="50"/>
  <c r="H4221" i="50"/>
  <c r="H4220" i="50"/>
  <c r="H4219" i="50"/>
  <c r="H4218" i="50"/>
  <c r="H4217" i="50"/>
  <c r="H4216" i="50"/>
  <c r="H4215" i="50"/>
  <c r="H4214" i="50"/>
  <c r="H4213" i="50"/>
  <c r="H4212" i="50"/>
  <c r="H4211" i="50"/>
  <c r="H4210" i="50"/>
  <c r="H4209" i="50"/>
  <c r="H4208" i="50"/>
  <c r="H4207" i="50"/>
  <c r="H4206" i="50"/>
  <c r="H4205" i="50"/>
  <c r="H4204" i="50"/>
  <c r="H4203" i="50"/>
  <c r="H4202" i="50"/>
  <c r="H4201" i="50"/>
  <c r="H4200" i="50"/>
  <c r="H4199" i="50"/>
  <c r="H4198" i="50"/>
  <c r="H4197" i="50"/>
  <c r="H4196" i="50"/>
  <c r="H4195" i="50"/>
  <c r="H4194" i="50"/>
  <c r="H4193" i="50"/>
  <c r="H4192" i="50"/>
  <c r="H4191" i="50"/>
  <c r="H4190" i="50"/>
  <c r="H4189" i="50"/>
  <c r="H4188" i="50"/>
  <c r="H4187" i="50"/>
  <c r="H4186" i="50"/>
  <c r="H4185" i="50"/>
  <c r="H4184" i="50"/>
  <c r="H4183" i="50"/>
  <c r="H4182" i="50"/>
  <c r="H4181" i="50"/>
  <c r="H4180" i="50"/>
  <c r="H4179" i="50"/>
  <c r="H4178" i="50"/>
  <c r="H4177" i="50"/>
  <c r="H4176" i="50"/>
  <c r="H4175" i="50"/>
  <c r="H4174" i="50"/>
  <c r="H4173" i="50"/>
  <c r="H4172" i="50"/>
  <c r="H4171" i="50"/>
  <c r="H4170" i="50"/>
  <c r="H4169" i="50"/>
  <c r="H4168" i="50"/>
  <c r="H4167" i="50"/>
  <c r="H4166" i="50"/>
  <c r="H4165" i="50"/>
  <c r="H4164" i="50"/>
  <c r="H4163" i="50"/>
  <c r="H4162" i="50"/>
  <c r="H4161" i="50"/>
  <c r="H4160" i="50"/>
  <c r="H4159" i="50"/>
  <c r="H4158" i="50"/>
  <c r="H4157" i="50"/>
  <c r="H4156" i="50"/>
  <c r="H4155" i="50"/>
  <c r="H4154" i="50"/>
  <c r="H4153" i="50"/>
  <c r="H4152" i="50"/>
  <c r="H4151" i="50"/>
  <c r="H4150" i="50"/>
  <c r="H4149" i="50"/>
  <c r="H4148" i="50"/>
  <c r="H4147" i="50"/>
  <c r="H4146" i="50"/>
  <c r="H4145" i="50"/>
  <c r="H4144" i="50"/>
  <c r="H4143" i="50"/>
  <c r="H4142" i="50"/>
  <c r="H4141" i="50"/>
  <c r="H4140" i="50"/>
  <c r="H4139" i="50"/>
  <c r="H4138" i="50"/>
  <c r="H4137" i="50"/>
  <c r="H4136" i="50"/>
  <c r="H4135" i="50"/>
  <c r="H4134" i="50"/>
  <c r="H4133" i="50"/>
  <c r="H4132" i="50"/>
  <c r="H4131" i="50"/>
  <c r="H4130" i="50"/>
  <c r="H4129" i="50"/>
  <c r="H4128" i="50"/>
  <c r="H4127" i="50"/>
  <c r="H4126" i="50"/>
  <c r="H4125" i="50"/>
  <c r="H4124" i="50"/>
  <c r="H4123" i="50"/>
  <c r="H4122" i="50"/>
  <c r="H4121" i="50"/>
  <c r="H4120" i="50"/>
  <c r="H4119" i="50"/>
  <c r="H4118" i="50"/>
  <c r="H4117" i="50"/>
  <c r="H4116" i="50"/>
  <c r="H4115" i="50"/>
  <c r="H4114" i="50"/>
  <c r="H4113" i="50"/>
  <c r="H4112" i="50"/>
  <c r="H4111" i="50"/>
  <c r="H4110" i="50"/>
  <c r="H4109" i="50"/>
  <c r="H4108" i="50"/>
  <c r="H4107" i="50"/>
  <c r="H4106" i="50"/>
  <c r="H4105" i="50"/>
  <c r="H4104" i="50"/>
  <c r="H4103" i="50"/>
  <c r="H4102" i="50"/>
  <c r="H4101" i="50"/>
  <c r="H4100" i="50"/>
  <c r="H4099" i="50"/>
  <c r="H4098" i="50"/>
  <c r="H4097" i="50"/>
  <c r="H4096" i="50"/>
  <c r="H4095" i="50"/>
  <c r="H4094" i="50"/>
  <c r="H4093" i="50"/>
  <c r="H4092" i="50"/>
  <c r="H4091" i="50"/>
  <c r="H4090" i="50"/>
  <c r="H4089" i="50"/>
  <c r="H4088" i="50"/>
  <c r="H4087" i="50"/>
  <c r="H4086" i="50"/>
  <c r="H4085" i="50"/>
  <c r="H4084" i="50"/>
  <c r="H4083" i="50"/>
  <c r="H4082" i="50"/>
  <c r="H4081" i="50"/>
  <c r="H4080" i="50"/>
  <c r="H4079" i="50"/>
  <c r="H4078" i="50"/>
  <c r="H4077" i="50"/>
  <c r="H4076" i="50"/>
  <c r="H4075" i="50"/>
  <c r="H4074" i="50"/>
  <c r="H4073" i="50"/>
  <c r="H4072" i="50"/>
  <c r="H4071" i="50"/>
  <c r="H4070" i="50"/>
  <c r="H4069" i="50"/>
  <c r="H4068" i="50"/>
  <c r="H4067" i="50"/>
  <c r="H4066" i="50"/>
  <c r="H4065" i="50"/>
  <c r="H4064" i="50"/>
  <c r="H4063" i="50"/>
  <c r="H4062" i="50"/>
  <c r="H4061" i="50"/>
  <c r="H4060" i="50"/>
  <c r="H4059" i="50"/>
  <c r="H4058" i="50"/>
  <c r="H4057" i="50"/>
  <c r="H4056" i="50"/>
  <c r="H4055" i="50"/>
  <c r="H4054" i="50"/>
  <c r="H4053" i="50"/>
  <c r="H4052" i="50"/>
  <c r="H4051" i="50"/>
  <c r="H4050" i="50"/>
  <c r="H4049" i="50"/>
  <c r="H4048" i="50"/>
  <c r="H4047" i="50"/>
  <c r="H4046" i="50"/>
  <c r="H4045" i="50"/>
  <c r="H4044" i="50"/>
  <c r="H4043" i="50"/>
  <c r="H4042" i="50"/>
  <c r="H4041" i="50"/>
  <c r="H4040" i="50"/>
  <c r="H4039" i="50"/>
  <c r="H4038" i="50"/>
  <c r="H4037" i="50"/>
  <c r="H4036" i="50"/>
  <c r="B25" i="49"/>
  <c r="I3363" i="50"/>
  <c r="I3362" i="50"/>
  <c r="I3361" i="50"/>
  <c r="I3360" i="50"/>
  <c r="I3359" i="50"/>
  <c r="I3358" i="50"/>
  <c r="I3357" i="50"/>
  <c r="I3356" i="50"/>
  <c r="I3355" i="50"/>
  <c r="I3354" i="50"/>
  <c r="I3353" i="50"/>
  <c r="I3352" i="50"/>
  <c r="I3351" i="50"/>
  <c r="I3350" i="50"/>
  <c r="I3349" i="50"/>
  <c r="I3348" i="50"/>
  <c r="I3347" i="50"/>
  <c r="I3346" i="50"/>
  <c r="I3345" i="50"/>
  <c r="I3344" i="50"/>
  <c r="I3343" i="50"/>
  <c r="I3342" i="50"/>
  <c r="I3341" i="50"/>
  <c r="I3340" i="50"/>
  <c r="I3339" i="50"/>
  <c r="I3338" i="50"/>
  <c r="I3337" i="50"/>
  <c r="I3336" i="50"/>
  <c r="I3335" i="50"/>
  <c r="I3334" i="50"/>
  <c r="I3333" i="50"/>
  <c r="I3332" i="50"/>
  <c r="I3331" i="50"/>
  <c r="I3330" i="50"/>
  <c r="I3329" i="50"/>
  <c r="I3328" i="50"/>
  <c r="I3327" i="50"/>
  <c r="I3326" i="50"/>
  <c r="I3325" i="50"/>
  <c r="I3324" i="50"/>
  <c r="I3323" i="50"/>
  <c r="I3322" i="50"/>
  <c r="I3321" i="50"/>
  <c r="I3320" i="50"/>
  <c r="I3319" i="50"/>
  <c r="I3318" i="50"/>
  <c r="I3317" i="50"/>
  <c r="I3316" i="50"/>
  <c r="I3315" i="50"/>
  <c r="I3314" i="50"/>
  <c r="I3313" i="50"/>
  <c r="I3312" i="50"/>
  <c r="I3311" i="50"/>
  <c r="I3310" i="50"/>
  <c r="I3309" i="50"/>
  <c r="I3308" i="50"/>
  <c r="I3307" i="50"/>
  <c r="I3306" i="50"/>
  <c r="I3305" i="50"/>
  <c r="I3304" i="50"/>
  <c r="I3303" i="50"/>
  <c r="I3302" i="50"/>
  <c r="I3301" i="50"/>
  <c r="I3300" i="50"/>
  <c r="I3299" i="50"/>
  <c r="I3298" i="50"/>
  <c r="I3297" i="50"/>
  <c r="I3296" i="50"/>
  <c r="I3295" i="50"/>
  <c r="I3294" i="50"/>
  <c r="I3293" i="50"/>
  <c r="I3292" i="50"/>
  <c r="I3291" i="50"/>
  <c r="I3290" i="50"/>
  <c r="I3289" i="50"/>
  <c r="I3288" i="50"/>
  <c r="I3287" i="50"/>
  <c r="I3286" i="50"/>
  <c r="I3285" i="50"/>
  <c r="I3284" i="50"/>
  <c r="I3283" i="50"/>
  <c r="I3282" i="50"/>
  <c r="I3281" i="50"/>
  <c r="I3280" i="50"/>
  <c r="I3279" i="50"/>
  <c r="I3278" i="50"/>
  <c r="I3277" i="50"/>
  <c r="I3276" i="50"/>
  <c r="I3275" i="50"/>
  <c r="I3274" i="50"/>
  <c r="I3273" i="50"/>
  <c r="I3272" i="50"/>
  <c r="I3271" i="50"/>
  <c r="I3270" i="50"/>
  <c r="I3269" i="50"/>
  <c r="I3268" i="50"/>
  <c r="I3267" i="50"/>
  <c r="I3266" i="50"/>
  <c r="I3265" i="50"/>
  <c r="I3264" i="50"/>
  <c r="I3263" i="50"/>
  <c r="I3262" i="50"/>
  <c r="I3261" i="50"/>
  <c r="I3260" i="50"/>
  <c r="I3259" i="50"/>
  <c r="I3258" i="50"/>
  <c r="I3257" i="50"/>
  <c r="I3256" i="50"/>
  <c r="I3255" i="50"/>
  <c r="I3254" i="50"/>
  <c r="I3253" i="50"/>
  <c r="I3252" i="50"/>
  <c r="I3251" i="50"/>
  <c r="I3250" i="50"/>
  <c r="I3249" i="50"/>
  <c r="I3248" i="50"/>
  <c r="I3247" i="50"/>
  <c r="I3246" i="50"/>
  <c r="I3245" i="50"/>
  <c r="I3244" i="50"/>
  <c r="I3243" i="50"/>
  <c r="I3242" i="50"/>
  <c r="I3241" i="50"/>
  <c r="I3240" i="50"/>
  <c r="I3239" i="50"/>
  <c r="I3238" i="50"/>
  <c r="I3237" i="50"/>
  <c r="I3236" i="50"/>
  <c r="I3235" i="50"/>
  <c r="I3234" i="50"/>
  <c r="I3233" i="50"/>
  <c r="I3232" i="50"/>
  <c r="I3231" i="50"/>
  <c r="I3230" i="50"/>
  <c r="I3229" i="50"/>
  <c r="I3228" i="50"/>
  <c r="I3227" i="50"/>
  <c r="I3226" i="50"/>
  <c r="I3225" i="50"/>
  <c r="I3224" i="50"/>
  <c r="I3223" i="50"/>
  <c r="I3222" i="50"/>
  <c r="I3221" i="50"/>
  <c r="I3220" i="50"/>
  <c r="I3219" i="50"/>
  <c r="I3218" i="50"/>
  <c r="I3217" i="50"/>
  <c r="I3216" i="50"/>
  <c r="I3215" i="50"/>
  <c r="I3214" i="50"/>
  <c r="I3213" i="50"/>
  <c r="I3212" i="50"/>
  <c r="I3211" i="50"/>
  <c r="I3210" i="50"/>
  <c r="I3209" i="50"/>
  <c r="I3208" i="50"/>
  <c r="I3207" i="50"/>
  <c r="I3206" i="50"/>
  <c r="I3205" i="50"/>
  <c r="I3204" i="50"/>
  <c r="I3203" i="50"/>
  <c r="I3202" i="50"/>
  <c r="I3201" i="50"/>
  <c r="I3200" i="50"/>
  <c r="I3199" i="50"/>
  <c r="I3198" i="50"/>
  <c r="I3197" i="50"/>
  <c r="I3196" i="50"/>
  <c r="I3195" i="50"/>
  <c r="I3194" i="50"/>
  <c r="I3193" i="50"/>
  <c r="I3192" i="50"/>
  <c r="I3191" i="50"/>
  <c r="I3190" i="50"/>
  <c r="I3189" i="50"/>
  <c r="I3188" i="50"/>
  <c r="I3187" i="50"/>
  <c r="I3186" i="50"/>
  <c r="I3185" i="50"/>
  <c r="I3184" i="50"/>
  <c r="I3183" i="50"/>
  <c r="I3182" i="50"/>
  <c r="I3181" i="50"/>
  <c r="I3180" i="50"/>
  <c r="I3179" i="50"/>
  <c r="I3178" i="50"/>
  <c r="I3177" i="50"/>
  <c r="I3176" i="50"/>
  <c r="I3175" i="50"/>
  <c r="I3174" i="50"/>
  <c r="I3173" i="50"/>
  <c r="I3172" i="50"/>
  <c r="I3171" i="50"/>
  <c r="I3170" i="50"/>
  <c r="I3169" i="50"/>
  <c r="I3168" i="50"/>
  <c r="I3167" i="50"/>
  <c r="I3166" i="50"/>
  <c r="I3165" i="50"/>
  <c r="I3164" i="50"/>
  <c r="I3163" i="50"/>
  <c r="I3162" i="50"/>
  <c r="I3161" i="50"/>
  <c r="I3160" i="50"/>
  <c r="I3159" i="50"/>
  <c r="I3158" i="50"/>
  <c r="I3157" i="50"/>
  <c r="I3156" i="50"/>
  <c r="I3155" i="50"/>
  <c r="I3154" i="50"/>
  <c r="I3153" i="50"/>
  <c r="I3152" i="50"/>
  <c r="I3151" i="50"/>
  <c r="I3150" i="50"/>
  <c r="I3149" i="50"/>
  <c r="I3148" i="50"/>
  <c r="I3147" i="50"/>
  <c r="I3146" i="50"/>
  <c r="I3145" i="50"/>
  <c r="I3144" i="50"/>
  <c r="I3143" i="50"/>
  <c r="I3142" i="50"/>
  <c r="I3141" i="50"/>
  <c r="I3140" i="50"/>
  <c r="I3139" i="50"/>
  <c r="I3138" i="50"/>
  <c r="I3137" i="50"/>
  <c r="I3136" i="50"/>
  <c r="I3135" i="50"/>
  <c r="I3134" i="50"/>
  <c r="I3133" i="50"/>
  <c r="I3132" i="50"/>
  <c r="I3131" i="50"/>
  <c r="I3130" i="50"/>
  <c r="I3129" i="50"/>
  <c r="I3128" i="50"/>
  <c r="I3127" i="50"/>
  <c r="I3126" i="50"/>
  <c r="I3125" i="50"/>
  <c r="I3124" i="50"/>
  <c r="I3123" i="50"/>
  <c r="I3122" i="50"/>
  <c r="I3121" i="50"/>
  <c r="I3120" i="50"/>
  <c r="I3119" i="50"/>
  <c r="I3118" i="50"/>
  <c r="I3117" i="50"/>
  <c r="I3116" i="50"/>
  <c r="I3115" i="50"/>
  <c r="I3114" i="50"/>
  <c r="I3113" i="50"/>
  <c r="I3112" i="50"/>
  <c r="I3111" i="50"/>
  <c r="I3110" i="50"/>
  <c r="I3109" i="50"/>
  <c r="I3108" i="50"/>
  <c r="I3107" i="50"/>
  <c r="I3106" i="50"/>
  <c r="I3105" i="50"/>
  <c r="I3104" i="50"/>
  <c r="I3103" i="50"/>
  <c r="I3102" i="50"/>
  <c r="I3101" i="50"/>
  <c r="I3100" i="50"/>
  <c r="I3099" i="50"/>
  <c r="I3098" i="50"/>
  <c r="I3097" i="50"/>
  <c r="I3096" i="50"/>
  <c r="I3095" i="50"/>
  <c r="I3094" i="50"/>
  <c r="I3093" i="50"/>
  <c r="I3092" i="50"/>
  <c r="I3091" i="50"/>
  <c r="I3090" i="50"/>
  <c r="I3089" i="50"/>
  <c r="I3088" i="50"/>
  <c r="I3087" i="50"/>
  <c r="I3086" i="50"/>
  <c r="I3085" i="50"/>
  <c r="I3084" i="50"/>
  <c r="I3083" i="50"/>
  <c r="I3082" i="50"/>
  <c r="I3081" i="50"/>
  <c r="I3080" i="50"/>
  <c r="I3079" i="50"/>
  <c r="I3078" i="50"/>
  <c r="I3077" i="50"/>
  <c r="I3076" i="50"/>
  <c r="I3075" i="50"/>
  <c r="I3074" i="50"/>
  <c r="I3073" i="50"/>
  <c r="I3072" i="50"/>
  <c r="I3071" i="50"/>
  <c r="I3070" i="50"/>
  <c r="I3069" i="50"/>
  <c r="I3068" i="50"/>
  <c r="I3067" i="50"/>
  <c r="I3066" i="50"/>
  <c r="I3065" i="50"/>
  <c r="I3064" i="50"/>
  <c r="I3063" i="50"/>
  <c r="I3062" i="50"/>
  <c r="I3061" i="50"/>
  <c r="I3060" i="50"/>
  <c r="I3059" i="50"/>
  <c r="I3058" i="50"/>
  <c r="I3057" i="50"/>
  <c r="I3056" i="50"/>
  <c r="I3055" i="50"/>
  <c r="I3054" i="50"/>
  <c r="I3053" i="50"/>
  <c r="I3052" i="50"/>
  <c r="I3051" i="50"/>
  <c r="I3050" i="50"/>
  <c r="I3049" i="50"/>
  <c r="I3048" i="50"/>
  <c r="I3047" i="50"/>
  <c r="I3046" i="50"/>
  <c r="I3045" i="50"/>
  <c r="I3044" i="50"/>
  <c r="I3043" i="50"/>
  <c r="I3042" i="50"/>
  <c r="I3041" i="50"/>
  <c r="I3040" i="50"/>
  <c r="I3039" i="50"/>
  <c r="I3038" i="50"/>
  <c r="I3037" i="50"/>
  <c r="I3036" i="50"/>
  <c r="I3035" i="50"/>
  <c r="I3034" i="50"/>
  <c r="I3033" i="50"/>
  <c r="I3032" i="50"/>
  <c r="I3031" i="50"/>
  <c r="I3030" i="50"/>
  <c r="I3029" i="50"/>
  <c r="I3028" i="50"/>
  <c r="I3027" i="50"/>
  <c r="I3026" i="50"/>
  <c r="I3025" i="50"/>
  <c r="I3024" i="50"/>
  <c r="I3023" i="50"/>
  <c r="I3022" i="50"/>
  <c r="I3021" i="50"/>
  <c r="I3020" i="50"/>
  <c r="I3019" i="50"/>
  <c r="I3018" i="50"/>
  <c r="I3017" i="50"/>
  <c r="I3016" i="50"/>
  <c r="I3015" i="50"/>
  <c r="I3014" i="50"/>
  <c r="I3013" i="50"/>
  <c r="I3012" i="50"/>
  <c r="I3011" i="50"/>
  <c r="I3010" i="50"/>
  <c r="I3009" i="50"/>
  <c r="I3008" i="50"/>
  <c r="I3007" i="50"/>
  <c r="I3006" i="50"/>
  <c r="I3005" i="50"/>
  <c r="I3004" i="50"/>
  <c r="I3003" i="50"/>
  <c r="I3002" i="50"/>
  <c r="I3001" i="50"/>
  <c r="I3000" i="50"/>
  <c r="I2999" i="50"/>
  <c r="I2998" i="50"/>
  <c r="I2997" i="50"/>
  <c r="I2996" i="50"/>
  <c r="I2995" i="50"/>
  <c r="I2994" i="50"/>
  <c r="I2993" i="50"/>
  <c r="I2992" i="50"/>
  <c r="I2991" i="50"/>
  <c r="I2990" i="50"/>
  <c r="I2989" i="50"/>
  <c r="I2988" i="50"/>
  <c r="I2987" i="50"/>
  <c r="I2986" i="50"/>
  <c r="I2985" i="50"/>
  <c r="I2984" i="50"/>
  <c r="I2983" i="50"/>
  <c r="I2982" i="50"/>
  <c r="I2981" i="50"/>
  <c r="I2980" i="50"/>
  <c r="I2979" i="50"/>
  <c r="I2978" i="50"/>
  <c r="I2977" i="50"/>
  <c r="I2976" i="50"/>
  <c r="I2975" i="50"/>
  <c r="I2974" i="50"/>
  <c r="I2973" i="50"/>
  <c r="I2972" i="50"/>
  <c r="I2971" i="50"/>
  <c r="I2970" i="50"/>
  <c r="I2969" i="50"/>
  <c r="I2968" i="50"/>
  <c r="I2967" i="50"/>
  <c r="I2966" i="50"/>
  <c r="I2965" i="50"/>
  <c r="I2964" i="50"/>
  <c r="I2963" i="50"/>
  <c r="I2962" i="50"/>
  <c r="I2961" i="50"/>
  <c r="I2960" i="50"/>
  <c r="I2959" i="50"/>
  <c r="I2958" i="50"/>
  <c r="I2957" i="50"/>
  <c r="I2956" i="50"/>
  <c r="I2955" i="50"/>
  <c r="I2954" i="50"/>
  <c r="I2953" i="50"/>
  <c r="I2952" i="50"/>
  <c r="I2951" i="50"/>
  <c r="I2950" i="50"/>
  <c r="I2949" i="50"/>
  <c r="I2948" i="50"/>
  <c r="I2947" i="50"/>
  <c r="I2946" i="50"/>
  <c r="I2945" i="50"/>
  <c r="I2944" i="50"/>
  <c r="I2943" i="50"/>
  <c r="I2942" i="50"/>
  <c r="I2941" i="50"/>
  <c r="I2940" i="50"/>
  <c r="I2939" i="50"/>
  <c r="I2938" i="50"/>
  <c r="I2937" i="50"/>
  <c r="I2936" i="50"/>
  <c r="I2935" i="50"/>
  <c r="I2934" i="50"/>
  <c r="I2933" i="50"/>
  <c r="I2932" i="50"/>
  <c r="I2931" i="50"/>
  <c r="I2930" i="50"/>
  <c r="I2929" i="50"/>
  <c r="I2928" i="50"/>
  <c r="I2927" i="50"/>
  <c r="I2926" i="50"/>
  <c r="I2925" i="50"/>
  <c r="I2924" i="50"/>
  <c r="I2923" i="50"/>
  <c r="I2922" i="50"/>
  <c r="I2921" i="50"/>
  <c r="I2920" i="50"/>
  <c r="I2919" i="50"/>
  <c r="I2918" i="50"/>
  <c r="I2917" i="50"/>
  <c r="I2916" i="50"/>
  <c r="I2915" i="50"/>
  <c r="I2914" i="50"/>
  <c r="I2913" i="50"/>
  <c r="I2912" i="50"/>
  <c r="I2911" i="50"/>
  <c r="I2910" i="50"/>
  <c r="I2909" i="50"/>
  <c r="I2908" i="50"/>
  <c r="I2907" i="50"/>
  <c r="I2906" i="50"/>
  <c r="I2905" i="50"/>
  <c r="I2904" i="50"/>
  <c r="I2903" i="50"/>
  <c r="I2902" i="50"/>
  <c r="I2901" i="50"/>
  <c r="I2900" i="50"/>
  <c r="I2899" i="50"/>
  <c r="I2898" i="50"/>
  <c r="I2897" i="50"/>
  <c r="I2896" i="50"/>
  <c r="I2895" i="50"/>
  <c r="I2894" i="50"/>
  <c r="I2893" i="50"/>
  <c r="I2892" i="50"/>
  <c r="I2891" i="50"/>
  <c r="I2890" i="50"/>
  <c r="I2889" i="50"/>
  <c r="I2888" i="50"/>
  <c r="I2887" i="50"/>
  <c r="I2886" i="50"/>
  <c r="I2885" i="50"/>
  <c r="I2884" i="50"/>
  <c r="I2883" i="50"/>
  <c r="I2882" i="50"/>
  <c r="I2881" i="50"/>
  <c r="I2880" i="50"/>
  <c r="I2879" i="50"/>
  <c r="I2878" i="50"/>
  <c r="I2877" i="50"/>
  <c r="I2876" i="50"/>
  <c r="I2875" i="50"/>
  <c r="I2874" i="50"/>
  <c r="I2873" i="50"/>
  <c r="I2872" i="50"/>
  <c r="I2871" i="50"/>
  <c r="I2870" i="50"/>
  <c r="I2869" i="50"/>
  <c r="I2868" i="50"/>
  <c r="I2867" i="50"/>
  <c r="I2866" i="50"/>
  <c r="I2865" i="50"/>
  <c r="I2864" i="50"/>
  <c r="I2863" i="50"/>
  <c r="I2862" i="50"/>
  <c r="I2861" i="50"/>
  <c r="I2860" i="50"/>
  <c r="I2859" i="50"/>
  <c r="I2858" i="50"/>
  <c r="I2857" i="50"/>
  <c r="I2856" i="50"/>
  <c r="I2855" i="50"/>
  <c r="I2854" i="50"/>
  <c r="I2853" i="50"/>
  <c r="I2852" i="50"/>
  <c r="I2851" i="50"/>
  <c r="I2850" i="50"/>
  <c r="I2849" i="50"/>
  <c r="I2848" i="50"/>
  <c r="I2847" i="50"/>
  <c r="I2846" i="50"/>
  <c r="I2845" i="50"/>
  <c r="I2844" i="50"/>
  <c r="I2843" i="50"/>
  <c r="I2842" i="50"/>
  <c r="I2841" i="50"/>
  <c r="I2840" i="50"/>
  <c r="I2839" i="50"/>
  <c r="I2838" i="50"/>
  <c r="I2837" i="50"/>
  <c r="I2836" i="50"/>
  <c r="I2835" i="50"/>
  <c r="I2834" i="50"/>
  <c r="I2833" i="50"/>
  <c r="I2832" i="50"/>
  <c r="I2831" i="50"/>
  <c r="I2830" i="50"/>
  <c r="I2829" i="50"/>
  <c r="I2828" i="50"/>
  <c r="I2827" i="50"/>
  <c r="I2826" i="50"/>
  <c r="I2825" i="50"/>
  <c r="I2824" i="50"/>
  <c r="I2823" i="50"/>
  <c r="I2822" i="50"/>
  <c r="I2821" i="50"/>
  <c r="I2820" i="50"/>
  <c r="I2819" i="50"/>
  <c r="I2818" i="50"/>
  <c r="I2817" i="50"/>
  <c r="I2816" i="50"/>
  <c r="I2815" i="50"/>
  <c r="I2814" i="50"/>
  <c r="I2813" i="50"/>
  <c r="I2812" i="50"/>
  <c r="I2811" i="50"/>
  <c r="I2810" i="50"/>
  <c r="I2809" i="50"/>
  <c r="I2808" i="50"/>
  <c r="I2807" i="50"/>
  <c r="I2806" i="50"/>
  <c r="I2805" i="50"/>
  <c r="I2804" i="50"/>
  <c r="I2803" i="50"/>
  <c r="I2802" i="50"/>
  <c r="I2801" i="50"/>
  <c r="I2800" i="50"/>
  <c r="I2799" i="50"/>
  <c r="I2798" i="50"/>
  <c r="I2797" i="50"/>
  <c r="I2796" i="50"/>
  <c r="I2795" i="50"/>
  <c r="I2794" i="50"/>
  <c r="I2793" i="50"/>
  <c r="I2792" i="50"/>
  <c r="I2791" i="50"/>
  <c r="I2790" i="50"/>
  <c r="I2789" i="50"/>
  <c r="I2788" i="50"/>
  <c r="I2787" i="50"/>
  <c r="I2786" i="50"/>
  <c r="I2785" i="50"/>
  <c r="I2784" i="50"/>
  <c r="I2783" i="50"/>
  <c r="I2782" i="50"/>
  <c r="I2781" i="50"/>
  <c r="I2780" i="50"/>
  <c r="I2779" i="50"/>
  <c r="I2778" i="50"/>
  <c r="I2777" i="50"/>
  <c r="I2776" i="50"/>
  <c r="I2775" i="50"/>
  <c r="I2774" i="50"/>
  <c r="I2773" i="50"/>
  <c r="I2772" i="50"/>
  <c r="I2771" i="50"/>
  <c r="I2770" i="50"/>
  <c r="I2769" i="50"/>
  <c r="I2768" i="50"/>
  <c r="I2767" i="50"/>
  <c r="I2766" i="50"/>
  <c r="I2765" i="50"/>
  <c r="I2764" i="50"/>
  <c r="I2763" i="50"/>
  <c r="I2762" i="50"/>
  <c r="I2761" i="50"/>
  <c r="I2760" i="50"/>
  <c r="I2759" i="50"/>
  <c r="I2758" i="50"/>
  <c r="I2757" i="50"/>
  <c r="I2756" i="50"/>
  <c r="I2755" i="50"/>
  <c r="I2754" i="50"/>
  <c r="I2753" i="50"/>
  <c r="I2752" i="50"/>
  <c r="I2751" i="50"/>
  <c r="I2750" i="50"/>
  <c r="I2749" i="50"/>
  <c r="I2748" i="50"/>
  <c r="I2747" i="50"/>
  <c r="I2746" i="50"/>
  <c r="I2745" i="50"/>
  <c r="I2744" i="50"/>
  <c r="I2743" i="50"/>
  <c r="I2742" i="50"/>
  <c r="I2741" i="50"/>
  <c r="I2740" i="50"/>
  <c r="I2739" i="50"/>
  <c r="I2738" i="50"/>
  <c r="I2737" i="50"/>
  <c r="I2736" i="50"/>
  <c r="I2735" i="50"/>
  <c r="I2734" i="50"/>
  <c r="I2733" i="50"/>
  <c r="I2732" i="50"/>
  <c r="I2731" i="50"/>
  <c r="I2730" i="50"/>
  <c r="I2729" i="50"/>
  <c r="I2728" i="50"/>
  <c r="I2727" i="50"/>
  <c r="I2726" i="50"/>
  <c r="I2725" i="50"/>
  <c r="I2724" i="50"/>
  <c r="I2723" i="50"/>
  <c r="I2722" i="50"/>
  <c r="I2721" i="50"/>
  <c r="I2720" i="50"/>
  <c r="I2719" i="50"/>
  <c r="I2718" i="50"/>
  <c r="I2717" i="50"/>
  <c r="I2716" i="50"/>
  <c r="I2715" i="50"/>
  <c r="I2714" i="50"/>
  <c r="I2713" i="50"/>
  <c r="I2712" i="50"/>
  <c r="I2711" i="50"/>
  <c r="I2710" i="50"/>
  <c r="I2709" i="50"/>
  <c r="I2708" i="50"/>
  <c r="I2707" i="50"/>
  <c r="I2706" i="50"/>
  <c r="I2705" i="50"/>
  <c r="I2704" i="50"/>
  <c r="I2703" i="50"/>
  <c r="I2702" i="50"/>
  <c r="I2701" i="50"/>
  <c r="I2700" i="50"/>
  <c r="I2699" i="50"/>
  <c r="I2698" i="50"/>
  <c r="I2697" i="50"/>
  <c r="I2696" i="50"/>
  <c r="I2695" i="50"/>
  <c r="I2694" i="50"/>
  <c r="I2693" i="50"/>
  <c r="I2692" i="50"/>
  <c r="H4035" i="50"/>
  <c r="H4034" i="50"/>
  <c r="H4033" i="50"/>
  <c r="H4032" i="50"/>
  <c r="H4031" i="50"/>
  <c r="H4030" i="50"/>
  <c r="H4029" i="50"/>
  <c r="H4028" i="50"/>
  <c r="H4027" i="50"/>
  <c r="H4026" i="50"/>
  <c r="H4025" i="50"/>
  <c r="H4024" i="50"/>
  <c r="H4023" i="50"/>
  <c r="H4022" i="50"/>
  <c r="H4021" i="50"/>
  <c r="H4020" i="50"/>
  <c r="H4019" i="50"/>
  <c r="H4018" i="50"/>
  <c r="H4017" i="50"/>
  <c r="H4016" i="50"/>
  <c r="H4015" i="50"/>
  <c r="H4014" i="50"/>
  <c r="H4013" i="50"/>
  <c r="H4012" i="50"/>
  <c r="H4011" i="50"/>
  <c r="H4010" i="50"/>
  <c r="H4009" i="50"/>
  <c r="H4008" i="50"/>
  <c r="H4007" i="50"/>
  <c r="H4006" i="50"/>
  <c r="H4005" i="50"/>
  <c r="H4004" i="50"/>
  <c r="H4003" i="50"/>
  <c r="H4002" i="50"/>
  <c r="H4001" i="50"/>
  <c r="H4000" i="50"/>
  <c r="H3999" i="50"/>
  <c r="H3998" i="50"/>
  <c r="H3997" i="50"/>
  <c r="H3996" i="50"/>
  <c r="H3995" i="50"/>
  <c r="H3994" i="50"/>
  <c r="H3993" i="50"/>
  <c r="H3992" i="50"/>
  <c r="H3991" i="50"/>
  <c r="H3990" i="50"/>
  <c r="H3989" i="50"/>
  <c r="H3988" i="50"/>
  <c r="H3987" i="50"/>
  <c r="H3986" i="50"/>
  <c r="H3985" i="50"/>
  <c r="H3984" i="50"/>
  <c r="H3983" i="50"/>
  <c r="H3982" i="50"/>
  <c r="H3981" i="50"/>
  <c r="H3980" i="50"/>
  <c r="H3979" i="50"/>
  <c r="H3978" i="50"/>
  <c r="H3977" i="50"/>
  <c r="H3976" i="50"/>
  <c r="H3975" i="50"/>
  <c r="H3974" i="50"/>
  <c r="H3973" i="50"/>
  <c r="H3972" i="50"/>
  <c r="H3971" i="50"/>
  <c r="H3970" i="50"/>
  <c r="H3969" i="50"/>
  <c r="H3968" i="50"/>
  <c r="H3967" i="50"/>
  <c r="H3966" i="50"/>
  <c r="H3965" i="50"/>
  <c r="H3964" i="50"/>
  <c r="H3963" i="50"/>
  <c r="H3962" i="50"/>
  <c r="H3961" i="50"/>
  <c r="H3960" i="50"/>
  <c r="H3959" i="50"/>
  <c r="H3958" i="50"/>
  <c r="H3957" i="50"/>
  <c r="H3956" i="50"/>
  <c r="H3955" i="50"/>
  <c r="H3954" i="50"/>
  <c r="H3953" i="50"/>
  <c r="H3952" i="50"/>
  <c r="H3951" i="50"/>
  <c r="H3950" i="50"/>
  <c r="H3949" i="50"/>
  <c r="H3948" i="50"/>
  <c r="H3947" i="50"/>
  <c r="H3946" i="50"/>
  <c r="H3945" i="50"/>
  <c r="H3944" i="50"/>
  <c r="H3943" i="50"/>
  <c r="H3942" i="50"/>
  <c r="H3941" i="50"/>
  <c r="H3940" i="50"/>
  <c r="H3939" i="50"/>
  <c r="H3938" i="50"/>
  <c r="H3937" i="50"/>
  <c r="H3936" i="50"/>
  <c r="H3935" i="50"/>
  <c r="H3934" i="50"/>
  <c r="H3933" i="50"/>
  <c r="H3932" i="50"/>
  <c r="H3931" i="50"/>
  <c r="H3930" i="50"/>
  <c r="H3929" i="50"/>
  <c r="H3928" i="50"/>
  <c r="H3927" i="50"/>
  <c r="H3926" i="50"/>
  <c r="H3925" i="50"/>
  <c r="H3924" i="50"/>
  <c r="H3923" i="50"/>
  <c r="H3922" i="50"/>
  <c r="H3921" i="50"/>
  <c r="H3920" i="50"/>
  <c r="H3919" i="50"/>
  <c r="H3918" i="50"/>
  <c r="H3917" i="50"/>
  <c r="H3916" i="50"/>
  <c r="H3915" i="50"/>
  <c r="H3914" i="50"/>
  <c r="H3913" i="50"/>
  <c r="H3912" i="50"/>
  <c r="H3911" i="50"/>
  <c r="H3910" i="50"/>
  <c r="H3909" i="50"/>
  <c r="H3908" i="50"/>
  <c r="H3907" i="50"/>
  <c r="H3906" i="50"/>
  <c r="H3905" i="50"/>
  <c r="H3904" i="50"/>
  <c r="H3903" i="50"/>
  <c r="H3902" i="50"/>
  <c r="H3901" i="50"/>
  <c r="H3900" i="50"/>
  <c r="H3899" i="50"/>
  <c r="H3898" i="50"/>
  <c r="H3897" i="50"/>
  <c r="H3896" i="50"/>
  <c r="H3895" i="50"/>
  <c r="H3894" i="50"/>
  <c r="H3893" i="50"/>
  <c r="H3892" i="50"/>
  <c r="H3891" i="50"/>
  <c r="H3890" i="50"/>
  <c r="H3889" i="50"/>
  <c r="H3888" i="50"/>
  <c r="H3887" i="50"/>
  <c r="H3886" i="50"/>
  <c r="H3885" i="50"/>
  <c r="H3884" i="50"/>
  <c r="H3883" i="50"/>
  <c r="H3882" i="50"/>
  <c r="H3881" i="50"/>
  <c r="H3880" i="50"/>
  <c r="H3879" i="50"/>
  <c r="H3878" i="50"/>
  <c r="H3877" i="50"/>
  <c r="H3876" i="50"/>
  <c r="H3875" i="50"/>
  <c r="H3874" i="50"/>
  <c r="H3873" i="50"/>
  <c r="H3872" i="50"/>
  <c r="H3871" i="50"/>
  <c r="H3870" i="50"/>
  <c r="H3869" i="50"/>
  <c r="H3868" i="50"/>
  <c r="H3867" i="50"/>
  <c r="H3866" i="50"/>
  <c r="H3865" i="50"/>
  <c r="H3864" i="50"/>
  <c r="H3863" i="50"/>
  <c r="H3862" i="50"/>
  <c r="H3861" i="50"/>
  <c r="H3860" i="50"/>
  <c r="H3859" i="50"/>
  <c r="H3858" i="50"/>
  <c r="H3857" i="50"/>
  <c r="H3856" i="50"/>
  <c r="H3855" i="50"/>
  <c r="H3854" i="50"/>
  <c r="H3853" i="50"/>
  <c r="H3852" i="50"/>
  <c r="H3851" i="50"/>
  <c r="H3850" i="50"/>
  <c r="H3849" i="50"/>
  <c r="H3848" i="50"/>
  <c r="H3847" i="50"/>
  <c r="H3846" i="50"/>
  <c r="H3845" i="50"/>
  <c r="H3844" i="50"/>
  <c r="H3843" i="50"/>
  <c r="H3842" i="50"/>
  <c r="H3841" i="50"/>
  <c r="H3840" i="50"/>
  <c r="H3839" i="50"/>
  <c r="H3838" i="50"/>
  <c r="H3837" i="50"/>
  <c r="H3836" i="50"/>
  <c r="H3835" i="50"/>
  <c r="H3834" i="50"/>
  <c r="H3833" i="50"/>
  <c r="H3832" i="50"/>
  <c r="H3831" i="50"/>
  <c r="H3830" i="50"/>
  <c r="H3829" i="50"/>
  <c r="H3828" i="50"/>
  <c r="H3827" i="50"/>
  <c r="H3826" i="50"/>
  <c r="H3825" i="50"/>
  <c r="H3824" i="50"/>
  <c r="H3823" i="50"/>
  <c r="H3822" i="50"/>
  <c r="H3821" i="50"/>
  <c r="H3820" i="50"/>
  <c r="H3819" i="50"/>
  <c r="H3818" i="50"/>
  <c r="H3817" i="50"/>
  <c r="H3816" i="50"/>
  <c r="H3815" i="50"/>
  <c r="H3814" i="50"/>
  <c r="H3813" i="50"/>
  <c r="H3812" i="50"/>
  <c r="H3811" i="50"/>
  <c r="H3810" i="50"/>
  <c r="H3809" i="50"/>
  <c r="H3808" i="50"/>
  <c r="H3807" i="50"/>
  <c r="H3806" i="50"/>
  <c r="H3805" i="50"/>
  <c r="H3804" i="50"/>
  <c r="H3803" i="50"/>
  <c r="H3802" i="50"/>
  <c r="H3801" i="50"/>
  <c r="H3800" i="50"/>
  <c r="H3799" i="50"/>
  <c r="H3798" i="50"/>
  <c r="H3797" i="50"/>
  <c r="H3796" i="50"/>
  <c r="H3795" i="50"/>
  <c r="H3794" i="50"/>
  <c r="H3793" i="50"/>
  <c r="H3792" i="50"/>
  <c r="H3791" i="50"/>
  <c r="H3790" i="50"/>
  <c r="H3789" i="50"/>
  <c r="H3788" i="50"/>
  <c r="H3787" i="50"/>
  <c r="H3786" i="50"/>
  <c r="H3785" i="50"/>
  <c r="H3784" i="50"/>
  <c r="H3783" i="50"/>
  <c r="H3782" i="50"/>
  <c r="H3781" i="50"/>
  <c r="H3780" i="50"/>
  <c r="H3779" i="50"/>
  <c r="H3778" i="50"/>
  <c r="H3777" i="50"/>
  <c r="H3776" i="50"/>
  <c r="H3775" i="50"/>
  <c r="H3774" i="50"/>
  <c r="H3773" i="50"/>
  <c r="H3772" i="50"/>
  <c r="H3771" i="50"/>
  <c r="H3770" i="50"/>
  <c r="H3769" i="50"/>
  <c r="H3768" i="50"/>
  <c r="H3767" i="50"/>
  <c r="H3766" i="50"/>
  <c r="H3765" i="50"/>
  <c r="H3764" i="50"/>
  <c r="H3763" i="50"/>
  <c r="H3762" i="50"/>
  <c r="H3761" i="50"/>
  <c r="H3760" i="50"/>
  <c r="H3759" i="50"/>
  <c r="H3758" i="50"/>
  <c r="H3757" i="50"/>
  <c r="H3756" i="50"/>
  <c r="H3755" i="50"/>
  <c r="H3754" i="50"/>
  <c r="H3753" i="50"/>
  <c r="H3752" i="50"/>
  <c r="H3751" i="50"/>
  <c r="H3750" i="50"/>
  <c r="H3749" i="50"/>
  <c r="H3748" i="50"/>
  <c r="H3747" i="50"/>
  <c r="H3746" i="50"/>
  <c r="H3745" i="50"/>
  <c r="H3744" i="50"/>
  <c r="H3743" i="50"/>
  <c r="H3742" i="50"/>
  <c r="H3741" i="50"/>
  <c r="H3740" i="50"/>
  <c r="H3739" i="50"/>
  <c r="H3738" i="50"/>
  <c r="H3737" i="50"/>
  <c r="H3736" i="50"/>
  <c r="H3735" i="50"/>
  <c r="H3734" i="50"/>
  <c r="H3733" i="50"/>
  <c r="H3732" i="50"/>
  <c r="H3731" i="50"/>
  <c r="H3730" i="50"/>
  <c r="H3729" i="50"/>
  <c r="H3728" i="50"/>
  <c r="H3727" i="50"/>
  <c r="H3726" i="50"/>
  <c r="H3725" i="50"/>
  <c r="H3724" i="50"/>
  <c r="H3723" i="50"/>
  <c r="H3722" i="50"/>
  <c r="H3721" i="50"/>
  <c r="H3720" i="50"/>
  <c r="H3719" i="50"/>
  <c r="H3718" i="50"/>
  <c r="H3717" i="50"/>
  <c r="H3716" i="50"/>
  <c r="H3715" i="50"/>
  <c r="H3714" i="50"/>
  <c r="H3713" i="50"/>
  <c r="H3712" i="50"/>
  <c r="H3711" i="50"/>
  <c r="H3710" i="50"/>
  <c r="H3709" i="50"/>
  <c r="H3708" i="50"/>
  <c r="H3707" i="50"/>
  <c r="H3706" i="50"/>
  <c r="H3705" i="50"/>
  <c r="H3704" i="50"/>
  <c r="H3703" i="50"/>
  <c r="H3702" i="50"/>
  <c r="H3701" i="50"/>
  <c r="H3700" i="50"/>
  <c r="H3699" i="50"/>
  <c r="H3698" i="50"/>
  <c r="H3697" i="50"/>
  <c r="H3696" i="50"/>
  <c r="H3695" i="50"/>
  <c r="H3694" i="50"/>
  <c r="H3693" i="50"/>
  <c r="H3692" i="50"/>
  <c r="H3691" i="50"/>
  <c r="H3690" i="50"/>
  <c r="H3689" i="50"/>
  <c r="H3688" i="50"/>
  <c r="H3687" i="50"/>
  <c r="H3686" i="50"/>
  <c r="H3685" i="50"/>
  <c r="H3684" i="50"/>
  <c r="H3683" i="50"/>
  <c r="H3682" i="50"/>
  <c r="H3681" i="50"/>
  <c r="H3680" i="50"/>
  <c r="H3679" i="50"/>
  <c r="H3678" i="50"/>
  <c r="H3677" i="50"/>
  <c r="H3676" i="50"/>
  <c r="H3675" i="50"/>
  <c r="H3674" i="50"/>
  <c r="H3673" i="50"/>
  <c r="H3672" i="50"/>
  <c r="H3671" i="50"/>
  <c r="H3670" i="50"/>
  <c r="H3669" i="50"/>
  <c r="H3668" i="50"/>
  <c r="H3667" i="50"/>
  <c r="H3666" i="50"/>
  <c r="H3665" i="50"/>
  <c r="H3664" i="50"/>
  <c r="H3663" i="50"/>
  <c r="H3662" i="50"/>
  <c r="H3661" i="50"/>
  <c r="H3660" i="50"/>
  <c r="H3659" i="50"/>
  <c r="H3658" i="50"/>
  <c r="H3657" i="50"/>
  <c r="H3656" i="50"/>
  <c r="H3655" i="50"/>
  <c r="H3654" i="50"/>
  <c r="H3653" i="50"/>
  <c r="H3652" i="50"/>
  <c r="H3651" i="50"/>
  <c r="H3650" i="50"/>
  <c r="H3649" i="50"/>
  <c r="H3648" i="50"/>
  <c r="H3647" i="50"/>
  <c r="H3646" i="50"/>
  <c r="H3645" i="50"/>
  <c r="H3644" i="50"/>
  <c r="H3643" i="50"/>
  <c r="H3642" i="50"/>
  <c r="H3641" i="50"/>
  <c r="H3640" i="50"/>
  <c r="H3639" i="50"/>
  <c r="H3638" i="50"/>
  <c r="H3637" i="50"/>
  <c r="H3636" i="50"/>
  <c r="H3635" i="50"/>
  <c r="H3634" i="50"/>
  <c r="H3633" i="50"/>
  <c r="H3632" i="50"/>
  <c r="H3631" i="50"/>
  <c r="H3630" i="50"/>
  <c r="H3629" i="50"/>
  <c r="H3628" i="50"/>
  <c r="H3627" i="50"/>
  <c r="H3626" i="50"/>
  <c r="H3625" i="50"/>
  <c r="H3624" i="50"/>
  <c r="H3623" i="50"/>
  <c r="H3622" i="50"/>
  <c r="H3621" i="50"/>
  <c r="H3620" i="50"/>
  <c r="H3619" i="50"/>
  <c r="H3618" i="50"/>
  <c r="H3617" i="50"/>
  <c r="H3616" i="50"/>
  <c r="H3615" i="50"/>
  <c r="H3614" i="50"/>
  <c r="H3613" i="50"/>
  <c r="H3612" i="50"/>
  <c r="H3611" i="50"/>
  <c r="H3610" i="50"/>
  <c r="H3609" i="50"/>
  <c r="H3608" i="50"/>
  <c r="H3607" i="50"/>
  <c r="H3606" i="50"/>
  <c r="H3605" i="50"/>
  <c r="H3604" i="50"/>
  <c r="H3603" i="50"/>
  <c r="H3602" i="50"/>
  <c r="H3601" i="50"/>
  <c r="H3600" i="50"/>
  <c r="H3599" i="50"/>
  <c r="H3598" i="50"/>
  <c r="H3597" i="50"/>
  <c r="H3596" i="50"/>
  <c r="H3595" i="50"/>
  <c r="H3594" i="50"/>
  <c r="H3593" i="50"/>
  <c r="H3592" i="50"/>
  <c r="H3591" i="50"/>
  <c r="H3590" i="50"/>
  <c r="H3589" i="50"/>
  <c r="H3588" i="50"/>
  <c r="H3587" i="50"/>
  <c r="H3586" i="50"/>
  <c r="H3585" i="50"/>
  <c r="H3584" i="50"/>
  <c r="H3583" i="50"/>
  <c r="H3582" i="50"/>
  <c r="H3581" i="50"/>
  <c r="H3580" i="50"/>
  <c r="H3579" i="50"/>
  <c r="H3578" i="50"/>
  <c r="H3577" i="50"/>
  <c r="H3576" i="50"/>
  <c r="H3575" i="50"/>
  <c r="H3574" i="50"/>
  <c r="H3573" i="50"/>
  <c r="H3572" i="50"/>
  <c r="H3571" i="50"/>
  <c r="H3570" i="50"/>
  <c r="H3569" i="50"/>
  <c r="H3568" i="50"/>
  <c r="H3567" i="50"/>
  <c r="H3566" i="50"/>
  <c r="H3565" i="50"/>
  <c r="H3564" i="50"/>
  <c r="H3563" i="50"/>
  <c r="H3562" i="50"/>
  <c r="H3561" i="50"/>
  <c r="H3560" i="50"/>
  <c r="H3559" i="50"/>
  <c r="H3558" i="50"/>
  <c r="H3557" i="50"/>
  <c r="H3556" i="50"/>
  <c r="H3555" i="50"/>
  <c r="H3554" i="50"/>
  <c r="H3553" i="50"/>
  <c r="H3552" i="50"/>
  <c r="H3551" i="50"/>
  <c r="H3550" i="50"/>
  <c r="H3549" i="50"/>
  <c r="H3548" i="50"/>
  <c r="H3547" i="50"/>
  <c r="H3546" i="50"/>
  <c r="H3545" i="50"/>
  <c r="H3544" i="50"/>
  <c r="H3543" i="50"/>
  <c r="H3542" i="50"/>
  <c r="H3541" i="50"/>
  <c r="H3540" i="50"/>
  <c r="H3539" i="50"/>
  <c r="H3538" i="50"/>
  <c r="H3537" i="50"/>
  <c r="H3536" i="50"/>
  <c r="H3535" i="50"/>
  <c r="H3534" i="50"/>
  <c r="H3533" i="50"/>
  <c r="H3532" i="50"/>
  <c r="H3531" i="50"/>
  <c r="H3530" i="50"/>
  <c r="H3529" i="50"/>
  <c r="H3528" i="50"/>
  <c r="H3527" i="50"/>
  <c r="H3526" i="50"/>
  <c r="H3525" i="50"/>
  <c r="H3524" i="50"/>
  <c r="H3523" i="50"/>
  <c r="H3522" i="50"/>
  <c r="H3521" i="50"/>
  <c r="H3520" i="50"/>
  <c r="H3519" i="50"/>
  <c r="H3518" i="50"/>
  <c r="H3517" i="50"/>
  <c r="H3516" i="50"/>
  <c r="H3515" i="50"/>
  <c r="H3514" i="50"/>
  <c r="H3513" i="50"/>
  <c r="H3512" i="50"/>
  <c r="H3511" i="50"/>
  <c r="H3510" i="50"/>
  <c r="H3509" i="50"/>
  <c r="H3508" i="50"/>
  <c r="H3507" i="50"/>
  <c r="H3506" i="50"/>
  <c r="H3505" i="50"/>
  <c r="H3504" i="50"/>
  <c r="H3503" i="50"/>
  <c r="H3502" i="50"/>
  <c r="H3501" i="50"/>
  <c r="H3500" i="50"/>
  <c r="H3499" i="50"/>
  <c r="H3498" i="50"/>
  <c r="H3497" i="50"/>
  <c r="H3496" i="50"/>
  <c r="H3495" i="50"/>
  <c r="H3494" i="50"/>
  <c r="H3493" i="50"/>
  <c r="H3492" i="50"/>
  <c r="H3491" i="50"/>
  <c r="H3490" i="50"/>
  <c r="H3489" i="50"/>
  <c r="H3488" i="50"/>
  <c r="H3487" i="50"/>
  <c r="H3486" i="50"/>
  <c r="H3485" i="50"/>
  <c r="H3484" i="50"/>
  <c r="H3483" i="50"/>
  <c r="H3482" i="50"/>
  <c r="H3481" i="50"/>
  <c r="H3480" i="50"/>
  <c r="H3479" i="50"/>
  <c r="H3478" i="50"/>
  <c r="H3477" i="50"/>
  <c r="H3476" i="50"/>
  <c r="H3475" i="50"/>
  <c r="H3474" i="50"/>
  <c r="H3473" i="50"/>
  <c r="H3472" i="50"/>
  <c r="H3471" i="50"/>
  <c r="H3470" i="50"/>
  <c r="H3469" i="50"/>
  <c r="H3468" i="50"/>
  <c r="H3467" i="50"/>
  <c r="H3466" i="50"/>
  <c r="H3465" i="50"/>
  <c r="H3464" i="50"/>
  <c r="H3463" i="50"/>
  <c r="H3462" i="50"/>
  <c r="H3461" i="50"/>
  <c r="H3460" i="50"/>
  <c r="H3459" i="50"/>
  <c r="H3458" i="50"/>
  <c r="H3457" i="50"/>
  <c r="H3456" i="50"/>
  <c r="H3455" i="50"/>
  <c r="H3454" i="50"/>
  <c r="H3453" i="50"/>
  <c r="H3452" i="50"/>
  <c r="H3451" i="50"/>
  <c r="H3450" i="50"/>
  <c r="H3449" i="50"/>
  <c r="H3448" i="50"/>
  <c r="H3447" i="50"/>
  <c r="H3446" i="50"/>
  <c r="H3445" i="50"/>
  <c r="H3444" i="50"/>
  <c r="H3443" i="50"/>
  <c r="H3442" i="50"/>
  <c r="H3441" i="50"/>
  <c r="H3440" i="50"/>
  <c r="H3439" i="50"/>
  <c r="H3438" i="50"/>
  <c r="H3437" i="50"/>
  <c r="H3436" i="50"/>
  <c r="H3435" i="50"/>
  <c r="H3434" i="50"/>
  <c r="H3433" i="50"/>
  <c r="H3432" i="50"/>
  <c r="H3431" i="50"/>
  <c r="H3430" i="50"/>
  <c r="H3429" i="50"/>
  <c r="H3428" i="50"/>
  <c r="H3427" i="50"/>
  <c r="H3426" i="50"/>
  <c r="H3425" i="50"/>
  <c r="H3424" i="50"/>
  <c r="H3423" i="50"/>
  <c r="H3422" i="50"/>
  <c r="H3421" i="50"/>
  <c r="H3420" i="50"/>
  <c r="H3419" i="50"/>
  <c r="H3418" i="50"/>
  <c r="H3417" i="50"/>
  <c r="H3416" i="50"/>
  <c r="H3415" i="50"/>
  <c r="H3414" i="50"/>
  <c r="H3413" i="50"/>
  <c r="H3412" i="50"/>
  <c r="H3411" i="50"/>
  <c r="H3410" i="50"/>
  <c r="H3409" i="50"/>
  <c r="H3408" i="50"/>
  <c r="H3407" i="50"/>
  <c r="H3406" i="50"/>
  <c r="H3405" i="50"/>
  <c r="H3404" i="50"/>
  <c r="H3403" i="50"/>
  <c r="H3402" i="50"/>
  <c r="H3401" i="50"/>
  <c r="H3400" i="50"/>
  <c r="H3399" i="50"/>
  <c r="H3398" i="50"/>
  <c r="H3397" i="50"/>
  <c r="H3396" i="50"/>
  <c r="H3395" i="50"/>
  <c r="H3394" i="50"/>
  <c r="H3393" i="50"/>
  <c r="H3392" i="50"/>
  <c r="H3391" i="50"/>
  <c r="H3390" i="50"/>
  <c r="H3389" i="50"/>
  <c r="H3388" i="50"/>
  <c r="H3387" i="50"/>
  <c r="H3386" i="50"/>
  <c r="H3385" i="50"/>
  <c r="H3384" i="50"/>
  <c r="H3383" i="50"/>
  <c r="H3382" i="50"/>
  <c r="H3381" i="50"/>
  <c r="H3380" i="50"/>
  <c r="H3379" i="50"/>
  <c r="H3378" i="50"/>
  <c r="H3377" i="50"/>
  <c r="H3376" i="50"/>
  <c r="H3375" i="50"/>
  <c r="H3374" i="50"/>
  <c r="H3373" i="50"/>
  <c r="H3372" i="50"/>
  <c r="H3371" i="50"/>
  <c r="H3370" i="50"/>
  <c r="H3369" i="50"/>
  <c r="H3368" i="50"/>
  <c r="H3367" i="50"/>
  <c r="H3366" i="50"/>
  <c r="H3365" i="50"/>
  <c r="H3364" i="50"/>
  <c r="I2691" i="50"/>
  <c r="I2690" i="50"/>
  <c r="I2689" i="50"/>
  <c r="I2688" i="50"/>
  <c r="I2687" i="50"/>
  <c r="I2686" i="50"/>
  <c r="I2685" i="50"/>
  <c r="I2684" i="50"/>
  <c r="I2683" i="50"/>
  <c r="I2682" i="50"/>
  <c r="I2681" i="50"/>
  <c r="I2680" i="50"/>
  <c r="I2679" i="50"/>
  <c r="I2678" i="50"/>
  <c r="I2677" i="50"/>
  <c r="I2676" i="50"/>
  <c r="I2675" i="50"/>
  <c r="I2674" i="50"/>
  <c r="I2673" i="50"/>
  <c r="I2672" i="50"/>
  <c r="I2671" i="50"/>
  <c r="I2670" i="50"/>
  <c r="I2669" i="50"/>
  <c r="I2668" i="50"/>
  <c r="I2667" i="50"/>
  <c r="I2666" i="50"/>
  <c r="I2665" i="50"/>
  <c r="I2664" i="50"/>
  <c r="I2663" i="50"/>
  <c r="I2662" i="50"/>
  <c r="I2661" i="50"/>
  <c r="I2660" i="50"/>
  <c r="I2659" i="50"/>
  <c r="I2658" i="50"/>
  <c r="I2657" i="50"/>
  <c r="I2656" i="50"/>
  <c r="I2655" i="50"/>
  <c r="I2654" i="50"/>
  <c r="I2653" i="50"/>
  <c r="I2652" i="50"/>
  <c r="I2651" i="50"/>
  <c r="I2650" i="50"/>
  <c r="I2649" i="50"/>
  <c r="I2648" i="50"/>
  <c r="I2647" i="50"/>
  <c r="I2646" i="50"/>
  <c r="I2645" i="50"/>
  <c r="I2644" i="50"/>
  <c r="I2643" i="50"/>
  <c r="I2642" i="50"/>
  <c r="I2641" i="50"/>
  <c r="I2640" i="50"/>
  <c r="I2639" i="50"/>
  <c r="I2638" i="50"/>
  <c r="I2637" i="50"/>
  <c r="I2636" i="50"/>
  <c r="I2635" i="50"/>
  <c r="I2634" i="50"/>
  <c r="I2633" i="50"/>
  <c r="I2632" i="50"/>
  <c r="I2631" i="50"/>
  <c r="I2630" i="50"/>
  <c r="I2629" i="50"/>
  <c r="I2628" i="50"/>
  <c r="I2627" i="50"/>
  <c r="I2626" i="50"/>
  <c r="I2625" i="50"/>
  <c r="I2624" i="50"/>
  <c r="I2623" i="50"/>
  <c r="I2622" i="50"/>
  <c r="I2621" i="50"/>
  <c r="I2620" i="50"/>
  <c r="I2619" i="50"/>
  <c r="I2618" i="50"/>
  <c r="I2617" i="50"/>
  <c r="I2616" i="50"/>
  <c r="I2615" i="50"/>
  <c r="I2614" i="50"/>
  <c r="I2613" i="50"/>
  <c r="I2612" i="50"/>
  <c r="I2611" i="50"/>
  <c r="I2610" i="50"/>
  <c r="I2609" i="50"/>
  <c r="I2608" i="50"/>
  <c r="I2607" i="50"/>
  <c r="I2606" i="50"/>
  <c r="I2605" i="50"/>
  <c r="I2604" i="50"/>
  <c r="I2603" i="50"/>
  <c r="I2602" i="50"/>
  <c r="I2601" i="50"/>
  <c r="I2600" i="50"/>
  <c r="I2599" i="50"/>
  <c r="I2598" i="50"/>
  <c r="I2597" i="50"/>
  <c r="I2596" i="50"/>
  <c r="I2595" i="50"/>
  <c r="I2594" i="50"/>
  <c r="I2593" i="50"/>
  <c r="I2592" i="50"/>
  <c r="I2591" i="50"/>
  <c r="I2590" i="50"/>
  <c r="I2589" i="50"/>
  <c r="I2588" i="50"/>
  <c r="I2587" i="50"/>
  <c r="I2586" i="50"/>
  <c r="I2585" i="50"/>
  <c r="I2584" i="50"/>
  <c r="I2583" i="50"/>
  <c r="I2582" i="50"/>
  <c r="I2581" i="50"/>
  <c r="I2580" i="50"/>
  <c r="I2579" i="50"/>
  <c r="I2578" i="50"/>
  <c r="I2577" i="50"/>
  <c r="I2576" i="50"/>
  <c r="I2575" i="50"/>
  <c r="I2574" i="50"/>
  <c r="I2573" i="50"/>
  <c r="I2572" i="50"/>
  <c r="I2571" i="50"/>
  <c r="I2570" i="50"/>
  <c r="I2569" i="50"/>
  <c r="I2568" i="50"/>
  <c r="I2567" i="50"/>
  <c r="I2566" i="50"/>
  <c r="I2565" i="50"/>
  <c r="I2564" i="50"/>
  <c r="I2563" i="50"/>
  <c r="I2562" i="50"/>
  <c r="I2561" i="50"/>
  <c r="I2560" i="50"/>
  <c r="I2559" i="50"/>
  <c r="I2558" i="50"/>
  <c r="I2557" i="50"/>
  <c r="I2556" i="50"/>
  <c r="I2555" i="50"/>
  <c r="I2554" i="50"/>
  <c r="I2553" i="50"/>
  <c r="I2552" i="50"/>
  <c r="I2551" i="50"/>
  <c r="I2550" i="50"/>
  <c r="I2549" i="50"/>
  <c r="I2548" i="50"/>
  <c r="I2547" i="50"/>
  <c r="I2546" i="50"/>
  <c r="I2545" i="50"/>
  <c r="I2544" i="50"/>
  <c r="I2543" i="50"/>
  <c r="I2542" i="50"/>
  <c r="I2541" i="50"/>
  <c r="I2540" i="50"/>
  <c r="I2539" i="50"/>
  <c r="I2538" i="50"/>
  <c r="I2537" i="50"/>
  <c r="I2536" i="50"/>
  <c r="I2535" i="50"/>
  <c r="I2534" i="50"/>
  <c r="I2533" i="50"/>
  <c r="I2532" i="50"/>
  <c r="I2531" i="50"/>
  <c r="I2530" i="50"/>
  <c r="I2529" i="50"/>
  <c r="I2528" i="50"/>
  <c r="I2527" i="50"/>
  <c r="I2526" i="50"/>
  <c r="I2525" i="50"/>
  <c r="I2524" i="50"/>
  <c r="I2523" i="50"/>
  <c r="I2522" i="50"/>
  <c r="I2521" i="50"/>
  <c r="I2520" i="50"/>
  <c r="I2519" i="50"/>
  <c r="I2518" i="50"/>
  <c r="I2517" i="50"/>
  <c r="I2516" i="50"/>
  <c r="I2515" i="50"/>
  <c r="I2514" i="50"/>
  <c r="I2513" i="50"/>
  <c r="I2512" i="50"/>
  <c r="I2511" i="50"/>
  <c r="I2510" i="50"/>
  <c r="I2509" i="50"/>
  <c r="I2508" i="50"/>
  <c r="I2507" i="50"/>
  <c r="I2506" i="50"/>
  <c r="I2505" i="50"/>
  <c r="I2504" i="50"/>
  <c r="I2503" i="50"/>
  <c r="I2502" i="50"/>
  <c r="I2501" i="50"/>
  <c r="I2500" i="50"/>
  <c r="I2499" i="50"/>
  <c r="I2498" i="50"/>
  <c r="I2497" i="50"/>
  <c r="I2496" i="50"/>
  <c r="I2495" i="50"/>
  <c r="I2494" i="50"/>
  <c r="I2493" i="50"/>
  <c r="I2492" i="50"/>
  <c r="I2491" i="50"/>
  <c r="I2490" i="50"/>
  <c r="I2489" i="50"/>
  <c r="I2488" i="50"/>
  <c r="I2487" i="50"/>
  <c r="I2486" i="50"/>
  <c r="I2485" i="50"/>
  <c r="I2484" i="50"/>
  <c r="I2483" i="50"/>
  <c r="I2482" i="50"/>
  <c r="I2481" i="50"/>
  <c r="I2480" i="50"/>
  <c r="I2479" i="50"/>
  <c r="I2478" i="50"/>
  <c r="I2477" i="50"/>
  <c r="I2476" i="50"/>
  <c r="I2475" i="50"/>
  <c r="I2474" i="50"/>
  <c r="I2473" i="50"/>
  <c r="I2472" i="50"/>
  <c r="I2471" i="50"/>
  <c r="I2470" i="50"/>
  <c r="I2469" i="50"/>
  <c r="I2468" i="50"/>
  <c r="I2467" i="50"/>
  <c r="I2466" i="50"/>
  <c r="I2465" i="50"/>
  <c r="I2464" i="50"/>
  <c r="I2463" i="50"/>
  <c r="I2462" i="50"/>
  <c r="I2461" i="50"/>
  <c r="I2460" i="50"/>
  <c r="I2459" i="50"/>
  <c r="I2458" i="50"/>
  <c r="I2457" i="50"/>
  <c r="I2456" i="50"/>
  <c r="I2455" i="50"/>
  <c r="I2454" i="50"/>
  <c r="I2453" i="50"/>
  <c r="I2452" i="50"/>
  <c r="I2451" i="50"/>
  <c r="I2450" i="50"/>
  <c r="I2449" i="50"/>
  <c r="I2448" i="50"/>
  <c r="I2447" i="50"/>
  <c r="I2446" i="50"/>
  <c r="I2445" i="50"/>
  <c r="I2444" i="50"/>
  <c r="I2443" i="50"/>
  <c r="I2442" i="50"/>
  <c r="I2441" i="50"/>
  <c r="I2440" i="50"/>
  <c r="I2439" i="50"/>
  <c r="I2438" i="50"/>
  <c r="I2437" i="50"/>
  <c r="I2436" i="50"/>
  <c r="I2435" i="50"/>
  <c r="I2434" i="50"/>
  <c r="I2433" i="50"/>
  <c r="I2432" i="50"/>
  <c r="I2431" i="50"/>
  <c r="I2430" i="50"/>
  <c r="I2429" i="50"/>
  <c r="I2428" i="50"/>
  <c r="I2427" i="50"/>
  <c r="I2426" i="50"/>
  <c r="I2425" i="50"/>
  <c r="I2424" i="50"/>
  <c r="I2423" i="50"/>
  <c r="I2422" i="50"/>
  <c r="I2421" i="50"/>
  <c r="I2420" i="50"/>
  <c r="I2419" i="50"/>
  <c r="I2418" i="50"/>
  <c r="I2417" i="50"/>
  <c r="I2416" i="50"/>
  <c r="I2415" i="50"/>
  <c r="I2414" i="50"/>
  <c r="I2413" i="50"/>
  <c r="I2412" i="50"/>
  <c r="I2411" i="50"/>
  <c r="I2410" i="50"/>
  <c r="I2409" i="50"/>
  <c r="I2408" i="50"/>
  <c r="I2407" i="50"/>
  <c r="I2406" i="50"/>
  <c r="I2405" i="50"/>
  <c r="I2404" i="50"/>
  <c r="I2403" i="50"/>
  <c r="I2402" i="50"/>
  <c r="I2401" i="50"/>
  <c r="I2400" i="50"/>
  <c r="I2399" i="50"/>
  <c r="I2398" i="50"/>
  <c r="I2397" i="50"/>
  <c r="I2396" i="50"/>
  <c r="I2395" i="50"/>
  <c r="I2394" i="50"/>
  <c r="I2393" i="50"/>
  <c r="I2392" i="50"/>
  <c r="I2391" i="50"/>
  <c r="I2390" i="50"/>
  <c r="I2389" i="50"/>
  <c r="I2388" i="50"/>
  <c r="I2387" i="50"/>
  <c r="I2386" i="50"/>
  <c r="I2385" i="50"/>
  <c r="I2384" i="50"/>
  <c r="I2383" i="50"/>
  <c r="I2382" i="50"/>
  <c r="I2381" i="50"/>
  <c r="I2380" i="50"/>
  <c r="I2379" i="50"/>
  <c r="I2378" i="50"/>
  <c r="I2377" i="50"/>
  <c r="I2376" i="50"/>
  <c r="I2375" i="50"/>
  <c r="I2374" i="50"/>
  <c r="I2373" i="50"/>
  <c r="I2372" i="50"/>
  <c r="I2371" i="50"/>
  <c r="I2370" i="50"/>
  <c r="I2369" i="50"/>
  <c r="I2368" i="50"/>
  <c r="I2367" i="50"/>
  <c r="I2366" i="50"/>
  <c r="I2365" i="50"/>
  <c r="I2364" i="50"/>
  <c r="I2363" i="50"/>
  <c r="I2362" i="50"/>
  <c r="I2361" i="50"/>
  <c r="I2360" i="50"/>
  <c r="I2359" i="50"/>
  <c r="I2358" i="50"/>
  <c r="I2357" i="50"/>
  <c r="I2356" i="50"/>
  <c r="I2355" i="50"/>
  <c r="I2354" i="50"/>
  <c r="I2353" i="50"/>
  <c r="I2352" i="50"/>
  <c r="I2351" i="50"/>
  <c r="I2350" i="50"/>
  <c r="I2349" i="50"/>
  <c r="I2348" i="50"/>
  <c r="I2347" i="50"/>
  <c r="I2346" i="50"/>
  <c r="I2345" i="50"/>
  <c r="I2344" i="50"/>
  <c r="I2343" i="50"/>
  <c r="I2342" i="50"/>
  <c r="I2341" i="50"/>
  <c r="I2340" i="50"/>
  <c r="I2339" i="50"/>
  <c r="I2338" i="50"/>
  <c r="I2337" i="50"/>
  <c r="I2336" i="50"/>
  <c r="I2335" i="50"/>
  <c r="I2334" i="50"/>
  <c r="I2333" i="50"/>
  <c r="I2332" i="50"/>
  <c r="I2331" i="50"/>
  <c r="I2330" i="50"/>
  <c r="I2329" i="50"/>
  <c r="I2328" i="50"/>
  <c r="I2327" i="50"/>
  <c r="I2326" i="50"/>
  <c r="I2325" i="50"/>
  <c r="I2324" i="50"/>
  <c r="I2323" i="50"/>
  <c r="I2322" i="50"/>
  <c r="I2321" i="50"/>
  <c r="I2320" i="50"/>
  <c r="I2319" i="50"/>
  <c r="I2318" i="50"/>
  <c r="I2317" i="50"/>
  <c r="I2316" i="50"/>
  <c r="I2315" i="50"/>
  <c r="I2314" i="50"/>
  <c r="I2313" i="50"/>
  <c r="I2312" i="50"/>
  <c r="I2311" i="50"/>
  <c r="I2310" i="50"/>
  <c r="I2309" i="50"/>
  <c r="I2308" i="50"/>
  <c r="I2307" i="50"/>
  <c r="I2306" i="50"/>
  <c r="I2305" i="50"/>
  <c r="I2304" i="50"/>
  <c r="I2303" i="50"/>
  <c r="I2302" i="50"/>
  <c r="I2301" i="50"/>
  <c r="I2300" i="50"/>
  <c r="I2299" i="50"/>
  <c r="I2298" i="50"/>
  <c r="I2297" i="50"/>
  <c r="I2296" i="50"/>
  <c r="I2295" i="50"/>
  <c r="I2294" i="50"/>
  <c r="I2293" i="50"/>
  <c r="I2292" i="50"/>
  <c r="I2291" i="50"/>
  <c r="I2290" i="50"/>
  <c r="I2289" i="50"/>
  <c r="I2288" i="50"/>
  <c r="I2287" i="50"/>
  <c r="I2286" i="50"/>
  <c r="I2285" i="50"/>
  <c r="I2284" i="50"/>
  <c r="I2283" i="50"/>
  <c r="I2282" i="50"/>
  <c r="I2281" i="50"/>
  <c r="I2280" i="50"/>
  <c r="I2279" i="50"/>
  <c r="I2278" i="50"/>
  <c r="I2277" i="50"/>
  <c r="I2276" i="50"/>
  <c r="I2275" i="50"/>
  <c r="I2274" i="50"/>
  <c r="I2273" i="50"/>
  <c r="I2272" i="50"/>
  <c r="I2271" i="50"/>
  <c r="I2270" i="50"/>
  <c r="I2269" i="50"/>
  <c r="I2268" i="50"/>
  <c r="I2267" i="50"/>
  <c r="I2266" i="50"/>
  <c r="I2265" i="50"/>
  <c r="I2264" i="50"/>
  <c r="I2263" i="50"/>
  <c r="I2262" i="50"/>
  <c r="I2261" i="50"/>
  <c r="I2260" i="50"/>
  <c r="I2259" i="50"/>
  <c r="I2258" i="50"/>
  <c r="I2257" i="50"/>
  <c r="I2256" i="50"/>
  <c r="I2255" i="50"/>
  <c r="I2254" i="50"/>
  <c r="I2253" i="50"/>
  <c r="I2252" i="50"/>
  <c r="I2251" i="50"/>
  <c r="I2250" i="50"/>
  <c r="I2249" i="50"/>
  <c r="I2248" i="50"/>
  <c r="I2247" i="50"/>
  <c r="I2246" i="50"/>
  <c r="I2245" i="50"/>
  <c r="I2244" i="50"/>
  <c r="I2243" i="50"/>
  <c r="I2242" i="50"/>
  <c r="I2241" i="50"/>
  <c r="I2240" i="50"/>
  <c r="I2239" i="50"/>
  <c r="I2238" i="50"/>
  <c r="I2237" i="50"/>
  <c r="I2236" i="50"/>
  <c r="I2235" i="50"/>
  <c r="I2234" i="50"/>
  <c r="I2233" i="50"/>
  <c r="I2232" i="50"/>
  <c r="I2231" i="50"/>
  <c r="I2230" i="50"/>
  <c r="I2229" i="50"/>
  <c r="I2228" i="50"/>
  <c r="I2227" i="50"/>
  <c r="I2226" i="50"/>
  <c r="I2225" i="50"/>
  <c r="I2224" i="50"/>
  <c r="I2223" i="50"/>
  <c r="I2222" i="50"/>
  <c r="I2221" i="50"/>
  <c r="I2220" i="50"/>
  <c r="I2219" i="50"/>
  <c r="I2218" i="50"/>
  <c r="I2217" i="50"/>
  <c r="I2216" i="50"/>
  <c r="I2215" i="50"/>
  <c r="I2214" i="50"/>
  <c r="I2213" i="50"/>
  <c r="I2212" i="50"/>
  <c r="I2211" i="50"/>
  <c r="I2210" i="50"/>
  <c r="I2209" i="50"/>
  <c r="I2208" i="50"/>
  <c r="I2207" i="50"/>
  <c r="I2206" i="50"/>
  <c r="I2205" i="50"/>
  <c r="I2204" i="50"/>
  <c r="I2203" i="50"/>
  <c r="I2202" i="50"/>
  <c r="I2201" i="50"/>
  <c r="I2200" i="50"/>
  <c r="I2199" i="50"/>
  <c r="I2198" i="50"/>
  <c r="I2197" i="50"/>
  <c r="I2196" i="50"/>
  <c r="I2195" i="50"/>
  <c r="I2194" i="50"/>
  <c r="I2193" i="50"/>
  <c r="I2192" i="50"/>
  <c r="I2191" i="50"/>
  <c r="I2190" i="50"/>
  <c r="I2189" i="50"/>
  <c r="I2188" i="50"/>
  <c r="I2187" i="50"/>
  <c r="I2186" i="50"/>
  <c r="I2185" i="50"/>
  <c r="I2184" i="50"/>
  <c r="I2183" i="50"/>
  <c r="I2182" i="50"/>
  <c r="I2181" i="50"/>
  <c r="I2180" i="50"/>
  <c r="I2179" i="50"/>
  <c r="I2178" i="50"/>
  <c r="I2177" i="50"/>
  <c r="I2176" i="50"/>
  <c r="I2175" i="50"/>
  <c r="I2174" i="50"/>
  <c r="I2173" i="50"/>
  <c r="I2172" i="50"/>
  <c r="I2171" i="50"/>
  <c r="I2170" i="50"/>
  <c r="I2169" i="50"/>
  <c r="I2168" i="50"/>
  <c r="I2167" i="50"/>
  <c r="I2166" i="50"/>
  <c r="I2165" i="50"/>
  <c r="I2164" i="50"/>
  <c r="I2163" i="50"/>
  <c r="I2162" i="50"/>
  <c r="I2161" i="50"/>
  <c r="I2160" i="50"/>
  <c r="I2159" i="50"/>
  <c r="I2158" i="50"/>
  <c r="I2157" i="50"/>
  <c r="I2156" i="50"/>
  <c r="I2155" i="50"/>
  <c r="I2154" i="50"/>
  <c r="I2153" i="50"/>
  <c r="I2152" i="50"/>
  <c r="I2151" i="50"/>
  <c r="I2150" i="50"/>
  <c r="I2149" i="50"/>
  <c r="I2148" i="50"/>
  <c r="I2147" i="50"/>
  <c r="I2146" i="50"/>
  <c r="I2145" i="50"/>
  <c r="I2144" i="50"/>
  <c r="I2143" i="50"/>
  <c r="I2142" i="50"/>
  <c r="I2141" i="50"/>
  <c r="I2140" i="50"/>
  <c r="I2139" i="50"/>
  <c r="I2138" i="50"/>
  <c r="I2137" i="50"/>
  <c r="I2136" i="50"/>
  <c r="I2135" i="50"/>
  <c r="I2134" i="50"/>
  <c r="I2133" i="50"/>
  <c r="I2132" i="50"/>
  <c r="I2131" i="50"/>
  <c r="I2130" i="50"/>
  <c r="I2129" i="50"/>
  <c r="I2128" i="50"/>
  <c r="I2127" i="50"/>
  <c r="I2126" i="50"/>
  <c r="I2125" i="50"/>
  <c r="I2124" i="50"/>
  <c r="I2123" i="50"/>
  <c r="I2122" i="50"/>
  <c r="I2121" i="50"/>
  <c r="I2120" i="50"/>
  <c r="I2119" i="50"/>
  <c r="I2118" i="50"/>
  <c r="I2117" i="50"/>
  <c r="I2116" i="50"/>
  <c r="I2115" i="50"/>
  <c r="I2114" i="50"/>
  <c r="I2113" i="50"/>
  <c r="I2112" i="50"/>
  <c r="I2111" i="50"/>
  <c r="I2110" i="50"/>
  <c r="I2109" i="50"/>
  <c r="I2108" i="50"/>
  <c r="I2107" i="50"/>
  <c r="I2106" i="50"/>
  <c r="I2105" i="50"/>
  <c r="I2104" i="50"/>
  <c r="I2103" i="50"/>
  <c r="I2102" i="50"/>
  <c r="I2101" i="50"/>
  <c r="I2100" i="50"/>
  <c r="I2099" i="50"/>
  <c r="I2098" i="50"/>
  <c r="I2097" i="50"/>
  <c r="I2096" i="50"/>
  <c r="I2095" i="50"/>
  <c r="I2094" i="50"/>
  <c r="I2093" i="50"/>
  <c r="I2092" i="50"/>
  <c r="I2091" i="50"/>
  <c r="I2090" i="50"/>
  <c r="I2089" i="50"/>
  <c r="I2088" i="50"/>
  <c r="I2087" i="50"/>
  <c r="I2086" i="50"/>
  <c r="I2085" i="50"/>
  <c r="I2084" i="50"/>
  <c r="I2083" i="50"/>
  <c r="I2082" i="50"/>
  <c r="I2081" i="50"/>
  <c r="I2080" i="50"/>
  <c r="I2079" i="50"/>
  <c r="I2078" i="50"/>
  <c r="I2077" i="50"/>
  <c r="I2076" i="50"/>
  <c r="I2075" i="50"/>
  <c r="I2074" i="50"/>
  <c r="I2073" i="50"/>
  <c r="I2072" i="50"/>
  <c r="I2071" i="50"/>
  <c r="I2070" i="50"/>
  <c r="I2069" i="50"/>
  <c r="I2068" i="50"/>
  <c r="I2067" i="50"/>
  <c r="I2066" i="50"/>
  <c r="I2065" i="50"/>
  <c r="I2064" i="50"/>
  <c r="I2063" i="50"/>
  <c r="I2062" i="50"/>
  <c r="I2061" i="50"/>
  <c r="I2060" i="50"/>
  <c r="I2059" i="50"/>
  <c r="I2058" i="50"/>
  <c r="I2057" i="50"/>
  <c r="I2056" i="50"/>
  <c r="I2055" i="50"/>
  <c r="I2054" i="50"/>
  <c r="I2053" i="50"/>
  <c r="I2052" i="50"/>
  <c r="I2051" i="50"/>
  <c r="I2050" i="50"/>
  <c r="I2049" i="50"/>
  <c r="I2048" i="50"/>
  <c r="I2047" i="50"/>
  <c r="I2046" i="50"/>
  <c r="I2045" i="50"/>
  <c r="I2044" i="50"/>
  <c r="I2043" i="50"/>
  <c r="I2042" i="50"/>
  <c r="I2041" i="50"/>
  <c r="I2040" i="50"/>
  <c r="I2039" i="50"/>
  <c r="I2038" i="50"/>
  <c r="I2037" i="50"/>
  <c r="I2036" i="50"/>
  <c r="I2035" i="50"/>
  <c r="I2034" i="50"/>
  <c r="I2033" i="50"/>
  <c r="I2032" i="50"/>
  <c r="I2031" i="50"/>
  <c r="I2030" i="50"/>
  <c r="I2029" i="50"/>
  <c r="I2028" i="50"/>
  <c r="I2027" i="50"/>
  <c r="I2026" i="50"/>
  <c r="I2025" i="50"/>
  <c r="I2024" i="50"/>
  <c r="I2023" i="50"/>
  <c r="I2022" i="50"/>
  <c r="I2021" i="50"/>
  <c r="I2020" i="50"/>
  <c r="H3363" i="50"/>
  <c r="H3362" i="50"/>
  <c r="H3361" i="50"/>
  <c r="H3360" i="50"/>
  <c r="H3359" i="50"/>
  <c r="H3358" i="50"/>
  <c r="H3357" i="50"/>
  <c r="H3356" i="50"/>
  <c r="H3355" i="50"/>
  <c r="H3354" i="50"/>
  <c r="H3353" i="50"/>
  <c r="H3352" i="50"/>
  <c r="H3351" i="50"/>
  <c r="H3350" i="50"/>
  <c r="H3349" i="50"/>
  <c r="H3348" i="50"/>
  <c r="H3347" i="50"/>
  <c r="H3346" i="50"/>
  <c r="H3345" i="50"/>
  <c r="H3344" i="50"/>
  <c r="H3343" i="50"/>
  <c r="H3342" i="50"/>
  <c r="H3341" i="50"/>
  <c r="H3340" i="50"/>
  <c r="H3339" i="50"/>
  <c r="H3338" i="50"/>
  <c r="H3337" i="50"/>
  <c r="H3336" i="50"/>
  <c r="H3335" i="50"/>
  <c r="H3334" i="50"/>
  <c r="H3333" i="50"/>
  <c r="H3332" i="50"/>
  <c r="H3331" i="50"/>
  <c r="H3330" i="50"/>
  <c r="H3329" i="50"/>
  <c r="H3328" i="50"/>
  <c r="H3327" i="50"/>
  <c r="H3326" i="50"/>
  <c r="H3325" i="50"/>
  <c r="H3324" i="50"/>
  <c r="H3323" i="50"/>
  <c r="H3322" i="50"/>
  <c r="H3321" i="50"/>
  <c r="H3320" i="50"/>
  <c r="H3319" i="50"/>
  <c r="H3318" i="50"/>
  <c r="H3317" i="50"/>
  <c r="H3316" i="50"/>
  <c r="H3315" i="50"/>
  <c r="H3314" i="50"/>
  <c r="H3313" i="50"/>
  <c r="H3312" i="50"/>
  <c r="H3311" i="50"/>
  <c r="H3310" i="50"/>
  <c r="H3309" i="50"/>
  <c r="H3308" i="50"/>
  <c r="H3307" i="50"/>
  <c r="H3306" i="50"/>
  <c r="H3305" i="50"/>
  <c r="H3304" i="50"/>
  <c r="H3303" i="50"/>
  <c r="H3302" i="50"/>
  <c r="H3301" i="50"/>
  <c r="H3300" i="50"/>
  <c r="H3299" i="50"/>
  <c r="H3298" i="50"/>
  <c r="H3297" i="50"/>
  <c r="H3296" i="50"/>
  <c r="H3295" i="50"/>
  <c r="H3294" i="50"/>
  <c r="H3293" i="50"/>
  <c r="H3292" i="50"/>
  <c r="H3291" i="50"/>
  <c r="H3290" i="50"/>
  <c r="H3289" i="50"/>
  <c r="H3288" i="50"/>
  <c r="H3287" i="50"/>
  <c r="H3286" i="50"/>
  <c r="H3285" i="50"/>
  <c r="H3284" i="50"/>
  <c r="H3283" i="50"/>
  <c r="H3282" i="50"/>
  <c r="H3281" i="50"/>
  <c r="H3280" i="50"/>
  <c r="H3279" i="50"/>
  <c r="H3278" i="50"/>
  <c r="H3277" i="50"/>
  <c r="H3276" i="50"/>
  <c r="H3275" i="50"/>
  <c r="H3274" i="50"/>
  <c r="H3273" i="50"/>
  <c r="H3272" i="50"/>
  <c r="H3271" i="50"/>
  <c r="H3270" i="50"/>
  <c r="H3269" i="50"/>
  <c r="H3268" i="50"/>
  <c r="H3267" i="50"/>
  <c r="H3266" i="50"/>
  <c r="H3265" i="50"/>
  <c r="H3264" i="50"/>
  <c r="H3263" i="50"/>
  <c r="H3262" i="50"/>
  <c r="H3261" i="50"/>
  <c r="H3260" i="50"/>
  <c r="H3259" i="50"/>
  <c r="H3258" i="50"/>
  <c r="H3257" i="50"/>
  <c r="H3256" i="50"/>
  <c r="H3255" i="50"/>
  <c r="H3254" i="50"/>
  <c r="H3253" i="50"/>
  <c r="H3252" i="50"/>
  <c r="H3251" i="50"/>
  <c r="H3250" i="50"/>
  <c r="H3249" i="50"/>
  <c r="H3248" i="50"/>
  <c r="H3247" i="50"/>
  <c r="H3246" i="50"/>
  <c r="H3245" i="50"/>
  <c r="H3244" i="50"/>
  <c r="H3243" i="50"/>
  <c r="H3242" i="50"/>
  <c r="H3241" i="50"/>
  <c r="H3240" i="50"/>
  <c r="H3239" i="50"/>
  <c r="H3238" i="50"/>
  <c r="H3237" i="50"/>
  <c r="H3236" i="50"/>
  <c r="H3235" i="50"/>
  <c r="H3234" i="50"/>
  <c r="H3233" i="50"/>
  <c r="H3232" i="50"/>
  <c r="H3231" i="50"/>
  <c r="H3230" i="50"/>
  <c r="H3229" i="50"/>
  <c r="H3228" i="50"/>
  <c r="H3227" i="50"/>
  <c r="H3226" i="50"/>
  <c r="H3225" i="50"/>
  <c r="H3224" i="50"/>
  <c r="H3223" i="50"/>
  <c r="H3222" i="50"/>
  <c r="H3221" i="50"/>
  <c r="H3220" i="50"/>
  <c r="H3219" i="50"/>
  <c r="H3218" i="50"/>
  <c r="H3217" i="50"/>
  <c r="H3216" i="50"/>
  <c r="H3215" i="50"/>
  <c r="H3214" i="50"/>
  <c r="H3213" i="50"/>
  <c r="H3212" i="50"/>
  <c r="H3211" i="50"/>
  <c r="H3210" i="50"/>
  <c r="H3209" i="50"/>
  <c r="H3208" i="50"/>
  <c r="H3207" i="50"/>
  <c r="H3206" i="50"/>
  <c r="H3205" i="50"/>
  <c r="H3204" i="50"/>
  <c r="H3203" i="50"/>
  <c r="H3202" i="50"/>
  <c r="H3201" i="50"/>
  <c r="H3200" i="50"/>
  <c r="H3199" i="50"/>
  <c r="H3198" i="50"/>
  <c r="H3197" i="50"/>
  <c r="H3196" i="50"/>
  <c r="H3195" i="50"/>
  <c r="H3194" i="50"/>
  <c r="H3193" i="50"/>
  <c r="H3192" i="50"/>
  <c r="H3191" i="50"/>
  <c r="H3190" i="50"/>
  <c r="H3189" i="50"/>
  <c r="H3188" i="50"/>
  <c r="H3187" i="50"/>
  <c r="H3186" i="50"/>
  <c r="H3185" i="50"/>
  <c r="H3184" i="50"/>
  <c r="H3183" i="50"/>
  <c r="H3182" i="50"/>
  <c r="H3181" i="50"/>
  <c r="H3180" i="50"/>
  <c r="H3179" i="50"/>
  <c r="H3178" i="50"/>
  <c r="H3177" i="50"/>
  <c r="H3176" i="50"/>
  <c r="H3175" i="50"/>
  <c r="H3174" i="50"/>
  <c r="H3173" i="50"/>
  <c r="H3172" i="50"/>
  <c r="H3171" i="50"/>
  <c r="H3170" i="50"/>
  <c r="H3169" i="50"/>
  <c r="H3168" i="50"/>
  <c r="H3167" i="50"/>
  <c r="H3166" i="50"/>
  <c r="H3165" i="50"/>
  <c r="H3164" i="50"/>
  <c r="H3163" i="50"/>
  <c r="H3162" i="50"/>
  <c r="H3161" i="50"/>
  <c r="H3160" i="50"/>
  <c r="H3159" i="50"/>
  <c r="H3158" i="50"/>
  <c r="H3157" i="50"/>
  <c r="H3156" i="50"/>
  <c r="H3155" i="50"/>
  <c r="H3154" i="50"/>
  <c r="H3153" i="50"/>
  <c r="H3152" i="50"/>
  <c r="H3151" i="50"/>
  <c r="H3150" i="50"/>
  <c r="H3149" i="50"/>
  <c r="H3148" i="50"/>
  <c r="H3147" i="50"/>
  <c r="H3146" i="50"/>
  <c r="H3145" i="50"/>
  <c r="H3144" i="50"/>
  <c r="H3143" i="50"/>
  <c r="H3142" i="50"/>
  <c r="H3141" i="50"/>
  <c r="H3140" i="50"/>
  <c r="H3139" i="50"/>
  <c r="H3138" i="50"/>
  <c r="H3137" i="50"/>
  <c r="H3136" i="50"/>
  <c r="H3135" i="50"/>
  <c r="H3134" i="50"/>
  <c r="H3133" i="50"/>
  <c r="H3132" i="50"/>
  <c r="H3131" i="50"/>
  <c r="H3130" i="50"/>
  <c r="H3129" i="50"/>
  <c r="H3128" i="50"/>
  <c r="H3127" i="50"/>
  <c r="H3126" i="50"/>
  <c r="H3125" i="50"/>
  <c r="H3124" i="50"/>
  <c r="H3123" i="50"/>
  <c r="H3122" i="50"/>
  <c r="H3121" i="50"/>
  <c r="H3120" i="50"/>
  <c r="H3119" i="50"/>
  <c r="H3118" i="50"/>
  <c r="H3117" i="50"/>
  <c r="H3116" i="50"/>
  <c r="H3115" i="50"/>
  <c r="H3114" i="50"/>
  <c r="H3113" i="50"/>
  <c r="H3112" i="50"/>
  <c r="H3111" i="50"/>
  <c r="H3110" i="50"/>
  <c r="H3109" i="50"/>
  <c r="H3108" i="50"/>
  <c r="H3107" i="50"/>
  <c r="H3106" i="50"/>
  <c r="H3105" i="50"/>
  <c r="H3104" i="50"/>
  <c r="H3103" i="50"/>
  <c r="H3102" i="50"/>
  <c r="H3101" i="50"/>
  <c r="H3100" i="50"/>
  <c r="H3099" i="50"/>
  <c r="H3098" i="50"/>
  <c r="H3097" i="50"/>
  <c r="H3096" i="50"/>
  <c r="H3095" i="50"/>
  <c r="H3094" i="50"/>
  <c r="H3093" i="50"/>
  <c r="H3092" i="50"/>
  <c r="H3091" i="50"/>
  <c r="H3090" i="50"/>
  <c r="H3089" i="50"/>
  <c r="H3088" i="50"/>
  <c r="H3087" i="50"/>
  <c r="H3086" i="50"/>
  <c r="H3085" i="50"/>
  <c r="H3084" i="50"/>
  <c r="H3083" i="50"/>
  <c r="H3082" i="50"/>
  <c r="H3081" i="50"/>
  <c r="H3080" i="50"/>
  <c r="H3079" i="50"/>
  <c r="H3078" i="50"/>
  <c r="H3077" i="50"/>
  <c r="H3076" i="50"/>
  <c r="H3075" i="50"/>
  <c r="H3074" i="50"/>
  <c r="H3073" i="50"/>
  <c r="H3072" i="50"/>
  <c r="H3071" i="50"/>
  <c r="H3070" i="50"/>
  <c r="H3069" i="50"/>
  <c r="H3068" i="50"/>
  <c r="H3067" i="50"/>
  <c r="H3066" i="50"/>
  <c r="H3065" i="50"/>
  <c r="H3064" i="50"/>
  <c r="H3063" i="50"/>
  <c r="H3062" i="50"/>
  <c r="H3061" i="50"/>
  <c r="H3060" i="50"/>
  <c r="H3059" i="50"/>
  <c r="H3058" i="50"/>
  <c r="H3057" i="50"/>
  <c r="H3056" i="50"/>
  <c r="H3055" i="50"/>
  <c r="H3054" i="50"/>
  <c r="H3053" i="50"/>
  <c r="H3052" i="50"/>
  <c r="H3051" i="50"/>
  <c r="H3050" i="50"/>
  <c r="H3049" i="50"/>
  <c r="H3048" i="50"/>
  <c r="H3047" i="50"/>
  <c r="H3046" i="50"/>
  <c r="H3045" i="50"/>
  <c r="H3044" i="50"/>
  <c r="H3043" i="50"/>
  <c r="H3042" i="50"/>
  <c r="H3041" i="50"/>
  <c r="H3040" i="50"/>
  <c r="H3039" i="50"/>
  <c r="H3038" i="50"/>
  <c r="H3037" i="50"/>
  <c r="H3036" i="50"/>
  <c r="H3035" i="50"/>
  <c r="H3034" i="50"/>
  <c r="H3033" i="50"/>
  <c r="H3032" i="50"/>
  <c r="H3031" i="50"/>
  <c r="H3030" i="50"/>
  <c r="H3029" i="50"/>
  <c r="H3028" i="50"/>
  <c r="H3027" i="50"/>
  <c r="H3026" i="50"/>
  <c r="H3025" i="50"/>
  <c r="H3024" i="50"/>
  <c r="H3023" i="50"/>
  <c r="H3022" i="50"/>
  <c r="H3021" i="50"/>
  <c r="H3020" i="50"/>
  <c r="H3019" i="50"/>
  <c r="H3018" i="50"/>
  <c r="H3017" i="50"/>
  <c r="H3016" i="50"/>
  <c r="H3015" i="50"/>
  <c r="H3014" i="50"/>
  <c r="H3013" i="50"/>
  <c r="H3012" i="50"/>
  <c r="H3011" i="50"/>
  <c r="H3010" i="50"/>
  <c r="H3009" i="50"/>
  <c r="H3008" i="50"/>
  <c r="H3007" i="50"/>
  <c r="H3006" i="50"/>
  <c r="H3005" i="50"/>
  <c r="H3004" i="50"/>
  <c r="H3003" i="50"/>
  <c r="H3002" i="50"/>
  <c r="H3001" i="50"/>
  <c r="H3000" i="50"/>
  <c r="H2999" i="50"/>
  <c r="H2998" i="50"/>
  <c r="H2997" i="50"/>
  <c r="H2996" i="50"/>
  <c r="H2995" i="50"/>
  <c r="H2994" i="50"/>
  <c r="H2993" i="50"/>
  <c r="H2992" i="50"/>
  <c r="H2991" i="50"/>
  <c r="H2990" i="50"/>
  <c r="H2989" i="50"/>
  <c r="H2988" i="50"/>
  <c r="H2987" i="50"/>
  <c r="H2986" i="50"/>
  <c r="H2985" i="50"/>
  <c r="H2984" i="50"/>
  <c r="H2983" i="50"/>
  <c r="H2982" i="50"/>
  <c r="H2981" i="50"/>
  <c r="H2980" i="50"/>
  <c r="H2979" i="50"/>
  <c r="H2978" i="50"/>
  <c r="H2977" i="50"/>
  <c r="H2976" i="50"/>
  <c r="H2975" i="50"/>
  <c r="H2974" i="50"/>
  <c r="H2973" i="50"/>
  <c r="H2972" i="50"/>
  <c r="H2971" i="50"/>
  <c r="H2970" i="50"/>
  <c r="H2969" i="50"/>
  <c r="H2968" i="50"/>
  <c r="H2967" i="50"/>
  <c r="H2966" i="50"/>
  <c r="H2965" i="50"/>
  <c r="H2964" i="50"/>
  <c r="H2963" i="50"/>
  <c r="H2962" i="50"/>
  <c r="H2961" i="50"/>
  <c r="H2960" i="50"/>
  <c r="H2959" i="50"/>
  <c r="H2958" i="50"/>
  <c r="H2957" i="50"/>
  <c r="H2956" i="50"/>
  <c r="H2955" i="50"/>
  <c r="H2954" i="50"/>
  <c r="H2953" i="50"/>
  <c r="H2952" i="50"/>
  <c r="H2951" i="50"/>
  <c r="H2950" i="50"/>
  <c r="H2949" i="50"/>
  <c r="H2948" i="50"/>
  <c r="H2947" i="50"/>
  <c r="H2946" i="50"/>
  <c r="H2945" i="50"/>
  <c r="H2944" i="50"/>
  <c r="H2943" i="50"/>
  <c r="H2942" i="50"/>
  <c r="H2941" i="50"/>
  <c r="H2940" i="50"/>
  <c r="H2939" i="50"/>
  <c r="H2938" i="50"/>
  <c r="H2937" i="50"/>
  <c r="H2936" i="50"/>
  <c r="H2935" i="50"/>
  <c r="H2934" i="50"/>
  <c r="H2933" i="50"/>
  <c r="H2932" i="50"/>
  <c r="H2931" i="50"/>
  <c r="H2930" i="50"/>
  <c r="H2929" i="50"/>
  <c r="H2928" i="50"/>
  <c r="H2927" i="50"/>
  <c r="H2926" i="50"/>
  <c r="H2925" i="50"/>
  <c r="H2924" i="50"/>
  <c r="H2923" i="50"/>
  <c r="H2922" i="50"/>
  <c r="H2921" i="50"/>
  <c r="H2920" i="50"/>
  <c r="H2919" i="50"/>
  <c r="H2918" i="50"/>
  <c r="H2917" i="50"/>
  <c r="H2916" i="50"/>
  <c r="H2915" i="50"/>
  <c r="H2914" i="50"/>
  <c r="H2913" i="50"/>
  <c r="H2912" i="50"/>
  <c r="H2911" i="50"/>
  <c r="H2910" i="50"/>
  <c r="H2909" i="50"/>
  <c r="H2908" i="50"/>
  <c r="H2907" i="50"/>
  <c r="H2906" i="50"/>
  <c r="H2905" i="50"/>
  <c r="H2904" i="50"/>
  <c r="H2903" i="50"/>
  <c r="H2902" i="50"/>
  <c r="H2901" i="50"/>
  <c r="H2900" i="50"/>
  <c r="H2899" i="50"/>
  <c r="H2898" i="50"/>
  <c r="H2897" i="50"/>
  <c r="H2896" i="50"/>
  <c r="H2895" i="50"/>
  <c r="H2894" i="50"/>
  <c r="H2893" i="50"/>
  <c r="H2892" i="50"/>
  <c r="H2891" i="50"/>
  <c r="H2890" i="50"/>
  <c r="H2889" i="50"/>
  <c r="H2888" i="50"/>
  <c r="H2887" i="50"/>
  <c r="H2886" i="50"/>
  <c r="H2885" i="50"/>
  <c r="H2884" i="50"/>
  <c r="H2883" i="50"/>
  <c r="H2882" i="50"/>
  <c r="H2881" i="50"/>
  <c r="H2880" i="50"/>
  <c r="H2879" i="50"/>
  <c r="H2878" i="50"/>
  <c r="H2877" i="50"/>
  <c r="H2876" i="50"/>
  <c r="H2875" i="50"/>
  <c r="H2874" i="50"/>
  <c r="H2873" i="50"/>
  <c r="H2872" i="50"/>
  <c r="H2871" i="50"/>
  <c r="H2870" i="50"/>
  <c r="H2869" i="50"/>
  <c r="H2868" i="50"/>
  <c r="H2867" i="50"/>
  <c r="H2866" i="50"/>
  <c r="H2865" i="50"/>
  <c r="H2864" i="50"/>
  <c r="H2863" i="50"/>
  <c r="H2862" i="50"/>
  <c r="H2861" i="50"/>
  <c r="H2860" i="50"/>
  <c r="H2859" i="50"/>
  <c r="H2858" i="50"/>
  <c r="H2857" i="50"/>
  <c r="H2856" i="50"/>
  <c r="H2855" i="50"/>
  <c r="H2854" i="50"/>
  <c r="H2853" i="50"/>
  <c r="H2852" i="50"/>
  <c r="H2851" i="50"/>
  <c r="H2850" i="50"/>
  <c r="H2849" i="50"/>
  <c r="H2848" i="50"/>
  <c r="H2847" i="50"/>
  <c r="H2846" i="50"/>
  <c r="H2845" i="50"/>
  <c r="H2844" i="50"/>
  <c r="H2843" i="50"/>
  <c r="H2842" i="50"/>
  <c r="H2841" i="50"/>
  <c r="H2840" i="50"/>
  <c r="H2839" i="50"/>
  <c r="H2838" i="50"/>
  <c r="H2837" i="50"/>
  <c r="H2836" i="50"/>
  <c r="H2835" i="50"/>
  <c r="H2834" i="50"/>
  <c r="H2833" i="50"/>
  <c r="H2832" i="50"/>
  <c r="H2831" i="50"/>
  <c r="H2830" i="50"/>
  <c r="H2829" i="50"/>
  <c r="H2828" i="50"/>
  <c r="H2827" i="50"/>
  <c r="H2826" i="50"/>
  <c r="H2825" i="50"/>
  <c r="H2824" i="50"/>
  <c r="H2823" i="50"/>
  <c r="H2822" i="50"/>
  <c r="H2821" i="50"/>
  <c r="H2820" i="50"/>
  <c r="H2819" i="50"/>
  <c r="H2818" i="50"/>
  <c r="H2817" i="50"/>
  <c r="H2816" i="50"/>
  <c r="H2815" i="50"/>
  <c r="H2814" i="50"/>
  <c r="H2813" i="50"/>
  <c r="H2812" i="50"/>
  <c r="H2811" i="50"/>
  <c r="H2810" i="50"/>
  <c r="H2809" i="50"/>
  <c r="H2808" i="50"/>
  <c r="H2807" i="50"/>
  <c r="H2806" i="50"/>
  <c r="H2805" i="50"/>
  <c r="H2804" i="50"/>
  <c r="H2803" i="50"/>
  <c r="H2802" i="50"/>
  <c r="H2801" i="50"/>
  <c r="H2800" i="50"/>
  <c r="H2799" i="50"/>
  <c r="H2798" i="50"/>
  <c r="H2797" i="50"/>
  <c r="H2796" i="50"/>
  <c r="H2795" i="50"/>
  <c r="H2794" i="50"/>
  <c r="H2793" i="50"/>
  <c r="H2792" i="50"/>
  <c r="H2791" i="50"/>
  <c r="H2790" i="50"/>
  <c r="H2789" i="50"/>
  <c r="H2788" i="50"/>
  <c r="H2787" i="50"/>
  <c r="H2786" i="50"/>
  <c r="H2785" i="50"/>
  <c r="H2784" i="50"/>
  <c r="H2783" i="50"/>
  <c r="H2782" i="50"/>
  <c r="H2781" i="50"/>
  <c r="H2780" i="50"/>
  <c r="H2779" i="50"/>
  <c r="H2778" i="50"/>
  <c r="H2777" i="50"/>
  <c r="H2776" i="50"/>
  <c r="H2775" i="50"/>
  <c r="H2774" i="50"/>
  <c r="H2773" i="50"/>
  <c r="H2772" i="50"/>
  <c r="H2771" i="50"/>
  <c r="H2770" i="50"/>
  <c r="H2769" i="50"/>
  <c r="H2768" i="50"/>
  <c r="H2767" i="50"/>
  <c r="H2766" i="50"/>
  <c r="H2765" i="50"/>
  <c r="H2764" i="50"/>
  <c r="H2763" i="50"/>
  <c r="H2762" i="50"/>
  <c r="H2761" i="50"/>
  <c r="H2760" i="50"/>
  <c r="H2759" i="50"/>
  <c r="H2758" i="50"/>
  <c r="H2757" i="50"/>
  <c r="H2756" i="50"/>
  <c r="H2755" i="50"/>
  <c r="H2754" i="50"/>
  <c r="H2753" i="50"/>
  <c r="H2752" i="50"/>
  <c r="H2751" i="50"/>
  <c r="H2750" i="50"/>
  <c r="H2749" i="50"/>
  <c r="H2748" i="50"/>
  <c r="H2747" i="50"/>
  <c r="H2746" i="50"/>
  <c r="H2745" i="50"/>
  <c r="H2744" i="50"/>
  <c r="H2743" i="50"/>
  <c r="H2742" i="50"/>
  <c r="H2741" i="50"/>
  <c r="H2740" i="50"/>
  <c r="H2739" i="50"/>
  <c r="H2738" i="50"/>
  <c r="H2737" i="50"/>
  <c r="H2736" i="50"/>
  <c r="H2735" i="50"/>
  <c r="H2734" i="50"/>
  <c r="H2733" i="50"/>
  <c r="H2732" i="50"/>
  <c r="H2731" i="50"/>
  <c r="H2730" i="50"/>
  <c r="H2729" i="50"/>
  <c r="H2728" i="50"/>
  <c r="H2727" i="50"/>
  <c r="H2726" i="50"/>
  <c r="H2725" i="50"/>
  <c r="H2724" i="50"/>
  <c r="H2723" i="50"/>
  <c r="H2722" i="50"/>
  <c r="H2721" i="50"/>
  <c r="H2720" i="50"/>
  <c r="H2719" i="50"/>
  <c r="H2718" i="50"/>
  <c r="H2717" i="50"/>
  <c r="H2716" i="50"/>
  <c r="H2715" i="50"/>
  <c r="H2714" i="50"/>
  <c r="H2713" i="50"/>
  <c r="H2712" i="50"/>
  <c r="H2711" i="50"/>
  <c r="H2710" i="50"/>
  <c r="H2709" i="50"/>
  <c r="H2708" i="50"/>
  <c r="H2707" i="50"/>
  <c r="H2706" i="50"/>
  <c r="H2705" i="50"/>
  <c r="H2704" i="50"/>
  <c r="H2703" i="50"/>
  <c r="H2702" i="50"/>
  <c r="H2701" i="50"/>
  <c r="H2700" i="50"/>
  <c r="H2699" i="50"/>
  <c r="H2698" i="50"/>
  <c r="H2697" i="50"/>
  <c r="H2696" i="50"/>
  <c r="H2695" i="50"/>
  <c r="H2694" i="50"/>
  <c r="H2693" i="50"/>
  <c r="H2692" i="50"/>
  <c r="I2019" i="50"/>
  <c r="I2018" i="50"/>
  <c r="I2017" i="50"/>
  <c r="I2016" i="50"/>
  <c r="I2015" i="50"/>
  <c r="I2014" i="50"/>
  <c r="I2013" i="50"/>
  <c r="I2012" i="50"/>
  <c r="I2011" i="50"/>
  <c r="I2010" i="50"/>
  <c r="I2009" i="50"/>
  <c r="I2008" i="50"/>
  <c r="I2007" i="50"/>
  <c r="I2006" i="50"/>
  <c r="I2005" i="50"/>
  <c r="I2004" i="50"/>
  <c r="I2003" i="50"/>
  <c r="I2002" i="50"/>
  <c r="I2001" i="50"/>
  <c r="I2000" i="50"/>
  <c r="I1999" i="50"/>
  <c r="I1998" i="50"/>
  <c r="I1997" i="50"/>
  <c r="I1996" i="50"/>
  <c r="I1995" i="50"/>
  <c r="I1994" i="50"/>
  <c r="I1993" i="50"/>
  <c r="I1992" i="50"/>
  <c r="I1991" i="50"/>
  <c r="I1990" i="50"/>
  <c r="I1989" i="50"/>
  <c r="I1988" i="50"/>
  <c r="I1987" i="50"/>
  <c r="I1986" i="50"/>
  <c r="I1985" i="50"/>
  <c r="I1984" i="50"/>
  <c r="I1983" i="50"/>
  <c r="I1982" i="50"/>
  <c r="I1981" i="50"/>
  <c r="I1980" i="50"/>
  <c r="I1979" i="50"/>
  <c r="I1978" i="50"/>
  <c r="I1977" i="50"/>
  <c r="I1976" i="50"/>
  <c r="I1975" i="50"/>
  <c r="I1974" i="50"/>
  <c r="I1973" i="50"/>
  <c r="I1972" i="50"/>
  <c r="I1971" i="50"/>
  <c r="I1970" i="50"/>
  <c r="I1969" i="50"/>
  <c r="I1968" i="50"/>
  <c r="I1967" i="50"/>
  <c r="I1966" i="50"/>
  <c r="I1965" i="50"/>
  <c r="I1964" i="50"/>
  <c r="I1963" i="50"/>
  <c r="I1962" i="50"/>
  <c r="I1961" i="50"/>
  <c r="I1960" i="50"/>
  <c r="I1959" i="50"/>
  <c r="I1958" i="50"/>
  <c r="I1957" i="50"/>
  <c r="I1956" i="50"/>
  <c r="I1955" i="50"/>
  <c r="I1954" i="50"/>
  <c r="I1953" i="50"/>
  <c r="I1952" i="50"/>
  <c r="I1951" i="50"/>
  <c r="I1950" i="50"/>
  <c r="I1949" i="50"/>
  <c r="I1948" i="50"/>
  <c r="I1947" i="50"/>
  <c r="I1946" i="50"/>
  <c r="I1945" i="50"/>
  <c r="I1944" i="50"/>
  <c r="I1943" i="50"/>
  <c r="I1942" i="50"/>
  <c r="I1941" i="50"/>
  <c r="I1940" i="50"/>
  <c r="I1939" i="50"/>
  <c r="I1938" i="50"/>
  <c r="I1937" i="50"/>
  <c r="I1936" i="50"/>
  <c r="I1935" i="50"/>
  <c r="I1934" i="50"/>
  <c r="I1933" i="50"/>
  <c r="I1932" i="50"/>
  <c r="I1931" i="50"/>
  <c r="I1930" i="50"/>
  <c r="I1929" i="50"/>
  <c r="I1928" i="50"/>
  <c r="I1927" i="50"/>
  <c r="I1926" i="50"/>
  <c r="I1925" i="50"/>
  <c r="I1924" i="50"/>
  <c r="I1923" i="50"/>
  <c r="I1922" i="50"/>
  <c r="I1921" i="50"/>
  <c r="I1920" i="50"/>
  <c r="I1919" i="50"/>
  <c r="I1918" i="50"/>
  <c r="I1917" i="50"/>
  <c r="I1916" i="50"/>
  <c r="I1915" i="50"/>
  <c r="I1914" i="50"/>
  <c r="I1913" i="50"/>
  <c r="I1912" i="50"/>
  <c r="I1911" i="50"/>
  <c r="I1910" i="50"/>
  <c r="I1909" i="50"/>
  <c r="I1908" i="50"/>
  <c r="I1907" i="50"/>
  <c r="I1906" i="50"/>
  <c r="I1905" i="50"/>
  <c r="I1904" i="50"/>
  <c r="I1903" i="50"/>
  <c r="I1902" i="50"/>
  <c r="I1901" i="50"/>
  <c r="I1900" i="50"/>
  <c r="I1899" i="50"/>
  <c r="I1898" i="50"/>
  <c r="I1897" i="50"/>
  <c r="I1896" i="50"/>
  <c r="I1895" i="50"/>
  <c r="I1894" i="50"/>
  <c r="I1893" i="50"/>
  <c r="I1892" i="50"/>
  <c r="I1891" i="50"/>
  <c r="I1890" i="50"/>
  <c r="I1889" i="50"/>
  <c r="I1888" i="50"/>
  <c r="I1887" i="50"/>
  <c r="I1886" i="50"/>
  <c r="I1885" i="50"/>
  <c r="I1884" i="50"/>
  <c r="I1883" i="50"/>
  <c r="I1882" i="50"/>
  <c r="I1881" i="50"/>
  <c r="I1880" i="50"/>
  <c r="I1879" i="50"/>
  <c r="I1878" i="50"/>
  <c r="I1877" i="50"/>
  <c r="I1876" i="50"/>
  <c r="I1875" i="50"/>
  <c r="I1874" i="50"/>
  <c r="I1873" i="50"/>
  <c r="I1872" i="50"/>
  <c r="I1871" i="50"/>
  <c r="I1870" i="50"/>
  <c r="I1869" i="50"/>
  <c r="I1868" i="50"/>
  <c r="I1867" i="50"/>
  <c r="I1866" i="50"/>
  <c r="I1865" i="50"/>
  <c r="I1864" i="50"/>
  <c r="I1863" i="50"/>
  <c r="I1862" i="50"/>
  <c r="I1861" i="50"/>
  <c r="I1860" i="50"/>
  <c r="I1859" i="50"/>
  <c r="I1858" i="50"/>
  <c r="I1857" i="50"/>
  <c r="I1856" i="50"/>
  <c r="I1855" i="50"/>
  <c r="I1854" i="50"/>
  <c r="I1853" i="50"/>
  <c r="I1852" i="50"/>
  <c r="I1851" i="50"/>
  <c r="I1850" i="50"/>
  <c r="I1849" i="50"/>
  <c r="I1848" i="50"/>
  <c r="I1847" i="50"/>
  <c r="I1846" i="50"/>
  <c r="I1845" i="50"/>
  <c r="I1844" i="50"/>
  <c r="I1843" i="50"/>
  <c r="I1842" i="50"/>
  <c r="I1841" i="50"/>
  <c r="I1840" i="50"/>
  <c r="I1839" i="50"/>
  <c r="I1838" i="50"/>
  <c r="I1837" i="50"/>
  <c r="I1836" i="50"/>
  <c r="I1835" i="50"/>
  <c r="I1834" i="50"/>
  <c r="I1833" i="50"/>
  <c r="I1832" i="50"/>
  <c r="I1831" i="50"/>
  <c r="I1830" i="50"/>
  <c r="I1829" i="50"/>
  <c r="I1828" i="50"/>
  <c r="I1827" i="50"/>
  <c r="I1826" i="50"/>
  <c r="I1825" i="50"/>
  <c r="I1824" i="50"/>
  <c r="I1823" i="50"/>
  <c r="I1822" i="50"/>
  <c r="I1821" i="50"/>
  <c r="I1820" i="50"/>
  <c r="I1819" i="50"/>
  <c r="I1818" i="50"/>
  <c r="I1817" i="50"/>
  <c r="I1816" i="50"/>
  <c r="I1815" i="50"/>
  <c r="I1814" i="50"/>
  <c r="I1813" i="50"/>
  <c r="I1812" i="50"/>
  <c r="I1811" i="50"/>
  <c r="I1810" i="50"/>
  <c r="I1809" i="50"/>
  <c r="I1808" i="50"/>
  <c r="I1807" i="50"/>
  <c r="I1806" i="50"/>
  <c r="I1805" i="50"/>
  <c r="I1804" i="50"/>
  <c r="I1803" i="50"/>
  <c r="I1802" i="50"/>
  <c r="I1801" i="50"/>
  <c r="I1800" i="50"/>
  <c r="I1799" i="50"/>
  <c r="I1798" i="50"/>
  <c r="I1797" i="50"/>
  <c r="I1796" i="50"/>
  <c r="I1795" i="50"/>
  <c r="I1794" i="50"/>
  <c r="I1793" i="50"/>
  <c r="I1792" i="50"/>
  <c r="I1791" i="50"/>
  <c r="I1790" i="50"/>
  <c r="I1789" i="50"/>
  <c r="I1788" i="50"/>
  <c r="I1787" i="50"/>
  <c r="I1786" i="50"/>
  <c r="I1785" i="50"/>
  <c r="I1784" i="50"/>
  <c r="I1783" i="50"/>
  <c r="I1782" i="50"/>
  <c r="I1781" i="50"/>
  <c r="I1780" i="50"/>
  <c r="I1779" i="50"/>
  <c r="I1778" i="50"/>
  <c r="I1777" i="50"/>
  <c r="I1776" i="50"/>
  <c r="I1775" i="50"/>
  <c r="I1774" i="50"/>
  <c r="I1773" i="50"/>
  <c r="I1772" i="50"/>
  <c r="I1771" i="50"/>
  <c r="I1770" i="50"/>
  <c r="I1769" i="50"/>
  <c r="I1768" i="50"/>
  <c r="I1767" i="50"/>
  <c r="I1766" i="50"/>
  <c r="I1765" i="50"/>
  <c r="I1764" i="50"/>
  <c r="I1763" i="50"/>
  <c r="I1762" i="50"/>
  <c r="I1761" i="50"/>
  <c r="I1760" i="50"/>
  <c r="I1759" i="50"/>
  <c r="I1758" i="50"/>
  <c r="I1757" i="50"/>
  <c r="I1756" i="50"/>
  <c r="I1755" i="50"/>
  <c r="I1754" i="50"/>
  <c r="I1753" i="50"/>
  <c r="I1752" i="50"/>
  <c r="I1751" i="50"/>
  <c r="I1750" i="50"/>
  <c r="I1749" i="50"/>
  <c r="I1748" i="50"/>
  <c r="I1747" i="50"/>
  <c r="I1746" i="50"/>
  <c r="I1745" i="50"/>
  <c r="I1744" i="50"/>
  <c r="I1743" i="50"/>
  <c r="I1742" i="50"/>
  <c r="I1741" i="50"/>
  <c r="I1740" i="50"/>
  <c r="I1739" i="50"/>
  <c r="I1738" i="50"/>
  <c r="I1737" i="50"/>
  <c r="I1736" i="50"/>
  <c r="I1735" i="50"/>
  <c r="I1734" i="50"/>
  <c r="I1733" i="50"/>
  <c r="I1732" i="50"/>
  <c r="I1731" i="50"/>
  <c r="I1730" i="50"/>
  <c r="I1729" i="50"/>
  <c r="I1728" i="50"/>
  <c r="I1727" i="50"/>
  <c r="I1726" i="50"/>
  <c r="I1725" i="50"/>
  <c r="I1724" i="50"/>
  <c r="I1723" i="50"/>
  <c r="I1722" i="50"/>
  <c r="I1721" i="50"/>
  <c r="I1720" i="50"/>
  <c r="I1719" i="50"/>
  <c r="I1718" i="50"/>
  <c r="I1717" i="50"/>
  <c r="I1716" i="50"/>
  <c r="I1715" i="50"/>
  <c r="I1714" i="50"/>
  <c r="I1713" i="50"/>
  <c r="I1712" i="50"/>
  <c r="I1711" i="50"/>
  <c r="I1710" i="50"/>
  <c r="I1709" i="50"/>
  <c r="I1708" i="50"/>
  <c r="I1707" i="50"/>
  <c r="I1706" i="50"/>
  <c r="I1705" i="50"/>
  <c r="I1704" i="50"/>
  <c r="I1703" i="50"/>
  <c r="I1702" i="50"/>
  <c r="I1701" i="50"/>
  <c r="I1700" i="50"/>
  <c r="I1699" i="50"/>
  <c r="I1698" i="50"/>
  <c r="I1697" i="50"/>
  <c r="I1696" i="50"/>
  <c r="I1695" i="50"/>
  <c r="I1694" i="50"/>
  <c r="I1693" i="50"/>
  <c r="I1692" i="50"/>
  <c r="I1691" i="50"/>
  <c r="I1690" i="50"/>
  <c r="I1689" i="50"/>
  <c r="I1688" i="50"/>
  <c r="I1687" i="50"/>
  <c r="I1686" i="50"/>
  <c r="I1685" i="50"/>
  <c r="I1684" i="50"/>
  <c r="I1683" i="50"/>
  <c r="I1682" i="50"/>
  <c r="I1681" i="50"/>
  <c r="I1680" i="50"/>
  <c r="I1679" i="50"/>
  <c r="I1678" i="50"/>
  <c r="I1677" i="50"/>
  <c r="I1676" i="50"/>
  <c r="I1675" i="50"/>
  <c r="I1674" i="50"/>
  <c r="I1673" i="50"/>
  <c r="I1672" i="50"/>
  <c r="I1671" i="50"/>
  <c r="I1670" i="50"/>
  <c r="I1669" i="50"/>
  <c r="I1668" i="50"/>
  <c r="I1667" i="50"/>
  <c r="I1666" i="50"/>
  <c r="I1665" i="50"/>
  <c r="I1664" i="50"/>
  <c r="I1663" i="50"/>
  <c r="I1662" i="50"/>
  <c r="I1661" i="50"/>
  <c r="I1660" i="50"/>
  <c r="I1659" i="50"/>
  <c r="I1658" i="50"/>
  <c r="I1657" i="50"/>
  <c r="I1656" i="50"/>
  <c r="I1655" i="50"/>
  <c r="I1654" i="50"/>
  <c r="I1653" i="50"/>
  <c r="I1652" i="50"/>
  <c r="I1651" i="50"/>
  <c r="I1650" i="50"/>
  <c r="I1649" i="50"/>
  <c r="I1648" i="50"/>
  <c r="I1647" i="50"/>
  <c r="I1646" i="50"/>
  <c r="I1645" i="50"/>
  <c r="I1644" i="50"/>
  <c r="I1643" i="50"/>
  <c r="I1642" i="50"/>
  <c r="I1641" i="50"/>
  <c r="I1640" i="50"/>
  <c r="I1639" i="50"/>
  <c r="I1638" i="50"/>
  <c r="I1637" i="50"/>
  <c r="I1636" i="50"/>
  <c r="I1635" i="50"/>
  <c r="I1634" i="50"/>
  <c r="I1633" i="50"/>
  <c r="I1632" i="50"/>
  <c r="I1631" i="50"/>
  <c r="I1630" i="50"/>
  <c r="I1629" i="50"/>
  <c r="I1628" i="50"/>
  <c r="I1627" i="50"/>
  <c r="I1626" i="50"/>
  <c r="I1625" i="50"/>
  <c r="I1624" i="50"/>
  <c r="I1623" i="50"/>
  <c r="I1622" i="50"/>
  <c r="I1621" i="50"/>
  <c r="I1620" i="50"/>
  <c r="I1619" i="50"/>
  <c r="I1618" i="50"/>
  <c r="I1617" i="50"/>
  <c r="I1616" i="50"/>
  <c r="I1615" i="50"/>
  <c r="I1614" i="50"/>
  <c r="I1613" i="50"/>
  <c r="I1612" i="50"/>
  <c r="I1611" i="50"/>
  <c r="I1610" i="50"/>
  <c r="I1609" i="50"/>
  <c r="I1608" i="50"/>
  <c r="I1607" i="50"/>
  <c r="I1606" i="50"/>
  <c r="I1605" i="50"/>
  <c r="I1604" i="50"/>
  <c r="I1603" i="50"/>
  <c r="I1602" i="50"/>
  <c r="I1601" i="50"/>
  <c r="I1600" i="50"/>
  <c r="I1599" i="50"/>
  <c r="I1598" i="50"/>
  <c r="I1597" i="50"/>
  <c r="I1596" i="50"/>
  <c r="I1595" i="50"/>
  <c r="I1594" i="50"/>
  <c r="I1593" i="50"/>
  <c r="I1592" i="50"/>
  <c r="I1591" i="50"/>
  <c r="I1590" i="50"/>
  <c r="I1589" i="50"/>
  <c r="I1588" i="50"/>
  <c r="I1587" i="50"/>
  <c r="I1586" i="50"/>
  <c r="I1585" i="50"/>
  <c r="I1584" i="50"/>
  <c r="I1583" i="50"/>
  <c r="I1582" i="50"/>
  <c r="I1581" i="50"/>
  <c r="I1580" i="50"/>
  <c r="I1579" i="50"/>
  <c r="I1578" i="50"/>
  <c r="I1577" i="50"/>
  <c r="I1576" i="50"/>
  <c r="I1575" i="50"/>
  <c r="I1574" i="50"/>
  <c r="I1573" i="50"/>
  <c r="I1572" i="50"/>
  <c r="I1571" i="50"/>
  <c r="I1570" i="50"/>
  <c r="I1569" i="50"/>
  <c r="I1568" i="50"/>
  <c r="I1567" i="50"/>
  <c r="I1566" i="50"/>
  <c r="I1565" i="50"/>
  <c r="I1564" i="50"/>
  <c r="I1563" i="50"/>
  <c r="I1562" i="50"/>
  <c r="I1561" i="50"/>
  <c r="I1560" i="50"/>
  <c r="I1559" i="50"/>
  <c r="I1558" i="50"/>
  <c r="I1557" i="50"/>
  <c r="I1556" i="50"/>
  <c r="I1555" i="50"/>
  <c r="I1554" i="50"/>
  <c r="I1553" i="50"/>
  <c r="I1552" i="50"/>
  <c r="I1551" i="50"/>
  <c r="I1550" i="50"/>
  <c r="I1549" i="50"/>
  <c r="I1548" i="50"/>
  <c r="I1547" i="50"/>
  <c r="I1546" i="50"/>
  <c r="I1545" i="50"/>
  <c r="I1544" i="50"/>
  <c r="I1543" i="50"/>
  <c r="I1542" i="50"/>
  <c r="I1541" i="50"/>
  <c r="I1540" i="50"/>
  <c r="I1539" i="50"/>
  <c r="I1538" i="50"/>
  <c r="I1537" i="50"/>
  <c r="I1536" i="50"/>
  <c r="I1535" i="50"/>
  <c r="I1534" i="50"/>
  <c r="I1533" i="50"/>
  <c r="I1532" i="50"/>
  <c r="I1531" i="50"/>
  <c r="I1530" i="50"/>
  <c r="I1529" i="50"/>
  <c r="I1528" i="50"/>
  <c r="I1527" i="50"/>
  <c r="I1526" i="50"/>
  <c r="I1525" i="50"/>
  <c r="I1524" i="50"/>
  <c r="I1523" i="50"/>
  <c r="I1522" i="50"/>
  <c r="I1521" i="50"/>
  <c r="I1520" i="50"/>
  <c r="I1519" i="50"/>
  <c r="I1518" i="50"/>
  <c r="I1517" i="50"/>
  <c r="I1516" i="50"/>
  <c r="I1515" i="50"/>
  <c r="I1514" i="50"/>
  <c r="I1513" i="50"/>
  <c r="I1512" i="50"/>
  <c r="I1511" i="50"/>
  <c r="I1510" i="50"/>
  <c r="I1509" i="50"/>
  <c r="I1508" i="50"/>
  <c r="I1507" i="50"/>
  <c r="I1506" i="50"/>
  <c r="I1505" i="50"/>
  <c r="I1504" i="50"/>
  <c r="I1503" i="50"/>
  <c r="I1502" i="50"/>
  <c r="I1501" i="50"/>
  <c r="I1500" i="50"/>
  <c r="I1499" i="50"/>
  <c r="I1498" i="50"/>
  <c r="I1497" i="50"/>
  <c r="I1496" i="50"/>
  <c r="I1495" i="50"/>
  <c r="I1494" i="50"/>
  <c r="I1493" i="50"/>
  <c r="I1492" i="50"/>
  <c r="I1491" i="50"/>
  <c r="I1490" i="50"/>
  <c r="I1489" i="50"/>
  <c r="I1488" i="50"/>
  <c r="I1487" i="50"/>
  <c r="I1486" i="50"/>
  <c r="I1485" i="50"/>
  <c r="I1484" i="50"/>
  <c r="I1483" i="50"/>
  <c r="I1482" i="50"/>
  <c r="I1481" i="50"/>
  <c r="I1480" i="50"/>
  <c r="I1479" i="50"/>
  <c r="I1478" i="50"/>
  <c r="I1477" i="50"/>
  <c r="I1476" i="50"/>
  <c r="I1475" i="50"/>
  <c r="I1474" i="50"/>
  <c r="I1473" i="50"/>
  <c r="I1472" i="50"/>
  <c r="I1471" i="50"/>
  <c r="I1470" i="50"/>
  <c r="I1469" i="50"/>
  <c r="I1468" i="50"/>
  <c r="I1467" i="50"/>
  <c r="I1466" i="50"/>
  <c r="I1465" i="50"/>
  <c r="I1464" i="50"/>
  <c r="I1463" i="50"/>
  <c r="I1462" i="50"/>
  <c r="I1461" i="50"/>
  <c r="I1460" i="50"/>
  <c r="I1459" i="50"/>
  <c r="I1458" i="50"/>
  <c r="I1457" i="50"/>
  <c r="I1456" i="50"/>
  <c r="I1455" i="50"/>
  <c r="I1454" i="50"/>
  <c r="I1453" i="50"/>
  <c r="I1452" i="50"/>
  <c r="I1451" i="50"/>
  <c r="I1450" i="50"/>
  <c r="I1449" i="50"/>
  <c r="I1448" i="50"/>
  <c r="I1447" i="50"/>
  <c r="I1446" i="50"/>
  <c r="I1445" i="50"/>
  <c r="I1444" i="50"/>
  <c r="I1443" i="50"/>
  <c r="I1442" i="50"/>
  <c r="I1441" i="50"/>
  <c r="I1440" i="50"/>
  <c r="I1439" i="50"/>
  <c r="I1438" i="50"/>
  <c r="I1437" i="50"/>
  <c r="I1436" i="50"/>
  <c r="I1435" i="50"/>
  <c r="I1434" i="50"/>
  <c r="I1433" i="50"/>
  <c r="I1432" i="50"/>
  <c r="I1431" i="50"/>
  <c r="I1430" i="50"/>
  <c r="I1429" i="50"/>
  <c r="I1428" i="50"/>
  <c r="I1427" i="50"/>
  <c r="I1426" i="50"/>
  <c r="I1425" i="50"/>
  <c r="I1424" i="50"/>
  <c r="I1423" i="50"/>
  <c r="I1422" i="50"/>
  <c r="I1421" i="50"/>
  <c r="I1420" i="50"/>
  <c r="I1419" i="50"/>
  <c r="I1418" i="50"/>
  <c r="I1417" i="50"/>
  <c r="I1416" i="50"/>
  <c r="I1415" i="50"/>
  <c r="I1414" i="50"/>
  <c r="I1413" i="50"/>
  <c r="I1412" i="50"/>
  <c r="I1411" i="50"/>
  <c r="I1410" i="50"/>
  <c r="I1409" i="50"/>
  <c r="I1408" i="50"/>
  <c r="I1407" i="50"/>
  <c r="I1406" i="50"/>
  <c r="I1405" i="50"/>
  <c r="I1404" i="50"/>
  <c r="I1403" i="50"/>
  <c r="I1402" i="50"/>
  <c r="I1401" i="50"/>
  <c r="I1400" i="50"/>
  <c r="I1399" i="50"/>
  <c r="I1398" i="50"/>
  <c r="I1397" i="50"/>
  <c r="I1396" i="50"/>
  <c r="I1395" i="50"/>
  <c r="I1394" i="50"/>
  <c r="I1393" i="50"/>
  <c r="I1392" i="50"/>
  <c r="I1391" i="50"/>
  <c r="I1390" i="50"/>
  <c r="I1389" i="50"/>
  <c r="I1388" i="50"/>
  <c r="I1387" i="50"/>
  <c r="I1386" i="50"/>
  <c r="I1385" i="50"/>
  <c r="I1384" i="50"/>
  <c r="I1383" i="50"/>
  <c r="I1382" i="50"/>
  <c r="I1381" i="50"/>
  <c r="I1380" i="50"/>
  <c r="I1379" i="50"/>
  <c r="I1378" i="50"/>
  <c r="I1377" i="50"/>
  <c r="I1376" i="50"/>
  <c r="I1375" i="50"/>
  <c r="I1374" i="50"/>
  <c r="I1373" i="50"/>
  <c r="I1372" i="50"/>
  <c r="I1371" i="50"/>
  <c r="I1370" i="50"/>
  <c r="I1369" i="50"/>
  <c r="I1368" i="50"/>
  <c r="I1367" i="50"/>
  <c r="I1366" i="50"/>
  <c r="I1365" i="50"/>
  <c r="I1364" i="50"/>
  <c r="I1363" i="50"/>
  <c r="I1362" i="50"/>
  <c r="I1361" i="50"/>
  <c r="I1360" i="50"/>
  <c r="I1359" i="50"/>
  <c r="I1358" i="50"/>
  <c r="I1357" i="50"/>
  <c r="I1356" i="50"/>
  <c r="I1355" i="50"/>
  <c r="I1354" i="50"/>
  <c r="I1353" i="50"/>
  <c r="I1352" i="50"/>
  <c r="I1351" i="50"/>
  <c r="I1350" i="50"/>
  <c r="I1349" i="50"/>
  <c r="I1348" i="50"/>
  <c r="H2691" i="50"/>
  <c r="H2690" i="50"/>
  <c r="H2689" i="50"/>
  <c r="H2688" i="50"/>
  <c r="H2687" i="50"/>
  <c r="H2686" i="50"/>
  <c r="H2685" i="50"/>
  <c r="H2684" i="50"/>
  <c r="H2683" i="50"/>
  <c r="H2682" i="50"/>
  <c r="H2681" i="50"/>
  <c r="H2680" i="50"/>
  <c r="H2679" i="50"/>
  <c r="H2678" i="50"/>
  <c r="H2677" i="50"/>
  <c r="H2676" i="50"/>
  <c r="H2675" i="50"/>
  <c r="H2674" i="50"/>
  <c r="H2673" i="50"/>
  <c r="H2672" i="50"/>
  <c r="H2671" i="50"/>
  <c r="H2670" i="50"/>
  <c r="H2669" i="50"/>
  <c r="H2668" i="50"/>
  <c r="H2667" i="50"/>
  <c r="H2666" i="50"/>
  <c r="H2665" i="50"/>
  <c r="H2664" i="50"/>
  <c r="H2663" i="50"/>
  <c r="H2662" i="50"/>
  <c r="H2661" i="50"/>
  <c r="H2660" i="50"/>
  <c r="H2659" i="50"/>
  <c r="H2658" i="50"/>
  <c r="H2657" i="50"/>
  <c r="H2656" i="50"/>
  <c r="H2655" i="50"/>
  <c r="H2654" i="50"/>
  <c r="H2653" i="50"/>
  <c r="H2652" i="50"/>
  <c r="H2651" i="50"/>
  <c r="H2650" i="50"/>
  <c r="H2649" i="50"/>
  <c r="H2648" i="50"/>
  <c r="H2647" i="50"/>
  <c r="H2646" i="50"/>
  <c r="H2645" i="50"/>
  <c r="H2644" i="50"/>
  <c r="H2643" i="50"/>
  <c r="H2642" i="50"/>
  <c r="H2641" i="50"/>
  <c r="H2640" i="50"/>
  <c r="H2639" i="50"/>
  <c r="H2638" i="50"/>
  <c r="H2637" i="50"/>
  <c r="H2636" i="50"/>
  <c r="H2635" i="50"/>
  <c r="H2634" i="50"/>
  <c r="H2633" i="50"/>
  <c r="H2632" i="50"/>
  <c r="H2631" i="50"/>
  <c r="H2630" i="50"/>
  <c r="H2629" i="50"/>
  <c r="H2628" i="50"/>
  <c r="H2627" i="50"/>
  <c r="H2626" i="50"/>
  <c r="H2625" i="50"/>
  <c r="H2624" i="50"/>
  <c r="H2623" i="50"/>
  <c r="H2622" i="50"/>
  <c r="H2621" i="50"/>
  <c r="H2620" i="50"/>
  <c r="H2619" i="50"/>
  <c r="H2618" i="50"/>
  <c r="H2617" i="50"/>
  <c r="H2616" i="50"/>
  <c r="H2615" i="50"/>
  <c r="H2614" i="50"/>
  <c r="H2613" i="50"/>
  <c r="H2612" i="50"/>
  <c r="H2611" i="50"/>
  <c r="H2610" i="50"/>
  <c r="H2609" i="50"/>
  <c r="H2608" i="50"/>
  <c r="H2607" i="50"/>
  <c r="H2606" i="50"/>
  <c r="H2605" i="50"/>
  <c r="H2604" i="50"/>
  <c r="H2603" i="50"/>
  <c r="H2602" i="50"/>
  <c r="H2601" i="50"/>
  <c r="H2600" i="50"/>
  <c r="H2599" i="50"/>
  <c r="H2598" i="50"/>
  <c r="H2597" i="50"/>
  <c r="H2596" i="50"/>
  <c r="H2595" i="50"/>
  <c r="H2594" i="50"/>
  <c r="H2593" i="50"/>
  <c r="H2592" i="50"/>
  <c r="H2591" i="50"/>
  <c r="H2590" i="50"/>
  <c r="H2589" i="50"/>
  <c r="H2588" i="50"/>
  <c r="H2587" i="50"/>
  <c r="H2586" i="50"/>
  <c r="H2585" i="50"/>
  <c r="H2584" i="50"/>
  <c r="H2583" i="50"/>
  <c r="H2582" i="50"/>
  <c r="H2581" i="50"/>
  <c r="H2580" i="50"/>
  <c r="H2579" i="50"/>
  <c r="H2578" i="50"/>
  <c r="H2577" i="50"/>
  <c r="H2576" i="50"/>
  <c r="H2575" i="50"/>
  <c r="H2574" i="50"/>
  <c r="H2573" i="50"/>
  <c r="H2572" i="50"/>
  <c r="H2571" i="50"/>
  <c r="H2570" i="50"/>
  <c r="H2569" i="50"/>
  <c r="H2568" i="50"/>
  <c r="H2567" i="50"/>
  <c r="H2566" i="50"/>
  <c r="H2565" i="50"/>
  <c r="H2564" i="50"/>
  <c r="H2563" i="50"/>
  <c r="H2562" i="50"/>
  <c r="H2561" i="50"/>
  <c r="H2560" i="50"/>
  <c r="H2559" i="50"/>
  <c r="H2558" i="50"/>
  <c r="H2557" i="50"/>
  <c r="H2556" i="50"/>
  <c r="H2555" i="50"/>
  <c r="H2554" i="50"/>
  <c r="H2553" i="50"/>
  <c r="H2552" i="50"/>
  <c r="H2551" i="50"/>
  <c r="H2550" i="50"/>
  <c r="H2549" i="50"/>
  <c r="H2548" i="50"/>
  <c r="H2547" i="50"/>
  <c r="H2546" i="50"/>
  <c r="H2545" i="50"/>
  <c r="H2544" i="50"/>
  <c r="H2543" i="50"/>
  <c r="H2542" i="50"/>
  <c r="H2541" i="50"/>
  <c r="H2540" i="50"/>
  <c r="H2539" i="50"/>
  <c r="H2538" i="50"/>
  <c r="H2537" i="50"/>
  <c r="H2536" i="50"/>
  <c r="H2535" i="50"/>
  <c r="H2534" i="50"/>
  <c r="H2533" i="50"/>
  <c r="H2532" i="50"/>
  <c r="H2531" i="50"/>
  <c r="H2530" i="50"/>
  <c r="H2529" i="50"/>
  <c r="H2528" i="50"/>
  <c r="H2527" i="50"/>
  <c r="H2526" i="50"/>
  <c r="H2525" i="50"/>
  <c r="H2524" i="50"/>
  <c r="H2523" i="50"/>
  <c r="H2522" i="50"/>
  <c r="H2521" i="50"/>
  <c r="H2520" i="50"/>
  <c r="H2519" i="50"/>
  <c r="H2518" i="50"/>
  <c r="H2517" i="50"/>
  <c r="H2516" i="50"/>
  <c r="H2515" i="50"/>
  <c r="H2514" i="50"/>
  <c r="H2513" i="50"/>
  <c r="H2512" i="50"/>
  <c r="H2511" i="50"/>
  <c r="H2510" i="50"/>
  <c r="H2509" i="50"/>
  <c r="H2508" i="50"/>
  <c r="H2507" i="50"/>
  <c r="H2506" i="50"/>
  <c r="H2505" i="50"/>
  <c r="H2504" i="50"/>
  <c r="H2503" i="50"/>
  <c r="H2502" i="50"/>
  <c r="H2501" i="50"/>
  <c r="H2500" i="50"/>
  <c r="H2499" i="50"/>
  <c r="H2498" i="50"/>
  <c r="H2497" i="50"/>
  <c r="H2496" i="50"/>
  <c r="H2495" i="50"/>
  <c r="H2494" i="50"/>
  <c r="H2493" i="50"/>
  <c r="H2492" i="50"/>
  <c r="H2491" i="50"/>
  <c r="H2490" i="50"/>
  <c r="H2489" i="50"/>
  <c r="H2488" i="50"/>
  <c r="H2487" i="50"/>
  <c r="H2486" i="50"/>
  <c r="H2485" i="50"/>
  <c r="H2484" i="50"/>
  <c r="H2483" i="50"/>
  <c r="H2482" i="50"/>
  <c r="H2481" i="50"/>
  <c r="H2480" i="50"/>
  <c r="H2479" i="50"/>
  <c r="H2478" i="50"/>
  <c r="H2477" i="50"/>
  <c r="H2476" i="50"/>
  <c r="H2475" i="50"/>
  <c r="H2474" i="50"/>
  <c r="H2473" i="50"/>
  <c r="H2472" i="50"/>
  <c r="H2471" i="50"/>
  <c r="H2470" i="50"/>
  <c r="H2469" i="50"/>
  <c r="H2468" i="50"/>
  <c r="H2467" i="50"/>
  <c r="H2466" i="50"/>
  <c r="H2465" i="50"/>
  <c r="H2464" i="50"/>
  <c r="H2463" i="50"/>
  <c r="H2462" i="50"/>
  <c r="H2461" i="50"/>
  <c r="H2460" i="50"/>
  <c r="H2459" i="50"/>
  <c r="H2458" i="50"/>
  <c r="H2457" i="50"/>
  <c r="H2456" i="50"/>
  <c r="H2455" i="50"/>
  <c r="H2454" i="50"/>
  <c r="H2453" i="50"/>
  <c r="H2452" i="50"/>
  <c r="H2451" i="50"/>
  <c r="H2450" i="50"/>
  <c r="H2449" i="50"/>
  <c r="H2448" i="50"/>
  <c r="H2447" i="50"/>
  <c r="H2446" i="50"/>
  <c r="H2445" i="50"/>
  <c r="H2444" i="50"/>
  <c r="H2443" i="50"/>
  <c r="H2442" i="50"/>
  <c r="H2441" i="50"/>
  <c r="H2440" i="50"/>
  <c r="H2439" i="50"/>
  <c r="H2438" i="50"/>
  <c r="H2437" i="50"/>
  <c r="H2436" i="50"/>
  <c r="H2435" i="50"/>
  <c r="H2434" i="50"/>
  <c r="H2433" i="50"/>
  <c r="H2432" i="50"/>
  <c r="H2431" i="50"/>
  <c r="H2430" i="50"/>
  <c r="H2429" i="50"/>
  <c r="H2428" i="50"/>
  <c r="H2427" i="50"/>
  <c r="H2426" i="50"/>
  <c r="H2425" i="50"/>
  <c r="H2424" i="50"/>
  <c r="H2423" i="50"/>
  <c r="H2422" i="50"/>
  <c r="H2421" i="50"/>
  <c r="H2420" i="50"/>
  <c r="H2419" i="50"/>
  <c r="H2418" i="50"/>
  <c r="H2417" i="50"/>
  <c r="H2416" i="50"/>
  <c r="H2415" i="50"/>
  <c r="H2414" i="50"/>
  <c r="H2413" i="50"/>
  <c r="H2412" i="50"/>
  <c r="H2411" i="50"/>
  <c r="H2410" i="50"/>
  <c r="H2409" i="50"/>
  <c r="H2408" i="50"/>
  <c r="H2407" i="50"/>
  <c r="H2406" i="50"/>
  <c r="H2405" i="50"/>
  <c r="H2404" i="50"/>
  <c r="H2403" i="50"/>
  <c r="H2402" i="50"/>
  <c r="H2401" i="50"/>
  <c r="H2400" i="50"/>
  <c r="H2399" i="50"/>
  <c r="H2398" i="50"/>
  <c r="H2397" i="50"/>
  <c r="H2396" i="50"/>
  <c r="H2395" i="50"/>
  <c r="H2394" i="50"/>
  <c r="H2393" i="50"/>
  <c r="H2392" i="50"/>
  <c r="H2391" i="50"/>
  <c r="H2390" i="50"/>
  <c r="H2389" i="50"/>
  <c r="H2388" i="50"/>
  <c r="H2387" i="50"/>
  <c r="H2386" i="50"/>
  <c r="H2385" i="50"/>
  <c r="H2384" i="50"/>
  <c r="H2383" i="50"/>
  <c r="H2382" i="50"/>
  <c r="H2381" i="50"/>
  <c r="H2380" i="50"/>
  <c r="H2379" i="50"/>
  <c r="H2378" i="50"/>
  <c r="H2377" i="50"/>
  <c r="H2376" i="50"/>
  <c r="H2375" i="50"/>
  <c r="H2374" i="50"/>
  <c r="H2373" i="50"/>
  <c r="H2372" i="50"/>
  <c r="H2371" i="50"/>
  <c r="H2370" i="50"/>
  <c r="H2369" i="50"/>
  <c r="H2368" i="50"/>
  <c r="H2367" i="50"/>
  <c r="H2366" i="50"/>
  <c r="H2365" i="50"/>
  <c r="H2364" i="50"/>
  <c r="H2363" i="50"/>
  <c r="H2362" i="50"/>
  <c r="H2361" i="50"/>
  <c r="H2360" i="50"/>
  <c r="H2359" i="50"/>
  <c r="H2358" i="50"/>
  <c r="H2357" i="50"/>
  <c r="H2356" i="50"/>
  <c r="H2355" i="50"/>
  <c r="H2354" i="50"/>
  <c r="H2353" i="50"/>
  <c r="H2352" i="50"/>
  <c r="H2351" i="50"/>
  <c r="H2350" i="50"/>
  <c r="H2349" i="50"/>
  <c r="H2348" i="50"/>
  <c r="H2347" i="50"/>
  <c r="H2346" i="50"/>
  <c r="H2345" i="50"/>
  <c r="H2344" i="50"/>
  <c r="H2343" i="50"/>
  <c r="H2342" i="50"/>
  <c r="H2341" i="50"/>
  <c r="H2340" i="50"/>
  <c r="H2339" i="50"/>
  <c r="H2338" i="50"/>
  <c r="H2337" i="50"/>
  <c r="H2336" i="50"/>
  <c r="H2335" i="50"/>
  <c r="H2334" i="50"/>
  <c r="H2333" i="50"/>
  <c r="H2332" i="50"/>
  <c r="H2331" i="50"/>
  <c r="H2330" i="50"/>
  <c r="H2329" i="50"/>
  <c r="H2328" i="50"/>
  <c r="H2327" i="50"/>
  <c r="H2326" i="50"/>
  <c r="H2325" i="50"/>
  <c r="H2324" i="50"/>
  <c r="H2323" i="50"/>
  <c r="H2322" i="50"/>
  <c r="H2321" i="50"/>
  <c r="H2320" i="50"/>
  <c r="H2319" i="50"/>
  <c r="H2318" i="50"/>
  <c r="H2317" i="50"/>
  <c r="H2316" i="50"/>
  <c r="H2315" i="50"/>
  <c r="H2314" i="50"/>
  <c r="H2313" i="50"/>
  <c r="H2312" i="50"/>
  <c r="H2311" i="50"/>
  <c r="H2310" i="50"/>
  <c r="H2309" i="50"/>
  <c r="H2308" i="50"/>
  <c r="H2307" i="50"/>
  <c r="H2306" i="50"/>
  <c r="H2305" i="50"/>
  <c r="H2304" i="50"/>
  <c r="H2303" i="50"/>
  <c r="H2302" i="50"/>
  <c r="H2301" i="50"/>
  <c r="H2300" i="50"/>
  <c r="H2299" i="50"/>
  <c r="H2298" i="50"/>
  <c r="H2297" i="50"/>
  <c r="H2296" i="50"/>
  <c r="H2295" i="50"/>
  <c r="H2294" i="50"/>
  <c r="H2293" i="50"/>
  <c r="H2292" i="50"/>
  <c r="H2291" i="50"/>
  <c r="H2290" i="50"/>
  <c r="H2289" i="50"/>
  <c r="H2288" i="50"/>
  <c r="H2287" i="50"/>
  <c r="H2286" i="50"/>
  <c r="H2285" i="50"/>
  <c r="H2284" i="50"/>
  <c r="H2283" i="50"/>
  <c r="H2282" i="50"/>
  <c r="H2281" i="50"/>
  <c r="H2280" i="50"/>
  <c r="H2279" i="50"/>
  <c r="H2278" i="50"/>
  <c r="H2277" i="50"/>
  <c r="H2276" i="50"/>
  <c r="H2275" i="50"/>
  <c r="H2274" i="50"/>
  <c r="H2273" i="50"/>
  <c r="H2272" i="50"/>
  <c r="H2271" i="50"/>
  <c r="H2270" i="50"/>
  <c r="H2269" i="50"/>
  <c r="H2268" i="50"/>
  <c r="H2267" i="50"/>
  <c r="H2266" i="50"/>
  <c r="H2265" i="50"/>
  <c r="H2264" i="50"/>
  <c r="H2263" i="50"/>
  <c r="H2262" i="50"/>
  <c r="H2261" i="50"/>
  <c r="H2260" i="50"/>
  <c r="H2259" i="50"/>
  <c r="H2258" i="50"/>
  <c r="H2257" i="50"/>
  <c r="H2256" i="50"/>
  <c r="H2255" i="50"/>
  <c r="H2254" i="50"/>
  <c r="H2253" i="50"/>
  <c r="H2252" i="50"/>
  <c r="H2251" i="50"/>
  <c r="H2250" i="50"/>
  <c r="H2249" i="50"/>
  <c r="H2248" i="50"/>
  <c r="H2247" i="50"/>
  <c r="H2246" i="50"/>
  <c r="H2245" i="50"/>
  <c r="H2244" i="50"/>
  <c r="H2243" i="50"/>
  <c r="H2242" i="50"/>
  <c r="H2241" i="50"/>
  <c r="H2240" i="50"/>
  <c r="H2239" i="50"/>
  <c r="H2238" i="50"/>
  <c r="H2237" i="50"/>
  <c r="H2236" i="50"/>
  <c r="H2235" i="50"/>
  <c r="H2234" i="50"/>
  <c r="H2233" i="50"/>
  <c r="H2232" i="50"/>
  <c r="H2231" i="50"/>
  <c r="H2230" i="50"/>
  <c r="H2229" i="50"/>
  <c r="H2228" i="50"/>
  <c r="H2227" i="50"/>
  <c r="H2226" i="50"/>
  <c r="H2225" i="50"/>
  <c r="H2224" i="50"/>
  <c r="H2223" i="50"/>
  <c r="H2222" i="50"/>
  <c r="H2221" i="50"/>
  <c r="H2220" i="50"/>
  <c r="H2219" i="50"/>
  <c r="H2218" i="50"/>
  <c r="H2217" i="50"/>
  <c r="H2216" i="50"/>
  <c r="H2215" i="50"/>
  <c r="H2214" i="50"/>
  <c r="H2213" i="50"/>
  <c r="H2212" i="50"/>
  <c r="H2211" i="50"/>
  <c r="H2210" i="50"/>
  <c r="H2209" i="50"/>
  <c r="H2208" i="50"/>
  <c r="H2207" i="50"/>
  <c r="H2206" i="50"/>
  <c r="H2205" i="50"/>
  <c r="H2204" i="50"/>
  <c r="H2203" i="50"/>
  <c r="H2202" i="50"/>
  <c r="H2201" i="50"/>
  <c r="H2200" i="50"/>
  <c r="H2199" i="50"/>
  <c r="H2198" i="50"/>
  <c r="H2197" i="50"/>
  <c r="H2196" i="50"/>
  <c r="H2195" i="50"/>
  <c r="H2194" i="50"/>
  <c r="H2193" i="50"/>
  <c r="H2192" i="50"/>
  <c r="H2191" i="50"/>
  <c r="H2190" i="50"/>
  <c r="H2189" i="50"/>
  <c r="H2188" i="50"/>
  <c r="H2187" i="50"/>
  <c r="H2186" i="50"/>
  <c r="H2185" i="50"/>
  <c r="H2184" i="50"/>
  <c r="H2183" i="50"/>
  <c r="H2182" i="50"/>
  <c r="H2181" i="50"/>
  <c r="H2180" i="50"/>
  <c r="H2179" i="50"/>
  <c r="H2178" i="50"/>
  <c r="H2177" i="50"/>
  <c r="H2176" i="50"/>
  <c r="H2175" i="50"/>
  <c r="H2174" i="50"/>
  <c r="H2173" i="50"/>
  <c r="H2172" i="50"/>
  <c r="H2171" i="50"/>
  <c r="H2170" i="50"/>
  <c r="H2169" i="50"/>
  <c r="H2168" i="50"/>
  <c r="H2167" i="50"/>
  <c r="H2166" i="50"/>
  <c r="H2165" i="50"/>
  <c r="H2164" i="50"/>
  <c r="H2163" i="50"/>
  <c r="H2162" i="50"/>
  <c r="H2161" i="50"/>
  <c r="H2160" i="50"/>
  <c r="H2159" i="50"/>
  <c r="H2158" i="50"/>
  <c r="H2157" i="50"/>
  <c r="H2156" i="50"/>
  <c r="H2155" i="50"/>
  <c r="H2154" i="50"/>
  <c r="H2153" i="50"/>
  <c r="H2152" i="50"/>
  <c r="H2151" i="50"/>
  <c r="H2150" i="50"/>
  <c r="H2149" i="50"/>
  <c r="H2148" i="50"/>
  <c r="H2147" i="50"/>
  <c r="H2146" i="50"/>
  <c r="H2145" i="50"/>
  <c r="H2144" i="50"/>
  <c r="H2143" i="50"/>
  <c r="H2142" i="50"/>
  <c r="H2141" i="50"/>
  <c r="H2140" i="50"/>
  <c r="H2139" i="50"/>
  <c r="H2138" i="50"/>
  <c r="H2137" i="50"/>
  <c r="H2136" i="50"/>
  <c r="H2135" i="50"/>
  <c r="H2134" i="50"/>
  <c r="H2133" i="50"/>
  <c r="H2132" i="50"/>
  <c r="H2131" i="50"/>
  <c r="H2130" i="50"/>
  <c r="H2129" i="50"/>
  <c r="H2128" i="50"/>
  <c r="H2127" i="50"/>
  <c r="H2126" i="50"/>
  <c r="H2125" i="50"/>
  <c r="H2124" i="50"/>
  <c r="H2123" i="50"/>
  <c r="H2122" i="50"/>
  <c r="H2121" i="50"/>
  <c r="H2120" i="50"/>
  <c r="H2119" i="50"/>
  <c r="H2118" i="50"/>
  <c r="H2117" i="50"/>
  <c r="H2116" i="50"/>
  <c r="H2115" i="50"/>
  <c r="H2114" i="50"/>
  <c r="H2113" i="50"/>
  <c r="H2112" i="50"/>
  <c r="H2111" i="50"/>
  <c r="H2110" i="50"/>
  <c r="H2109" i="50"/>
  <c r="H2108" i="50"/>
  <c r="H2107" i="50"/>
  <c r="H2106" i="50"/>
  <c r="H2105" i="50"/>
  <c r="H2104" i="50"/>
  <c r="H2103" i="50"/>
  <c r="H2102" i="50"/>
  <c r="H2101" i="50"/>
  <c r="H2100" i="50"/>
  <c r="H2099" i="50"/>
  <c r="H2098" i="50"/>
  <c r="H2097" i="50"/>
  <c r="H2096" i="50"/>
  <c r="H2095" i="50"/>
  <c r="H2094" i="50"/>
  <c r="H2093" i="50"/>
  <c r="H2092" i="50"/>
  <c r="H2091" i="50"/>
  <c r="H2090" i="50"/>
  <c r="H2089" i="50"/>
  <c r="H2088" i="50"/>
  <c r="H2087" i="50"/>
  <c r="H2086" i="50"/>
  <c r="H2085" i="50"/>
  <c r="H2084" i="50"/>
  <c r="H2083" i="50"/>
  <c r="H2082" i="50"/>
  <c r="H2081" i="50"/>
  <c r="H2080" i="50"/>
  <c r="H2079" i="50"/>
  <c r="H2078" i="50"/>
  <c r="H2077" i="50"/>
  <c r="H2076" i="50"/>
  <c r="H2075" i="50"/>
  <c r="H2074" i="50"/>
  <c r="H2073" i="50"/>
  <c r="H2072" i="50"/>
  <c r="H2071" i="50"/>
  <c r="H2070" i="50"/>
  <c r="H2069" i="50"/>
  <c r="H2068" i="50"/>
  <c r="H2067" i="50"/>
  <c r="H2066" i="50"/>
  <c r="H2065" i="50"/>
  <c r="H2064" i="50"/>
  <c r="H2063" i="50"/>
  <c r="H2062" i="50"/>
  <c r="H2061" i="50"/>
  <c r="H2060" i="50"/>
  <c r="H2059" i="50"/>
  <c r="H2058" i="50"/>
  <c r="H2057" i="50"/>
  <c r="H2056" i="50"/>
  <c r="H2055" i="50"/>
  <c r="H2054" i="50"/>
  <c r="H2053" i="50"/>
  <c r="H2052" i="50"/>
  <c r="H2051" i="50"/>
  <c r="H2050" i="50"/>
  <c r="H2049" i="50"/>
  <c r="H2048" i="50"/>
  <c r="H2047" i="50"/>
  <c r="H2046" i="50"/>
  <c r="H2045" i="50"/>
  <c r="H2044" i="50"/>
  <c r="H2043" i="50"/>
  <c r="H2042" i="50"/>
  <c r="H2041" i="50"/>
  <c r="H2040" i="50"/>
  <c r="H2039" i="50"/>
  <c r="H2038" i="50"/>
  <c r="H2037" i="50"/>
  <c r="H2036" i="50"/>
  <c r="H2035" i="50"/>
  <c r="H2034" i="50"/>
  <c r="H2033" i="50"/>
  <c r="H2032" i="50"/>
  <c r="H2031" i="50"/>
  <c r="H2030" i="50"/>
  <c r="H2029" i="50"/>
  <c r="H2028" i="50"/>
  <c r="H2027" i="50"/>
  <c r="H2026" i="50"/>
  <c r="H2025" i="50"/>
  <c r="H2024" i="50"/>
  <c r="H2023" i="50"/>
  <c r="H2022" i="50"/>
  <c r="H2021" i="50"/>
  <c r="H2020" i="50"/>
  <c r="I1347" i="50"/>
  <c r="I1346" i="50"/>
  <c r="I1345" i="50"/>
  <c r="I1344" i="50"/>
  <c r="I1343" i="50"/>
  <c r="I1342" i="50"/>
  <c r="I1341" i="50"/>
  <c r="I1340" i="50"/>
  <c r="I1339" i="50"/>
  <c r="I1338" i="50"/>
  <c r="I1337" i="50"/>
  <c r="I1336" i="50"/>
  <c r="I1335" i="50"/>
  <c r="I1334" i="50"/>
  <c r="I1333" i="50"/>
  <c r="I1332" i="50"/>
  <c r="I1331" i="50"/>
  <c r="I1330" i="50"/>
  <c r="I1329" i="50"/>
  <c r="I1328" i="50"/>
  <c r="I1327" i="50"/>
  <c r="I1326" i="50"/>
  <c r="I1325" i="50"/>
  <c r="I1324" i="50"/>
  <c r="I1323" i="50"/>
  <c r="I1322" i="50"/>
  <c r="I1321" i="50"/>
  <c r="I1320" i="50"/>
  <c r="I1319" i="50"/>
  <c r="I1318" i="50"/>
  <c r="I1317" i="50"/>
  <c r="I1316" i="50"/>
  <c r="I1315" i="50"/>
  <c r="I1314" i="50"/>
  <c r="I1313" i="50"/>
  <c r="I1312" i="50"/>
  <c r="I1311" i="50"/>
  <c r="I1310" i="50"/>
  <c r="I1309" i="50"/>
  <c r="I1308" i="50"/>
  <c r="I1307" i="50"/>
  <c r="I1306" i="50"/>
  <c r="I1305" i="50"/>
  <c r="I1304" i="50"/>
  <c r="I1303" i="50"/>
  <c r="I1302" i="50"/>
  <c r="I1301" i="50"/>
  <c r="I1300" i="50"/>
  <c r="I1299" i="50"/>
  <c r="I1298" i="50"/>
  <c r="I1297" i="50"/>
  <c r="I1296" i="50"/>
  <c r="I1295" i="50"/>
  <c r="I1294" i="50"/>
  <c r="I1293" i="50"/>
  <c r="I1292" i="50"/>
  <c r="I1291" i="50"/>
  <c r="I1290" i="50"/>
  <c r="I1289" i="50"/>
  <c r="I1288" i="50"/>
  <c r="I1287" i="50"/>
  <c r="I1286" i="50"/>
  <c r="I1285" i="50"/>
  <c r="I1284" i="50"/>
  <c r="I1283" i="50"/>
  <c r="I1282" i="50"/>
  <c r="I1281" i="50"/>
  <c r="I1280" i="50"/>
  <c r="I1279" i="50"/>
  <c r="I1278" i="50"/>
  <c r="I1277" i="50"/>
  <c r="I1276" i="50"/>
  <c r="I1275" i="50"/>
  <c r="I1274" i="50"/>
  <c r="I1273" i="50"/>
  <c r="I1272" i="50"/>
  <c r="I1271" i="50"/>
  <c r="I1270" i="50"/>
  <c r="I1269" i="50"/>
  <c r="I1268" i="50"/>
  <c r="I1267" i="50"/>
  <c r="I1266" i="50"/>
  <c r="I1265" i="50"/>
  <c r="I1264" i="50"/>
  <c r="I1263" i="50"/>
  <c r="I1262" i="50"/>
  <c r="I1261" i="50"/>
  <c r="I1260" i="50"/>
  <c r="I1259" i="50"/>
  <c r="I1258" i="50"/>
  <c r="I1257" i="50"/>
  <c r="I1256" i="50"/>
  <c r="I1255" i="50"/>
  <c r="I1254" i="50"/>
  <c r="I1253" i="50"/>
  <c r="I1252" i="50"/>
  <c r="I1251" i="50"/>
  <c r="I1250" i="50"/>
  <c r="I1249" i="50"/>
  <c r="I1248" i="50"/>
  <c r="I1247" i="50"/>
  <c r="I1246" i="50"/>
  <c r="I1245" i="50"/>
  <c r="I1244" i="50"/>
  <c r="I1243" i="50"/>
  <c r="I1242" i="50"/>
  <c r="I1241" i="50"/>
  <c r="I1240" i="50"/>
  <c r="I1239" i="50"/>
  <c r="I1238" i="50"/>
  <c r="I1237" i="50"/>
  <c r="I1236" i="50"/>
  <c r="I1235" i="50"/>
  <c r="I1234" i="50"/>
  <c r="I1233" i="50"/>
  <c r="I1232" i="50"/>
  <c r="I1231" i="50"/>
  <c r="I1230" i="50"/>
  <c r="I1229" i="50"/>
  <c r="I1228" i="50"/>
  <c r="I1227" i="50"/>
  <c r="I1226" i="50"/>
  <c r="I1225" i="50"/>
  <c r="I1224" i="50"/>
  <c r="I1223" i="50"/>
  <c r="I1222" i="50"/>
  <c r="I1221" i="50"/>
  <c r="I1220" i="50"/>
  <c r="I1219" i="50"/>
  <c r="I1218" i="50"/>
  <c r="I1217" i="50"/>
  <c r="I1216" i="50"/>
  <c r="I1215" i="50"/>
  <c r="I1214" i="50"/>
  <c r="I1213" i="50"/>
  <c r="I1212" i="50"/>
  <c r="I1211" i="50"/>
  <c r="I1210" i="50"/>
  <c r="I1209" i="50"/>
  <c r="I1208" i="50"/>
  <c r="I1207" i="50"/>
  <c r="I1206" i="50"/>
  <c r="I1205" i="50"/>
  <c r="I1204" i="50"/>
  <c r="I1203" i="50"/>
  <c r="I1202" i="50"/>
  <c r="I1201" i="50"/>
  <c r="I1200" i="50"/>
  <c r="I1199" i="50"/>
  <c r="I1198" i="50"/>
  <c r="I1197" i="50"/>
  <c r="I1196" i="50"/>
  <c r="I1195" i="50"/>
  <c r="I1194" i="50"/>
  <c r="I1193" i="50"/>
  <c r="I1192" i="50"/>
  <c r="I1191" i="50"/>
  <c r="I1190" i="50"/>
  <c r="I1189" i="50"/>
  <c r="I1188" i="50"/>
  <c r="I1187" i="50"/>
  <c r="I1186" i="50"/>
  <c r="I1185" i="50"/>
  <c r="I1184" i="50"/>
  <c r="I1183" i="50"/>
  <c r="I1182" i="50"/>
  <c r="I1181" i="50"/>
  <c r="I1180" i="50"/>
  <c r="I1179" i="50"/>
  <c r="I1178" i="50"/>
  <c r="I1177" i="50"/>
  <c r="I1176" i="50"/>
  <c r="I1175" i="50"/>
  <c r="I1174" i="50"/>
  <c r="I1173" i="50"/>
  <c r="I1172" i="50"/>
  <c r="I1171" i="50"/>
  <c r="I1170" i="50"/>
  <c r="I1169" i="50"/>
  <c r="I1168" i="50"/>
  <c r="I1167" i="50"/>
  <c r="I1166" i="50"/>
  <c r="I1165" i="50"/>
  <c r="I1164" i="50"/>
  <c r="I1163" i="50"/>
  <c r="I1162" i="50"/>
  <c r="I1161" i="50"/>
  <c r="I1160" i="50"/>
  <c r="I1159" i="50"/>
  <c r="I1158" i="50"/>
  <c r="I1157" i="50"/>
  <c r="I1156" i="50"/>
  <c r="I1155" i="50"/>
  <c r="I1154" i="50"/>
  <c r="I1153" i="50"/>
  <c r="I1152" i="50"/>
  <c r="I1151" i="50"/>
  <c r="I1150" i="50"/>
  <c r="I1149" i="50"/>
  <c r="I1148" i="50"/>
  <c r="I1147" i="50"/>
  <c r="I1146" i="50"/>
  <c r="I1145" i="50"/>
  <c r="I1144" i="50"/>
  <c r="I1143" i="50"/>
  <c r="I1142" i="50"/>
  <c r="I1141" i="50"/>
  <c r="I1140" i="50"/>
  <c r="I1139" i="50"/>
  <c r="I1138" i="50"/>
  <c r="I1137" i="50"/>
  <c r="I1136" i="50"/>
  <c r="I1135" i="50"/>
  <c r="I1134" i="50"/>
  <c r="I1133" i="50"/>
  <c r="I1132" i="50"/>
  <c r="I1131" i="50"/>
  <c r="I1130" i="50"/>
  <c r="I1129" i="50"/>
  <c r="I1128" i="50"/>
  <c r="I1127" i="50"/>
  <c r="I1126" i="50"/>
  <c r="I1125" i="50"/>
  <c r="I1124" i="50"/>
  <c r="I1123" i="50"/>
  <c r="I1122" i="50"/>
  <c r="I1121" i="50"/>
  <c r="I1120" i="50"/>
  <c r="I1119" i="50"/>
  <c r="I1118" i="50"/>
  <c r="I1117" i="50"/>
  <c r="I1116" i="50"/>
  <c r="I1115" i="50"/>
  <c r="I1114" i="50"/>
  <c r="I1113" i="50"/>
  <c r="I1112" i="50"/>
  <c r="I1111" i="50"/>
  <c r="I1110" i="50"/>
  <c r="I1109" i="50"/>
  <c r="I1108" i="50"/>
  <c r="I1107" i="50"/>
  <c r="I1106" i="50"/>
  <c r="I1105" i="50"/>
  <c r="I1104" i="50"/>
  <c r="I1103" i="50"/>
  <c r="I1102" i="50"/>
  <c r="I1101" i="50"/>
  <c r="I1100" i="50"/>
  <c r="I1099" i="50"/>
  <c r="I1098" i="50"/>
  <c r="I1097" i="50"/>
  <c r="I1096" i="50"/>
  <c r="I1095" i="50"/>
  <c r="I1094" i="50"/>
  <c r="I1093" i="50"/>
  <c r="I1092" i="50"/>
  <c r="I1091" i="50"/>
  <c r="I1090" i="50"/>
  <c r="I1089" i="50"/>
  <c r="I1088" i="50"/>
  <c r="I1087" i="50"/>
  <c r="I1086" i="50"/>
  <c r="I1085" i="50"/>
  <c r="I1084" i="50"/>
  <c r="I1083" i="50"/>
  <c r="I1082" i="50"/>
  <c r="I1081" i="50"/>
  <c r="I1080" i="50"/>
  <c r="I1079" i="50"/>
  <c r="I1078" i="50"/>
  <c r="I1077" i="50"/>
  <c r="I1076" i="50"/>
  <c r="I1075" i="50"/>
  <c r="I1074" i="50"/>
  <c r="I1073" i="50"/>
  <c r="I1072" i="50"/>
  <c r="I1071" i="50"/>
  <c r="I1070" i="50"/>
  <c r="I1069" i="50"/>
  <c r="I1068" i="50"/>
  <c r="I1067" i="50"/>
  <c r="I1066" i="50"/>
  <c r="I1065" i="50"/>
  <c r="I1064" i="50"/>
  <c r="I1063" i="50"/>
  <c r="I1062" i="50"/>
  <c r="I1061" i="50"/>
  <c r="I1060" i="50"/>
  <c r="I1059" i="50"/>
  <c r="I1058" i="50"/>
  <c r="I1057" i="50"/>
  <c r="I1056" i="50"/>
  <c r="I1055" i="50"/>
  <c r="I1054" i="50"/>
  <c r="I1053" i="50"/>
  <c r="I1052" i="50"/>
  <c r="I1051" i="50"/>
  <c r="I1050" i="50"/>
  <c r="I1049" i="50"/>
  <c r="I1048" i="50"/>
  <c r="I1047" i="50"/>
  <c r="I1046" i="50"/>
  <c r="I1045" i="50"/>
  <c r="I1044" i="50"/>
  <c r="I1043" i="50"/>
  <c r="I1042" i="50"/>
  <c r="I1041" i="50"/>
  <c r="I1040" i="50"/>
  <c r="I1039" i="50"/>
  <c r="I1038" i="50"/>
  <c r="I1037" i="50"/>
  <c r="I1036" i="50"/>
  <c r="I1035" i="50"/>
  <c r="I1034" i="50"/>
  <c r="I1033" i="50"/>
  <c r="I1032" i="50"/>
  <c r="I1031" i="50"/>
  <c r="I1030" i="50"/>
  <c r="I1029" i="50"/>
  <c r="I1028" i="50"/>
  <c r="I1027" i="50"/>
  <c r="I1026" i="50"/>
  <c r="I1025" i="50"/>
  <c r="I1024" i="50"/>
  <c r="I1023" i="50"/>
  <c r="I1022" i="50"/>
  <c r="I1021" i="50"/>
  <c r="I1020" i="50"/>
  <c r="I1019" i="50"/>
  <c r="I1018" i="50"/>
  <c r="I1017" i="50"/>
  <c r="I1016" i="50"/>
  <c r="I1015" i="50"/>
  <c r="I1014" i="50"/>
  <c r="I1013" i="50"/>
  <c r="I1012" i="50"/>
  <c r="I1011" i="50"/>
  <c r="I1010" i="50"/>
  <c r="I1009" i="50"/>
  <c r="I1008" i="50"/>
  <c r="I1007" i="50"/>
  <c r="I1006" i="50"/>
  <c r="I1005" i="50"/>
  <c r="I1004" i="50"/>
  <c r="I1003" i="50"/>
  <c r="I1002" i="50"/>
  <c r="I1001" i="50"/>
  <c r="I1000" i="50"/>
  <c r="I999" i="50"/>
  <c r="I998" i="50"/>
  <c r="I997" i="50"/>
  <c r="I996" i="50"/>
  <c r="I995" i="50"/>
  <c r="I994" i="50"/>
  <c r="I993" i="50"/>
  <c r="I992" i="50"/>
  <c r="I991" i="50"/>
  <c r="I990" i="50"/>
  <c r="I989" i="50"/>
  <c r="I988" i="50"/>
  <c r="I987" i="50"/>
  <c r="I986" i="50"/>
  <c r="I985" i="50"/>
  <c r="I984" i="50"/>
  <c r="I983" i="50"/>
  <c r="I982" i="50"/>
  <c r="I981" i="50"/>
  <c r="I980" i="50"/>
  <c r="I979" i="50"/>
  <c r="I978" i="50"/>
  <c r="I977" i="50"/>
  <c r="I976" i="50"/>
  <c r="I975" i="50"/>
  <c r="I974" i="50"/>
  <c r="I973" i="50"/>
  <c r="I972" i="50"/>
  <c r="I971" i="50"/>
  <c r="I970" i="50"/>
  <c r="I969" i="50"/>
  <c r="I968" i="50"/>
  <c r="I967" i="50"/>
  <c r="I966" i="50"/>
  <c r="I965" i="50"/>
  <c r="I964" i="50"/>
  <c r="I963" i="50"/>
  <c r="I962" i="50"/>
  <c r="I961" i="50"/>
  <c r="I960" i="50"/>
  <c r="I959" i="50"/>
  <c r="I958" i="50"/>
  <c r="I957" i="50"/>
  <c r="I956" i="50"/>
  <c r="I955" i="50"/>
  <c r="I954" i="50"/>
  <c r="I953" i="50"/>
  <c r="I952" i="50"/>
  <c r="I951" i="50"/>
  <c r="I950" i="50"/>
  <c r="I949" i="50"/>
  <c r="I948" i="50"/>
  <c r="I947" i="50"/>
  <c r="I946" i="50"/>
  <c r="I945" i="50"/>
  <c r="I944" i="50"/>
  <c r="I943" i="50"/>
  <c r="I942" i="50"/>
  <c r="I941" i="50"/>
  <c r="I940" i="50"/>
  <c r="I939" i="50"/>
  <c r="I938" i="50"/>
  <c r="I937" i="50"/>
  <c r="I936" i="50"/>
  <c r="I935" i="50"/>
  <c r="I934" i="50"/>
  <c r="I933" i="50"/>
  <c r="I932" i="50"/>
  <c r="I931" i="50"/>
  <c r="I930" i="50"/>
  <c r="I929" i="50"/>
  <c r="I928" i="50"/>
  <c r="I927" i="50"/>
  <c r="I926" i="50"/>
  <c r="I925" i="50"/>
  <c r="I924" i="50"/>
  <c r="I923" i="50"/>
  <c r="I922" i="50"/>
  <c r="I921" i="50"/>
  <c r="I920" i="50"/>
  <c r="I919" i="50"/>
  <c r="I918" i="50"/>
  <c r="I917" i="50"/>
  <c r="I916" i="50"/>
  <c r="I915" i="50"/>
  <c r="I914" i="50"/>
  <c r="I913" i="50"/>
  <c r="I912" i="50"/>
  <c r="I911" i="50"/>
  <c r="I910" i="50"/>
  <c r="I909" i="50"/>
  <c r="I908" i="50"/>
  <c r="I907" i="50"/>
  <c r="I906" i="50"/>
  <c r="I905" i="50"/>
  <c r="I904" i="50"/>
  <c r="I903" i="50"/>
  <c r="I902" i="50"/>
  <c r="I901" i="50"/>
  <c r="I900" i="50"/>
  <c r="I899" i="50"/>
  <c r="I898" i="50"/>
  <c r="I897" i="50"/>
  <c r="I896" i="50"/>
  <c r="I895" i="50"/>
  <c r="I894" i="50"/>
  <c r="I893" i="50"/>
  <c r="I892" i="50"/>
  <c r="I891" i="50"/>
  <c r="I890" i="50"/>
  <c r="I889" i="50"/>
  <c r="I888" i="50"/>
  <c r="I887" i="50"/>
  <c r="I886" i="50"/>
  <c r="I885" i="50"/>
  <c r="I884" i="50"/>
  <c r="I883" i="50"/>
  <c r="I882" i="50"/>
  <c r="I881" i="50"/>
  <c r="I880" i="50"/>
  <c r="I879" i="50"/>
  <c r="I878" i="50"/>
  <c r="I877" i="50"/>
  <c r="I876" i="50"/>
  <c r="I875" i="50"/>
  <c r="I874" i="50"/>
  <c r="I873" i="50"/>
  <c r="I872" i="50"/>
  <c r="I871" i="50"/>
  <c r="I870" i="50"/>
  <c r="I869" i="50"/>
  <c r="I868" i="50"/>
  <c r="I867" i="50"/>
  <c r="I866" i="50"/>
  <c r="I865" i="50"/>
  <c r="I864" i="50"/>
  <c r="I863" i="50"/>
  <c r="I862" i="50"/>
  <c r="I861" i="50"/>
  <c r="I860" i="50"/>
  <c r="I859" i="50"/>
  <c r="I858" i="50"/>
  <c r="I857" i="50"/>
  <c r="I856" i="50"/>
  <c r="I855" i="50"/>
  <c r="I854" i="50"/>
  <c r="I853" i="50"/>
  <c r="I852" i="50"/>
  <c r="I851" i="50"/>
  <c r="I850" i="50"/>
  <c r="I849" i="50"/>
  <c r="I848" i="50"/>
  <c r="I847" i="50"/>
  <c r="I846" i="50"/>
  <c r="I845" i="50"/>
  <c r="I844" i="50"/>
  <c r="I843" i="50"/>
  <c r="I842" i="50"/>
  <c r="I841" i="50"/>
  <c r="I840" i="50"/>
  <c r="I839" i="50"/>
  <c r="I838" i="50"/>
  <c r="I837" i="50"/>
  <c r="I836" i="50"/>
  <c r="I835" i="50"/>
  <c r="I834" i="50"/>
  <c r="I833" i="50"/>
  <c r="I832" i="50"/>
  <c r="I831" i="50"/>
  <c r="I830" i="50"/>
  <c r="I829" i="50"/>
  <c r="I828" i="50"/>
  <c r="I827" i="50"/>
  <c r="I826" i="50"/>
  <c r="I825" i="50"/>
  <c r="I824" i="50"/>
  <c r="I823" i="50"/>
  <c r="I822" i="50"/>
  <c r="I821" i="50"/>
  <c r="I820" i="50"/>
  <c r="I819" i="50"/>
  <c r="I818" i="50"/>
  <c r="I817" i="50"/>
  <c r="I816" i="50"/>
  <c r="I815" i="50"/>
  <c r="I814" i="50"/>
  <c r="I813" i="50"/>
  <c r="I812" i="50"/>
  <c r="I811" i="50"/>
  <c r="I810" i="50"/>
  <c r="I809" i="50"/>
  <c r="I808" i="50"/>
  <c r="I807" i="50"/>
  <c r="I806" i="50"/>
  <c r="I805" i="50"/>
  <c r="I804" i="50"/>
  <c r="I803" i="50"/>
  <c r="I802" i="50"/>
  <c r="I801" i="50"/>
  <c r="I800" i="50"/>
  <c r="I799" i="50"/>
  <c r="I798" i="50"/>
  <c r="I797" i="50"/>
  <c r="I796" i="50"/>
  <c r="I795" i="50"/>
  <c r="I794" i="50"/>
  <c r="I793" i="50"/>
  <c r="I792" i="50"/>
  <c r="I791" i="50"/>
  <c r="I790" i="50"/>
  <c r="I789" i="50"/>
  <c r="I788" i="50"/>
  <c r="I787" i="50"/>
  <c r="I786" i="50"/>
  <c r="I785" i="50"/>
  <c r="I784" i="50"/>
  <c r="I783" i="50"/>
  <c r="I782" i="50"/>
  <c r="I781" i="50"/>
  <c r="I780" i="50"/>
  <c r="I779" i="50"/>
  <c r="I778" i="50"/>
  <c r="I777" i="50"/>
  <c r="I776" i="50"/>
  <c r="I775" i="50"/>
  <c r="I774" i="50"/>
  <c r="I773" i="50"/>
  <c r="I772" i="50"/>
  <c r="I771" i="50"/>
  <c r="I770" i="50"/>
  <c r="I769" i="50"/>
  <c r="I768" i="50"/>
  <c r="I767" i="50"/>
  <c r="I766" i="50"/>
  <c r="I765" i="50"/>
  <c r="I764" i="50"/>
  <c r="I763" i="50"/>
  <c r="I762" i="50"/>
  <c r="I761" i="50"/>
  <c r="I760" i="50"/>
  <c r="I759" i="50"/>
  <c r="I758" i="50"/>
  <c r="I757" i="50"/>
  <c r="I756" i="50"/>
  <c r="I755" i="50"/>
  <c r="I754" i="50"/>
  <c r="I753" i="50"/>
  <c r="I752" i="50"/>
  <c r="I751" i="50"/>
  <c r="I750" i="50"/>
  <c r="I749" i="50"/>
  <c r="I748" i="50"/>
  <c r="I747" i="50"/>
  <c r="I746" i="50"/>
  <c r="I745" i="50"/>
  <c r="I744" i="50"/>
  <c r="I743" i="50"/>
  <c r="I742" i="50"/>
  <c r="I741" i="50"/>
  <c r="I740" i="50"/>
  <c r="I739" i="50"/>
  <c r="I738" i="50"/>
  <c r="I737" i="50"/>
  <c r="I736" i="50"/>
  <c r="I735" i="50"/>
  <c r="I734" i="50"/>
  <c r="I733" i="50"/>
  <c r="I732" i="50"/>
  <c r="I731" i="50"/>
  <c r="I730" i="50"/>
  <c r="I729" i="50"/>
  <c r="I728" i="50"/>
  <c r="I727" i="50"/>
  <c r="I726" i="50"/>
  <c r="I725" i="50"/>
  <c r="I724" i="50"/>
  <c r="I723" i="50"/>
  <c r="I722" i="50"/>
  <c r="I721" i="50"/>
  <c r="I720" i="50"/>
  <c r="I719" i="50"/>
  <c r="I718" i="50"/>
  <c r="I717" i="50"/>
  <c r="I716" i="50"/>
  <c r="I715" i="50"/>
  <c r="I714" i="50"/>
  <c r="I713" i="50"/>
  <c r="I712" i="50"/>
  <c r="I711" i="50"/>
  <c r="I710" i="50"/>
  <c r="I709" i="50"/>
  <c r="I708" i="50"/>
  <c r="I707" i="50"/>
  <c r="I706" i="50"/>
  <c r="I705" i="50"/>
  <c r="I704" i="50"/>
  <c r="I703" i="50"/>
  <c r="I702" i="50"/>
  <c r="I701" i="50"/>
  <c r="I700" i="50"/>
  <c r="I699" i="50"/>
  <c r="I698" i="50"/>
  <c r="I697" i="50"/>
  <c r="I696" i="50"/>
  <c r="I695" i="50"/>
  <c r="I694" i="50"/>
  <c r="I693" i="50"/>
  <c r="I692" i="50"/>
  <c r="I691" i="50"/>
  <c r="I690" i="50"/>
  <c r="I689" i="50"/>
  <c r="I688" i="50"/>
  <c r="I687" i="50"/>
  <c r="I686" i="50"/>
  <c r="I685" i="50"/>
  <c r="I684" i="50"/>
  <c r="I683" i="50"/>
  <c r="I682" i="50"/>
  <c r="I681" i="50"/>
  <c r="I680" i="50"/>
  <c r="I679" i="50"/>
  <c r="I678" i="50"/>
  <c r="I677" i="50"/>
  <c r="I676" i="50"/>
  <c r="H2019" i="50"/>
  <c r="H2018" i="50"/>
  <c r="H2017" i="50"/>
  <c r="H2016" i="50"/>
  <c r="H2015" i="50"/>
  <c r="H2014" i="50"/>
  <c r="H2013" i="50"/>
  <c r="H2012" i="50"/>
  <c r="H2011" i="50"/>
  <c r="H2010" i="50"/>
  <c r="H2009" i="50"/>
  <c r="H2008" i="50"/>
  <c r="H2007" i="50"/>
  <c r="H2006" i="50"/>
  <c r="H2005" i="50"/>
  <c r="H2004" i="50"/>
  <c r="H2003" i="50"/>
  <c r="H2002" i="50"/>
  <c r="H2001" i="50"/>
  <c r="H2000" i="50"/>
  <c r="H1999" i="50"/>
  <c r="H1998" i="50"/>
  <c r="H1997" i="50"/>
  <c r="H1996" i="50"/>
  <c r="H1995" i="50"/>
  <c r="H1994" i="50"/>
  <c r="H1993" i="50"/>
  <c r="H1992" i="50"/>
  <c r="H1991" i="50"/>
  <c r="H1990" i="50"/>
  <c r="H1989" i="50"/>
  <c r="H1988" i="50"/>
  <c r="H1987" i="50"/>
  <c r="H1986" i="50"/>
  <c r="H1985" i="50"/>
  <c r="H1984" i="50"/>
  <c r="H1983" i="50"/>
  <c r="H1982" i="50"/>
  <c r="H1981" i="50"/>
  <c r="H1980" i="50"/>
  <c r="H1979" i="50"/>
  <c r="H1978" i="50"/>
  <c r="H1977" i="50"/>
  <c r="H1976" i="50"/>
  <c r="H1975" i="50"/>
  <c r="H1974" i="50"/>
  <c r="H1973" i="50"/>
  <c r="H1972" i="50"/>
  <c r="H1971" i="50"/>
  <c r="H1970" i="50"/>
  <c r="H1969" i="50"/>
  <c r="H1968" i="50"/>
  <c r="H1967" i="50"/>
  <c r="H1966" i="50"/>
  <c r="H1965" i="50"/>
  <c r="H1964" i="50"/>
  <c r="H1963" i="50"/>
  <c r="H1962" i="50"/>
  <c r="H1961" i="50"/>
  <c r="H1960" i="50"/>
  <c r="H1959" i="50"/>
  <c r="H1958" i="50"/>
  <c r="H1957" i="50"/>
  <c r="H1956" i="50"/>
  <c r="H1955" i="50"/>
  <c r="H1954" i="50"/>
  <c r="H1953" i="50"/>
  <c r="H1952" i="50"/>
  <c r="H1951" i="50"/>
  <c r="H1950" i="50"/>
  <c r="H1949" i="50"/>
  <c r="H1948" i="50"/>
  <c r="H1947" i="50"/>
  <c r="H1946" i="50"/>
  <c r="H1945" i="50"/>
  <c r="H1944" i="50"/>
  <c r="H1943" i="50"/>
  <c r="H1942" i="50"/>
  <c r="H1941" i="50"/>
  <c r="H1940" i="50"/>
  <c r="H1939" i="50"/>
  <c r="H1938" i="50"/>
  <c r="H1937" i="50"/>
  <c r="H1936" i="50"/>
  <c r="H1935" i="50"/>
  <c r="H1934" i="50"/>
  <c r="H1933" i="50"/>
  <c r="H1932" i="50"/>
  <c r="H1931" i="50"/>
  <c r="H1930" i="50"/>
  <c r="H1929" i="50"/>
  <c r="H1928" i="50"/>
  <c r="H1927" i="50"/>
  <c r="H1926" i="50"/>
  <c r="H1925" i="50"/>
  <c r="H1924" i="50"/>
  <c r="H1923" i="50"/>
  <c r="H1922" i="50"/>
  <c r="H1921" i="50"/>
  <c r="H1920" i="50"/>
  <c r="H1919" i="50"/>
  <c r="H1918" i="50"/>
  <c r="H1917" i="50"/>
  <c r="H1916" i="50"/>
  <c r="H1915" i="50"/>
  <c r="H1914" i="50"/>
  <c r="H1913" i="50"/>
  <c r="H1912" i="50"/>
  <c r="H1911" i="50"/>
  <c r="H1910" i="50"/>
  <c r="H1909" i="50"/>
  <c r="H1908" i="50"/>
  <c r="H1907" i="50"/>
  <c r="H1906" i="50"/>
  <c r="H1905" i="50"/>
  <c r="H1904" i="50"/>
  <c r="H1903" i="50"/>
  <c r="H1902" i="50"/>
  <c r="H1901" i="50"/>
  <c r="H1900" i="50"/>
  <c r="H1899" i="50"/>
  <c r="H1898" i="50"/>
  <c r="H1897" i="50"/>
  <c r="H1896" i="50"/>
  <c r="H1895" i="50"/>
  <c r="H1894" i="50"/>
  <c r="H1893" i="50"/>
  <c r="H1892" i="50"/>
  <c r="H1891" i="50"/>
  <c r="H1890" i="50"/>
  <c r="H1889" i="50"/>
  <c r="H1888" i="50"/>
  <c r="H1887" i="50"/>
  <c r="H1886" i="50"/>
  <c r="H1885" i="50"/>
  <c r="H1884" i="50"/>
  <c r="H1883" i="50"/>
  <c r="H1882" i="50"/>
  <c r="H1881" i="50"/>
  <c r="H1880" i="50"/>
  <c r="H1879" i="50"/>
  <c r="H1878" i="50"/>
  <c r="H1877" i="50"/>
  <c r="H1876" i="50"/>
  <c r="H1875" i="50"/>
  <c r="H1874" i="50"/>
  <c r="H1873" i="50"/>
  <c r="H1872" i="50"/>
  <c r="H1871" i="50"/>
  <c r="H1870" i="50"/>
  <c r="H1869" i="50"/>
  <c r="H1868" i="50"/>
  <c r="H1867" i="50"/>
  <c r="H1866" i="50"/>
  <c r="H1865" i="50"/>
  <c r="H1864" i="50"/>
  <c r="H1863" i="50"/>
  <c r="H1862" i="50"/>
  <c r="H1861" i="50"/>
  <c r="H1860" i="50"/>
  <c r="H1859" i="50"/>
  <c r="H1858" i="50"/>
  <c r="H1857" i="50"/>
  <c r="H1856" i="50"/>
  <c r="H1855" i="50"/>
  <c r="H1854" i="50"/>
  <c r="H1853" i="50"/>
  <c r="H1852" i="50"/>
  <c r="H1851" i="50"/>
  <c r="H1850" i="50"/>
  <c r="H1849" i="50"/>
  <c r="H1848" i="50"/>
  <c r="H1847" i="50"/>
  <c r="H1846" i="50"/>
  <c r="H1845" i="50"/>
  <c r="H1844" i="50"/>
  <c r="H1843" i="50"/>
  <c r="H1842" i="50"/>
  <c r="H1841" i="50"/>
  <c r="H1840" i="50"/>
  <c r="H1839" i="50"/>
  <c r="H1838" i="50"/>
  <c r="H1837" i="50"/>
  <c r="H1836" i="50"/>
  <c r="H1835" i="50"/>
  <c r="H1834" i="50"/>
  <c r="H1833" i="50"/>
  <c r="H1832" i="50"/>
  <c r="H1831" i="50"/>
  <c r="H1830" i="50"/>
  <c r="H1829" i="50"/>
  <c r="H1828" i="50"/>
  <c r="H1827" i="50"/>
  <c r="H1826" i="50"/>
  <c r="H1825" i="50"/>
  <c r="H1824" i="50"/>
  <c r="H1823" i="50"/>
  <c r="H1822" i="50"/>
  <c r="H1821" i="50"/>
  <c r="H1820" i="50"/>
  <c r="H1819" i="50"/>
  <c r="H1818" i="50"/>
  <c r="H1817" i="50"/>
  <c r="H1816" i="50"/>
  <c r="H1815" i="50"/>
  <c r="H1814" i="50"/>
  <c r="H1813" i="50"/>
  <c r="H1812" i="50"/>
  <c r="H1811" i="50"/>
  <c r="H1810" i="50"/>
  <c r="H1809" i="50"/>
  <c r="H1808" i="50"/>
  <c r="H1807" i="50"/>
  <c r="H1806" i="50"/>
  <c r="H1805" i="50"/>
  <c r="H1804" i="50"/>
  <c r="H1803" i="50"/>
  <c r="H1802" i="50"/>
  <c r="H1801" i="50"/>
  <c r="H1800" i="50"/>
  <c r="H1799" i="50"/>
  <c r="H1798" i="50"/>
  <c r="H1797" i="50"/>
  <c r="H1796" i="50"/>
  <c r="H1795" i="50"/>
  <c r="H1794" i="50"/>
  <c r="H1793" i="50"/>
  <c r="H1792" i="50"/>
  <c r="H1791" i="50"/>
  <c r="H1790" i="50"/>
  <c r="H1789" i="50"/>
  <c r="H1788" i="50"/>
  <c r="H1787" i="50"/>
  <c r="H1786" i="50"/>
  <c r="H1785" i="50"/>
  <c r="H1784" i="50"/>
  <c r="H1783" i="50"/>
  <c r="H1782" i="50"/>
  <c r="H1781" i="50"/>
  <c r="H1780" i="50"/>
  <c r="H1779" i="50"/>
  <c r="H1778" i="50"/>
  <c r="H1777" i="50"/>
  <c r="H1776" i="50"/>
  <c r="H1775" i="50"/>
  <c r="H1774" i="50"/>
  <c r="H1773" i="50"/>
  <c r="H1772" i="50"/>
  <c r="H1771" i="50"/>
  <c r="H1770" i="50"/>
  <c r="H1769" i="50"/>
  <c r="H1768" i="50"/>
  <c r="H1767" i="50"/>
  <c r="H1766" i="50"/>
  <c r="H1765" i="50"/>
  <c r="H1764" i="50"/>
  <c r="H1763" i="50"/>
  <c r="H1762" i="50"/>
  <c r="H1761" i="50"/>
  <c r="H1760" i="50"/>
  <c r="H1759" i="50"/>
  <c r="H1758" i="50"/>
  <c r="H1757" i="50"/>
  <c r="H1756" i="50"/>
  <c r="H1755" i="50"/>
  <c r="H1754" i="50"/>
  <c r="H1753" i="50"/>
  <c r="H1752" i="50"/>
  <c r="H1751" i="50"/>
  <c r="H1750" i="50"/>
  <c r="H1749" i="50"/>
  <c r="H1748" i="50"/>
  <c r="H1747" i="50"/>
  <c r="H1746" i="50"/>
  <c r="H1745" i="50"/>
  <c r="H1744" i="50"/>
  <c r="H1743" i="50"/>
  <c r="H1742" i="50"/>
  <c r="H1741" i="50"/>
  <c r="H1740" i="50"/>
  <c r="H1739" i="50"/>
  <c r="H1738" i="50"/>
  <c r="H1737" i="50"/>
  <c r="H1736" i="50"/>
  <c r="H1735" i="50"/>
  <c r="H1734" i="50"/>
  <c r="H1733" i="50"/>
  <c r="H1732" i="50"/>
  <c r="H1731" i="50"/>
  <c r="H1730" i="50"/>
  <c r="H1729" i="50"/>
  <c r="H1728" i="50"/>
  <c r="H1727" i="50"/>
  <c r="H1726" i="50"/>
  <c r="H1725" i="50"/>
  <c r="H1724" i="50"/>
  <c r="H1723" i="50"/>
  <c r="H1722" i="50"/>
  <c r="H1721" i="50"/>
  <c r="H1720" i="50"/>
  <c r="H1719" i="50"/>
  <c r="H1718" i="50"/>
  <c r="H1717" i="50"/>
  <c r="H1716" i="50"/>
  <c r="H1715" i="50"/>
  <c r="H1714" i="50"/>
  <c r="H1713" i="50"/>
  <c r="H1712" i="50"/>
  <c r="H1711" i="50"/>
  <c r="H1710" i="50"/>
  <c r="H1709" i="50"/>
  <c r="H1708" i="50"/>
  <c r="H1707" i="50"/>
  <c r="H1706" i="50"/>
  <c r="H1705" i="50"/>
  <c r="H1704" i="50"/>
  <c r="H1703" i="50"/>
  <c r="H1702" i="50"/>
  <c r="H1701" i="50"/>
  <c r="H1700" i="50"/>
  <c r="H1699" i="50"/>
  <c r="H1698" i="50"/>
  <c r="H1697" i="50"/>
  <c r="H1696" i="50"/>
  <c r="H1695" i="50"/>
  <c r="H1694" i="50"/>
  <c r="H1693" i="50"/>
  <c r="H1692" i="50"/>
  <c r="H1691" i="50"/>
  <c r="H1690" i="50"/>
  <c r="H1689" i="50"/>
  <c r="H1688" i="50"/>
  <c r="H1687" i="50"/>
  <c r="H1686" i="50"/>
  <c r="H1685" i="50"/>
  <c r="H1684" i="50"/>
  <c r="H1683" i="50"/>
  <c r="H1682" i="50"/>
  <c r="H1681" i="50"/>
  <c r="H1680" i="50"/>
  <c r="H1679" i="50"/>
  <c r="H1678" i="50"/>
  <c r="H1677" i="50"/>
  <c r="H1676" i="50"/>
  <c r="H1675" i="50"/>
  <c r="H1674" i="50"/>
  <c r="H1673" i="50"/>
  <c r="H1672" i="50"/>
  <c r="H1671" i="50"/>
  <c r="H1670" i="50"/>
  <c r="H1669" i="50"/>
  <c r="H1668" i="50"/>
  <c r="H1667" i="50"/>
  <c r="H1666" i="50"/>
  <c r="H1665" i="50"/>
  <c r="H1664" i="50"/>
  <c r="H1663" i="50"/>
  <c r="H1662" i="50"/>
  <c r="H1661" i="50"/>
  <c r="H1660" i="50"/>
  <c r="H1659" i="50"/>
  <c r="H1658" i="50"/>
  <c r="H1657" i="50"/>
  <c r="H1656" i="50"/>
  <c r="H1655" i="50"/>
  <c r="H1654" i="50"/>
  <c r="H1653" i="50"/>
  <c r="H1652" i="50"/>
  <c r="H1651" i="50"/>
  <c r="H1650" i="50"/>
  <c r="H1649" i="50"/>
  <c r="H1648" i="50"/>
  <c r="H1647" i="50"/>
  <c r="H1646" i="50"/>
  <c r="H1645" i="50"/>
  <c r="H1644" i="50"/>
  <c r="H1643" i="50"/>
  <c r="H1642" i="50"/>
  <c r="H1641" i="50"/>
  <c r="H1640" i="50"/>
  <c r="H1639" i="50"/>
  <c r="H1638" i="50"/>
  <c r="H1637" i="50"/>
  <c r="H1636" i="50"/>
  <c r="H1635" i="50"/>
  <c r="H1634" i="50"/>
  <c r="H1633" i="50"/>
  <c r="H1632" i="50"/>
  <c r="H1631" i="50"/>
  <c r="H1630" i="50"/>
  <c r="H1629" i="50"/>
  <c r="H1628" i="50"/>
  <c r="H1627" i="50"/>
  <c r="H1626" i="50"/>
  <c r="H1625" i="50"/>
  <c r="H1624" i="50"/>
  <c r="H1623" i="50"/>
  <c r="H1622" i="50"/>
  <c r="H1621" i="50"/>
  <c r="H1620" i="50"/>
  <c r="H1619" i="50"/>
  <c r="H1618" i="50"/>
  <c r="H1617" i="50"/>
  <c r="H1616" i="50"/>
  <c r="H1615" i="50"/>
  <c r="H1614" i="50"/>
  <c r="H1613" i="50"/>
  <c r="H1612" i="50"/>
  <c r="H1611" i="50"/>
  <c r="H1610" i="50"/>
  <c r="H1609" i="50"/>
  <c r="H1608" i="50"/>
  <c r="H1607" i="50"/>
  <c r="H1606" i="50"/>
  <c r="H1605" i="50"/>
  <c r="H1604" i="50"/>
  <c r="H1603" i="50"/>
  <c r="H1602" i="50"/>
  <c r="H1601" i="50"/>
  <c r="H1600" i="50"/>
  <c r="H1599" i="50"/>
  <c r="H1598" i="50"/>
  <c r="H1597" i="50"/>
  <c r="H1596" i="50"/>
  <c r="H1595" i="50"/>
  <c r="H1594" i="50"/>
  <c r="H1593" i="50"/>
  <c r="H1592" i="50"/>
  <c r="H1591" i="50"/>
  <c r="H1590" i="50"/>
  <c r="H1589" i="50"/>
  <c r="H1588" i="50"/>
  <c r="H1587" i="50"/>
  <c r="H1586" i="50"/>
  <c r="H1585" i="50"/>
  <c r="H1584" i="50"/>
  <c r="H1583" i="50"/>
  <c r="H1582" i="50"/>
  <c r="H1581" i="50"/>
  <c r="H1580" i="50"/>
  <c r="H1579" i="50"/>
  <c r="H1578" i="50"/>
  <c r="H1577" i="50"/>
  <c r="H1576" i="50"/>
  <c r="H1575" i="50"/>
  <c r="H1574" i="50"/>
  <c r="H1573" i="50"/>
  <c r="H1572" i="50"/>
  <c r="H1571" i="50"/>
  <c r="H1570" i="50"/>
  <c r="H1569" i="50"/>
  <c r="H1568" i="50"/>
  <c r="H1567" i="50"/>
  <c r="H1566" i="50"/>
  <c r="H1565" i="50"/>
  <c r="H1564" i="50"/>
  <c r="H1563" i="50"/>
  <c r="H1562" i="50"/>
  <c r="H1561" i="50"/>
  <c r="H1560" i="50"/>
  <c r="H1559" i="50"/>
  <c r="H1558" i="50"/>
  <c r="H1557" i="50"/>
  <c r="H1556" i="50"/>
  <c r="H1555" i="50"/>
  <c r="H1554" i="50"/>
  <c r="H1553" i="50"/>
  <c r="H1552" i="50"/>
  <c r="H1551" i="50"/>
  <c r="H1550" i="50"/>
  <c r="H1549" i="50"/>
  <c r="H1548" i="50"/>
  <c r="H1547" i="50"/>
  <c r="H1546" i="50"/>
  <c r="H1545" i="50"/>
  <c r="H1544" i="50"/>
  <c r="H1543" i="50"/>
  <c r="H1542" i="50"/>
  <c r="H1541" i="50"/>
  <c r="H1540" i="50"/>
  <c r="H1539" i="50"/>
  <c r="H1538" i="50"/>
  <c r="H1537" i="50"/>
  <c r="H1536" i="50"/>
  <c r="H1535" i="50"/>
  <c r="H1534" i="50"/>
  <c r="H1533" i="50"/>
  <c r="H1532" i="50"/>
  <c r="H1531" i="50"/>
  <c r="H1530" i="50"/>
  <c r="H1529" i="50"/>
  <c r="H1528" i="50"/>
  <c r="H1527" i="50"/>
  <c r="H1526" i="50"/>
  <c r="H1525" i="50"/>
  <c r="H1524" i="50"/>
  <c r="H1523" i="50"/>
  <c r="H1522" i="50"/>
  <c r="H1521" i="50"/>
  <c r="H1520" i="50"/>
  <c r="H1519" i="50"/>
  <c r="H1518" i="50"/>
  <c r="H1517" i="50"/>
  <c r="H1516" i="50"/>
  <c r="H1515" i="50"/>
  <c r="H1514" i="50"/>
  <c r="H1513" i="50"/>
  <c r="H1512" i="50"/>
  <c r="H1511" i="50"/>
  <c r="H1510" i="50"/>
  <c r="H1509" i="50"/>
  <c r="H1508" i="50"/>
  <c r="H1507" i="50"/>
  <c r="H1506" i="50"/>
  <c r="H1505" i="50"/>
  <c r="H1504" i="50"/>
  <c r="H1503" i="50"/>
  <c r="H1502" i="50"/>
  <c r="H1501" i="50"/>
  <c r="H1500" i="50"/>
  <c r="H1499" i="50"/>
  <c r="H1498" i="50"/>
  <c r="H1497" i="50"/>
  <c r="H1496" i="50"/>
  <c r="H1495" i="50"/>
  <c r="H1494" i="50"/>
  <c r="H1493" i="50"/>
  <c r="H1492" i="50"/>
  <c r="H1491" i="50"/>
  <c r="H1490" i="50"/>
  <c r="H1489" i="50"/>
  <c r="H1488" i="50"/>
  <c r="H1487" i="50"/>
  <c r="H1486" i="50"/>
  <c r="H1485" i="50"/>
  <c r="H1484" i="50"/>
  <c r="H1483" i="50"/>
  <c r="H1482" i="50"/>
  <c r="H1481" i="50"/>
  <c r="H1480" i="50"/>
  <c r="H1479" i="50"/>
  <c r="H1478" i="50"/>
  <c r="H1477" i="50"/>
  <c r="H1476" i="50"/>
  <c r="H1475" i="50"/>
  <c r="H1474" i="50"/>
  <c r="H1473" i="50"/>
  <c r="H1472" i="50"/>
  <c r="H1471" i="50"/>
  <c r="H1470" i="50"/>
  <c r="H1469" i="50"/>
  <c r="H1468" i="50"/>
  <c r="H1467" i="50"/>
  <c r="H1466" i="50"/>
  <c r="H1465" i="50"/>
  <c r="H1464" i="50"/>
  <c r="H1463" i="50"/>
  <c r="H1462" i="50"/>
  <c r="H1461" i="50"/>
  <c r="H1460" i="50"/>
  <c r="H1459" i="50"/>
  <c r="H1458" i="50"/>
  <c r="H1457" i="50"/>
  <c r="H1456" i="50"/>
  <c r="H1455" i="50"/>
  <c r="H1454" i="50"/>
  <c r="H1453" i="50"/>
  <c r="H1452" i="50"/>
  <c r="H1451" i="50"/>
  <c r="H1450" i="50"/>
  <c r="H1449" i="50"/>
  <c r="H1448" i="50"/>
  <c r="H1447" i="50"/>
  <c r="H1446" i="50"/>
  <c r="H1445" i="50"/>
  <c r="H1444" i="50"/>
  <c r="H1443" i="50"/>
  <c r="H1442" i="50"/>
  <c r="H1441" i="50"/>
  <c r="H1440" i="50"/>
  <c r="H1439" i="50"/>
  <c r="H1438" i="50"/>
  <c r="H1437" i="50"/>
  <c r="H1436" i="50"/>
  <c r="H1435" i="50"/>
  <c r="H1434" i="50"/>
  <c r="H1433" i="50"/>
  <c r="H1432" i="50"/>
  <c r="H1431" i="50"/>
  <c r="H1430" i="50"/>
  <c r="H1429" i="50"/>
  <c r="H1428" i="50"/>
  <c r="H1427" i="50"/>
  <c r="H1426" i="50"/>
  <c r="H1425" i="50"/>
  <c r="H1424" i="50"/>
  <c r="H1423" i="50"/>
  <c r="H1422" i="50"/>
  <c r="H1421" i="50"/>
  <c r="H1420" i="50"/>
  <c r="H1419" i="50"/>
  <c r="H1418" i="50"/>
  <c r="H1417" i="50"/>
  <c r="H1416" i="50"/>
  <c r="H1415" i="50"/>
  <c r="H1414" i="50"/>
  <c r="H1413" i="50"/>
  <c r="H1412" i="50"/>
  <c r="H1411" i="50"/>
  <c r="H1410" i="50"/>
  <c r="H1409" i="50"/>
  <c r="H1408" i="50"/>
  <c r="H1407" i="50"/>
  <c r="H1406" i="50"/>
  <c r="H1405" i="50"/>
  <c r="H1404" i="50"/>
  <c r="H1403" i="50"/>
  <c r="H1402" i="50"/>
  <c r="H1401" i="50"/>
  <c r="H1400" i="50"/>
  <c r="H1399" i="50"/>
  <c r="H1398" i="50"/>
  <c r="H1397" i="50"/>
  <c r="H1396" i="50"/>
  <c r="H1395" i="50"/>
  <c r="H1394" i="50"/>
  <c r="H1393" i="50"/>
  <c r="H1392" i="50"/>
  <c r="H1391" i="50"/>
  <c r="H1390" i="50"/>
  <c r="H1389" i="50"/>
  <c r="H1388" i="50"/>
  <c r="H1387" i="50"/>
  <c r="H1386" i="50"/>
  <c r="H1385" i="50"/>
  <c r="H1384" i="50"/>
  <c r="H1383" i="50"/>
  <c r="H1382" i="50"/>
  <c r="H1381" i="50"/>
  <c r="H1380" i="50"/>
  <c r="H1379" i="50"/>
  <c r="H1378" i="50"/>
  <c r="H1377" i="50"/>
  <c r="H1376" i="50"/>
  <c r="H1375" i="50"/>
  <c r="H1374" i="50"/>
  <c r="H1373" i="50"/>
  <c r="H1372" i="50"/>
  <c r="H1371" i="50"/>
  <c r="H1370" i="50"/>
  <c r="H1369" i="50"/>
  <c r="H1368" i="50"/>
  <c r="H1367" i="50"/>
  <c r="H1366" i="50"/>
  <c r="H1365" i="50"/>
  <c r="H1364" i="50"/>
  <c r="H1363" i="50"/>
  <c r="H1362" i="50"/>
  <c r="H1361" i="50"/>
  <c r="H1360" i="50"/>
  <c r="H1359" i="50"/>
  <c r="H1358" i="50"/>
  <c r="H1357" i="50"/>
  <c r="H1356" i="50"/>
  <c r="H1355" i="50"/>
  <c r="H1354" i="50"/>
  <c r="H1353" i="50"/>
  <c r="H1352" i="50"/>
  <c r="H1351" i="50"/>
  <c r="H1350" i="50"/>
  <c r="H1349" i="50"/>
  <c r="H1348" i="50"/>
  <c r="D10" i="53"/>
  <c r="D9" i="53"/>
  <c r="D8" i="53"/>
  <c r="C21" i="53"/>
  <c r="D7" i="53"/>
  <c r="B21" i="53"/>
  <c r="C25" i="49"/>
  <c r="D6" i="53"/>
  <c r="D5" i="53"/>
  <c r="D4" i="53"/>
  <c r="D7" i="51"/>
  <c r="D8" i="51"/>
  <c r="D9" i="51"/>
  <c r="D10" i="51"/>
  <c r="D11" i="51"/>
  <c r="D12" i="51"/>
  <c r="D13" i="51"/>
  <c r="D14" i="51"/>
  <c r="D15" i="51"/>
  <c r="D16" i="51"/>
  <c r="D17" i="51"/>
  <c r="D18" i="51"/>
  <c r="D19" i="51"/>
  <c r="D20" i="51"/>
  <c r="D21" i="51"/>
  <c r="D22" i="51"/>
  <c r="D23" i="51"/>
  <c r="D24" i="51"/>
  <c r="D25" i="51"/>
  <c r="D26" i="51"/>
  <c r="D27" i="51"/>
  <c r="D28" i="51"/>
  <c r="D29" i="51"/>
  <c r="D30" i="51"/>
  <c r="D31" i="51"/>
  <c r="D32" i="51"/>
  <c r="D33" i="51"/>
  <c r="D34" i="51"/>
  <c r="D35" i="51"/>
  <c r="D36" i="51"/>
  <c r="D37" i="51"/>
  <c r="D6" i="51"/>
  <c r="AV171" i="53"/>
  <c r="AV170" i="53"/>
  <c r="AV169" i="53"/>
  <c r="AV168" i="53"/>
  <c r="AV167" i="53"/>
  <c r="AV166" i="53"/>
  <c r="AV165" i="53"/>
  <c r="AV164" i="53"/>
  <c r="AV163" i="53"/>
  <c r="AV162" i="53"/>
  <c r="AV161" i="53"/>
  <c r="AV160" i="53"/>
  <c r="AV159" i="53"/>
  <c r="AV158" i="53"/>
  <c r="AV157" i="53"/>
  <c r="AV156" i="53"/>
  <c r="AV155" i="53"/>
  <c r="AV154" i="53"/>
  <c r="AV153" i="53"/>
  <c r="AV152" i="53"/>
  <c r="AV151" i="53"/>
  <c r="AV150" i="53"/>
  <c r="AV149" i="53"/>
  <c r="AV148" i="53"/>
  <c r="AV147" i="53"/>
  <c r="AV146" i="53"/>
  <c r="AV145" i="53"/>
  <c r="AV144" i="53"/>
  <c r="AV143" i="53"/>
  <c r="AV142" i="53"/>
  <c r="AV141" i="53"/>
  <c r="AV140" i="53"/>
  <c r="AV139" i="53"/>
  <c r="AV138" i="53"/>
  <c r="AV137" i="53"/>
  <c r="AV136" i="53"/>
  <c r="AV135" i="53"/>
  <c r="AV134" i="53"/>
  <c r="AV133" i="53"/>
  <c r="AV132" i="53"/>
  <c r="AV131" i="53"/>
  <c r="AV130" i="53"/>
  <c r="AV129" i="53"/>
  <c r="AV128" i="53"/>
  <c r="AV127" i="53"/>
  <c r="AV126" i="53"/>
  <c r="AV125" i="53"/>
  <c r="AV124" i="53"/>
  <c r="AV123" i="53"/>
  <c r="AV122" i="53"/>
  <c r="AV121" i="53"/>
  <c r="AV120" i="53"/>
  <c r="AV119" i="53"/>
  <c r="AV118" i="53"/>
  <c r="AV117" i="53"/>
  <c r="AV116" i="53"/>
  <c r="AV115" i="53"/>
  <c r="AV114" i="53"/>
  <c r="AV113" i="53"/>
  <c r="AV112" i="53"/>
  <c r="AV111" i="53"/>
  <c r="AV110" i="53"/>
  <c r="AV109" i="53"/>
  <c r="AV108" i="53"/>
  <c r="AV107" i="53"/>
  <c r="AV106" i="53"/>
  <c r="AV105" i="53"/>
  <c r="AV104" i="53"/>
  <c r="AV103" i="53"/>
  <c r="AV102" i="53"/>
  <c r="AV101" i="53"/>
  <c r="AV100" i="53"/>
  <c r="AV99" i="53"/>
  <c r="AV98" i="53"/>
  <c r="AV97" i="53"/>
  <c r="AV96" i="53"/>
  <c r="AV95" i="53"/>
  <c r="AV94" i="53"/>
  <c r="AV93" i="53"/>
  <c r="AV92" i="53"/>
  <c r="AV91" i="53"/>
  <c r="AV90" i="53"/>
  <c r="AV89" i="53"/>
  <c r="AV88" i="53"/>
  <c r="AV87" i="53"/>
  <c r="AV86" i="53"/>
  <c r="AV85" i="53"/>
  <c r="AV84" i="53"/>
  <c r="AV83" i="53"/>
  <c r="AV82" i="53"/>
  <c r="AV81" i="53"/>
  <c r="AV80" i="53"/>
  <c r="AV79" i="53"/>
  <c r="AV78" i="53"/>
  <c r="AV77" i="53"/>
  <c r="AV76" i="53"/>
  <c r="AV75" i="53"/>
  <c r="AV74" i="53"/>
  <c r="AV73" i="53"/>
  <c r="AV72" i="53"/>
  <c r="AV71" i="53"/>
  <c r="AV70" i="53"/>
  <c r="AV69" i="53"/>
  <c r="AV68" i="53"/>
  <c r="AV67" i="53"/>
  <c r="AV66" i="53"/>
  <c r="AV65" i="53"/>
  <c r="AV64" i="53"/>
  <c r="AV63" i="53"/>
  <c r="AV62" i="53"/>
  <c r="AV61" i="53"/>
  <c r="AV60" i="53"/>
  <c r="AV59" i="53"/>
  <c r="AV58" i="53"/>
  <c r="AV57" i="53"/>
  <c r="AV56" i="53"/>
  <c r="AV55" i="53"/>
  <c r="AV54" i="53"/>
  <c r="AV53" i="53"/>
  <c r="AV52" i="53"/>
  <c r="AV51" i="53"/>
  <c r="AV50" i="53"/>
  <c r="AV49" i="53"/>
  <c r="AV48" i="53"/>
  <c r="AV47" i="53"/>
  <c r="AV46" i="53"/>
  <c r="AV45" i="53"/>
  <c r="AV44" i="53"/>
  <c r="AV43" i="53"/>
  <c r="AV42" i="53"/>
  <c r="AV41" i="53"/>
  <c r="AV40" i="53"/>
  <c r="AV39" i="53"/>
  <c r="AV38" i="53"/>
  <c r="AV37" i="53"/>
  <c r="AV36" i="53"/>
  <c r="AV35" i="53"/>
  <c r="AV34" i="53"/>
  <c r="AV33" i="53"/>
  <c r="AV32" i="53"/>
  <c r="AV31" i="53"/>
  <c r="AV30" i="53"/>
  <c r="AV29" i="53"/>
  <c r="AV28" i="53"/>
  <c r="AV27" i="53"/>
  <c r="AV26" i="53"/>
  <c r="AV25" i="53"/>
  <c r="AV24" i="53"/>
  <c r="AV23" i="53"/>
  <c r="AV22" i="53"/>
  <c r="AV21" i="53"/>
  <c r="AV20" i="53"/>
  <c r="AV19" i="53"/>
  <c r="AV18" i="53"/>
  <c r="AV17" i="53"/>
  <c r="AV16" i="53"/>
  <c r="AV15" i="53"/>
  <c r="AV14" i="53"/>
  <c r="AV13" i="53"/>
  <c r="AV12" i="53"/>
  <c r="AV11" i="53"/>
  <c r="AV10" i="53"/>
  <c r="AV9" i="53"/>
  <c r="AV8" i="53"/>
  <c r="AV7" i="53"/>
  <c r="AV6" i="53"/>
  <c r="AV5" i="53"/>
  <c r="AV4" i="53"/>
  <c r="I675" i="50"/>
  <c r="I674" i="50"/>
  <c r="I673" i="50"/>
  <c r="I672" i="50"/>
  <c r="I671" i="50"/>
  <c r="I670" i="50"/>
  <c r="I669" i="50"/>
  <c r="I668" i="50"/>
  <c r="I667" i="50"/>
  <c r="I666" i="50"/>
  <c r="I665" i="50"/>
  <c r="I664" i="50"/>
  <c r="I663" i="50"/>
  <c r="I662" i="50"/>
  <c r="I661" i="50"/>
  <c r="I660" i="50"/>
  <c r="I659" i="50"/>
  <c r="I658" i="50"/>
  <c r="I657" i="50"/>
  <c r="I656" i="50"/>
  <c r="I655" i="50"/>
  <c r="I654" i="50"/>
  <c r="I653" i="50"/>
  <c r="I652" i="50"/>
  <c r="I651" i="50"/>
  <c r="I650" i="50"/>
  <c r="I649" i="50"/>
  <c r="I648" i="50"/>
  <c r="I647" i="50"/>
  <c r="I646" i="50"/>
  <c r="I645" i="50"/>
  <c r="I644" i="50"/>
  <c r="I643" i="50"/>
  <c r="I642" i="50"/>
  <c r="I641" i="50"/>
  <c r="I640" i="50"/>
  <c r="I639" i="50"/>
  <c r="I638" i="50"/>
  <c r="I637" i="50"/>
  <c r="I636" i="50"/>
  <c r="I635" i="50"/>
  <c r="I634" i="50"/>
  <c r="I633" i="50"/>
  <c r="I632" i="50"/>
  <c r="I631" i="50"/>
  <c r="I630" i="50"/>
  <c r="I629" i="50"/>
  <c r="I628" i="50"/>
  <c r="I627" i="50"/>
  <c r="I626" i="50"/>
  <c r="I625" i="50"/>
  <c r="I624" i="50"/>
  <c r="I623" i="50"/>
  <c r="I622" i="50"/>
  <c r="I621" i="50"/>
  <c r="I620" i="50"/>
  <c r="I619" i="50"/>
  <c r="I618" i="50"/>
  <c r="I617" i="50"/>
  <c r="I616" i="50"/>
  <c r="I615" i="50"/>
  <c r="I614" i="50"/>
  <c r="I613" i="50"/>
  <c r="I612" i="50"/>
  <c r="I611" i="50"/>
  <c r="I610" i="50"/>
  <c r="I609" i="50"/>
  <c r="I608" i="50"/>
  <c r="I607" i="50"/>
  <c r="I606" i="50"/>
  <c r="I605" i="50"/>
  <c r="I604" i="50"/>
  <c r="I603" i="50"/>
  <c r="I602" i="50"/>
  <c r="I601" i="50"/>
  <c r="I600" i="50"/>
  <c r="I599" i="50"/>
  <c r="I598" i="50"/>
  <c r="I597" i="50"/>
  <c r="I596" i="50"/>
  <c r="I595" i="50"/>
  <c r="I594" i="50"/>
  <c r="I593" i="50"/>
  <c r="I592" i="50"/>
  <c r="I591" i="50"/>
  <c r="I590" i="50"/>
  <c r="I589" i="50"/>
  <c r="I588" i="50"/>
  <c r="I587" i="50"/>
  <c r="I586" i="50"/>
  <c r="I585" i="50"/>
  <c r="I584" i="50"/>
  <c r="I583" i="50"/>
  <c r="I582" i="50"/>
  <c r="I581" i="50"/>
  <c r="I580" i="50"/>
  <c r="I579" i="50"/>
  <c r="I578" i="50"/>
  <c r="I577" i="50"/>
  <c r="I576" i="50"/>
  <c r="I575" i="50"/>
  <c r="I574" i="50"/>
  <c r="I573" i="50"/>
  <c r="I572" i="50"/>
  <c r="I571" i="50"/>
  <c r="I570" i="50"/>
  <c r="I569" i="50"/>
  <c r="I568" i="50"/>
  <c r="I567" i="50"/>
  <c r="I566" i="50"/>
  <c r="I565" i="50"/>
  <c r="I564" i="50"/>
  <c r="I563" i="50"/>
  <c r="I562" i="50"/>
  <c r="I561" i="50"/>
  <c r="I560" i="50"/>
  <c r="I559" i="50"/>
  <c r="I558" i="50"/>
  <c r="I557" i="50"/>
  <c r="I556" i="50"/>
  <c r="I555" i="50"/>
  <c r="I554" i="50"/>
  <c r="I553" i="50"/>
  <c r="I552" i="50"/>
  <c r="I551" i="50"/>
  <c r="I550" i="50"/>
  <c r="I549" i="50"/>
  <c r="I548" i="50"/>
  <c r="I547" i="50"/>
  <c r="I546" i="50"/>
  <c r="I545" i="50"/>
  <c r="I544" i="50"/>
  <c r="I543" i="50"/>
  <c r="I542" i="50"/>
  <c r="I541" i="50"/>
  <c r="I540" i="50"/>
  <c r="I539" i="50"/>
  <c r="I538" i="50"/>
  <c r="I537" i="50"/>
  <c r="I536" i="50"/>
  <c r="I535" i="50"/>
  <c r="I534" i="50"/>
  <c r="I533" i="50"/>
  <c r="I532" i="50"/>
  <c r="I531" i="50"/>
  <c r="I530" i="50"/>
  <c r="I529" i="50"/>
  <c r="I528" i="50"/>
  <c r="I527" i="50"/>
  <c r="I526" i="50"/>
  <c r="I525" i="50"/>
  <c r="I524" i="50"/>
  <c r="I523" i="50"/>
  <c r="I522" i="50"/>
  <c r="I521" i="50"/>
  <c r="I520" i="50"/>
  <c r="I519" i="50"/>
  <c r="I518" i="50"/>
  <c r="I517" i="50"/>
  <c r="I516" i="50"/>
  <c r="I515" i="50"/>
  <c r="I514" i="50"/>
  <c r="I513" i="50"/>
  <c r="I512" i="50"/>
  <c r="I511" i="50"/>
  <c r="I510" i="50"/>
  <c r="I509" i="50"/>
  <c r="I508" i="50"/>
  <c r="I507" i="50"/>
  <c r="I506" i="50"/>
  <c r="I505" i="50"/>
  <c r="I504" i="50"/>
  <c r="I503" i="50"/>
  <c r="I502" i="50"/>
  <c r="I501" i="50"/>
  <c r="I500" i="50"/>
  <c r="I499" i="50"/>
  <c r="I498" i="50"/>
  <c r="I497" i="50"/>
  <c r="I496" i="50"/>
  <c r="I495" i="50"/>
  <c r="I494" i="50"/>
  <c r="I493" i="50"/>
  <c r="I492" i="50"/>
  <c r="I491" i="50"/>
  <c r="I490" i="50"/>
  <c r="I489" i="50"/>
  <c r="I488" i="50"/>
  <c r="I487" i="50"/>
  <c r="I486" i="50"/>
  <c r="I485" i="50"/>
  <c r="I484" i="50"/>
  <c r="I483" i="50"/>
  <c r="I482" i="50"/>
  <c r="I481" i="50"/>
  <c r="I480" i="50"/>
  <c r="I479" i="50"/>
  <c r="I478" i="50"/>
  <c r="I477" i="50"/>
  <c r="I476" i="50"/>
  <c r="I475" i="50"/>
  <c r="I474" i="50"/>
  <c r="I473" i="50"/>
  <c r="I472" i="50"/>
  <c r="I471" i="50"/>
  <c r="I470" i="50"/>
  <c r="I469" i="50"/>
  <c r="I468" i="50"/>
  <c r="I467" i="50"/>
  <c r="I466" i="50"/>
  <c r="I465" i="50"/>
  <c r="I464" i="50"/>
  <c r="I463" i="50"/>
  <c r="I462" i="50"/>
  <c r="I461" i="50"/>
  <c r="I460" i="50"/>
  <c r="I459" i="50"/>
  <c r="I458" i="50"/>
  <c r="I457" i="50"/>
  <c r="I456" i="50"/>
  <c r="I455" i="50"/>
  <c r="I454" i="50"/>
  <c r="I453" i="50"/>
  <c r="I452" i="50"/>
  <c r="I451" i="50"/>
  <c r="I450" i="50"/>
  <c r="I449" i="50"/>
  <c r="I448" i="50"/>
  <c r="I447" i="50"/>
  <c r="I446" i="50"/>
  <c r="I445" i="50"/>
  <c r="I444" i="50"/>
  <c r="I443" i="50"/>
  <c r="I442" i="50"/>
  <c r="I441" i="50"/>
  <c r="I440" i="50"/>
  <c r="I439" i="50"/>
  <c r="I438" i="50"/>
  <c r="I437" i="50"/>
  <c r="I436" i="50"/>
  <c r="I435" i="50"/>
  <c r="I434" i="50"/>
  <c r="I433" i="50"/>
  <c r="I432" i="50"/>
  <c r="I431" i="50"/>
  <c r="I430" i="50"/>
  <c r="I429" i="50"/>
  <c r="I428" i="50"/>
  <c r="I427" i="50"/>
  <c r="I426" i="50"/>
  <c r="I425" i="50"/>
  <c r="I424" i="50"/>
  <c r="I423" i="50"/>
  <c r="I422" i="50"/>
  <c r="I421" i="50"/>
  <c r="I420" i="50"/>
  <c r="I419" i="50"/>
  <c r="I418" i="50"/>
  <c r="I417" i="50"/>
  <c r="I416" i="50"/>
  <c r="I415" i="50"/>
  <c r="I414" i="50"/>
  <c r="I413" i="50"/>
  <c r="I412" i="50"/>
  <c r="I411" i="50"/>
  <c r="I410" i="50"/>
  <c r="I409" i="50"/>
  <c r="I408" i="50"/>
  <c r="I407" i="50"/>
  <c r="I406" i="50"/>
  <c r="I405" i="50"/>
  <c r="I404" i="50"/>
  <c r="I403" i="50"/>
  <c r="I402" i="50"/>
  <c r="I401" i="50"/>
  <c r="I400" i="50"/>
  <c r="I399" i="50"/>
  <c r="I398" i="50"/>
  <c r="I397" i="50"/>
  <c r="I396" i="50"/>
  <c r="I395" i="50"/>
  <c r="I394" i="50"/>
  <c r="I393" i="50"/>
  <c r="I392" i="50"/>
  <c r="I391" i="50"/>
  <c r="I390" i="50"/>
  <c r="I389" i="50"/>
  <c r="I388" i="50"/>
  <c r="I387" i="50"/>
  <c r="I386" i="50"/>
  <c r="I385" i="50"/>
  <c r="I384" i="50"/>
  <c r="I383" i="50"/>
  <c r="I382" i="50"/>
  <c r="I381" i="50"/>
  <c r="I380" i="50"/>
  <c r="I379" i="50"/>
  <c r="I378" i="50"/>
  <c r="I377" i="50"/>
  <c r="I376" i="50"/>
  <c r="I375" i="50"/>
  <c r="I374" i="50"/>
  <c r="I373" i="50"/>
  <c r="I372" i="50"/>
  <c r="I371" i="50"/>
  <c r="I370" i="50"/>
  <c r="I369" i="50"/>
  <c r="I368" i="50"/>
  <c r="I367" i="50"/>
  <c r="I366" i="50"/>
  <c r="I365" i="50"/>
  <c r="I364" i="50"/>
  <c r="I363" i="50"/>
  <c r="I362" i="50"/>
  <c r="I361" i="50"/>
  <c r="I360" i="50"/>
  <c r="I359" i="50"/>
  <c r="I358" i="50"/>
  <c r="I357" i="50"/>
  <c r="I356" i="50"/>
  <c r="I355" i="50"/>
  <c r="I354" i="50"/>
  <c r="I353" i="50"/>
  <c r="I352" i="50"/>
  <c r="I351" i="50"/>
  <c r="I350" i="50"/>
  <c r="I349" i="50"/>
  <c r="I348" i="50"/>
  <c r="I347" i="50"/>
  <c r="I346" i="50"/>
  <c r="I345" i="50"/>
  <c r="I344" i="50"/>
  <c r="I343" i="50"/>
  <c r="I342" i="50"/>
  <c r="I341" i="50"/>
  <c r="I340" i="50"/>
  <c r="I339" i="50"/>
  <c r="I338" i="50"/>
  <c r="I337" i="50"/>
  <c r="I336" i="50"/>
  <c r="I335" i="50"/>
  <c r="I334" i="50"/>
  <c r="I333" i="50"/>
  <c r="I332" i="50"/>
  <c r="I331" i="50"/>
  <c r="I330" i="50"/>
  <c r="I329" i="50"/>
  <c r="I328" i="50"/>
  <c r="I327" i="50"/>
  <c r="I326" i="50"/>
  <c r="I325" i="50"/>
  <c r="I324" i="50"/>
  <c r="I323" i="50"/>
  <c r="I322" i="50"/>
  <c r="I321" i="50"/>
  <c r="I320" i="50"/>
  <c r="I319" i="50"/>
  <c r="I318" i="50"/>
  <c r="I317" i="50"/>
  <c r="I316" i="50"/>
  <c r="I315" i="50"/>
  <c r="I314" i="50"/>
  <c r="I313" i="50"/>
  <c r="I312" i="50"/>
  <c r="I311" i="50"/>
  <c r="I310" i="50"/>
  <c r="I309" i="50"/>
  <c r="I308" i="50"/>
  <c r="I307" i="50"/>
  <c r="I306" i="50"/>
  <c r="I305" i="50"/>
  <c r="I304" i="50"/>
  <c r="I303" i="50"/>
  <c r="I302" i="50"/>
  <c r="I301" i="50"/>
  <c r="I300" i="50"/>
  <c r="I299" i="50"/>
  <c r="I298" i="50"/>
  <c r="I297" i="50"/>
  <c r="I296" i="50"/>
  <c r="I295" i="50"/>
  <c r="I294" i="50"/>
  <c r="I293" i="50"/>
  <c r="I292" i="50"/>
  <c r="I291" i="50"/>
  <c r="I290" i="50"/>
  <c r="I289" i="50"/>
  <c r="I288" i="50"/>
  <c r="I287" i="50"/>
  <c r="I286" i="50"/>
  <c r="I285" i="50"/>
  <c r="I284" i="50"/>
  <c r="I283" i="50"/>
  <c r="I282" i="50"/>
  <c r="I281" i="50"/>
  <c r="I280" i="50"/>
  <c r="I279" i="50"/>
  <c r="I278" i="50"/>
  <c r="I277" i="50"/>
  <c r="I276" i="50"/>
  <c r="I275" i="50"/>
  <c r="I274" i="50"/>
  <c r="I273" i="50"/>
  <c r="I272" i="50"/>
  <c r="I271" i="50"/>
  <c r="I270" i="50"/>
  <c r="I269" i="50"/>
  <c r="I268" i="50"/>
  <c r="I267" i="50"/>
  <c r="I266" i="50"/>
  <c r="I265" i="50"/>
  <c r="I264" i="50"/>
  <c r="I263" i="50"/>
  <c r="I262" i="50"/>
  <c r="I261" i="50"/>
  <c r="I260" i="50"/>
  <c r="I259" i="50"/>
  <c r="I258" i="50"/>
  <c r="I257" i="50"/>
  <c r="I256" i="50"/>
  <c r="I255" i="50"/>
  <c r="I254" i="50"/>
  <c r="I253" i="50"/>
  <c r="I252" i="50"/>
  <c r="I251" i="50"/>
  <c r="I250" i="50"/>
  <c r="I249" i="50"/>
  <c r="I248" i="50"/>
  <c r="I247" i="50"/>
  <c r="I246" i="50"/>
  <c r="I245" i="50"/>
  <c r="I244" i="50"/>
  <c r="I243" i="50"/>
  <c r="I242" i="50"/>
  <c r="I241" i="50"/>
  <c r="I240" i="50"/>
  <c r="I239" i="50"/>
  <c r="I238" i="50"/>
  <c r="I237" i="50"/>
  <c r="I236" i="50"/>
  <c r="I235" i="50"/>
  <c r="I234" i="50"/>
  <c r="I233" i="50"/>
  <c r="I232" i="50"/>
  <c r="I231" i="50"/>
  <c r="I230" i="50"/>
  <c r="I229" i="50"/>
  <c r="I228" i="50"/>
  <c r="I227" i="50"/>
  <c r="I226" i="50"/>
  <c r="I225" i="50"/>
  <c r="I224" i="50"/>
  <c r="I223" i="50"/>
  <c r="I222" i="50"/>
  <c r="I221" i="50"/>
  <c r="I220" i="50"/>
  <c r="I219" i="50"/>
  <c r="I218" i="50"/>
  <c r="I217" i="50"/>
  <c r="I216" i="50"/>
  <c r="I215" i="50"/>
  <c r="I214" i="50"/>
  <c r="I213" i="50"/>
  <c r="I212" i="50"/>
  <c r="I211" i="50"/>
  <c r="I210" i="50"/>
  <c r="I209" i="50"/>
  <c r="I208" i="50"/>
  <c r="I207" i="50"/>
  <c r="I206" i="50"/>
  <c r="I205" i="50"/>
  <c r="I204" i="50"/>
  <c r="I203" i="50"/>
  <c r="I202" i="50"/>
  <c r="I201" i="50"/>
  <c r="I200" i="50"/>
  <c r="I199" i="50"/>
  <c r="I198" i="50"/>
  <c r="I197" i="50"/>
  <c r="I196" i="50"/>
  <c r="I195" i="50"/>
  <c r="I194" i="50"/>
  <c r="I193" i="50"/>
  <c r="I192" i="50"/>
  <c r="I191" i="50"/>
  <c r="I190" i="50"/>
  <c r="I189" i="50"/>
  <c r="I188" i="50"/>
  <c r="I187" i="50"/>
  <c r="I186" i="50"/>
  <c r="I185" i="50"/>
  <c r="I184" i="50"/>
  <c r="I183" i="50"/>
  <c r="I182" i="50"/>
  <c r="I181" i="50"/>
  <c r="I180" i="50"/>
  <c r="I179" i="50"/>
  <c r="I178" i="50"/>
  <c r="I177" i="50"/>
  <c r="I176" i="50"/>
  <c r="I175" i="50"/>
  <c r="I174" i="50"/>
  <c r="I173" i="50"/>
  <c r="I172" i="50"/>
  <c r="I4" i="50"/>
  <c r="H1347" i="50"/>
  <c r="H1346" i="50"/>
  <c r="H1345" i="50"/>
  <c r="H1344" i="50"/>
  <c r="H1343" i="50"/>
  <c r="H1342" i="50"/>
  <c r="H1341" i="50"/>
  <c r="H1340" i="50"/>
  <c r="H1339" i="50"/>
  <c r="H1338" i="50"/>
  <c r="H1337" i="50"/>
  <c r="H1336" i="50"/>
  <c r="H1335" i="50"/>
  <c r="H1334" i="50"/>
  <c r="H1333" i="50"/>
  <c r="H1332" i="50"/>
  <c r="H1331" i="50"/>
  <c r="H1330" i="50"/>
  <c r="H1329" i="50"/>
  <c r="H1328" i="50"/>
  <c r="H1327" i="50"/>
  <c r="H1326" i="50"/>
  <c r="H1325" i="50"/>
  <c r="H1324" i="50"/>
  <c r="H1323" i="50"/>
  <c r="H1322" i="50"/>
  <c r="H1321" i="50"/>
  <c r="H1320" i="50"/>
  <c r="H1319" i="50"/>
  <c r="H1318" i="50"/>
  <c r="H1317" i="50"/>
  <c r="H1316" i="50"/>
  <c r="H1315" i="50"/>
  <c r="H1314" i="50"/>
  <c r="H1313" i="50"/>
  <c r="H1312" i="50"/>
  <c r="H1311" i="50"/>
  <c r="H1310" i="50"/>
  <c r="H1309" i="50"/>
  <c r="H1308" i="50"/>
  <c r="H1307" i="50"/>
  <c r="H1306" i="50"/>
  <c r="H1305" i="50"/>
  <c r="H1304" i="50"/>
  <c r="H1303" i="50"/>
  <c r="H1302" i="50"/>
  <c r="H1301" i="50"/>
  <c r="H1300" i="50"/>
  <c r="H1299" i="50"/>
  <c r="H1298" i="50"/>
  <c r="H1297" i="50"/>
  <c r="H1296" i="50"/>
  <c r="H1295" i="50"/>
  <c r="H1294" i="50"/>
  <c r="H1293" i="50"/>
  <c r="H1292" i="50"/>
  <c r="H1291" i="50"/>
  <c r="H1290" i="50"/>
  <c r="H1289" i="50"/>
  <c r="H1288" i="50"/>
  <c r="H1287" i="50"/>
  <c r="H1286" i="50"/>
  <c r="H1285" i="50"/>
  <c r="H1284" i="50"/>
  <c r="H1283" i="50"/>
  <c r="H1282" i="50"/>
  <c r="H1281" i="50"/>
  <c r="H1280" i="50"/>
  <c r="H1279" i="50"/>
  <c r="H1278" i="50"/>
  <c r="H1277" i="50"/>
  <c r="H1276" i="50"/>
  <c r="H1275" i="50"/>
  <c r="H1274" i="50"/>
  <c r="H1273" i="50"/>
  <c r="H1272" i="50"/>
  <c r="H1271" i="50"/>
  <c r="H1270" i="50"/>
  <c r="H1269" i="50"/>
  <c r="H1268" i="50"/>
  <c r="H1267" i="50"/>
  <c r="H1266" i="50"/>
  <c r="H1265" i="50"/>
  <c r="H1264" i="50"/>
  <c r="H1263" i="50"/>
  <c r="H1262" i="50"/>
  <c r="H1261" i="50"/>
  <c r="H1260" i="50"/>
  <c r="H1259" i="50"/>
  <c r="H1258" i="50"/>
  <c r="H1257" i="50"/>
  <c r="H1256" i="50"/>
  <c r="H1255" i="50"/>
  <c r="H1254" i="50"/>
  <c r="H1253" i="50"/>
  <c r="H1252" i="50"/>
  <c r="H1251" i="50"/>
  <c r="H1250" i="50"/>
  <c r="H1249" i="50"/>
  <c r="H1248" i="50"/>
  <c r="H1247" i="50"/>
  <c r="H1246" i="50"/>
  <c r="H1245" i="50"/>
  <c r="H1244" i="50"/>
  <c r="H1243" i="50"/>
  <c r="H1242" i="50"/>
  <c r="H1241" i="50"/>
  <c r="H1240" i="50"/>
  <c r="H1239" i="50"/>
  <c r="H1238" i="50"/>
  <c r="H1237" i="50"/>
  <c r="H1236" i="50"/>
  <c r="H1235" i="50"/>
  <c r="H1234" i="50"/>
  <c r="H1233" i="50"/>
  <c r="H1232" i="50"/>
  <c r="H1231" i="50"/>
  <c r="H1230" i="50"/>
  <c r="H1229" i="50"/>
  <c r="H1228" i="50"/>
  <c r="H1227" i="50"/>
  <c r="H1226" i="50"/>
  <c r="H1225" i="50"/>
  <c r="H1224" i="50"/>
  <c r="H1223" i="50"/>
  <c r="H1222" i="50"/>
  <c r="H1221" i="50"/>
  <c r="H1220" i="50"/>
  <c r="H1219" i="50"/>
  <c r="H1218" i="50"/>
  <c r="H1217" i="50"/>
  <c r="H1216" i="50"/>
  <c r="H1215" i="50"/>
  <c r="H1214" i="50"/>
  <c r="H1213" i="50"/>
  <c r="H1212" i="50"/>
  <c r="H1211" i="50"/>
  <c r="H1210" i="50"/>
  <c r="H1209" i="50"/>
  <c r="H1208" i="50"/>
  <c r="H1207" i="50"/>
  <c r="H1206" i="50"/>
  <c r="H1205" i="50"/>
  <c r="H1204" i="50"/>
  <c r="H1203" i="50"/>
  <c r="H1202" i="50"/>
  <c r="H1201" i="50"/>
  <c r="H1200" i="50"/>
  <c r="H1199" i="50"/>
  <c r="H1198" i="50"/>
  <c r="H1197" i="50"/>
  <c r="H1196" i="50"/>
  <c r="H1195" i="50"/>
  <c r="H1194" i="50"/>
  <c r="H1193" i="50"/>
  <c r="H1192" i="50"/>
  <c r="H1191" i="50"/>
  <c r="H1190" i="50"/>
  <c r="H1189" i="50"/>
  <c r="H1188" i="50"/>
  <c r="H1187" i="50"/>
  <c r="H1186" i="50"/>
  <c r="H1185" i="50"/>
  <c r="H1184" i="50"/>
  <c r="H1183" i="50"/>
  <c r="H1182" i="50"/>
  <c r="H1181" i="50"/>
  <c r="H1180" i="50"/>
  <c r="H1179" i="50"/>
  <c r="H1178" i="50"/>
  <c r="H1177" i="50"/>
  <c r="H1176" i="50"/>
  <c r="H1175" i="50"/>
  <c r="H1174" i="50"/>
  <c r="H1173" i="50"/>
  <c r="H1172" i="50"/>
  <c r="H1171" i="50"/>
  <c r="H1170" i="50"/>
  <c r="H1169" i="50"/>
  <c r="H1168" i="50"/>
  <c r="H1167" i="50"/>
  <c r="H1166" i="50"/>
  <c r="H1165" i="50"/>
  <c r="H1164" i="50"/>
  <c r="H1163" i="50"/>
  <c r="H1162" i="50"/>
  <c r="H1161" i="50"/>
  <c r="H1160" i="50"/>
  <c r="H1159" i="50"/>
  <c r="H1158" i="50"/>
  <c r="H1157" i="50"/>
  <c r="H1156" i="50"/>
  <c r="H1155" i="50"/>
  <c r="H1154" i="50"/>
  <c r="H1153" i="50"/>
  <c r="H1152" i="50"/>
  <c r="H1151" i="50"/>
  <c r="H1150" i="50"/>
  <c r="H1149" i="50"/>
  <c r="H1148" i="50"/>
  <c r="H1147" i="50"/>
  <c r="H1146" i="50"/>
  <c r="H1145" i="50"/>
  <c r="H1144" i="50"/>
  <c r="H1143" i="50"/>
  <c r="H1142" i="50"/>
  <c r="H1141" i="50"/>
  <c r="H1140" i="50"/>
  <c r="H1139" i="50"/>
  <c r="H1138" i="50"/>
  <c r="H1137" i="50"/>
  <c r="H1136" i="50"/>
  <c r="H1135" i="50"/>
  <c r="H1134" i="50"/>
  <c r="H1133" i="50"/>
  <c r="H1132" i="50"/>
  <c r="H1131" i="50"/>
  <c r="H1130" i="50"/>
  <c r="H1129" i="50"/>
  <c r="H1128" i="50"/>
  <c r="H1127" i="50"/>
  <c r="H1126" i="50"/>
  <c r="H1125" i="50"/>
  <c r="H1124" i="50"/>
  <c r="H1123" i="50"/>
  <c r="H1122" i="50"/>
  <c r="H1121" i="50"/>
  <c r="H1120" i="50"/>
  <c r="H1119" i="50"/>
  <c r="H1118" i="50"/>
  <c r="H1117" i="50"/>
  <c r="H1116" i="50"/>
  <c r="H1115" i="50"/>
  <c r="H1114" i="50"/>
  <c r="H1113" i="50"/>
  <c r="H1112" i="50"/>
  <c r="H1111" i="50"/>
  <c r="H1110" i="50"/>
  <c r="H1109" i="50"/>
  <c r="H1108" i="50"/>
  <c r="H1107" i="50"/>
  <c r="H1106" i="50"/>
  <c r="H1105" i="50"/>
  <c r="H1104" i="50"/>
  <c r="H1103" i="50"/>
  <c r="H1102" i="50"/>
  <c r="H1101" i="50"/>
  <c r="H1100" i="50"/>
  <c r="H1099" i="50"/>
  <c r="H1098" i="50"/>
  <c r="H1097" i="50"/>
  <c r="H1096" i="50"/>
  <c r="H1095" i="50"/>
  <c r="H1094" i="50"/>
  <c r="H1093" i="50"/>
  <c r="H1092" i="50"/>
  <c r="H1091" i="50"/>
  <c r="H1090" i="50"/>
  <c r="H1089" i="50"/>
  <c r="H1088" i="50"/>
  <c r="H1087" i="50"/>
  <c r="H1086" i="50"/>
  <c r="H1085" i="50"/>
  <c r="H1084" i="50"/>
  <c r="H1083" i="50"/>
  <c r="H1082" i="50"/>
  <c r="H1081" i="50"/>
  <c r="H1080" i="50"/>
  <c r="H1079" i="50"/>
  <c r="H1078" i="50"/>
  <c r="H1077" i="50"/>
  <c r="H1076" i="50"/>
  <c r="H1075" i="50"/>
  <c r="H1074" i="50"/>
  <c r="H1073" i="50"/>
  <c r="H1072" i="50"/>
  <c r="H1071" i="50"/>
  <c r="H1070" i="50"/>
  <c r="H1069" i="50"/>
  <c r="H1068" i="50"/>
  <c r="H1067" i="50"/>
  <c r="H1066" i="50"/>
  <c r="H1065" i="50"/>
  <c r="H1064" i="50"/>
  <c r="H1063" i="50"/>
  <c r="H1062" i="50"/>
  <c r="H1061" i="50"/>
  <c r="H1060" i="50"/>
  <c r="H1059" i="50"/>
  <c r="H1058" i="50"/>
  <c r="H1057" i="50"/>
  <c r="H1056" i="50"/>
  <c r="H1055" i="50"/>
  <c r="H1054" i="50"/>
  <c r="H1053" i="50"/>
  <c r="H1052" i="50"/>
  <c r="H1051" i="50"/>
  <c r="H1050" i="50"/>
  <c r="H1049" i="50"/>
  <c r="H1048" i="50"/>
  <c r="H1047" i="50"/>
  <c r="H1046" i="50"/>
  <c r="H1045" i="50"/>
  <c r="H1044" i="50"/>
  <c r="H1043" i="50"/>
  <c r="H1042" i="50"/>
  <c r="H1041" i="50"/>
  <c r="H1040" i="50"/>
  <c r="H1039" i="50"/>
  <c r="H1038" i="50"/>
  <c r="H1037" i="50"/>
  <c r="H1036" i="50"/>
  <c r="H1035" i="50"/>
  <c r="H1034" i="50"/>
  <c r="H1033" i="50"/>
  <c r="H1032" i="50"/>
  <c r="H1031" i="50"/>
  <c r="H1030" i="50"/>
  <c r="H1029" i="50"/>
  <c r="H1028" i="50"/>
  <c r="H1027" i="50"/>
  <c r="H1026" i="50"/>
  <c r="H1025" i="50"/>
  <c r="H1024" i="50"/>
  <c r="H1023" i="50"/>
  <c r="H1022" i="50"/>
  <c r="H1021" i="50"/>
  <c r="H1020" i="50"/>
  <c r="H1019" i="50"/>
  <c r="H1018" i="50"/>
  <c r="H1017" i="50"/>
  <c r="H1016" i="50"/>
  <c r="H1015" i="50"/>
  <c r="H1014" i="50"/>
  <c r="H1013" i="50"/>
  <c r="H1012" i="50"/>
  <c r="H1011" i="50"/>
  <c r="H1010" i="50"/>
  <c r="H1009" i="50"/>
  <c r="H1008" i="50"/>
  <c r="H1007" i="50"/>
  <c r="H1006" i="50"/>
  <c r="H1005" i="50"/>
  <c r="H1004" i="50"/>
  <c r="H1003" i="50"/>
  <c r="H1002" i="50"/>
  <c r="H1001" i="50"/>
  <c r="H1000" i="50"/>
  <c r="H999" i="50"/>
  <c r="H998" i="50"/>
  <c r="H997" i="50"/>
  <c r="H996" i="50"/>
  <c r="H995" i="50"/>
  <c r="H994" i="50"/>
  <c r="H993" i="50"/>
  <c r="H992" i="50"/>
  <c r="H991" i="50"/>
  <c r="H990" i="50"/>
  <c r="H989" i="50"/>
  <c r="H988" i="50"/>
  <c r="H987" i="50"/>
  <c r="H986" i="50"/>
  <c r="H985" i="50"/>
  <c r="H984" i="50"/>
  <c r="H983" i="50"/>
  <c r="H982" i="50"/>
  <c r="H981" i="50"/>
  <c r="H980" i="50"/>
  <c r="H979" i="50"/>
  <c r="H978" i="50"/>
  <c r="H977" i="50"/>
  <c r="H976" i="50"/>
  <c r="H975" i="50"/>
  <c r="H974" i="50"/>
  <c r="H973" i="50"/>
  <c r="H972" i="50"/>
  <c r="H971" i="50"/>
  <c r="H970" i="50"/>
  <c r="H969" i="50"/>
  <c r="H968" i="50"/>
  <c r="H967" i="50"/>
  <c r="H966" i="50"/>
  <c r="H965" i="50"/>
  <c r="H964" i="50"/>
  <c r="H963" i="50"/>
  <c r="H962" i="50"/>
  <c r="H961" i="50"/>
  <c r="H960" i="50"/>
  <c r="H959" i="50"/>
  <c r="H958" i="50"/>
  <c r="H957" i="50"/>
  <c r="H956" i="50"/>
  <c r="H955" i="50"/>
  <c r="H954" i="50"/>
  <c r="H953" i="50"/>
  <c r="H952" i="50"/>
  <c r="H951" i="50"/>
  <c r="H950" i="50"/>
  <c r="H949" i="50"/>
  <c r="H948" i="50"/>
  <c r="H947" i="50"/>
  <c r="H946" i="50"/>
  <c r="H945" i="50"/>
  <c r="H944" i="50"/>
  <c r="H943" i="50"/>
  <c r="H942" i="50"/>
  <c r="H941" i="50"/>
  <c r="H940" i="50"/>
  <c r="H939" i="50"/>
  <c r="H938" i="50"/>
  <c r="H937" i="50"/>
  <c r="H936" i="50"/>
  <c r="H935" i="50"/>
  <c r="H934" i="50"/>
  <c r="H933" i="50"/>
  <c r="H932" i="50"/>
  <c r="H931" i="50"/>
  <c r="H930" i="50"/>
  <c r="H929" i="50"/>
  <c r="H928" i="50"/>
  <c r="H927" i="50"/>
  <c r="H926" i="50"/>
  <c r="H925" i="50"/>
  <c r="H924" i="50"/>
  <c r="H923" i="50"/>
  <c r="H922" i="50"/>
  <c r="H921" i="50"/>
  <c r="H920" i="50"/>
  <c r="H919" i="50"/>
  <c r="H918" i="50"/>
  <c r="H917" i="50"/>
  <c r="H916" i="50"/>
  <c r="H915" i="50"/>
  <c r="H914" i="50"/>
  <c r="H913" i="50"/>
  <c r="H912" i="50"/>
  <c r="H911" i="50"/>
  <c r="H910" i="50"/>
  <c r="H909" i="50"/>
  <c r="H908" i="50"/>
  <c r="H907" i="50"/>
  <c r="H906" i="50"/>
  <c r="H905" i="50"/>
  <c r="H904" i="50"/>
  <c r="H903" i="50"/>
  <c r="H902" i="50"/>
  <c r="H901" i="50"/>
  <c r="H900" i="50"/>
  <c r="H899" i="50"/>
  <c r="H898" i="50"/>
  <c r="H897" i="50"/>
  <c r="H896" i="50"/>
  <c r="H895" i="50"/>
  <c r="H894" i="50"/>
  <c r="H893" i="50"/>
  <c r="H892" i="50"/>
  <c r="H891" i="50"/>
  <c r="H890" i="50"/>
  <c r="H889" i="50"/>
  <c r="H888" i="50"/>
  <c r="H887" i="50"/>
  <c r="H886" i="50"/>
  <c r="H885" i="50"/>
  <c r="H884" i="50"/>
  <c r="H883" i="50"/>
  <c r="H882" i="50"/>
  <c r="H881" i="50"/>
  <c r="H880" i="50"/>
  <c r="H879" i="50"/>
  <c r="H878" i="50"/>
  <c r="H877" i="50"/>
  <c r="H876" i="50"/>
  <c r="H875" i="50"/>
  <c r="H874" i="50"/>
  <c r="H873" i="50"/>
  <c r="H872" i="50"/>
  <c r="H871" i="50"/>
  <c r="H870" i="50"/>
  <c r="H869" i="50"/>
  <c r="H868" i="50"/>
  <c r="H867" i="50"/>
  <c r="H866" i="50"/>
  <c r="H865" i="50"/>
  <c r="H864" i="50"/>
  <c r="H863" i="50"/>
  <c r="H862" i="50"/>
  <c r="H861" i="50"/>
  <c r="H860" i="50"/>
  <c r="H859" i="50"/>
  <c r="H858" i="50"/>
  <c r="H857" i="50"/>
  <c r="H856" i="50"/>
  <c r="H855" i="50"/>
  <c r="H854" i="50"/>
  <c r="H853" i="50"/>
  <c r="H852" i="50"/>
  <c r="H851" i="50"/>
  <c r="H850" i="50"/>
  <c r="H849" i="50"/>
  <c r="H848" i="50"/>
  <c r="H847" i="50"/>
  <c r="H846" i="50"/>
  <c r="H845" i="50"/>
  <c r="H844" i="50"/>
  <c r="H843" i="50"/>
  <c r="H842" i="50"/>
  <c r="H841" i="50"/>
  <c r="H840" i="50"/>
  <c r="H839" i="50"/>
  <c r="H838" i="50"/>
  <c r="H837" i="50"/>
  <c r="H836" i="50"/>
  <c r="H835" i="50"/>
  <c r="H834" i="50"/>
  <c r="H833" i="50"/>
  <c r="H832" i="50"/>
  <c r="H831" i="50"/>
  <c r="H830" i="50"/>
  <c r="H829" i="50"/>
  <c r="H828" i="50"/>
  <c r="H827" i="50"/>
  <c r="H826" i="50"/>
  <c r="H825" i="50"/>
  <c r="H824" i="50"/>
  <c r="H823" i="50"/>
  <c r="H822" i="50"/>
  <c r="H821" i="50"/>
  <c r="H820" i="50"/>
  <c r="H819" i="50"/>
  <c r="H818" i="50"/>
  <c r="H817" i="50"/>
  <c r="H816" i="50"/>
  <c r="H815" i="50"/>
  <c r="H814" i="50"/>
  <c r="H813" i="50"/>
  <c r="H812" i="50"/>
  <c r="H811" i="50"/>
  <c r="H810" i="50"/>
  <c r="H809" i="50"/>
  <c r="H808" i="50"/>
  <c r="H807" i="50"/>
  <c r="H806" i="50"/>
  <c r="H805" i="50"/>
  <c r="H804" i="50"/>
  <c r="H803" i="50"/>
  <c r="H802" i="50"/>
  <c r="H801" i="50"/>
  <c r="H800" i="50"/>
  <c r="H799" i="50"/>
  <c r="H798" i="50"/>
  <c r="H797" i="50"/>
  <c r="H796" i="50"/>
  <c r="H795" i="50"/>
  <c r="H794" i="50"/>
  <c r="H793" i="50"/>
  <c r="H792" i="50"/>
  <c r="H791" i="50"/>
  <c r="H790" i="50"/>
  <c r="H789" i="50"/>
  <c r="H788" i="50"/>
  <c r="H787" i="50"/>
  <c r="H786" i="50"/>
  <c r="H785" i="50"/>
  <c r="H784" i="50"/>
  <c r="H783" i="50"/>
  <c r="H782" i="50"/>
  <c r="H781" i="50"/>
  <c r="H780" i="50"/>
  <c r="H779" i="50"/>
  <c r="H778" i="50"/>
  <c r="H777" i="50"/>
  <c r="H776" i="50"/>
  <c r="H775" i="50"/>
  <c r="H774" i="50"/>
  <c r="H773" i="50"/>
  <c r="H772" i="50"/>
  <c r="H771" i="50"/>
  <c r="H770" i="50"/>
  <c r="H769" i="50"/>
  <c r="H768" i="50"/>
  <c r="H767" i="50"/>
  <c r="H766" i="50"/>
  <c r="H765" i="50"/>
  <c r="H764" i="50"/>
  <c r="H763" i="50"/>
  <c r="H762" i="50"/>
  <c r="H761" i="50"/>
  <c r="H760" i="50"/>
  <c r="H759" i="50"/>
  <c r="H758" i="50"/>
  <c r="H757" i="50"/>
  <c r="H756" i="50"/>
  <c r="H755" i="50"/>
  <c r="H754" i="50"/>
  <c r="H753" i="50"/>
  <c r="H752" i="50"/>
  <c r="H751" i="50"/>
  <c r="H750" i="50"/>
  <c r="H749" i="50"/>
  <c r="H748" i="50"/>
  <c r="H747" i="50"/>
  <c r="H746" i="50"/>
  <c r="H745" i="50"/>
  <c r="H744" i="50"/>
  <c r="H743" i="50"/>
  <c r="H742" i="50"/>
  <c r="H741" i="50"/>
  <c r="H740" i="50"/>
  <c r="H739" i="50"/>
  <c r="H738" i="50"/>
  <c r="H737" i="50"/>
  <c r="H736" i="50"/>
  <c r="H735" i="50"/>
  <c r="H734" i="50"/>
  <c r="H733" i="50"/>
  <c r="H732" i="50"/>
  <c r="H731" i="50"/>
  <c r="H730" i="50"/>
  <c r="H729" i="50"/>
  <c r="H728" i="50"/>
  <c r="H727" i="50"/>
  <c r="H726" i="50"/>
  <c r="H725" i="50"/>
  <c r="H724" i="50"/>
  <c r="H723" i="50"/>
  <c r="H722" i="50"/>
  <c r="H721" i="50"/>
  <c r="H720" i="50"/>
  <c r="H719" i="50"/>
  <c r="H718" i="50"/>
  <c r="H717" i="50"/>
  <c r="H716" i="50"/>
  <c r="H715" i="50"/>
  <c r="H714" i="50"/>
  <c r="H713" i="50"/>
  <c r="H712" i="50"/>
  <c r="H711" i="50"/>
  <c r="H710" i="50"/>
  <c r="H709" i="50"/>
  <c r="H708" i="50"/>
  <c r="H707" i="50"/>
  <c r="H706" i="50"/>
  <c r="H705" i="50"/>
  <c r="H704" i="50"/>
  <c r="H703" i="50"/>
  <c r="H702" i="50"/>
  <c r="H701" i="50"/>
  <c r="H700" i="50"/>
  <c r="H699" i="50"/>
  <c r="H698" i="50"/>
  <c r="H697" i="50"/>
  <c r="H696" i="50"/>
  <c r="H695" i="50"/>
  <c r="H694" i="50"/>
  <c r="H693" i="50"/>
  <c r="H692" i="50"/>
  <c r="H691" i="50"/>
  <c r="H690" i="50"/>
  <c r="H689" i="50"/>
  <c r="H688" i="50"/>
  <c r="H687" i="50"/>
  <c r="H686" i="50"/>
  <c r="H685" i="50"/>
  <c r="H684" i="50"/>
  <c r="H683" i="50"/>
  <c r="H682" i="50"/>
  <c r="H681" i="50"/>
  <c r="H680" i="50"/>
  <c r="H679" i="50"/>
  <c r="H678" i="50"/>
  <c r="H677" i="50"/>
  <c r="H676" i="50"/>
  <c r="H675" i="50"/>
  <c r="H674" i="50"/>
  <c r="H673" i="50"/>
  <c r="H672" i="50"/>
  <c r="H671" i="50"/>
  <c r="H670" i="50"/>
  <c r="H669" i="50"/>
  <c r="H668" i="50"/>
  <c r="H667" i="50"/>
  <c r="H666" i="50"/>
  <c r="H665" i="50"/>
  <c r="H664" i="50"/>
  <c r="H663" i="50"/>
  <c r="H662" i="50"/>
  <c r="H661" i="50"/>
  <c r="H660" i="50"/>
  <c r="H659" i="50"/>
  <c r="H658" i="50"/>
  <c r="H657" i="50"/>
  <c r="H656" i="50"/>
  <c r="H655" i="50"/>
  <c r="H654" i="50"/>
  <c r="H653" i="50"/>
  <c r="H652" i="50"/>
  <c r="H651" i="50"/>
  <c r="H650" i="50"/>
  <c r="H649" i="50"/>
  <c r="H648" i="50"/>
  <c r="H647" i="50"/>
  <c r="H646" i="50"/>
  <c r="H645" i="50"/>
  <c r="H644" i="50"/>
  <c r="H643" i="50"/>
  <c r="H642" i="50"/>
  <c r="H641" i="50"/>
  <c r="H640" i="50"/>
  <c r="H639" i="50"/>
  <c r="H638" i="50"/>
  <c r="H637" i="50"/>
  <c r="H636" i="50"/>
  <c r="H635" i="50"/>
  <c r="H634" i="50"/>
  <c r="H633" i="50"/>
  <c r="H632" i="50"/>
  <c r="H631" i="50"/>
  <c r="H630" i="50"/>
  <c r="H629" i="50"/>
  <c r="H628" i="50"/>
  <c r="H627" i="50"/>
  <c r="H626" i="50"/>
  <c r="H625" i="50"/>
  <c r="H624" i="50"/>
  <c r="H623" i="50"/>
  <c r="H622" i="50"/>
  <c r="H621" i="50"/>
  <c r="H620" i="50"/>
  <c r="H619" i="50"/>
  <c r="H618" i="50"/>
  <c r="H617" i="50"/>
  <c r="H616" i="50"/>
  <c r="H615" i="50"/>
  <c r="H614" i="50"/>
  <c r="H613" i="50"/>
  <c r="H612" i="50"/>
  <c r="H611" i="50"/>
  <c r="H610" i="50"/>
  <c r="H609" i="50"/>
  <c r="H608" i="50"/>
  <c r="H607" i="50"/>
  <c r="H606" i="50"/>
  <c r="H605" i="50"/>
  <c r="H604" i="50"/>
  <c r="H603" i="50"/>
  <c r="H602" i="50"/>
  <c r="H601" i="50"/>
  <c r="H600" i="50"/>
  <c r="H599" i="50"/>
  <c r="H598" i="50"/>
  <c r="H597" i="50"/>
  <c r="H596" i="50"/>
  <c r="H595" i="50"/>
  <c r="H594" i="50"/>
  <c r="H593" i="50"/>
  <c r="H592" i="50"/>
  <c r="H591" i="50"/>
  <c r="H590" i="50"/>
  <c r="H589" i="50"/>
  <c r="H588" i="50"/>
  <c r="H587" i="50"/>
  <c r="H586" i="50"/>
  <c r="H585" i="50"/>
  <c r="H584" i="50"/>
  <c r="H583" i="50"/>
  <c r="H582" i="50"/>
  <c r="H581" i="50"/>
  <c r="H580" i="50"/>
  <c r="H579" i="50"/>
  <c r="H578" i="50"/>
  <c r="H577" i="50"/>
  <c r="H576" i="50"/>
  <c r="H575" i="50"/>
  <c r="H574" i="50"/>
  <c r="H573" i="50"/>
  <c r="H572" i="50"/>
  <c r="H571" i="50"/>
  <c r="H570" i="50"/>
  <c r="H569" i="50"/>
  <c r="H568" i="50"/>
  <c r="H567" i="50"/>
  <c r="H566" i="50"/>
  <c r="H565" i="50"/>
  <c r="H564" i="50"/>
  <c r="H563" i="50"/>
  <c r="H562" i="50"/>
  <c r="H561" i="50"/>
  <c r="H560" i="50"/>
  <c r="H559" i="50"/>
  <c r="H558" i="50"/>
  <c r="H557" i="50"/>
  <c r="H556" i="50"/>
  <c r="H555" i="50"/>
  <c r="H554" i="50"/>
  <c r="H553" i="50"/>
  <c r="H552" i="50"/>
  <c r="H551" i="50"/>
  <c r="H550" i="50"/>
  <c r="H549" i="50"/>
  <c r="H548" i="50"/>
  <c r="H547" i="50"/>
  <c r="H546" i="50"/>
  <c r="H545" i="50"/>
  <c r="H544" i="50"/>
  <c r="H543" i="50"/>
  <c r="H542" i="50"/>
  <c r="H541" i="50"/>
  <c r="H540" i="50"/>
  <c r="H539" i="50"/>
  <c r="H538" i="50"/>
  <c r="H537" i="50"/>
  <c r="H536" i="50"/>
  <c r="H535" i="50"/>
  <c r="H534" i="50"/>
  <c r="H533" i="50"/>
  <c r="H532" i="50"/>
  <c r="H531" i="50"/>
  <c r="H530" i="50"/>
  <c r="H529" i="50"/>
  <c r="H528" i="50"/>
  <c r="H527" i="50"/>
  <c r="H526" i="50"/>
  <c r="H525" i="50"/>
  <c r="H524" i="50"/>
  <c r="H523" i="50"/>
  <c r="H522" i="50"/>
  <c r="H521" i="50"/>
  <c r="H520" i="50"/>
  <c r="H519" i="50"/>
  <c r="H518" i="50"/>
  <c r="H517" i="50"/>
  <c r="H516" i="50"/>
  <c r="H515" i="50"/>
  <c r="H514" i="50"/>
  <c r="H513" i="50"/>
  <c r="H512" i="50"/>
  <c r="H511" i="50"/>
  <c r="H510" i="50"/>
  <c r="H509" i="50"/>
  <c r="H508" i="50"/>
  <c r="H507" i="50"/>
  <c r="H506" i="50"/>
  <c r="H505" i="50"/>
  <c r="H504" i="50"/>
  <c r="H503" i="50"/>
  <c r="H502" i="50"/>
  <c r="H501" i="50"/>
  <c r="H500" i="50"/>
  <c r="H499" i="50"/>
  <c r="H498" i="50"/>
  <c r="H497" i="50"/>
  <c r="H496" i="50"/>
  <c r="H495" i="50"/>
  <c r="H494" i="50"/>
  <c r="H493" i="50"/>
  <c r="H492" i="50"/>
  <c r="H491" i="50"/>
  <c r="H490" i="50"/>
  <c r="H489" i="50"/>
  <c r="H488" i="50"/>
  <c r="H487" i="50"/>
  <c r="H486" i="50"/>
  <c r="H485" i="50"/>
  <c r="H484" i="50"/>
  <c r="H483" i="50"/>
  <c r="H482" i="50"/>
  <c r="H481" i="50"/>
  <c r="H480" i="50"/>
  <c r="H479" i="50"/>
  <c r="H478" i="50"/>
  <c r="H477" i="50"/>
  <c r="H476" i="50"/>
  <c r="H475" i="50"/>
  <c r="H474" i="50"/>
  <c r="H473" i="50"/>
  <c r="H472" i="50"/>
  <c r="H471" i="50"/>
  <c r="H470" i="50"/>
  <c r="H469" i="50"/>
  <c r="H468" i="50"/>
  <c r="H467" i="50"/>
  <c r="H466" i="50"/>
  <c r="H465" i="50"/>
  <c r="H464" i="50"/>
  <c r="H463" i="50"/>
  <c r="H462" i="50"/>
  <c r="H461" i="50"/>
  <c r="H460" i="50"/>
  <c r="H459" i="50"/>
  <c r="H458" i="50"/>
  <c r="H457" i="50"/>
  <c r="H456" i="50"/>
  <c r="H455" i="50"/>
  <c r="H454" i="50"/>
  <c r="H453" i="50"/>
  <c r="H452" i="50"/>
  <c r="H451" i="50"/>
  <c r="H450" i="50"/>
  <c r="H449" i="50"/>
  <c r="H448" i="50"/>
  <c r="H447" i="50"/>
  <c r="H446" i="50"/>
  <c r="H445" i="50"/>
  <c r="H444" i="50"/>
  <c r="H443" i="50"/>
  <c r="H442" i="50"/>
  <c r="H441" i="50"/>
  <c r="H440" i="50"/>
  <c r="H439" i="50"/>
  <c r="H438" i="50"/>
  <c r="H437" i="50"/>
  <c r="H436" i="50"/>
  <c r="H435" i="50"/>
  <c r="H434" i="50"/>
  <c r="H433" i="50"/>
  <c r="H432" i="50"/>
  <c r="H431" i="50"/>
  <c r="H430" i="50"/>
  <c r="H429" i="50"/>
  <c r="H428" i="50"/>
  <c r="H427" i="50"/>
  <c r="H426" i="50"/>
  <c r="H425" i="50"/>
  <c r="H424" i="50"/>
  <c r="H423" i="50"/>
  <c r="H422" i="50"/>
  <c r="H421" i="50"/>
  <c r="H420" i="50"/>
  <c r="H419" i="50"/>
  <c r="H418" i="50"/>
  <c r="H417" i="50"/>
  <c r="H416" i="50"/>
  <c r="H415" i="50"/>
  <c r="H414" i="50"/>
  <c r="H413" i="50"/>
  <c r="H412" i="50"/>
  <c r="H411" i="50"/>
  <c r="H410" i="50"/>
  <c r="H409" i="50"/>
  <c r="H408" i="50"/>
  <c r="H407" i="50"/>
  <c r="H406" i="50"/>
  <c r="H405" i="50"/>
  <c r="H404" i="50"/>
  <c r="H403" i="50"/>
  <c r="H402" i="50"/>
  <c r="H401" i="50"/>
  <c r="H400" i="50"/>
  <c r="H399" i="50"/>
  <c r="H398" i="50"/>
  <c r="H397" i="50"/>
  <c r="H396" i="50"/>
  <c r="H395" i="50"/>
  <c r="H394" i="50"/>
  <c r="H393" i="50"/>
  <c r="H392" i="50"/>
  <c r="H391" i="50"/>
  <c r="H390" i="50"/>
  <c r="H389" i="50"/>
  <c r="H388" i="50"/>
  <c r="H387" i="50"/>
  <c r="H386" i="50"/>
  <c r="H385" i="50"/>
  <c r="H384" i="50"/>
  <c r="H383" i="50"/>
  <c r="H382" i="50"/>
  <c r="H381" i="50"/>
  <c r="H380" i="50"/>
  <c r="H379" i="50"/>
  <c r="H378" i="50"/>
  <c r="H377" i="50"/>
  <c r="H376" i="50"/>
  <c r="H375" i="50"/>
  <c r="H374" i="50"/>
  <c r="H373" i="50"/>
  <c r="H372" i="50"/>
  <c r="H371" i="50"/>
  <c r="H370" i="50"/>
  <c r="H369" i="50"/>
  <c r="H368" i="50"/>
  <c r="H367" i="50"/>
  <c r="H366" i="50"/>
  <c r="H365" i="50"/>
  <c r="H364" i="50"/>
  <c r="H363" i="50"/>
  <c r="H362" i="50"/>
  <c r="H361" i="50"/>
  <c r="H360" i="50"/>
  <c r="H359" i="50"/>
  <c r="H358" i="50"/>
  <c r="H357" i="50"/>
  <c r="H356" i="50"/>
  <c r="H355" i="50"/>
  <c r="H354" i="50"/>
  <c r="H353" i="50"/>
  <c r="H352" i="50"/>
  <c r="H351" i="50"/>
  <c r="H350" i="50"/>
  <c r="H349" i="50"/>
  <c r="H348" i="50"/>
  <c r="H347" i="50"/>
  <c r="H346" i="50"/>
  <c r="H345" i="50"/>
  <c r="H344" i="50"/>
  <c r="H343" i="50"/>
  <c r="H342" i="50"/>
  <c r="H341" i="50"/>
  <c r="H340" i="50"/>
  <c r="H173" i="50"/>
  <c r="H174" i="50"/>
  <c r="H175" i="50"/>
  <c r="H176" i="50"/>
  <c r="H177" i="50"/>
  <c r="H178" i="50"/>
  <c r="H179" i="50"/>
  <c r="H180" i="50"/>
  <c r="H181" i="50"/>
  <c r="H182" i="50"/>
  <c r="H183" i="50"/>
  <c r="H184" i="50"/>
  <c r="H185" i="50"/>
  <c r="H186" i="50"/>
  <c r="H187" i="50"/>
  <c r="H188" i="50"/>
  <c r="H189" i="50"/>
  <c r="H190" i="50"/>
  <c r="H191" i="50"/>
  <c r="H192" i="50"/>
  <c r="H193" i="50"/>
  <c r="H194" i="50"/>
  <c r="H195" i="50"/>
  <c r="H196" i="50"/>
  <c r="H197" i="50"/>
  <c r="H198" i="50"/>
  <c r="H199" i="50"/>
  <c r="H200" i="50"/>
  <c r="H201" i="50"/>
  <c r="H202" i="50"/>
  <c r="H203" i="50"/>
  <c r="H204" i="50"/>
  <c r="H205" i="50"/>
  <c r="H206" i="50"/>
  <c r="H207" i="50"/>
  <c r="H208" i="50"/>
  <c r="H209" i="50"/>
  <c r="H210" i="50"/>
  <c r="H211" i="50"/>
  <c r="H212" i="50"/>
  <c r="H213" i="50"/>
  <c r="H214" i="50"/>
  <c r="H215" i="50"/>
  <c r="H216" i="50"/>
  <c r="H217" i="50"/>
  <c r="H218" i="50"/>
  <c r="H219" i="50"/>
  <c r="H220" i="50"/>
  <c r="H221" i="50"/>
  <c r="H222" i="50"/>
  <c r="H223" i="50"/>
  <c r="H224" i="50"/>
  <c r="H225" i="50"/>
  <c r="H226" i="50"/>
  <c r="H227" i="50"/>
  <c r="H228" i="50"/>
  <c r="H229" i="50"/>
  <c r="H230" i="50"/>
  <c r="H231" i="50"/>
  <c r="H232" i="50"/>
  <c r="H233" i="50"/>
  <c r="H234" i="50"/>
  <c r="H235" i="50"/>
  <c r="H236" i="50"/>
  <c r="H237" i="50"/>
  <c r="H238" i="50"/>
  <c r="H239" i="50"/>
  <c r="H240" i="50"/>
  <c r="H241" i="50"/>
  <c r="H242" i="50"/>
  <c r="H243" i="50"/>
  <c r="H244" i="50"/>
  <c r="H245" i="50"/>
  <c r="H246" i="50"/>
  <c r="H247" i="50"/>
  <c r="H248" i="50"/>
  <c r="H249" i="50"/>
  <c r="H250" i="50"/>
  <c r="H251" i="50"/>
  <c r="H252" i="50"/>
  <c r="H253" i="50"/>
  <c r="H254" i="50"/>
  <c r="H255" i="50"/>
  <c r="H256" i="50"/>
  <c r="H257" i="50"/>
  <c r="H258" i="50"/>
  <c r="H259" i="50"/>
  <c r="H260" i="50"/>
  <c r="H261" i="50"/>
  <c r="H262" i="50"/>
  <c r="H263" i="50"/>
  <c r="H264" i="50"/>
  <c r="H265" i="50"/>
  <c r="H266" i="50"/>
  <c r="H267" i="50"/>
  <c r="H268" i="50"/>
  <c r="H269" i="50"/>
  <c r="H270" i="50"/>
  <c r="H271" i="50"/>
  <c r="H272" i="50"/>
  <c r="H273" i="50"/>
  <c r="H274" i="50"/>
  <c r="H275" i="50"/>
  <c r="H276" i="50"/>
  <c r="H277" i="50"/>
  <c r="H278" i="50"/>
  <c r="H279" i="50"/>
  <c r="H280" i="50"/>
  <c r="H281" i="50"/>
  <c r="H282" i="50"/>
  <c r="H283" i="50"/>
  <c r="H284" i="50"/>
  <c r="H285" i="50"/>
  <c r="H286" i="50"/>
  <c r="H287" i="50"/>
  <c r="H288" i="50"/>
  <c r="H289" i="50"/>
  <c r="H290" i="50"/>
  <c r="H291" i="50"/>
  <c r="H292" i="50"/>
  <c r="H293" i="50"/>
  <c r="H294" i="50"/>
  <c r="H295" i="50"/>
  <c r="H296" i="50"/>
  <c r="H297" i="50"/>
  <c r="H298" i="50"/>
  <c r="H299" i="50"/>
  <c r="H300" i="50"/>
  <c r="H301" i="50"/>
  <c r="H302" i="50"/>
  <c r="H303" i="50"/>
  <c r="H304" i="50"/>
  <c r="H305" i="50"/>
  <c r="H306" i="50"/>
  <c r="H307" i="50"/>
  <c r="H308" i="50"/>
  <c r="H309" i="50"/>
  <c r="H310" i="50"/>
  <c r="H311" i="50"/>
  <c r="H312" i="50"/>
  <c r="H313" i="50"/>
  <c r="H314" i="50"/>
  <c r="H315" i="50"/>
  <c r="H316" i="50"/>
  <c r="H317" i="50"/>
  <c r="H318" i="50"/>
  <c r="H319" i="50"/>
  <c r="H320" i="50"/>
  <c r="H321" i="50"/>
  <c r="H322" i="50"/>
  <c r="H323" i="50"/>
  <c r="H324" i="50"/>
  <c r="H325" i="50"/>
  <c r="H326" i="50"/>
  <c r="H327" i="50"/>
  <c r="H328" i="50"/>
  <c r="H329" i="50"/>
  <c r="H330" i="50"/>
  <c r="H331" i="50"/>
  <c r="H332" i="50"/>
  <c r="H333" i="50"/>
  <c r="H334" i="50"/>
  <c r="H335" i="50"/>
  <c r="H336" i="50"/>
  <c r="H337" i="50"/>
  <c r="H338" i="50"/>
  <c r="H339" i="50"/>
  <c r="H172" i="50"/>
  <c r="I171" i="50"/>
  <c r="I170" i="50"/>
  <c r="I169" i="50"/>
  <c r="I168" i="50"/>
  <c r="I167" i="50"/>
  <c r="I166" i="50"/>
  <c r="I165" i="50"/>
  <c r="I164" i="50"/>
  <c r="I163" i="50"/>
  <c r="I162" i="50"/>
  <c r="I161" i="50"/>
  <c r="I160" i="50"/>
  <c r="I159" i="50"/>
  <c r="I158" i="50"/>
  <c r="I157" i="50"/>
  <c r="I156" i="50"/>
  <c r="I155" i="50"/>
  <c r="I154" i="50"/>
  <c r="I153" i="50"/>
  <c r="I152" i="50"/>
  <c r="I151" i="50"/>
  <c r="I150" i="50"/>
  <c r="I149" i="50"/>
  <c r="I148" i="50"/>
  <c r="I147" i="50"/>
  <c r="I146" i="50"/>
  <c r="I145" i="50"/>
  <c r="I144" i="50"/>
  <c r="I143" i="50"/>
  <c r="I142" i="50"/>
  <c r="I141" i="50"/>
  <c r="I140" i="50"/>
  <c r="I139" i="50"/>
  <c r="I138" i="50"/>
  <c r="I137" i="50"/>
  <c r="I136" i="50"/>
  <c r="I135" i="50"/>
  <c r="I134" i="50"/>
  <c r="I133" i="50"/>
  <c r="I132" i="50"/>
  <c r="I131" i="50"/>
  <c r="I130" i="50"/>
  <c r="I129" i="50"/>
  <c r="I128" i="50"/>
  <c r="I127" i="50"/>
  <c r="I126" i="50"/>
  <c r="I125" i="50"/>
  <c r="I124" i="50"/>
  <c r="I123" i="50"/>
  <c r="I122" i="50"/>
  <c r="I121" i="50"/>
  <c r="I120" i="50"/>
  <c r="I119" i="50"/>
  <c r="I118" i="50"/>
  <c r="I117" i="50"/>
  <c r="I116" i="50"/>
  <c r="I115" i="50"/>
  <c r="I114" i="50"/>
  <c r="I113" i="50"/>
  <c r="I112" i="50"/>
  <c r="I111" i="50"/>
  <c r="I110" i="50"/>
  <c r="I109" i="50"/>
  <c r="I108" i="50"/>
  <c r="I107" i="50"/>
  <c r="I106" i="50"/>
  <c r="I105" i="50"/>
  <c r="I104" i="50"/>
  <c r="I103" i="50"/>
  <c r="I102" i="50"/>
  <c r="I101" i="50"/>
  <c r="I100" i="50"/>
  <c r="I99" i="50"/>
  <c r="I98" i="50"/>
  <c r="I97" i="50"/>
  <c r="I96" i="50"/>
  <c r="I95" i="50"/>
  <c r="I94" i="50"/>
  <c r="I93" i="50"/>
  <c r="I92" i="50"/>
  <c r="I91" i="50"/>
  <c r="I90" i="50"/>
  <c r="I89" i="50"/>
  <c r="I88" i="50"/>
  <c r="I87" i="50"/>
  <c r="I86" i="50"/>
  <c r="I85" i="50"/>
  <c r="I84" i="50"/>
  <c r="I83" i="50"/>
  <c r="I82" i="50"/>
  <c r="I81" i="50"/>
  <c r="I80" i="50"/>
  <c r="I79" i="50"/>
  <c r="I78" i="50"/>
  <c r="I77" i="50"/>
  <c r="I76" i="50"/>
  <c r="I75" i="50"/>
  <c r="I74" i="50"/>
  <c r="I73" i="50"/>
  <c r="I72" i="50"/>
  <c r="I71" i="50"/>
  <c r="I70" i="50"/>
  <c r="I69" i="50"/>
  <c r="I68" i="50"/>
  <c r="I67" i="50"/>
  <c r="I66" i="50"/>
  <c r="I65" i="50"/>
  <c r="I64" i="50"/>
  <c r="I63" i="50"/>
  <c r="I62" i="50"/>
  <c r="I61" i="50"/>
  <c r="I60" i="50"/>
  <c r="I59" i="50"/>
  <c r="I58" i="50"/>
  <c r="I57" i="50"/>
  <c r="I56" i="50"/>
  <c r="I55" i="50"/>
  <c r="I54" i="50"/>
  <c r="I53" i="50"/>
  <c r="I52" i="50"/>
  <c r="I51" i="50"/>
  <c r="I50" i="50"/>
  <c r="I49" i="50"/>
  <c r="I48" i="50"/>
  <c r="I47" i="50"/>
  <c r="I46" i="50"/>
  <c r="I45" i="50"/>
  <c r="I44" i="50"/>
  <c r="I43" i="50"/>
  <c r="I42" i="50"/>
  <c r="I41" i="50"/>
  <c r="I40" i="50"/>
  <c r="I39" i="50"/>
  <c r="I38" i="50"/>
  <c r="I37" i="50"/>
  <c r="I36" i="50"/>
  <c r="I35" i="50"/>
  <c r="I34" i="50"/>
  <c r="I33" i="50"/>
  <c r="I32" i="50"/>
  <c r="I31" i="50"/>
  <c r="I30" i="50"/>
  <c r="I29" i="50"/>
  <c r="I28" i="50"/>
  <c r="I27" i="50"/>
  <c r="I26" i="50"/>
  <c r="I25" i="50"/>
  <c r="I24" i="50"/>
  <c r="I23" i="50"/>
  <c r="I22" i="50"/>
  <c r="I21" i="50"/>
  <c r="I20" i="50"/>
  <c r="I19" i="50"/>
  <c r="I18" i="50"/>
  <c r="I17" i="50"/>
  <c r="I16" i="50"/>
  <c r="I15" i="50"/>
  <c r="I14" i="50"/>
  <c r="I13" i="50"/>
  <c r="I12" i="50"/>
  <c r="I11" i="50"/>
  <c r="I10" i="50"/>
  <c r="I9" i="50"/>
  <c r="I8" i="50"/>
  <c r="I7" i="50"/>
  <c r="I6" i="50"/>
  <c r="I5" i="50"/>
  <c r="H5" i="50"/>
  <c r="H6" i="50"/>
  <c r="H7" i="50"/>
  <c r="H8" i="50"/>
  <c r="H9" i="50"/>
  <c r="H10" i="50"/>
  <c r="H11" i="50"/>
  <c r="H12" i="50"/>
  <c r="H13" i="50"/>
  <c r="H14" i="50"/>
  <c r="H15" i="50"/>
  <c r="H16" i="50"/>
  <c r="H17" i="50"/>
  <c r="H18" i="50"/>
  <c r="H19" i="50"/>
  <c r="H20" i="50"/>
  <c r="H21" i="50"/>
  <c r="H22" i="50"/>
  <c r="H23" i="50"/>
  <c r="H24" i="50"/>
  <c r="H25" i="50"/>
  <c r="H26" i="50"/>
  <c r="H27" i="50"/>
  <c r="H28" i="50"/>
  <c r="H29" i="50"/>
  <c r="H30" i="50"/>
  <c r="H31" i="50"/>
  <c r="H32" i="50"/>
  <c r="H33" i="50"/>
  <c r="H34" i="50"/>
  <c r="H35" i="50"/>
  <c r="H36" i="50"/>
  <c r="H37" i="50"/>
  <c r="H38" i="50"/>
  <c r="H39" i="50"/>
  <c r="H40" i="50"/>
  <c r="H41" i="50"/>
  <c r="H42" i="50"/>
  <c r="H43" i="50"/>
  <c r="H44" i="50"/>
  <c r="H45" i="50"/>
  <c r="H46" i="50"/>
  <c r="H47" i="50"/>
  <c r="H48" i="50"/>
  <c r="H49" i="50"/>
  <c r="H50" i="50"/>
  <c r="H51" i="50"/>
  <c r="H52" i="50"/>
  <c r="H53" i="50"/>
  <c r="H54" i="50"/>
  <c r="H55" i="50"/>
  <c r="H56" i="50"/>
  <c r="H57" i="50"/>
  <c r="H58" i="50"/>
  <c r="H59" i="50"/>
  <c r="H60" i="50"/>
  <c r="H61" i="50"/>
  <c r="H62" i="50"/>
  <c r="H63" i="50"/>
  <c r="H64" i="50"/>
  <c r="H65" i="50"/>
  <c r="H66" i="50"/>
  <c r="H67" i="50"/>
  <c r="H68" i="50"/>
  <c r="H69" i="50"/>
  <c r="H70" i="50"/>
  <c r="H71" i="50"/>
  <c r="H72" i="50"/>
  <c r="H73" i="50"/>
  <c r="H74" i="50"/>
  <c r="H75" i="50"/>
  <c r="H76" i="50"/>
  <c r="H77" i="50"/>
  <c r="H78" i="50"/>
  <c r="H79" i="50"/>
  <c r="H80" i="50"/>
  <c r="H81" i="50"/>
  <c r="H82" i="50"/>
  <c r="H83" i="50"/>
  <c r="H84" i="50"/>
  <c r="H85" i="50"/>
  <c r="H86" i="50"/>
  <c r="H87" i="50"/>
  <c r="H88" i="50"/>
  <c r="H89" i="50"/>
  <c r="H90" i="50"/>
  <c r="H91" i="50"/>
  <c r="H92" i="50"/>
  <c r="H93" i="50"/>
  <c r="H94" i="50"/>
  <c r="H95" i="50"/>
  <c r="H96" i="50"/>
  <c r="H97" i="50"/>
  <c r="H98" i="50"/>
  <c r="H99" i="50"/>
  <c r="H100" i="50"/>
  <c r="H101" i="50"/>
  <c r="H102" i="50"/>
  <c r="H103" i="50"/>
  <c r="H104" i="50"/>
  <c r="H105" i="50"/>
  <c r="H106" i="50"/>
  <c r="H107" i="50"/>
  <c r="H108" i="50"/>
  <c r="H109" i="50"/>
  <c r="H110" i="50"/>
  <c r="H111" i="50"/>
  <c r="H112" i="50"/>
  <c r="H113" i="50"/>
  <c r="H114" i="50"/>
  <c r="H115" i="50"/>
  <c r="H116" i="50"/>
  <c r="H117" i="50"/>
  <c r="H118" i="50"/>
  <c r="H119" i="50"/>
  <c r="H120" i="50"/>
  <c r="H121" i="50"/>
  <c r="H122" i="50"/>
  <c r="H123" i="50"/>
  <c r="H124" i="50"/>
  <c r="H125" i="50"/>
  <c r="H126" i="50"/>
  <c r="H127" i="50"/>
  <c r="H128" i="50"/>
  <c r="H129" i="50"/>
  <c r="H130" i="50"/>
  <c r="H131" i="50"/>
  <c r="H132" i="50"/>
  <c r="H133" i="50"/>
  <c r="H134" i="50"/>
  <c r="H135" i="50"/>
  <c r="H136" i="50"/>
  <c r="H137" i="50"/>
  <c r="H138" i="50"/>
  <c r="H139" i="50"/>
  <c r="H140" i="50"/>
  <c r="H141" i="50"/>
  <c r="H142" i="50"/>
  <c r="H143" i="50"/>
  <c r="H144" i="50"/>
  <c r="H145" i="50"/>
  <c r="H146" i="50"/>
  <c r="H147" i="50"/>
  <c r="H148" i="50"/>
  <c r="H149" i="50"/>
  <c r="H150" i="50"/>
  <c r="H151" i="50"/>
  <c r="H152" i="50"/>
  <c r="H153" i="50"/>
  <c r="H154" i="50"/>
  <c r="H155" i="50"/>
  <c r="H156" i="50"/>
  <c r="H157" i="50"/>
  <c r="H158" i="50"/>
  <c r="H159" i="50"/>
  <c r="H160" i="50"/>
  <c r="H161" i="50"/>
  <c r="H162" i="50"/>
  <c r="H163" i="50"/>
  <c r="H164" i="50"/>
  <c r="H165" i="50"/>
  <c r="H166" i="50"/>
  <c r="H167" i="50"/>
  <c r="H168" i="50"/>
  <c r="H169" i="50"/>
  <c r="H170" i="50"/>
  <c r="H171" i="50"/>
  <c r="H4" i="50"/>
  <c r="B23" i="49"/>
  <c r="V230" i="54"/>
  <c r="V226" i="54"/>
  <c r="V222" i="54"/>
  <c r="V218" i="54"/>
  <c r="V24" i="54"/>
  <c r="V28" i="54"/>
  <c r="V32" i="54"/>
  <c r="V36" i="54"/>
  <c r="V40" i="54"/>
  <c r="V44" i="54"/>
  <c r="V48" i="54"/>
  <c r="V37" i="54"/>
  <c r="V41" i="54"/>
  <c r="V49" i="54"/>
  <c r="V21" i="54"/>
  <c r="V29" i="54"/>
  <c r="V443" i="54"/>
  <c r="V447" i="54"/>
  <c r="V451" i="54"/>
  <c r="V455" i="54"/>
  <c r="V66" i="54"/>
  <c r="V70" i="54"/>
  <c r="V74" i="54"/>
  <c r="V78" i="54"/>
  <c r="V38" i="54"/>
  <c r="V42" i="54"/>
  <c r="V46" i="54"/>
  <c r="V50" i="54"/>
  <c r="AY10" i="53"/>
  <c r="V228" i="54"/>
  <c r="V224" i="54"/>
  <c r="V220" i="54"/>
  <c r="V216" i="54"/>
  <c r="V22" i="54"/>
  <c r="V26" i="54"/>
  <c r="V34" i="54"/>
  <c r="V64" i="54"/>
  <c r="K14" i="53"/>
  <c r="L19" i="49"/>
  <c r="V58" i="54"/>
  <c r="V62" i="54"/>
  <c r="V59" i="54"/>
  <c r="V63" i="54"/>
  <c r="V56" i="54"/>
  <c r="N14" i="53"/>
  <c r="O19" i="49"/>
  <c r="V43" i="54"/>
  <c r="V47" i="54"/>
  <c r="V53" i="54"/>
  <c r="V69" i="54"/>
  <c r="V73" i="54"/>
  <c r="V77" i="54"/>
  <c r="R14" i="53"/>
  <c r="S19" i="49"/>
  <c r="V11" i="54"/>
  <c r="V19" i="54"/>
  <c r="V129" i="54"/>
  <c r="V133" i="54"/>
  <c r="V137" i="54"/>
  <c r="V188" i="54"/>
  <c r="V192" i="54"/>
  <c r="V196" i="54"/>
  <c r="V200" i="54"/>
  <c r="V186" i="54"/>
  <c r="V190" i="54"/>
  <c r="V194" i="54"/>
  <c r="V198" i="54"/>
  <c r="V204" i="54"/>
  <c r="V445" i="54"/>
  <c r="V449" i="54"/>
  <c r="V453" i="54"/>
  <c r="V457" i="54"/>
  <c r="V263" i="54"/>
  <c r="V275" i="54"/>
  <c r="V323" i="54"/>
  <c r="V327" i="54"/>
  <c r="V331" i="54"/>
  <c r="V335" i="54"/>
  <c r="H14" i="53"/>
  <c r="I19" i="49"/>
  <c r="I14" i="53"/>
  <c r="J19" i="49"/>
  <c r="D20" i="53"/>
  <c r="V51" i="54"/>
  <c r="V81" i="54"/>
  <c r="V85" i="54"/>
  <c r="V89" i="54"/>
  <c r="V93" i="54"/>
  <c r="V143" i="54"/>
  <c r="V147" i="54"/>
  <c r="V151" i="54"/>
  <c r="V155" i="54"/>
  <c r="V201" i="54"/>
  <c r="V205" i="54"/>
  <c r="V209" i="54"/>
  <c r="V213" i="54"/>
  <c r="V360" i="54"/>
  <c r="V293" i="54"/>
  <c r="V301" i="54"/>
  <c r="V305" i="54"/>
  <c r="AY8" i="53"/>
  <c r="BB8" i="53"/>
  <c r="P14" i="53"/>
  <c r="Q19" i="49"/>
  <c r="V23" i="54"/>
  <c r="V27" i="54"/>
  <c r="V31" i="54"/>
  <c r="V35" i="54"/>
  <c r="V57" i="54"/>
  <c r="V61" i="54"/>
  <c r="V52" i="54"/>
  <c r="V67" i="54"/>
  <c r="V71" i="54"/>
  <c r="V75" i="54"/>
  <c r="V79" i="54"/>
  <c r="V187" i="54"/>
  <c r="V191" i="54"/>
  <c r="V195" i="54"/>
  <c r="V199" i="54"/>
  <c r="V189" i="54"/>
  <c r="V251" i="54"/>
  <c r="V255" i="54"/>
  <c r="V259" i="54"/>
  <c r="V330" i="54"/>
  <c r="V414" i="54"/>
  <c r="V418" i="54"/>
  <c r="V422" i="54"/>
  <c r="V7" i="54"/>
  <c r="V96" i="54"/>
  <c r="V100" i="54"/>
  <c r="V104" i="54"/>
  <c r="V108" i="54"/>
  <c r="V112" i="54"/>
  <c r="V116" i="54"/>
  <c r="V120" i="54"/>
  <c r="V124" i="54"/>
  <c r="V128" i="54"/>
  <c r="V132" i="54"/>
  <c r="V136" i="54"/>
  <c r="V140" i="54"/>
  <c r="V126" i="54"/>
  <c r="V130" i="54"/>
  <c r="V134" i="54"/>
  <c r="V138" i="54"/>
  <c r="V271" i="54"/>
  <c r="G14" i="53"/>
  <c r="H19" i="49"/>
  <c r="L14" i="53"/>
  <c r="M19" i="49"/>
  <c r="U14" i="53"/>
  <c r="V19" i="49"/>
  <c r="V353" i="54"/>
  <c r="V357" i="54"/>
  <c r="V361" i="54"/>
  <c r="V365" i="54"/>
  <c r="V413" i="54"/>
  <c r="V417" i="54"/>
  <c r="V421" i="54"/>
  <c r="V425" i="54"/>
  <c r="M14" i="53"/>
  <c r="N19" i="49"/>
  <c r="Q14" i="53"/>
  <c r="R19" i="49"/>
  <c r="T14" i="53"/>
  <c r="U19" i="49"/>
  <c r="V60" i="54"/>
  <c r="V83" i="54"/>
  <c r="V87" i="54"/>
  <c r="V91" i="54"/>
  <c r="V95" i="54"/>
  <c r="V142" i="54"/>
  <c r="V146" i="54"/>
  <c r="V150" i="54"/>
  <c r="V154" i="54"/>
  <c r="V428" i="54"/>
  <c r="V432" i="54"/>
  <c r="V436" i="54"/>
  <c r="V440" i="54"/>
  <c r="J14" i="53"/>
  <c r="K19" i="49"/>
  <c r="O14" i="53"/>
  <c r="P19" i="49"/>
  <c r="S14" i="53"/>
  <c r="T19" i="49"/>
  <c r="V65" i="54"/>
  <c r="V54" i="54"/>
  <c r="V84" i="54"/>
  <c r="V88" i="54"/>
  <c r="V92" i="54"/>
  <c r="V99" i="54"/>
  <c r="V103" i="54"/>
  <c r="V107" i="54"/>
  <c r="V111" i="54"/>
  <c r="V115" i="54"/>
  <c r="V119" i="54"/>
  <c r="V123" i="54"/>
  <c r="V127" i="54"/>
  <c r="V131" i="54"/>
  <c r="V135" i="54"/>
  <c r="V139" i="54"/>
  <c r="V266" i="54"/>
  <c r="V270" i="54"/>
  <c r="V274" i="54"/>
  <c r="V248" i="54"/>
  <c r="V260" i="54"/>
  <c r="V279" i="54"/>
  <c r="V283" i="54"/>
  <c r="V287" i="54"/>
  <c r="V291" i="54"/>
  <c r="V296" i="54"/>
  <c r="V300" i="54"/>
  <c r="V304" i="54"/>
  <c r="V278" i="54"/>
  <c r="V286" i="54"/>
  <c r="V290" i="54"/>
  <c r="V309" i="54"/>
  <c r="V313" i="54"/>
  <c r="V317" i="54"/>
  <c r="V321" i="54"/>
  <c r="V326" i="54"/>
  <c r="V334" i="54"/>
  <c r="V308" i="54"/>
  <c r="V312" i="54"/>
  <c r="V316" i="54"/>
  <c r="V320" i="54"/>
  <c r="V339" i="54"/>
  <c r="V343" i="54"/>
  <c r="V347" i="54"/>
  <c r="V351" i="54"/>
  <c r="V356" i="54"/>
  <c r="V364" i="54"/>
  <c r="V338" i="54"/>
  <c r="V342" i="54"/>
  <c r="V346" i="54"/>
  <c r="V350" i="54"/>
  <c r="V369" i="54"/>
  <c r="V373" i="54"/>
  <c r="V377" i="54"/>
  <c r="V381" i="54"/>
  <c r="BQ21" i="53"/>
  <c r="U21" i="53"/>
  <c r="BO21" i="53"/>
  <c r="S21" i="53"/>
  <c r="BN21" i="53"/>
  <c r="R21" i="53"/>
  <c r="BK21" i="53"/>
  <c r="O21" i="53"/>
  <c r="BI21" i="53"/>
  <c r="M21" i="53"/>
  <c r="BC21" i="53"/>
  <c r="G21" i="53"/>
  <c r="D25" i="49"/>
  <c r="BG21" i="53"/>
  <c r="K21" i="53"/>
  <c r="BE21" i="53"/>
  <c r="I21" i="53"/>
  <c r="AN21" i="53"/>
  <c r="D21" i="53"/>
  <c r="BP21" i="53"/>
  <c r="T21" i="53"/>
  <c r="BM21" i="53"/>
  <c r="Q21" i="53"/>
  <c r="BL21" i="53"/>
  <c r="P21" i="53"/>
  <c r="BJ21" i="53"/>
  <c r="N21" i="53"/>
  <c r="BH21" i="53"/>
  <c r="L21" i="53"/>
  <c r="BF21" i="53"/>
  <c r="J21" i="53"/>
  <c r="BD21" i="53"/>
  <c r="H21" i="53"/>
  <c r="V13" i="54"/>
  <c r="V20" i="54"/>
  <c r="V68" i="54"/>
  <c r="V72" i="54"/>
  <c r="V76" i="54"/>
  <c r="V80" i="54"/>
  <c r="V144" i="54"/>
  <c r="V148" i="54"/>
  <c r="V152" i="54"/>
  <c r="V217" i="54"/>
  <c r="V221" i="54"/>
  <c r="V225" i="54"/>
  <c r="V229" i="54"/>
  <c r="V10" i="54"/>
  <c r="V30" i="54"/>
  <c r="V33" i="54"/>
  <c r="V39" i="54"/>
  <c r="V45" i="54"/>
  <c r="V15" i="54"/>
  <c r="V25" i="54"/>
  <c r="V219" i="54"/>
  <c r="V223" i="54"/>
  <c r="V227" i="54"/>
  <c r="V55" i="54"/>
  <c r="V444" i="54"/>
  <c r="V448" i="54"/>
  <c r="V452" i="54"/>
  <c r="V456" i="54"/>
  <c r="V250" i="54"/>
  <c r="V254" i="54"/>
  <c r="V258" i="54"/>
  <c r="V262" i="54"/>
  <c r="V265" i="54"/>
  <c r="V269" i="54"/>
  <c r="V273" i="54"/>
  <c r="V277" i="54"/>
  <c r="V280" i="54"/>
  <c r="V284" i="54"/>
  <c r="V288" i="54"/>
  <c r="V292" i="54"/>
  <c r="V295" i="54"/>
  <c r="V299" i="54"/>
  <c r="V303" i="54"/>
  <c r="V307" i="54"/>
  <c r="V310" i="54"/>
  <c r="V314" i="54"/>
  <c r="V318" i="54"/>
  <c r="V322" i="54"/>
  <c r="V325" i="54"/>
  <c r="V329" i="54"/>
  <c r="V333" i="54"/>
  <c r="V337" i="54"/>
  <c r="V340" i="54"/>
  <c r="V344" i="54"/>
  <c r="V348" i="54"/>
  <c r="V352" i="54"/>
  <c r="V355" i="54"/>
  <c r="V359" i="54"/>
  <c r="V363" i="54"/>
  <c r="V367" i="54"/>
  <c r="V446" i="54"/>
  <c r="V450" i="54"/>
  <c r="V454" i="54"/>
  <c r="BB10" i="53"/>
  <c r="D12" i="53"/>
  <c r="X14" i="53"/>
  <c r="X21" i="53"/>
  <c r="I25" i="49"/>
  <c r="AB14" i="53"/>
  <c r="AB21" i="53"/>
  <c r="H6" i="53"/>
  <c r="H7" i="53"/>
  <c r="I14" i="49"/>
  <c r="L6" i="53"/>
  <c r="L7" i="53"/>
  <c r="M14" i="49"/>
  <c r="P6" i="53"/>
  <c r="P7" i="53"/>
  <c r="Q14" i="49"/>
  <c r="O6" i="53"/>
  <c r="O7" i="53"/>
  <c r="P14" i="49"/>
  <c r="Z14" i="53"/>
  <c r="Z21" i="53"/>
  <c r="U6" i="53"/>
  <c r="U7" i="53"/>
  <c r="V14" i="49"/>
  <c r="AH14" i="53"/>
  <c r="AH21" i="53"/>
  <c r="G6" i="53"/>
  <c r="G7" i="53"/>
  <c r="H14" i="49"/>
  <c r="W14" i="53"/>
  <c r="W21" i="53"/>
  <c r="N6" i="53"/>
  <c r="N7" i="53"/>
  <c r="O14" i="49"/>
  <c r="AC14" i="53"/>
  <c r="AC21" i="53"/>
  <c r="J6" i="53"/>
  <c r="J7" i="53"/>
  <c r="K14" i="49"/>
  <c r="AE14" i="53"/>
  <c r="AE21" i="53"/>
  <c r="S6" i="53"/>
  <c r="S7" i="53"/>
  <c r="T14" i="49"/>
  <c r="AI14" i="53"/>
  <c r="AI21" i="53"/>
  <c r="Q6" i="53"/>
  <c r="Q7" i="53"/>
  <c r="R14" i="49"/>
  <c r="AF14" i="53"/>
  <c r="AF21" i="53"/>
  <c r="M6" i="53"/>
  <c r="M7" i="53"/>
  <c r="N14" i="49"/>
  <c r="AJ14" i="53"/>
  <c r="AJ21" i="53"/>
  <c r="I6" i="53"/>
  <c r="I7" i="53"/>
  <c r="J14" i="49"/>
  <c r="AG14" i="53"/>
  <c r="AG21" i="53"/>
  <c r="T6" i="53"/>
  <c r="T7" i="53"/>
  <c r="U14" i="49"/>
  <c r="AK14" i="53"/>
  <c r="AK21" i="53"/>
  <c r="AA14" i="53"/>
  <c r="AA21" i="53"/>
  <c r="AD14" i="53"/>
  <c r="AD21" i="53"/>
  <c r="Y14" i="53"/>
  <c r="Y21" i="53"/>
  <c r="R6" i="53"/>
  <c r="R7" i="53"/>
  <c r="S14" i="49"/>
  <c r="K6" i="53"/>
  <c r="K7" i="53"/>
  <c r="L14" i="49"/>
  <c r="E25" i="49"/>
  <c r="A22" i="53"/>
  <c r="E15" i="49"/>
  <c r="X96" i="53"/>
  <c r="X173" i="53"/>
  <c r="AG173" i="53"/>
  <c r="R25" i="49"/>
  <c r="AG96" i="53"/>
  <c r="AA173" i="53"/>
  <c r="AA96" i="53"/>
  <c r="L25" i="49"/>
  <c r="Q25" i="49"/>
  <c r="AF173" i="53"/>
  <c r="AF96" i="53"/>
  <c r="AH173" i="53"/>
  <c r="AH96" i="53"/>
  <c r="S25" i="49"/>
  <c r="J25" i="49"/>
  <c r="Y173" i="53"/>
  <c r="Y96" i="53"/>
  <c r="AB96" i="53"/>
  <c r="M25" i="49"/>
  <c r="AB173" i="53"/>
  <c r="P25" i="49"/>
  <c r="AE173" i="53"/>
  <c r="AE96" i="53"/>
  <c r="O25" i="49"/>
  <c r="AD96" i="53"/>
  <c r="AD173" i="53"/>
  <c r="H25" i="49"/>
  <c r="W173" i="53"/>
  <c r="W96" i="53"/>
  <c r="N25" i="49"/>
  <c r="AC96" i="53"/>
  <c r="AC173" i="53"/>
  <c r="Z173" i="53"/>
  <c r="K25" i="49"/>
  <c r="Z96" i="53"/>
  <c r="AK96" i="53"/>
  <c r="AK173" i="53"/>
  <c r="V25" i="49"/>
  <c r="AJ96" i="53"/>
  <c r="U25" i="49"/>
  <c r="AJ173" i="53"/>
  <c r="AI173" i="53"/>
  <c r="T25" i="49"/>
  <c r="AI96" i="53"/>
  <c r="B26" i="49"/>
  <c r="A23" i="53"/>
  <c r="C22" i="53"/>
  <c r="D26" i="49"/>
  <c r="B22" i="53"/>
  <c r="B27" i="49"/>
  <c r="C23" i="53"/>
  <c r="D27" i="49"/>
  <c r="A24" i="53"/>
  <c r="BJ22" i="53"/>
  <c r="N22" i="53"/>
  <c r="BD22" i="53"/>
  <c r="H22" i="53"/>
  <c r="BN22" i="53"/>
  <c r="R22" i="53"/>
  <c r="BG22" i="53"/>
  <c r="K22" i="53"/>
  <c r="BP22" i="53"/>
  <c r="T22" i="53"/>
  <c r="BI22" i="53"/>
  <c r="M22" i="53"/>
  <c r="BO22" i="53"/>
  <c r="S22" i="53"/>
  <c r="BL22" i="53"/>
  <c r="P22" i="53"/>
  <c r="BE22" i="53"/>
  <c r="I22" i="53"/>
  <c r="BH22" i="53"/>
  <c r="L22" i="53"/>
  <c r="BC22" i="53"/>
  <c r="G22" i="53"/>
  <c r="BQ22" i="53"/>
  <c r="U22" i="53"/>
  <c r="BM22" i="53"/>
  <c r="Q22" i="53"/>
  <c r="AN22" i="53"/>
  <c r="D22" i="53"/>
  <c r="E26" i="49"/>
  <c r="BF22" i="53"/>
  <c r="J22" i="53"/>
  <c r="C26" i="49"/>
  <c r="BK22" i="53"/>
  <c r="O22" i="53"/>
  <c r="A25" i="53"/>
  <c r="B28" i="49"/>
  <c r="C24" i="53"/>
  <c r="D28" i="49"/>
  <c r="B23" i="53"/>
  <c r="AI22" i="53"/>
  <c r="AI174" i="53"/>
  <c r="AG22" i="53"/>
  <c r="AG97" i="53"/>
  <c r="AE22" i="53"/>
  <c r="AE97" i="53"/>
  <c r="AF22" i="53"/>
  <c r="AF97" i="53"/>
  <c r="AA22" i="53"/>
  <c r="AA97" i="53"/>
  <c r="AJ22" i="53"/>
  <c r="AJ174" i="53"/>
  <c r="BP23" i="53"/>
  <c r="T23" i="53"/>
  <c r="BL23" i="53"/>
  <c r="P23" i="53"/>
  <c r="BO23" i="53"/>
  <c r="S23" i="53"/>
  <c r="C27" i="49"/>
  <c r="AN23" i="53"/>
  <c r="D23" i="53"/>
  <c r="E27" i="49"/>
  <c r="BJ23" i="53"/>
  <c r="N23" i="53"/>
  <c r="BK23" i="53"/>
  <c r="O23" i="53"/>
  <c r="BH23" i="53"/>
  <c r="L23" i="53"/>
  <c r="BN23" i="53"/>
  <c r="R23" i="53"/>
  <c r="BI23" i="53"/>
  <c r="M23" i="53"/>
  <c r="BM23" i="53"/>
  <c r="Q23" i="53"/>
  <c r="BF23" i="53"/>
  <c r="J23" i="53"/>
  <c r="BE23" i="53"/>
  <c r="I23" i="53"/>
  <c r="BD23" i="53"/>
  <c r="H23" i="53"/>
  <c r="BC23" i="53"/>
  <c r="G23" i="53"/>
  <c r="BG23" i="53"/>
  <c r="K23" i="53"/>
  <c r="BQ23" i="53"/>
  <c r="U23" i="53"/>
  <c r="B24" i="53"/>
  <c r="T26" i="49"/>
  <c r="AI97" i="53"/>
  <c r="Y22" i="53"/>
  <c r="AD22" i="53"/>
  <c r="AK22" i="53"/>
  <c r="Z22" i="53"/>
  <c r="C25" i="53"/>
  <c r="B29" i="49"/>
  <c r="A26" i="53"/>
  <c r="W22" i="53"/>
  <c r="AH22" i="53"/>
  <c r="AB22" i="53"/>
  <c r="AC22" i="53"/>
  <c r="X22" i="53"/>
  <c r="AI23" i="53"/>
  <c r="AI98" i="53"/>
  <c r="P26" i="49"/>
  <c r="AK23" i="53"/>
  <c r="AK98" i="53"/>
  <c r="Y23" i="53"/>
  <c r="J27" i="49"/>
  <c r="AA23" i="53"/>
  <c r="AA98" i="53"/>
  <c r="Z23" i="53"/>
  <c r="Z175" i="53"/>
  <c r="X23" i="53"/>
  <c r="X98" i="53"/>
  <c r="AE174" i="53"/>
  <c r="R26" i="49"/>
  <c r="AG174" i="53"/>
  <c r="AB23" i="53"/>
  <c r="AB98" i="53"/>
  <c r="AF174" i="53"/>
  <c r="L26" i="49"/>
  <c r="AC23" i="53"/>
  <c r="AC175" i="53"/>
  <c r="AE23" i="53"/>
  <c r="P27" i="49"/>
  <c r="AH23" i="53"/>
  <c r="AH175" i="53"/>
  <c r="AA174" i="53"/>
  <c r="Q26" i="49"/>
  <c r="AJ97" i="53"/>
  <c r="AF23" i="53"/>
  <c r="Q27" i="49"/>
  <c r="U26" i="49"/>
  <c r="X174" i="53"/>
  <c r="X97" i="53"/>
  <c r="I26" i="49"/>
  <c r="H26" i="49"/>
  <c r="W97" i="53"/>
  <c r="W174" i="53"/>
  <c r="K26" i="49"/>
  <c r="Z174" i="53"/>
  <c r="Z97" i="53"/>
  <c r="J26" i="49"/>
  <c r="Y174" i="53"/>
  <c r="Y97" i="53"/>
  <c r="AB174" i="53"/>
  <c r="AB97" i="53"/>
  <c r="M26" i="49"/>
  <c r="V26" i="49"/>
  <c r="AK97" i="53"/>
  <c r="AK174" i="53"/>
  <c r="BO24" i="53"/>
  <c r="S24" i="53"/>
  <c r="C28" i="49"/>
  <c r="AN24" i="53"/>
  <c r="D24" i="53"/>
  <c r="E28" i="49"/>
  <c r="BD24" i="53"/>
  <c r="H24" i="53"/>
  <c r="BQ24" i="53"/>
  <c r="U24" i="53"/>
  <c r="BJ24" i="53"/>
  <c r="N24" i="53"/>
  <c r="BG24" i="53"/>
  <c r="K24" i="53"/>
  <c r="BI24" i="53"/>
  <c r="M24" i="53"/>
  <c r="BL24" i="53"/>
  <c r="P24" i="53"/>
  <c r="BE24" i="53"/>
  <c r="I24" i="53"/>
  <c r="BK24" i="53"/>
  <c r="O24" i="53"/>
  <c r="BH24" i="53"/>
  <c r="L24" i="53"/>
  <c r="BN24" i="53"/>
  <c r="R24" i="53"/>
  <c r="BC24" i="53"/>
  <c r="G24" i="53"/>
  <c r="BP24" i="53"/>
  <c r="T24" i="53"/>
  <c r="BF24" i="53"/>
  <c r="J24" i="53"/>
  <c r="BM24" i="53"/>
  <c r="Q24" i="53"/>
  <c r="AH97" i="53"/>
  <c r="S26" i="49"/>
  <c r="AH174" i="53"/>
  <c r="D29" i="49"/>
  <c r="B25" i="53"/>
  <c r="AD97" i="53"/>
  <c r="AD174" i="53"/>
  <c r="O26" i="49"/>
  <c r="N26" i="49"/>
  <c r="AC97" i="53"/>
  <c r="AC174" i="53"/>
  <c r="C26" i="53"/>
  <c r="B30" i="49"/>
  <c r="A27" i="53"/>
  <c r="AJ23" i="53"/>
  <c r="W23" i="53"/>
  <c r="AG23" i="53"/>
  <c r="AI175" i="53"/>
  <c r="AD23" i="53"/>
  <c r="T27" i="49"/>
  <c r="AK175" i="53"/>
  <c r="I27" i="49"/>
  <c r="AE24" i="53"/>
  <c r="AE99" i="53"/>
  <c r="AI24" i="53"/>
  <c r="T28" i="49"/>
  <c r="V27" i="49"/>
  <c r="Y98" i="53"/>
  <c r="Y175" i="53"/>
  <c r="L27" i="49"/>
  <c r="AA175" i="53"/>
  <c r="AH98" i="53"/>
  <c r="K27" i="49"/>
  <c r="Z98" i="53"/>
  <c r="X175" i="53"/>
  <c r="N27" i="49"/>
  <c r="AE175" i="53"/>
  <c r="AE98" i="53"/>
  <c r="AG24" i="53"/>
  <c r="AG176" i="53"/>
  <c r="AC98" i="53"/>
  <c r="AB175" i="53"/>
  <c r="M27" i="49"/>
  <c r="Z24" i="53"/>
  <c r="Z176" i="53"/>
  <c r="AF24" i="53"/>
  <c r="AF176" i="53"/>
  <c r="AK24" i="53"/>
  <c r="AK176" i="53"/>
  <c r="AA24" i="53"/>
  <c r="AA99" i="53"/>
  <c r="AJ24" i="53"/>
  <c r="AJ176" i="53"/>
  <c r="AB24" i="53"/>
  <c r="AB99" i="53"/>
  <c r="X24" i="53"/>
  <c r="I28" i="49"/>
  <c r="AC24" i="53"/>
  <c r="AC99" i="53"/>
  <c r="W24" i="53"/>
  <c r="W99" i="53"/>
  <c r="AH24" i="53"/>
  <c r="AH176" i="53"/>
  <c r="Y24" i="53"/>
  <c r="Y99" i="53"/>
  <c r="S27" i="49"/>
  <c r="AF175" i="53"/>
  <c r="AF98" i="53"/>
  <c r="AD24" i="53"/>
  <c r="AD176" i="53"/>
  <c r="A28" i="53"/>
  <c r="B31" i="49"/>
  <c r="C27" i="53"/>
  <c r="U27" i="49"/>
  <c r="AJ98" i="53"/>
  <c r="AJ175" i="53"/>
  <c r="BH25" i="53"/>
  <c r="L25" i="53"/>
  <c r="BO25" i="53"/>
  <c r="S25" i="53"/>
  <c r="C29" i="49"/>
  <c r="BN25" i="53"/>
  <c r="R25" i="53"/>
  <c r="AN25" i="53"/>
  <c r="D25" i="53"/>
  <c r="E29" i="49"/>
  <c r="BJ25" i="53"/>
  <c r="N25" i="53"/>
  <c r="BM25" i="53"/>
  <c r="Q25" i="53"/>
  <c r="BC25" i="53"/>
  <c r="G25" i="53"/>
  <c r="BL25" i="53"/>
  <c r="P25" i="53"/>
  <c r="BG25" i="53"/>
  <c r="K25" i="53"/>
  <c r="BI25" i="53"/>
  <c r="M25" i="53"/>
  <c r="BK25" i="53"/>
  <c r="O25" i="53"/>
  <c r="BE25" i="53"/>
  <c r="I25" i="53"/>
  <c r="BF25" i="53"/>
  <c r="J25" i="53"/>
  <c r="BQ25" i="53"/>
  <c r="U25" i="53"/>
  <c r="BP25" i="53"/>
  <c r="T25" i="53"/>
  <c r="BD25" i="53"/>
  <c r="H25" i="53"/>
  <c r="AD175" i="53"/>
  <c r="O27" i="49"/>
  <c r="AD98" i="53"/>
  <c r="R27" i="49"/>
  <c r="AG98" i="53"/>
  <c r="AG175" i="53"/>
  <c r="W175" i="53"/>
  <c r="H27" i="49"/>
  <c r="W98" i="53"/>
  <c r="D30" i="49"/>
  <c r="B26" i="53"/>
  <c r="P28" i="49"/>
  <c r="AE176" i="53"/>
  <c r="AI176" i="53"/>
  <c r="AI99" i="53"/>
  <c r="AJ25" i="53"/>
  <c r="AJ177" i="53"/>
  <c r="AI25" i="53"/>
  <c r="T29" i="49"/>
  <c r="X25" i="53"/>
  <c r="X100" i="53"/>
  <c r="R28" i="49"/>
  <c r="V28" i="49"/>
  <c r="AG99" i="53"/>
  <c r="AF25" i="53"/>
  <c r="AF100" i="53"/>
  <c r="U28" i="49"/>
  <c r="AJ99" i="53"/>
  <c r="Y176" i="53"/>
  <c r="X99" i="53"/>
  <c r="AH25" i="53"/>
  <c r="AH177" i="53"/>
  <c r="J28" i="49"/>
  <c r="X176" i="53"/>
  <c r="M28" i="49"/>
  <c r="AK99" i="53"/>
  <c r="AB25" i="53"/>
  <c r="AB177" i="53"/>
  <c r="AB176" i="53"/>
  <c r="Q28" i="49"/>
  <c r="AE25" i="53"/>
  <c r="AE100" i="53"/>
  <c r="AK25" i="53"/>
  <c r="V29" i="49"/>
  <c r="AF99" i="53"/>
  <c r="Z25" i="53"/>
  <c r="K29" i="49"/>
  <c r="Y25" i="53"/>
  <c r="Y100" i="53"/>
  <c r="AC25" i="53"/>
  <c r="AC100" i="53"/>
  <c r="AA25" i="53"/>
  <c r="L29" i="49"/>
  <c r="S28" i="49"/>
  <c r="AH99" i="53"/>
  <c r="AA176" i="53"/>
  <c r="N28" i="49"/>
  <c r="AF177" i="53"/>
  <c r="Z99" i="53"/>
  <c r="H28" i="49"/>
  <c r="K28" i="49"/>
  <c r="W176" i="53"/>
  <c r="AC176" i="53"/>
  <c r="L28" i="49"/>
  <c r="AD99" i="53"/>
  <c r="O28" i="49"/>
  <c r="AG25" i="53"/>
  <c r="AG100" i="53"/>
  <c r="AD25" i="53"/>
  <c r="AD100" i="53"/>
  <c r="C28" i="53"/>
  <c r="A29" i="53"/>
  <c r="B32" i="49"/>
  <c r="BJ26" i="53"/>
  <c r="N26" i="53"/>
  <c r="BH26" i="53"/>
  <c r="L26" i="53"/>
  <c r="BP26" i="53"/>
  <c r="T26" i="53"/>
  <c r="BK26" i="53"/>
  <c r="O26" i="53"/>
  <c r="BO26" i="53"/>
  <c r="S26" i="53"/>
  <c r="C30" i="49"/>
  <c r="BC26" i="53"/>
  <c r="G26" i="53"/>
  <c r="BM26" i="53"/>
  <c r="Q26" i="53"/>
  <c r="BD26" i="53"/>
  <c r="H26" i="53"/>
  <c r="BN26" i="53"/>
  <c r="R26" i="53"/>
  <c r="BE26" i="53"/>
  <c r="I26" i="53"/>
  <c r="AN26" i="53"/>
  <c r="D26" i="53"/>
  <c r="E30" i="49"/>
  <c r="BQ26" i="53"/>
  <c r="U26" i="53"/>
  <c r="BG26" i="53"/>
  <c r="K26" i="53"/>
  <c r="BI26" i="53"/>
  <c r="M26" i="53"/>
  <c r="BF26" i="53"/>
  <c r="J26" i="53"/>
  <c r="BL26" i="53"/>
  <c r="P26" i="53"/>
  <c r="W25" i="53"/>
  <c r="D31" i="49"/>
  <c r="B27" i="53"/>
  <c r="AI177" i="53"/>
  <c r="AJ100" i="53"/>
  <c r="AI100" i="53"/>
  <c r="U29" i="49"/>
  <c r="AI26" i="53"/>
  <c r="AI101" i="53"/>
  <c r="P29" i="49"/>
  <c r="X177" i="53"/>
  <c r="I29" i="49"/>
  <c r="AH100" i="53"/>
  <c r="S29" i="49"/>
  <c r="Q29" i="49"/>
  <c r="Z177" i="53"/>
  <c r="Z100" i="53"/>
  <c r="AA177" i="53"/>
  <c r="Y177" i="53"/>
  <c r="J29" i="49"/>
  <c r="M29" i="49"/>
  <c r="AA100" i="53"/>
  <c r="AB100" i="53"/>
  <c r="AE177" i="53"/>
  <c r="AK177" i="53"/>
  <c r="AK100" i="53"/>
  <c r="N29" i="49"/>
  <c r="R29" i="49"/>
  <c r="AG177" i="53"/>
  <c r="AC177" i="53"/>
  <c r="AD177" i="53"/>
  <c r="AC26" i="53"/>
  <c r="AC101" i="53"/>
  <c r="O29" i="49"/>
  <c r="BN27" i="53"/>
  <c r="R27" i="53"/>
  <c r="BG27" i="53"/>
  <c r="K27" i="53"/>
  <c r="BQ27" i="53"/>
  <c r="U27" i="53"/>
  <c r="AN27" i="53"/>
  <c r="D27" i="53"/>
  <c r="E31" i="49"/>
  <c r="BL27" i="53"/>
  <c r="P27" i="53"/>
  <c r="BE27" i="53"/>
  <c r="I27" i="53"/>
  <c r="BO27" i="53"/>
  <c r="S27" i="53"/>
  <c r="BH27" i="53"/>
  <c r="L27" i="53"/>
  <c r="C31" i="49"/>
  <c r="BJ27" i="53"/>
  <c r="N27" i="53"/>
  <c r="BC27" i="53"/>
  <c r="G27" i="53"/>
  <c r="BM27" i="53"/>
  <c r="Q27" i="53"/>
  <c r="BF27" i="53"/>
  <c r="J27" i="53"/>
  <c r="BP27" i="53"/>
  <c r="T27" i="53"/>
  <c r="BK27" i="53"/>
  <c r="O27" i="53"/>
  <c r="BI27" i="53"/>
  <c r="M27" i="53"/>
  <c r="BD27" i="53"/>
  <c r="H27" i="53"/>
  <c r="AH26" i="53"/>
  <c r="AF26" i="53"/>
  <c r="AK26" i="53"/>
  <c r="AB26" i="53"/>
  <c r="AE26" i="53"/>
  <c r="Z26" i="53"/>
  <c r="T30" i="49"/>
  <c r="AI178" i="53"/>
  <c r="X26" i="53"/>
  <c r="AD26" i="53"/>
  <c r="AG26" i="53"/>
  <c r="C29" i="53"/>
  <c r="A30" i="53"/>
  <c r="B33" i="49"/>
  <c r="W100" i="53"/>
  <c r="H29" i="49"/>
  <c r="W177" i="53"/>
  <c r="AA26" i="53"/>
  <c r="Y26" i="53"/>
  <c r="W26" i="53"/>
  <c r="AJ26" i="53"/>
  <c r="D32" i="49"/>
  <c r="B28" i="53"/>
  <c r="AI27" i="53"/>
  <c r="AI179" i="53"/>
  <c r="AG27" i="53"/>
  <c r="AG102" i="53"/>
  <c r="X27" i="53"/>
  <c r="X179" i="53"/>
  <c r="AJ27" i="53"/>
  <c r="U31" i="49"/>
  <c r="AE27" i="53"/>
  <c r="AE179" i="53"/>
  <c r="AB27" i="53"/>
  <c r="AB179" i="53"/>
  <c r="W27" i="53"/>
  <c r="W179" i="53"/>
  <c r="AA27" i="53"/>
  <c r="AA102" i="53"/>
  <c r="N30" i="49"/>
  <c r="AF27" i="53"/>
  <c r="AF102" i="53"/>
  <c r="AD27" i="53"/>
  <c r="O31" i="49"/>
  <c r="Y27" i="53"/>
  <c r="J31" i="49"/>
  <c r="AK27" i="53"/>
  <c r="V31" i="49"/>
  <c r="AH27" i="53"/>
  <c r="AH102" i="53"/>
  <c r="AC27" i="53"/>
  <c r="AC179" i="53"/>
  <c r="Z27" i="53"/>
  <c r="Z102" i="53"/>
  <c r="AC178" i="53"/>
  <c r="W178" i="53"/>
  <c r="H30" i="49"/>
  <c r="W101" i="53"/>
  <c r="AG101" i="53"/>
  <c r="AG178" i="53"/>
  <c r="R30" i="49"/>
  <c r="V30" i="49"/>
  <c r="AK178" i="53"/>
  <c r="AK101" i="53"/>
  <c r="U30" i="49"/>
  <c r="AJ101" i="53"/>
  <c r="AJ178" i="53"/>
  <c r="D33" i="49"/>
  <c r="B29" i="53"/>
  <c r="P30" i="49"/>
  <c r="AE178" i="53"/>
  <c r="AE101" i="53"/>
  <c r="AB101" i="53"/>
  <c r="M30" i="49"/>
  <c r="AB178" i="53"/>
  <c r="BP28" i="53"/>
  <c r="T28" i="53"/>
  <c r="BE28" i="53"/>
  <c r="I28" i="53"/>
  <c r="AN28" i="53"/>
  <c r="D28" i="53"/>
  <c r="E32" i="49"/>
  <c r="BF28" i="53"/>
  <c r="J28" i="53"/>
  <c r="BN28" i="53"/>
  <c r="R28" i="53"/>
  <c r="BD28" i="53"/>
  <c r="H28" i="53"/>
  <c r="BL28" i="53"/>
  <c r="P28" i="53"/>
  <c r="C32" i="49"/>
  <c r="BI28" i="53"/>
  <c r="M28" i="53"/>
  <c r="BM28" i="53"/>
  <c r="Q28" i="53"/>
  <c r="BO28" i="53"/>
  <c r="S28" i="53"/>
  <c r="BH28" i="53"/>
  <c r="L28" i="53"/>
  <c r="BC28" i="53"/>
  <c r="G28" i="53"/>
  <c r="BJ28" i="53"/>
  <c r="N28" i="53"/>
  <c r="BG28" i="53"/>
  <c r="K28" i="53"/>
  <c r="BK28" i="53"/>
  <c r="O28" i="53"/>
  <c r="BQ28" i="53"/>
  <c r="U28" i="53"/>
  <c r="Y178" i="53"/>
  <c r="Y101" i="53"/>
  <c r="J30" i="49"/>
  <c r="AD101" i="53"/>
  <c r="AD178" i="53"/>
  <c r="O30" i="49"/>
  <c r="AF178" i="53"/>
  <c r="Q30" i="49"/>
  <c r="AF101" i="53"/>
  <c r="AG179" i="53"/>
  <c r="AA101" i="53"/>
  <c r="L30" i="49"/>
  <c r="AA178" i="53"/>
  <c r="B34" i="49"/>
  <c r="C30" i="53"/>
  <c r="A31" i="53"/>
  <c r="X178" i="53"/>
  <c r="X101" i="53"/>
  <c r="I30" i="49"/>
  <c r="Z178" i="53"/>
  <c r="Z101" i="53"/>
  <c r="K30" i="49"/>
  <c r="AH178" i="53"/>
  <c r="AH101" i="53"/>
  <c r="S30" i="49"/>
  <c r="T31" i="49"/>
  <c r="AI102" i="53"/>
  <c r="I31" i="49"/>
  <c r="AJ179" i="53"/>
  <c r="AE102" i="53"/>
  <c r="AJ102" i="53"/>
  <c r="X102" i="53"/>
  <c r="R31" i="49"/>
  <c r="P31" i="49"/>
  <c r="AA28" i="53"/>
  <c r="L32" i="49"/>
  <c r="AI28" i="53"/>
  <c r="AI103" i="53"/>
  <c r="AB102" i="53"/>
  <c r="M31" i="49"/>
  <c r="Q31" i="49"/>
  <c r="AF179" i="53"/>
  <c r="AF28" i="53"/>
  <c r="Q32" i="49"/>
  <c r="AG28" i="53"/>
  <c r="R32" i="49"/>
  <c r="AH179" i="53"/>
  <c r="AE28" i="53"/>
  <c r="AE180" i="53"/>
  <c r="H31" i="49"/>
  <c r="W102" i="53"/>
  <c r="AA179" i="53"/>
  <c r="L31" i="49"/>
  <c r="AJ28" i="53"/>
  <c r="AJ103" i="53"/>
  <c r="S31" i="49"/>
  <c r="AD179" i="53"/>
  <c r="AC102" i="53"/>
  <c r="Y179" i="53"/>
  <c r="K31" i="49"/>
  <c r="Y102" i="53"/>
  <c r="Z179" i="53"/>
  <c r="N31" i="49"/>
  <c r="AK102" i="53"/>
  <c r="AK179" i="53"/>
  <c r="AD102" i="53"/>
  <c r="AJ180" i="53"/>
  <c r="AA103" i="53"/>
  <c r="AA180" i="53"/>
  <c r="BM29" i="53"/>
  <c r="Q29" i="53"/>
  <c r="BQ29" i="53"/>
  <c r="U29" i="53"/>
  <c r="BG29" i="53"/>
  <c r="K29" i="53"/>
  <c r="BO29" i="53"/>
  <c r="S29" i="53"/>
  <c r="C33" i="49"/>
  <c r="BN29" i="53"/>
  <c r="R29" i="53"/>
  <c r="BH29" i="53"/>
  <c r="L29" i="53"/>
  <c r="BI29" i="53"/>
  <c r="M29" i="53"/>
  <c r="BL29" i="53"/>
  <c r="P29" i="53"/>
  <c r="BD29" i="53"/>
  <c r="H29" i="53"/>
  <c r="BJ29" i="53"/>
  <c r="N29" i="53"/>
  <c r="BE29" i="53"/>
  <c r="I29" i="53"/>
  <c r="AN29" i="53"/>
  <c r="D29" i="53"/>
  <c r="E33" i="49"/>
  <c r="BP29" i="53"/>
  <c r="T29" i="53"/>
  <c r="BF29" i="53"/>
  <c r="J29" i="53"/>
  <c r="BK29" i="53"/>
  <c r="O29" i="53"/>
  <c r="BC29" i="53"/>
  <c r="G29" i="53"/>
  <c r="C31" i="53"/>
  <c r="A32" i="53"/>
  <c r="B35" i="49"/>
  <c r="W28" i="53"/>
  <c r="AD28" i="53"/>
  <c r="X28" i="53"/>
  <c r="Y28" i="53"/>
  <c r="AK28" i="53"/>
  <c r="AC28" i="53"/>
  <c r="AH28" i="53"/>
  <c r="D34" i="49"/>
  <c r="B30" i="53"/>
  <c r="AB28" i="53"/>
  <c r="Z28" i="53"/>
  <c r="T32" i="49"/>
  <c r="AF103" i="53"/>
  <c r="AI180" i="53"/>
  <c r="AI29" i="53"/>
  <c r="T33" i="49"/>
  <c r="P32" i="49"/>
  <c r="AF180" i="53"/>
  <c r="AG180" i="53"/>
  <c r="AG103" i="53"/>
  <c r="AE103" i="53"/>
  <c r="U32" i="49"/>
  <c r="AJ29" i="53"/>
  <c r="U33" i="49"/>
  <c r="AE29" i="53"/>
  <c r="AE104" i="53"/>
  <c r="AD29" i="53"/>
  <c r="AD104" i="53"/>
  <c r="X29" i="53"/>
  <c r="I33" i="49"/>
  <c r="AG29" i="53"/>
  <c r="R33" i="49"/>
  <c r="W29" i="53"/>
  <c r="W104" i="53"/>
  <c r="AF29" i="53"/>
  <c r="AF181" i="53"/>
  <c r="AH29" i="53"/>
  <c r="AH104" i="53"/>
  <c r="AK103" i="53"/>
  <c r="V32" i="49"/>
  <c r="AK180" i="53"/>
  <c r="K32" i="49"/>
  <c r="Z180" i="53"/>
  <c r="Z103" i="53"/>
  <c r="BO30" i="53"/>
  <c r="S30" i="53"/>
  <c r="BI30" i="53"/>
  <c r="M30" i="53"/>
  <c r="C34" i="49"/>
  <c r="BL30" i="53"/>
  <c r="P30" i="53"/>
  <c r="BH30" i="53"/>
  <c r="L30" i="53"/>
  <c r="BP30" i="53"/>
  <c r="T30" i="53"/>
  <c r="BF30" i="53"/>
  <c r="J30" i="53"/>
  <c r="BE30" i="53"/>
  <c r="I30" i="53"/>
  <c r="BG30" i="53"/>
  <c r="K30" i="53"/>
  <c r="BK30" i="53"/>
  <c r="O30" i="53"/>
  <c r="BD30" i="53"/>
  <c r="H30" i="53"/>
  <c r="AN30" i="53"/>
  <c r="D30" i="53"/>
  <c r="E34" i="49"/>
  <c r="BQ30" i="53"/>
  <c r="U30" i="53"/>
  <c r="BJ30" i="53"/>
  <c r="N30" i="53"/>
  <c r="BC30" i="53"/>
  <c r="G30" i="53"/>
  <c r="BN30" i="53"/>
  <c r="R30" i="53"/>
  <c r="BM30" i="53"/>
  <c r="Q30" i="53"/>
  <c r="Y103" i="53"/>
  <c r="J32" i="49"/>
  <c r="Y180" i="53"/>
  <c r="A33" i="53"/>
  <c r="C32" i="53"/>
  <c r="B36" i="49"/>
  <c r="AB180" i="53"/>
  <c r="AB103" i="53"/>
  <c r="M32" i="49"/>
  <c r="AH103" i="53"/>
  <c r="AH180" i="53"/>
  <c r="S32" i="49"/>
  <c r="I32" i="49"/>
  <c r="X180" i="53"/>
  <c r="X103" i="53"/>
  <c r="D35" i="49"/>
  <c r="B31" i="53"/>
  <c r="Y29" i="53"/>
  <c r="AC29" i="53"/>
  <c r="AI181" i="53"/>
  <c r="AK29" i="53"/>
  <c r="AC180" i="53"/>
  <c r="N32" i="49"/>
  <c r="AC103" i="53"/>
  <c r="AD180" i="53"/>
  <c r="O32" i="49"/>
  <c r="AD103" i="53"/>
  <c r="W180" i="53"/>
  <c r="W103" i="53"/>
  <c r="H32" i="49"/>
  <c r="AB29" i="53"/>
  <c r="Z29" i="53"/>
  <c r="AA29" i="53"/>
  <c r="X181" i="53"/>
  <c r="AH30" i="53"/>
  <c r="AH182" i="53"/>
  <c r="AI104" i="53"/>
  <c r="AI30" i="53"/>
  <c r="T34" i="49"/>
  <c r="X104" i="53"/>
  <c r="AG181" i="53"/>
  <c r="P33" i="49"/>
  <c r="AE181" i="53"/>
  <c r="AJ104" i="53"/>
  <c r="AG30" i="53"/>
  <c r="AG182" i="53"/>
  <c r="AJ181" i="53"/>
  <c r="O33" i="49"/>
  <c r="AD181" i="53"/>
  <c r="W30" i="53"/>
  <c r="W182" i="53"/>
  <c r="AG104" i="53"/>
  <c r="Y30" i="53"/>
  <c r="J34" i="49"/>
  <c r="W181" i="53"/>
  <c r="AD30" i="53"/>
  <c r="AD105" i="53"/>
  <c r="AK30" i="53"/>
  <c r="V34" i="49"/>
  <c r="H33" i="49"/>
  <c r="Q33" i="49"/>
  <c r="AF104" i="53"/>
  <c r="S33" i="49"/>
  <c r="AH181" i="53"/>
  <c r="AA30" i="53"/>
  <c r="L34" i="49"/>
  <c r="AJ30" i="53"/>
  <c r="AJ105" i="53"/>
  <c r="AC30" i="53"/>
  <c r="AC105" i="53"/>
  <c r="L33" i="49"/>
  <c r="AA104" i="53"/>
  <c r="AA181" i="53"/>
  <c r="AK104" i="53"/>
  <c r="AK181" i="53"/>
  <c r="V33" i="49"/>
  <c r="BP31" i="53"/>
  <c r="T31" i="53"/>
  <c r="C35" i="49"/>
  <c r="BH31" i="53"/>
  <c r="L31" i="53"/>
  <c r="BL31" i="53"/>
  <c r="P31" i="53"/>
  <c r="BI31" i="53"/>
  <c r="M31" i="53"/>
  <c r="BQ31" i="53"/>
  <c r="U31" i="53"/>
  <c r="BG31" i="53"/>
  <c r="K31" i="53"/>
  <c r="BF31" i="53"/>
  <c r="J31" i="53"/>
  <c r="BK31" i="53"/>
  <c r="O31" i="53"/>
  <c r="BD31" i="53"/>
  <c r="H31" i="53"/>
  <c r="BM31" i="53"/>
  <c r="Q31" i="53"/>
  <c r="BE31" i="53"/>
  <c r="I31" i="53"/>
  <c r="BO31" i="53"/>
  <c r="S31" i="53"/>
  <c r="BN31" i="53"/>
  <c r="R31" i="53"/>
  <c r="BC31" i="53"/>
  <c r="G31" i="53"/>
  <c r="BJ31" i="53"/>
  <c r="N31" i="53"/>
  <c r="AN31" i="53"/>
  <c r="D31" i="53"/>
  <c r="E35" i="49"/>
  <c r="AB30" i="53"/>
  <c r="Y181" i="53"/>
  <c r="J33" i="49"/>
  <c r="Y104" i="53"/>
  <c r="C33" i="53"/>
  <c r="D37" i="49"/>
  <c r="A34" i="53"/>
  <c r="B37" i="49"/>
  <c r="Z104" i="53"/>
  <c r="Z181" i="53"/>
  <c r="K33" i="49"/>
  <c r="X30" i="53"/>
  <c r="AI105" i="53"/>
  <c r="AF30" i="53"/>
  <c r="AB181" i="53"/>
  <c r="M33" i="49"/>
  <c r="AB104" i="53"/>
  <c r="AC104" i="53"/>
  <c r="N33" i="49"/>
  <c r="AC181" i="53"/>
  <c r="D36" i="49"/>
  <c r="B32" i="53"/>
  <c r="AE30" i="53"/>
  <c r="Z30" i="53"/>
  <c r="AI182" i="53"/>
  <c r="AH105" i="53"/>
  <c r="S34" i="49"/>
  <c r="AI31" i="53"/>
  <c r="AI183" i="53"/>
  <c r="AK105" i="53"/>
  <c r="AK182" i="53"/>
  <c r="W105" i="53"/>
  <c r="AA182" i="53"/>
  <c r="AG105" i="53"/>
  <c r="R34" i="49"/>
  <c r="AA105" i="53"/>
  <c r="O34" i="49"/>
  <c r="Y182" i="53"/>
  <c r="Y105" i="53"/>
  <c r="H34" i="49"/>
  <c r="AD182" i="53"/>
  <c r="AH31" i="53"/>
  <c r="AH183" i="53"/>
  <c r="Y31" i="53"/>
  <c r="Y183" i="53"/>
  <c r="AJ31" i="53"/>
  <c r="AJ106" i="53"/>
  <c r="AC182" i="53"/>
  <c r="N34" i="49"/>
  <c r="U34" i="49"/>
  <c r="AJ182" i="53"/>
  <c r="Z105" i="53"/>
  <c r="K34" i="49"/>
  <c r="Z182" i="53"/>
  <c r="AG31" i="53"/>
  <c r="AE31" i="53"/>
  <c r="AE182" i="53"/>
  <c r="P34" i="49"/>
  <c r="AE105" i="53"/>
  <c r="AF31" i="53"/>
  <c r="AD31" i="53"/>
  <c r="AC31" i="53"/>
  <c r="BQ32" i="53"/>
  <c r="U32" i="53"/>
  <c r="AN32" i="53"/>
  <c r="D32" i="53"/>
  <c r="E36" i="49"/>
  <c r="BO32" i="53"/>
  <c r="S32" i="53"/>
  <c r="C36" i="49"/>
  <c r="BD32" i="53"/>
  <c r="H32" i="53"/>
  <c r="BM32" i="53"/>
  <c r="Q32" i="53"/>
  <c r="BH32" i="53"/>
  <c r="L32" i="53"/>
  <c r="BP32" i="53"/>
  <c r="T32" i="53"/>
  <c r="BC32" i="53"/>
  <c r="G32" i="53"/>
  <c r="BI32" i="53"/>
  <c r="M32" i="53"/>
  <c r="BN32" i="53"/>
  <c r="R32" i="53"/>
  <c r="BF32" i="53"/>
  <c r="J32" i="53"/>
  <c r="BL32" i="53"/>
  <c r="P32" i="53"/>
  <c r="BG32" i="53"/>
  <c r="K32" i="53"/>
  <c r="BK32" i="53"/>
  <c r="O32" i="53"/>
  <c r="BE32" i="53"/>
  <c r="I32" i="53"/>
  <c r="BJ32" i="53"/>
  <c r="N32" i="53"/>
  <c r="Q34" i="49"/>
  <c r="AF182" i="53"/>
  <c r="AF105" i="53"/>
  <c r="X182" i="53"/>
  <c r="I34" i="49"/>
  <c r="X105" i="53"/>
  <c r="AK31" i="53"/>
  <c r="C34" i="53"/>
  <c r="B38" i="49"/>
  <c r="A35" i="53"/>
  <c r="W31" i="53"/>
  <c r="T35" i="49"/>
  <c r="AI106" i="53"/>
  <c r="Z31" i="53"/>
  <c r="AA31" i="53"/>
  <c r="AB182" i="53"/>
  <c r="M34" i="49"/>
  <c r="AB105" i="53"/>
  <c r="X31" i="53"/>
  <c r="AB31" i="53"/>
  <c r="B33" i="53"/>
  <c r="AA32" i="53"/>
  <c r="L36" i="49"/>
  <c r="AI32" i="53"/>
  <c r="AI107" i="53"/>
  <c r="AE32" i="53"/>
  <c r="AE184" i="53"/>
  <c r="AF32" i="53"/>
  <c r="AF107" i="53"/>
  <c r="AD32" i="53"/>
  <c r="AD107" i="53"/>
  <c r="W32" i="53"/>
  <c r="W107" i="53"/>
  <c r="Y32" i="53"/>
  <c r="Y184" i="53"/>
  <c r="AH32" i="53"/>
  <c r="AH107" i="53"/>
  <c r="AH106" i="53"/>
  <c r="J35" i="49"/>
  <c r="Y106" i="53"/>
  <c r="S35" i="49"/>
  <c r="U35" i="49"/>
  <c r="AJ183" i="53"/>
  <c r="Q35" i="49"/>
  <c r="AF106" i="53"/>
  <c r="AF183" i="53"/>
  <c r="AE183" i="53"/>
  <c r="P35" i="49"/>
  <c r="AE106" i="53"/>
  <c r="I35" i="49"/>
  <c r="X106" i="53"/>
  <c r="X183" i="53"/>
  <c r="AA183" i="53"/>
  <c r="L35" i="49"/>
  <c r="AA106" i="53"/>
  <c r="D38" i="49"/>
  <c r="B34" i="53"/>
  <c r="Z32" i="53"/>
  <c r="X32" i="53"/>
  <c r="AK32" i="53"/>
  <c r="R35" i="49"/>
  <c r="AG183" i="53"/>
  <c r="AG106" i="53"/>
  <c r="AB106" i="53"/>
  <c r="M35" i="49"/>
  <c r="AB183" i="53"/>
  <c r="AJ32" i="53"/>
  <c r="Z106" i="53"/>
  <c r="Z183" i="53"/>
  <c r="K35" i="49"/>
  <c r="W106" i="53"/>
  <c r="W183" i="53"/>
  <c r="H35" i="49"/>
  <c r="AK183" i="53"/>
  <c r="V35" i="49"/>
  <c r="AK106" i="53"/>
  <c r="AB32" i="53"/>
  <c r="N35" i="49"/>
  <c r="AC106" i="53"/>
  <c r="AC183" i="53"/>
  <c r="BK33" i="53"/>
  <c r="O33" i="53"/>
  <c r="BD33" i="53"/>
  <c r="H33" i="53"/>
  <c r="BL33" i="53"/>
  <c r="P33" i="53"/>
  <c r="BE33" i="53"/>
  <c r="I33" i="53"/>
  <c r="BM33" i="53"/>
  <c r="Q33" i="53"/>
  <c r="BC33" i="53"/>
  <c r="G33" i="53"/>
  <c r="BN33" i="53"/>
  <c r="R33" i="53"/>
  <c r="AN33" i="53"/>
  <c r="D33" i="53"/>
  <c r="E37" i="49"/>
  <c r="BO33" i="53"/>
  <c r="S33" i="53"/>
  <c r="C37" i="49"/>
  <c r="BH33" i="53"/>
  <c r="L33" i="53"/>
  <c r="BJ33" i="53"/>
  <c r="N33" i="53"/>
  <c r="BI33" i="53"/>
  <c r="M33" i="53"/>
  <c r="BP33" i="53"/>
  <c r="T33" i="53"/>
  <c r="BG33" i="53"/>
  <c r="K33" i="53"/>
  <c r="BQ33" i="53"/>
  <c r="U33" i="53"/>
  <c r="BF33" i="53"/>
  <c r="J33" i="53"/>
  <c r="C35" i="53"/>
  <c r="D39" i="49"/>
  <c r="A36" i="53"/>
  <c r="B39" i="49"/>
  <c r="AC32" i="53"/>
  <c r="AG32" i="53"/>
  <c r="AD183" i="53"/>
  <c r="AD106" i="53"/>
  <c r="O35" i="49"/>
  <c r="AA107" i="53"/>
  <c r="T36" i="49"/>
  <c r="AA184" i="53"/>
  <c r="AK33" i="53"/>
  <c r="AK108" i="53"/>
  <c r="Z33" i="53"/>
  <c r="Z108" i="53"/>
  <c r="AI33" i="53"/>
  <c r="AI108" i="53"/>
  <c r="AI184" i="53"/>
  <c r="P36" i="49"/>
  <c r="AE107" i="53"/>
  <c r="S36" i="49"/>
  <c r="AF184" i="53"/>
  <c r="AD184" i="53"/>
  <c r="O36" i="49"/>
  <c r="Q36" i="49"/>
  <c r="AD33" i="53"/>
  <c r="AD108" i="53"/>
  <c r="H36" i="49"/>
  <c r="W184" i="53"/>
  <c r="J36" i="49"/>
  <c r="AH184" i="53"/>
  <c r="Y107" i="53"/>
  <c r="AG33" i="53"/>
  <c r="AG108" i="53"/>
  <c r="AA33" i="53"/>
  <c r="AA108" i="53"/>
  <c r="AB33" i="53"/>
  <c r="M37" i="49"/>
  <c r="AJ33" i="53"/>
  <c r="AJ108" i="53"/>
  <c r="X33" i="53"/>
  <c r="X185" i="53"/>
  <c r="AE33" i="53"/>
  <c r="AE108" i="53"/>
  <c r="AH33" i="53"/>
  <c r="Y33" i="53"/>
  <c r="X184" i="53"/>
  <c r="I36" i="49"/>
  <c r="X107" i="53"/>
  <c r="R36" i="49"/>
  <c r="AG184" i="53"/>
  <c r="AG107" i="53"/>
  <c r="AI185" i="53"/>
  <c r="N36" i="49"/>
  <c r="AC107" i="53"/>
  <c r="AC184" i="53"/>
  <c r="AC33" i="53"/>
  <c r="AF33" i="53"/>
  <c r="U36" i="49"/>
  <c r="AJ107" i="53"/>
  <c r="AJ184" i="53"/>
  <c r="K36" i="49"/>
  <c r="Z107" i="53"/>
  <c r="Z184" i="53"/>
  <c r="AB107" i="53"/>
  <c r="AB184" i="53"/>
  <c r="M36" i="49"/>
  <c r="BP34" i="53"/>
  <c r="T34" i="53"/>
  <c r="BC34" i="53"/>
  <c r="G34" i="53"/>
  <c r="BK34" i="53"/>
  <c r="O34" i="53"/>
  <c r="BQ34" i="53"/>
  <c r="U34" i="53"/>
  <c r="BE34" i="53"/>
  <c r="I34" i="53"/>
  <c r="BM34" i="53"/>
  <c r="Q34" i="53"/>
  <c r="C38" i="49"/>
  <c r="BH34" i="53"/>
  <c r="L34" i="53"/>
  <c r="BG34" i="53"/>
  <c r="K34" i="53"/>
  <c r="BJ34" i="53"/>
  <c r="N34" i="53"/>
  <c r="BF34" i="53"/>
  <c r="J34" i="53"/>
  <c r="BN34" i="53"/>
  <c r="R34" i="53"/>
  <c r="AN34" i="53"/>
  <c r="D34" i="53"/>
  <c r="E38" i="49"/>
  <c r="BO34" i="53"/>
  <c r="S34" i="53"/>
  <c r="BI34" i="53"/>
  <c r="M34" i="53"/>
  <c r="BD34" i="53"/>
  <c r="H34" i="53"/>
  <c r="BL34" i="53"/>
  <c r="P34" i="53"/>
  <c r="B35" i="53"/>
  <c r="A37" i="53"/>
  <c r="B40" i="49"/>
  <c r="C36" i="53"/>
  <c r="D40" i="49"/>
  <c r="W33" i="53"/>
  <c r="AK184" i="53"/>
  <c r="AK107" i="53"/>
  <c r="V36" i="49"/>
  <c r="AK185" i="53"/>
  <c r="T37" i="49"/>
  <c r="V37" i="49"/>
  <c r="K37" i="49"/>
  <c r="Z185" i="53"/>
  <c r="AI34" i="53"/>
  <c r="AI186" i="53"/>
  <c r="AA185" i="53"/>
  <c r="AF34" i="53"/>
  <c r="AF186" i="53"/>
  <c r="AH34" i="53"/>
  <c r="S38" i="49"/>
  <c r="AD185" i="53"/>
  <c r="X34" i="53"/>
  <c r="X109" i="53"/>
  <c r="O37" i="49"/>
  <c r="AJ34" i="53"/>
  <c r="AJ186" i="53"/>
  <c r="R37" i="49"/>
  <c r="U37" i="49"/>
  <c r="L37" i="49"/>
  <c r="AG185" i="53"/>
  <c r="AB108" i="53"/>
  <c r="AB185" i="53"/>
  <c r="AC34" i="53"/>
  <c r="AC186" i="53"/>
  <c r="Z34" i="53"/>
  <c r="Z109" i="53"/>
  <c r="X108" i="53"/>
  <c r="AD34" i="53"/>
  <c r="AD186" i="53"/>
  <c r="I37" i="49"/>
  <c r="AK34" i="53"/>
  <c r="AK186" i="53"/>
  <c r="Y34" i="53"/>
  <c r="J38" i="49"/>
  <c r="AB34" i="53"/>
  <c r="AB186" i="53"/>
  <c r="P37" i="49"/>
  <c r="AE185" i="53"/>
  <c r="AA34" i="53"/>
  <c r="AA186" i="53"/>
  <c r="AG34" i="53"/>
  <c r="AG109" i="53"/>
  <c r="AJ185" i="53"/>
  <c r="H37" i="49"/>
  <c r="W108" i="53"/>
  <c r="W185" i="53"/>
  <c r="N37" i="49"/>
  <c r="AC108" i="53"/>
  <c r="AC185" i="53"/>
  <c r="AH108" i="53"/>
  <c r="S37" i="49"/>
  <c r="AH185" i="53"/>
  <c r="B36" i="53"/>
  <c r="BJ35" i="53"/>
  <c r="N35" i="53"/>
  <c r="AN35" i="53"/>
  <c r="D35" i="53"/>
  <c r="E39" i="49"/>
  <c r="BK35" i="53"/>
  <c r="O35" i="53"/>
  <c r="BF35" i="53"/>
  <c r="J35" i="53"/>
  <c r="BN35" i="53"/>
  <c r="R35" i="53"/>
  <c r="BI35" i="53"/>
  <c r="M35" i="53"/>
  <c r="BL35" i="53"/>
  <c r="P35" i="53"/>
  <c r="BC35" i="53"/>
  <c r="G35" i="53"/>
  <c r="BQ35" i="53"/>
  <c r="U35" i="53"/>
  <c r="BG35" i="53"/>
  <c r="K35" i="53"/>
  <c r="BO35" i="53"/>
  <c r="S35" i="53"/>
  <c r="C39" i="49"/>
  <c r="BH35" i="53"/>
  <c r="L35" i="53"/>
  <c r="BM35" i="53"/>
  <c r="Q35" i="53"/>
  <c r="BD35" i="53"/>
  <c r="H35" i="53"/>
  <c r="BP35" i="53"/>
  <c r="T35" i="53"/>
  <c r="BE35" i="53"/>
  <c r="I35" i="53"/>
  <c r="C37" i="53"/>
  <c r="B41" i="49"/>
  <c r="A38" i="53"/>
  <c r="W34" i="53"/>
  <c r="AE34" i="53"/>
  <c r="T38" i="49"/>
  <c r="AF108" i="53"/>
  <c r="AF185" i="53"/>
  <c r="Q37" i="49"/>
  <c r="Y108" i="53"/>
  <c r="Y185" i="53"/>
  <c r="J37" i="49"/>
  <c r="AI109" i="53"/>
  <c r="AI35" i="53"/>
  <c r="AA35" i="53"/>
  <c r="AA187" i="53"/>
  <c r="AG35" i="53"/>
  <c r="AG110" i="53"/>
  <c r="AC35" i="53"/>
  <c r="N39" i="49"/>
  <c r="Y109" i="53"/>
  <c r="AH186" i="53"/>
  <c r="X35" i="53"/>
  <c r="I39" i="49"/>
  <c r="Y35" i="53"/>
  <c r="Y110" i="53"/>
  <c r="AC109" i="53"/>
  <c r="N38" i="49"/>
  <c r="L38" i="49"/>
  <c r="AA109" i="53"/>
  <c r="Y186" i="53"/>
  <c r="Q38" i="49"/>
  <c r="AF109" i="53"/>
  <c r="AK109" i="53"/>
  <c r="AH109" i="53"/>
  <c r="K38" i="49"/>
  <c r="X186" i="53"/>
  <c r="I38" i="49"/>
  <c r="U38" i="49"/>
  <c r="AJ109" i="53"/>
  <c r="O38" i="49"/>
  <c r="AG186" i="53"/>
  <c r="AD109" i="53"/>
  <c r="V38" i="49"/>
  <c r="Z186" i="53"/>
  <c r="M38" i="49"/>
  <c r="R38" i="49"/>
  <c r="AB109" i="53"/>
  <c r="AK35" i="53"/>
  <c r="AJ35" i="53"/>
  <c r="U39" i="49"/>
  <c r="AF35" i="53"/>
  <c r="Q39" i="49"/>
  <c r="AE35" i="53"/>
  <c r="AE110" i="53"/>
  <c r="AB35" i="53"/>
  <c r="AB187" i="53"/>
  <c r="AH35" i="53"/>
  <c r="AH187" i="53"/>
  <c r="W35" i="53"/>
  <c r="W187" i="53"/>
  <c r="AC110" i="53"/>
  <c r="B42" i="49"/>
  <c r="A39" i="53"/>
  <c r="C38" i="53"/>
  <c r="Z35" i="53"/>
  <c r="BM36" i="53"/>
  <c r="Q36" i="53"/>
  <c r="BI36" i="53"/>
  <c r="M36" i="53"/>
  <c r="BH36" i="53"/>
  <c r="L36" i="53"/>
  <c r="BL36" i="53"/>
  <c r="P36" i="53"/>
  <c r="BK36" i="53"/>
  <c r="O36" i="53"/>
  <c r="BQ36" i="53"/>
  <c r="U36" i="53"/>
  <c r="BO36" i="53"/>
  <c r="S36" i="53"/>
  <c r="AN36" i="53"/>
  <c r="D36" i="53"/>
  <c r="E40" i="49"/>
  <c r="BJ36" i="53"/>
  <c r="N36" i="53"/>
  <c r="BG36" i="53"/>
  <c r="K36" i="53"/>
  <c r="BD36" i="53"/>
  <c r="H36" i="53"/>
  <c r="BC36" i="53"/>
  <c r="G36" i="53"/>
  <c r="C40" i="49"/>
  <c r="BN36" i="53"/>
  <c r="R36" i="53"/>
  <c r="BP36" i="53"/>
  <c r="T36" i="53"/>
  <c r="BE36" i="53"/>
  <c r="I36" i="53"/>
  <c r="BF36" i="53"/>
  <c r="J36" i="53"/>
  <c r="AI110" i="53"/>
  <c r="T39" i="49"/>
  <c r="AI187" i="53"/>
  <c r="L39" i="49"/>
  <c r="AE186" i="53"/>
  <c r="AE109" i="53"/>
  <c r="P38" i="49"/>
  <c r="D41" i="49"/>
  <c r="B37" i="53"/>
  <c r="W186" i="53"/>
  <c r="H38" i="49"/>
  <c r="W109" i="53"/>
  <c r="AD35" i="53"/>
  <c r="AC187" i="53"/>
  <c r="AA110" i="53"/>
  <c r="AG187" i="53"/>
  <c r="X187" i="53"/>
  <c r="R39" i="49"/>
  <c r="AI36" i="53"/>
  <c r="AI188" i="53"/>
  <c r="J39" i="49"/>
  <c r="Y187" i="53"/>
  <c r="AJ187" i="53"/>
  <c r="X110" i="53"/>
  <c r="AJ110" i="53"/>
  <c r="AE187" i="53"/>
  <c r="P39" i="49"/>
  <c r="W110" i="53"/>
  <c r="Y36" i="53"/>
  <c r="J40" i="49"/>
  <c r="AF187" i="53"/>
  <c r="AF110" i="53"/>
  <c r="H39" i="49"/>
  <c r="AB110" i="53"/>
  <c r="M39" i="49"/>
  <c r="AH110" i="53"/>
  <c r="S39" i="49"/>
  <c r="AK187" i="53"/>
  <c r="V39" i="49"/>
  <c r="AK110" i="53"/>
  <c r="AH36" i="53"/>
  <c r="AH188" i="53"/>
  <c r="AE36" i="53"/>
  <c r="P40" i="49"/>
  <c r="AJ36" i="53"/>
  <c r="U40" i="49"/>
  <c r="X36" i="53"/>
  <c r="X188" i="53"/>
  <c r="BN37" i="53"/>
  <c r="R37" i="53"/>
  <c r="BJ37" i="53"/>
  <c r="N37" i="53"/>
  <c r="BG37" i="53"/>
  <c r="K37" i="53"/>
  <c r="BI37" i="53"/>
  <c r="M37" i="53"/>
  <c r="BM37" i="53"/>
  <c r="Q37" i="53"/>
  <c r="C41" i="49"/>
  <c r="BO37" i="53"/>
  <c r="S37" i="53"/>
  <c r="BK37" i="53"/>
  <c r="O37" i="53"/>
  <c r="BL37" i="53"/>
  <c r="P37" i="53"/>
  <c r="BD37" i="53"/>
  <c r="H37" i="53"/>
  <c r="BE37" i="53"/>
  <c r="I37" i="53"/>
  <c r="BF37" i="53"/>
  <c r="J37" i="53"/>
  <c r="BQ37" i="53"/>
  <c r="U37" i="53"/>
  <c r="BP37" i="53"/>
  <c r="T37" i="53"/>
  <c r="BC37" i="53"/>
  <c r="G37" i="53"/>
  <c r="BH37" i="53"/>
  <c r="L37" i="53"/>
  <c r="AN37" i="53"/>
  <c r="D37" i="53"/>
  <c r="E41" i="49"/>
  <c r="Z36" i="53"/>
  <c r="T40" i="49"/>
  <c r="AI111" i="53"/>
  <c r="AF36" i="53"/>
  <c r="Z187" i="53"/>
  <c r="K39" i="49"/>
  <c r="Z110" i="53"/>
  <c r="D42" i="49"/>
  <c r="B38" i="53"/>
  <c r="AA36" i="53"/>
  <c r="AB36" i="53"/>
  <c r="B43" i="49"/>
  <c r="A40" i="53"/>
  <c r="C39" i="53"/>
  <c r="W36" i="53"/>
  <c r="AD36" i="53"/>
  <c r="AK36" i="53"/>
  <c r="AC36" i="53"/>
  <c r="AD110" i="53"/>
  <c r="O39" i="49"/>
  <c r="AD187" i="53"/>
  <c r="AG36" i="53"/>
  <c r="AI37" i="53"/>
  <c r="AI112" i="53"/>
  <c r="AJ111" i="53"/>
  <c r="Y111" i="53"/>
  <c r="AH111" i="53"/>
  <c r="AJ188" i="53"/>
  <c r="AE188" i="53"/>
  <c r="AE111" i="53"/>
  <c r="Y188" i="53"/>
  <c r="S40" i="49"/>
  <c r="AK37" i="53"/>
  <c r="AK112" i="53"/>
  <c r="AJ37" i="53"/>
  <c r="AJ112" i="53"/>
  <c r="I40" i="49"/>
  <c r="X111" i="53"/>
  <c r="AK188" i="53"/>
  <c r="V40" i="49"/>
  <c r="AK111" i="53"/>
  <c r="AF111" i="53"/>
  <c r="AF188" i="53"/>
  <c r="Q40" i="49"/>
  <c r="AD188" i="53"/>
  <c r="AD111" i="53"/>
  <c r="O40" i="49"/>
  <c r="X37" i="53"/>
  <c r="AD37" i="53"/>
  <c r="A41" i="53"/>
  <c r="C40" i="53"/>
  <c r="D44" i="49"/>
  <c r="B44" i="49"/>
  <c r="K40" i="49"/>
  <c r="Z111" i="53"/>
  <c r="Z188" i="53"/>
  <c r="AG111" i="53"/>
  <c r="R40" i="49"/>
  <c r="AG188" i="53"/>
  <c r="W188" i="53"/>
  <c r="W111" i="53"/>
  <c r="H40" i="49"/>
  <c r="M40" i="49"/>
  <c r="AB111" i="53"/>
  <c r="AB188" i="53"/>
  <c r="AB37" i="53"/>
  <c r="AF37" i="53"/>
  <c r="AG37" i="53"/>
  <c r="AH37" i="53"/>
  <c r="AC111" i="53"/>
  <c r="AC188" i="53"/>
  <c r="N40" i="49"/>
  <c r="D43" i="49"/>
  <c r="B39" i="53"/>
  <c r="AA188" i="53"/>
  <c r="L40" i="49"/>
  <c r="AA111" i="53"/>
  <c r="BJ38" i="53"/>
  <c r="N38" i="53"/>
  <c r="AN38" i="53"/>
  <c r="D38" i="53"/>
  <c r="E42" i="49"/>
  <c r="BQ38" i="53"/>
  <c r="U38" i="53"/>
  <c r="BG38" i="53"/>
  <c r="K38" i="53"/>
  <c r="BM38" i="53"/>
  <c r="Q38" i="53"/>
  <c r="BN38" i="53"/>
  <c r="R38" i="53"/>
  <c r="BE38" i="53"/>
  <c r="I38" i="53"/>
  <c r="BP38" i="53"/>
  <c r="T38" i="53"/>
  <c r="BF38" i="53"/>
  <c r="J38" i="53"/>
  <c r="BI38" i="53"/>
  <c r="M38" i="53"/>
  <c r="BK38" i="53"/>
  <c r="O38" i="53"/>
  <c r="BC38" i="53"/>
  <c r="G38" i="53"/>
  <c r="BL38" i="53"/>
  <c r="P38" i="53"/>
  <c r="BD38" i="53"/>
  <c r="H38" i="53"/>
  <c r="BO38" i="53"/>
  <c r="S38" i="53"/>
  <c r="C42" i="49"/>
  <c r="BH38" i="53"/>
  <c r="L38" i="53"/>
  <c r="W37" i="53"/>
  <c r="Z37" i="53"/>
  <c r="AE37" i="53"/>
  <c r="AC37" i="53"/>
  <c r="Y37" i="53"/>
  <c r="AA37" i="53"/>
  <c r="AI189" i="53"/>
  <c r="T41" i="49"/>
  <c r="AB38" i="53"/>
  <c r="M42" i="49"/>
  <c r="AF38" i="53"/>
  <c r="Q42" i="49"/>
  <c r="AI38" i="53"/>
  <c r="AI113" i="53"/>
  <c r="AJ189" i="53"/>
  <c r="U41" i="49"/>
  <c r="W38" i="53"/>
  <c r="W190" i="53"/>
  <c r="AJ38" i="53"/>
  <c r="AJ113" i="53"/>
  <c r="AG38" i="53"/>
  <c r="R42" i="49"/>
  <c r="AE38" i="53"/>
  <c r="AE190" i="53"/>
  <c r="Z38" i="53"/>
  <c r="Z190" i="53"/>
  <c r="X38" i="53"/>
  <c r="X190" i="53"/>
  <c r="AC38" i="53"/>
  <c r="AC190" i="53"/>
  <c r="Y38" i="53"/>
  <c r="Y190" i="53"/>
  <c r="AH38" i="53"/>
  <c r="S42" i="49"/>
  <c r="AK38" i="53"/>
  <c r="V42" i="49"/>
  <c r="V41" i="49"/>
  <c r="AK189" i="53"/>
  <c r="AF112" i="53"/>
  <c r="Q41" i="49"/>
  <c r="AF189" i="53"/>
  <c r="P41" i="49"/>
  <c r="AE189" i="53"/>
  <c r="AE112" i="53"/>
  <c r="AB112" i="53"/>
  <c r="M41" i="49"/>
  <c r="AB189" i="53"/>
  <c r="A42" i="53"/>
  <c r="C41" i="53"/>
  <c r="B45" i="49"/>
  <c r="Y189" i="53"/>
  <c r="J41" i="49"/>
  <c r="Y112" i="53"/>
  <c r="AC112" i="53"/>
  <c r="N41" i="49"/>
  <c r="AC189" i="53"/>
  <c r="K41" i="49"/>
  <c r="Z112" i="53"/>
  <c r="Z189" i="53"/>
  <c r="AD38" i="53"/>
  <c r="BD39" i="53"/>
  <c r="H39" i="53"/>
  <c r="BM39" i="53"/>
  <c r="Q39" i="53"/>
  <c r="BP39" i="53"/>
  <c r="T39" i="53"/>
  <c r="AN39" i="53"/>
  <c r="D39" i="53"/>
  <c r="E43" i="49"/>
  <c r="BG39" i="53"/>
  <c r="K39" i="53"/>
  <c r="BK39" i="53"/>
  <c r="O39" i="53"/>
  <c r="BH39" i="53"/>
  <c r="L39" i="53"/>
  <c r="BL39" i="53"/>
  <c r="P39" i="53"/>
  <c r="BO39" i="53"/>
  <c r="S39" i="53"/>
  <c r="C43" i="49"/>
  <c r="BN39" i="53"/>
  <c r="R39" i="53"/>
  <c r="BQ39" i="53"/>
  <c r="U39" i="53"/>
  <c r="BE39" i="53"/>
  <c r="I39" i="53"/>
  <c r="BF39" i="53"/>
  <c r="J39" i="53"/>
  <c r="BI39" i="53"/>
  <c r="M39" i="53"/>
  <c r="BC39" i="53"/>
  <c r="G39" i="53"/>
  <c r="BJ39" i="53"/>
  <c r="N39" i="53"/>
  <c r="AH189" i="53"/>
  <c r="AH112" i="53"/>
  <c r="S41" i="49"/>
  <c r="AD112" i="53"/>
  <c r="AD189" i="53"/>
  <c r="O41" i="49"/>
  <c r="AA189" i="53"/>
  <c r="L41" i="49"/>
  <c r="AA112" i="53"/>
  <c r="W189" i="53"/>
  <c r="W112" i="53"/>
  <c r="H41" i="49"/>
  <c r="AA38" i="53"/>
  <c r="AG189" i="53"/>
  <c r="R41" i="49"/>
  <c r="AG112" i="53"/>
  <c r="B40" i="53"/>
  <c r="X112" i="53"/>
  <c r="I41" i="49"/>
  <c r="X189" i="53"/>
  <c r="AB113" i="53"/>
  <c r="AB190" i="53"/>
  <c r="AF190" i="53"/>
  <c r="AF113" i="53"/>
  <c r="T42" i="49"/>
  <c r="AK39" i="53"/>
  <c r="AK114" i="53"/>
  <c r="AI39" i="53"/>
  <c r="AI190" i="53"/>
  <c r="W39" i="53"/>
  <c r="W191" i="53"/>
  <c r="AF39" i="53"/>
  <c r="Q43" i="49"/>
  <c r="AD39" i="53"/>
  <c r="AD191" i="53"/>
  <c r="Y39" i="53"/>
  <c r="J43" i="49"/>
  <c r="K42" i="49"/>
  <c r="H42" i="49"/>
  <c r="W113" i="53"/>
  <c r="Z113" i="53"/>
  <c r="N42" i="49"/>
  <c r="P42" i="49"/>
  <c r="X113" i="53"/>
  <c r="AG113" i="53"/>
  <c r="AJ190" i="53"/>
  <c r="U42" i="49"/>
  <c r="Y113" i="53"/>
  <c r="AC113" i="53"/>
  <c r="AG190" i="53"/>
  <c r="J42" i="49"/>
  <c r="AE113" i="53"/>
  <c r="I42" i="49"/>
  <c r="AH113" i="53"/>
  <c r="AH190" i="53"/>
  <c r="AK113" i="53"/>
  <c r="AK190" i="53"/>
  <c r="W114" i="53"/>
  <c r="AF191" i="53"/>
  <c r="AC39" i="53"/>
  <c r="AH39" i="53"/>
  <c r="AA39" i="53"/>
  <c r="AG39" i="53"/>
  <c r="X39" i="53"/>
  <c r="D45" i="49"/>
  <c r="B41" i="53"/>
  <c r="AK191" i="53"/>
  <c r="AB39" i="53"/>
  <c r="AJ39" i="53"/>
  <c r="AD113" i="53"/>
  <c r="O42" i="49"/>
  <c r="AD190" i="53"/>
  <c r="C42" i="53"/>
  <c r="A43" i="53"/>
  <c r="B46" i="49"/>
  <c r="BJ40" i="53"/>
  <c r="N40" i="53"/>
  <c r="BE40" i="53"/>
  <c r="I40" i="53"/>
  <c r="BQ40" i="53"/>
  <c r="U40" i="53"/>
  <c r="BF40" i="53"/>
  <c r="J40" i="53"/>
  <c r="BP40" i="53"/>
  <c r="T40" i="53"/>
  <c r="BD40" i="53"/>
  <c r="H40" i="53"/>
  <c r="BL40" i="53"/>
  <c r="P40" i="53"/>
  <c r="BH40" i="53"/>
  <c r="L40" i="53"/>
  <c r="BN40" i="53"/>
  <c r="R40" i="53"/>
  <c r="BC40" i="53"/>
  <c r="G40" i="53"/>
  <c r="BK40" i="53"/>
  <c r="O40" i="53"/>
  <c r="BG40" i="53"/>
  <c r="K40" i="53"/>
  <c r="BO40" i="53"/>
  <c r="S40" i="53"/>
  <c r="C44" i="49"/>
  <c r="BI40" i="53"/>
  <c r="M40" i="53"/>
  <c r="BM40" i="53"/>
  <c r="Q40" i="53"/>
  <c r="AN40" i="53"/>
  <c r="D40" i="53"/>
  <c r="AA113" i="53"/>
  <c r="AA190" i="53"/>
  <c r="L42" i="49"/>
  <c r="Z39" i="53"/>
  <c r="AE39" i="53"/>
  <c r="AI114" i="53"/>
  <c r="AI191" i="53"/>
  <c r="T43" i="49"/>
  <c r="AD114" i="53"/>
  <c r="V43" i="49"/>
  <c r="AI40" i="53"/>
  <c r="T44" i="49"/>
  <c r="AF114" i="53"/>
  <c r="O43" i="49"/>
  <c r="H43" i="49"/>
  <c r="Y191" i="53"/>
  <c r="Y114" i="53"/>
  <c r="Z40" i="53"/>
  <c r="Z115" i="53"/>
  <c r="AG40" i="53"/>
  <c r="AG115" i="53"/>
  <c r="AE40" i="53"/>
  <c r="AE192" i="53"/>
  <c r="AJ40" i="53"/>
  <c r="U44" i="49"/>
  <c r="AF40" i="53"/>
  <c r="AF115" i="53"/>
  <c r="AK40" i="53"/>
  <c r="AK115" i="53"/>
  <c r="AH191" i="53"/>
  <c r="S43" i="49"/>
  <c r="AH114" i="53"/>
  <c r="X40" i="53"/>
  <c r="X115" i="53"/>
  <c r="AC191" i="53"/>
  <c r="AC114" i="53"/>
  <c r="N43" i="49"/>
  <c r="V44" i="49"/>
  <c r="AD40" i="53"/>
  <c r="E44" i="49"/>
  <c r="W40" i="53"/>
  <c r="AC40" i="53"/>
  <c r="AB40" i="53"/>
  <c r="D46" i="49"/>
  <c r="B42" i="53"/>
  <c r="AJ114" i="53"/>
  <c r="AJ191" i="53"/>
  <c r="U43" i="49"/>
  <c r="AB114" i="53"/>
  <c r="M43" i="49"/>
  <c r="AB191" i="53"/>
  <c r="BQ41" i="53"/>
  <c r="U41" i="53"/>
  <c r="BK41" i="53"/>
  <c r="O41" i="53"/>
  <c r="BG41" i="53"/>
  <c r="K41" i="53"/>
  <c r="C45" i="49"/>
  <c r="BC41" i="53"/>
  <c r="G41" i="53"/>
  <c r="BF41" i="53"/>
  <c r="J41" i="53"/>
  <c r="BD41" i="53"/>
  <c r="H41" i="53"/>
  <c r="AN41" i="53"/>
  <c r="D41" i="53"/>
  <c r="E45" i="49"/>
  <c r="BE41" i="53"/>
  <c r="I41" i="53"/>
  <c r="BH41" i="53"/>
  <c r="L41" i="53"/>
  <c r="BO41" i="53"/>
  <c r="S41" i="53"/>
  <c r="BI41" i="53"/>
  <c r="M41" i="53"/>
  <c r="BL41" i="53"/>
  <c r="P41" i="53"/>
  <c r="BJ41" i="53"/>
  <c r="N41" i="53"/>
  <c r="BN41" i="53"/>
  <c r="R41" i="53"/>
  <c r="BP41" i="53"/>
  <c r="T41" i="53"/>
  <c r="BM41" i="53"/>
  <c r="Q41" i="53"/>
  <c r="AG114" i="53"/>
  <c r="AG191" i="53"/>
  <c r="R43" i="49"/>
  <c r="K43" i="49"/>
  <c r="Z191" i="53"/>
  <c r="Z114" i="53"/>
  <c r="AA40" i="53"/>
  <c r="Y40" i="53"/>
  <c r="AA191" i="53"/>
  <c r="L43" i="49"/>
  <c r="AA114" i="53"/>
  <c r="P43" i="49"/>
  <c r="AE191" i="53"/>
  <c r="AE114" i="53"/>
  <c r="AH40" i="53"/>
  <c r="B47" i="49"/>
  <c r="A44" i="53"/>
  <c r="C43" i="53"/>
  <c r="D47" i="49"/>
  <c r="I43" i="49"/>
  <c r="X114" i="53"/>
  <c r="X191" i="53"/>
  <c r="AI115" i="53"/>
  <c r="AI192" i="53"/>
  <c r="B43" i="53"/>
  <c r="BQ43" i="53"/>
  <c r="U43" i="53"/>
  <c r="AJ41" i="53"/>
  <c r="U45" i="49"/>
  <c r="AI41" i="53"/>
  <c r="AI116" i="53"/>
  <c r="AC41" i="53"/>
  <c r="N45" i="49"/>
  <c r="AG192" i="53"/>
  <c r="R44" i="49"/>
  <c r="AG41" i="53"/>
  <c r="AG116" i="53"/>
  <c r="AH41" i="53"/>
  <c r="AH193" i="53"/>
  <c r="Y41" i="53"/>
  <c r="J45" i="49"/>
  <c r="Z192" i="53"/>
  <c r="K44" i="49"/>
  <c r="AF192" i="53"/>
  <c r="AE115" i="53"/>
  <c r="P44" i="49"/>
  <c r="AJ192" i="53"/>
  <c r="AJ115" i="53"/>
  <c r="X192" i="53"/>
  <c r="I44" i="49"/>
  <c r="AK192" i="53"/>
  <c r="X41" i="53"/>
  <c r="X193" i="53"/>
  <c r="AD41" i="53"/>
  <c r="AD193" i="53"/>
  <c r="AB41" i="53"/>
  <c r="AB193" i="53"/>
  <c r="Q44" i="49"/>
  <c r="AF41" i="53"/>
  <c r="Q45" i="49"/>
  <c r="W41" i="53"/>
  <c r="H45" i="49"/>
  <c r="AJ116" i="53"/>
  <c r="AJ193" i="53"/>
  <c r="BI43" i="53"/>
  <c r="M43" i="53"/>
  <c r="BL43" i="53"/>
  <c r="P43" i="53"/>
  <c r="BF43" i="53"/>
  <c r="J43" i="53"/>
  <c r="AN43" i="53"/>
  <c r="D43" i="53"/>
  <c r="E47" i="49"/>
  <c r="J44" i="49"/>
  <c r="Y192" i="53"/>
  <c r="Y115" i="53"/>
  <c r="AA192" i="53"/>
  <c r="AA115" i="53"/>
  <c r="L44" i="49"/>
  <c r="AA41" i="53"/>
  <c r="AE41" i="53"/>
  <c r="BQ42" i="53"/>
  <c r="U42" i="53"/>
  <c r="BO42" i="53"/>
  <c r="S42" i="53"/>
  <c r="BC42" i="53"/>
  <c r="G42" i="53"/>
  <c r="BF42" i="53"/>
  <c r="J42" i="53"/>
  <c r="BK42" i="53"/>
  <c r="O42" i="53"/>
  <c r="BL42" i="53"/>
  <c r="P42" i="53"/>
  <c r="BN42" i="53"/>
  <c r="R42" i="53"/>
  <c r="BH42" i="53"/>
  <c r="L42" i="53"/>
  <c r="AN42" i="53"/>
  <c r="D42" i="53"/>
  <c r="E46" i="49"/>
  <c r="BE42" i="53"/>
  <c r="I42" i="53"/>
  <c r="BM42" i="53"/>
  <c r="Q42" i="53"/>
  <c r="BP42" i="53"/>
  <c r="T42" i="53"/>
  <c r="BG42" i="53"/>
  <c r="K42" i="53"/>
  <c r="BD42" i="53"/>
  <c r="H42" i="53"/>
  <c r="C46" i="49"/>
  <c r="BI42" i="53"/>
  <c r="M42" i="53"/>
  <c r="BJ42" i="53"/>
  <c r="N42" i="53"/>
  <c r="W115" i="53"/>
  <c r="W192" i="53"/>
  <c r="H44" i="49"/>
  <c r="AC193" i="53"/>
  <c r="B48" i="49"/>
  <c r="A45" i="53"/>
  <c r="C44" i="53"/>
  <c r="D48" i="49"/>
  <c r="S44" i="49"/>
  <c r="AH115" i="53"/>
  <c r="AH192" i="53"/>
  <c r="AK41" i="53"/>
  <c r="Z41" i="53"/>
  <c r="AB192" i="53"/>
  <c r="AB115" i="53"/>
  <c r="M44" i="49"/>
  <c r="AC115" i="53"/>
  <c r="N44" i="49"/>
  <c r="AC192" i="53"/>
  <c r="AD192" i="53"/>
  <c r="O44" i="49"/>
  <c r="AD115" i="53"/>
  <c r="BP43" i="53"/>
  <c r="T43" i="53"/>
  <c r="AJ43" i="53"/>
  <c r="BK43" i="53"/>
  <c r="O43" i="53"/>
  <c r="AE43" i="53"/>
  <c r="BH43" i="53"/>
  <c r="L43" i="53"/>
  <c r="BJ43" i="53"/>
  <c r="N43" i="53"/>
  <c r="AD43" i="53"/>
  <c r="BG43" i="53"/>
  <c r="K43" i="53"/>
  <c r="C47" i="49"/>
  <c r="BC43" i="53"/>
  <c r="G43" i="53"/>
  <c r="BM43" i="53"/>
  <c r="Q43" i="53"/>
  <c r="BN43" i="53"/>
  <c r="R43" i="53"/>
  <c r="BO43" i="53"/>
  <c r="S43" i="53"/>
  <c r="AI43" i="53"/>
  <c r="B44" i="53"/>
  <c r="AA43" i="53"/>
  <c r="AA195" i="53"/>
  <c r="T45" i="49"/>
  <c r="AI193" i="53"/>
  <c r="AC43" i="53"/>
  <c r="N47" i="49"/>
  <c r="AH43" i="53"/>
  <c r="AH118" i="53"/>
  <c r="AF43" i="53"/>
  <c r="AF195" i="53"/>
  <c r="Z43" i="53"/>
  <c r="BD43" i="53"/>
  <c r="H43" i="53"/>
  <c r="BE43" i="53"/>
  <c r="I43" i="53"/>
  <c r="AB43" i="53"/>
  <c r="AK43" i="53"/>
  <c r="X43" i="53"/>
  <c r="X118" i="53"/>
  <c r="Y43" i="53"/>
  <c r="AG43" i="53"/>
  <c r="AD116" i="53"/>
  <c r="W43" i="53"/>
  <c r="W195" i="53"/>
  <c r="Y193" i="53"/>
  <c r="Y116" i="53"/>
  <c r="AI42" i="53"/>
  <c r="AI194" i="53"/>
  <c r="AH116" i="53"/>
  <c r="W116" i="53"/>
  <c r="M45" i="49"/>
  <c r="AC116" i="53"/>
  <c r="AG193" i="53"/>
  <c r="X116" i="53"/>
  <c r="R45" i="49"/>
  <c r="S45" i="49"/>
  <c r="W193" i="53"/>
  <c r="AE42" i="53"/>
  <c r="AE194" i="53"/>
  <c r="AB116" i="53"/>
  <c r="I45" i="49"/>
  <c r="AF193" i="53"/>
  <c r="O45" i="49"/>
  <c r="Y42" i="53"/>
  <c r="J46" i="49"/>
  <c r="AF116" i="53"/>
  <c r="AJ42" i="53"/>
  <c r="AJ194" i="53"/>
  <c r="AE116" i="53"/>
  <c r="P45" i="49"/>
  <c r="AE193" i="53"/>
  <c r="AC195" i="53"/>
  <c r="AF118" i="53"/>
  <c r="V45" i="49"/>
  <c r="AK193" i="53"/>
  <c r="AK116" i="53"/>
  <c r="Z42" i="53"/>
  <c r="AK42" i="53"/>
  <c r="W42" i="53"/>
  <c r="AF42" i="53"/>
  <c r="AI117" i="53"/>
  <c r="AD42" i="53"/>
  <c r="AC42" i="53"/>
  <c r="X42" i="53"/>
  <c r="AB42" i="53"/>
  <c r="AA193" i="53"/>
  <c r="AA116" i="53"/>
  <c r="L45" i="49"/>
  <c r="BJ44" i="53"/>
  <c r="N44" i="53"/>
  <c r="BF44" i="53"/>
  <c r="J44" i="53"/>
  <c r="BI44" i="53"/>
  <c r="M44" i="53"/>
  <c r="BO44" i="53"/>
  <c r="S44" i="53"/>
  <c r="BL44" i="53"/>
  <c r="P44" i="53"/>
  <c r="BM44" i="53"/>
  <c r="Q44" i="53"/>
  <c r="BC44" i="53"/>
  <c r="G44" i="53"/>
  <c r="BP44" i="53"/>
  <c r="T44" i="53"/>
  <c r="BD44" i="53"/>
  <c r="H44" i="53"/>
  <c r="C48" i="49"/>
  <c r="BN44" i="53"/>
  <c r="R44" i="53"/>
  <c r="BH44" i="53"/>
  <c r="L44" i="53"/>
  <c r="BG44" i="53"/>
  <c r="K44" i="53"/>
  <c r="AN44" i="53"/>
  <c r="D44" i="53"/>
  <c r="E48" i="49"/>
  <c r="BQ44" i="53"/>
  <c r="U44" i="53"/>
  <c r="BE44" i="53"/>
  <c r="I44" i="53"/>
  <c r="BK44" i="53"/>
  <c r="O44" i="53"/>
  <c r="Z116" i="53"/>
  <c r="K45" i="49"/>
  <c r="Z193" i="53"/>
  <c r="A46" i="53"/>
  <c r="B49" i="49"/>
  <c r="C45" i="53"/>
  <c r="D49" i="49"/>
  <c r="AG42" i="53"/>
  <c r="AH42" i="53"/>
  <c r="AE118" i="53"/>
  <c r="P47" i="49"/>
  <c r="AE195" i="53"/>
  <c r="AA42" i="53"/>
  <c r="AB195" i="53"/>
  <c r="M47" i="49"/>
  <c r="AB118" i="53"/>
  <c r="AK118" i="53"/>
  <c r="AK195" i="53"/>
  <c r="V47" i="49"/>
  <c r="Y118" i="53"/>
  <c r="J47" i="49"/>
  <c r="Y195" i="53"/>
  <c r="R47" i="49"/>
  <c r="AG118" i="53"/>
  <c r="AG195" i="53"/>
  <c r="Z118" i="53"/>
  <c r="Z195" i="53"/>
  <c r="K47" i="49"/>
  <c r="AD118" i="53"/>
  <c r="O47" i="49"/>
  <c r="AD195" i="53"/>
  <c r="L47" i="49"/>
  <c r="I47" i="49"/>
  <c r="AE44" i="53"/>
  <c r="X195" i="53"/>
  <c r="AA118" i="53"/>
  <c r="AC118" i="53"/>
  <c r="U47" i="49"/>
  <c r="AJ118" i="53"/>
  <c r="AJ195" i="53"/>
  <c r="AI195" i="53"/>
  <c r="AI118" i="53"/>
  <c r="T47" i="49"/>
  <c r="B45" i="53"/>
  <c r="BJ45" i="53"/>
  <c r="N45" i="53"/>
  <c r="S47" i="49"/>
  <c r="Q47" i="49"/>
  <c r="H47" i="49"/>
  <c r="AC44" i="53"/>
  <c r="AC196" i="53"/>
  <c r="AB44" i="53"/>
  <c r="AF44" i="53"/>
  <c r="AK44" i="53"/>
  <c r="V48" i="49"/>
  <c r="AJ44" i="53"/>
  <c r="AJ196" i="53"/>
  <c r="W44" i="53"/>
  <c r="H48" i="49"/>
  <c r="AG44" i="53"/>
  <c r="Z44" i="53"/>
  <c r="Z196" i="53"/>
  <c r="W118" i="53"/>
  <c r="AH195" i="53"/>
  <c r="Y44" i="53"/>
  <c r="Y196" i="53"/>
  <c r="X44" i="53"/>
  <c r="I48" i="49"/>
  <c r="AI44" i="53"/>
  <c r="T48" i="49"/>
  <c r="AA44" i="53"/>
  <c r="L48" i="49"/>
  <c r="AH44" i="53"/>
  <c r="AH196" i="53"/>
  <c r="AD44" i="53"/>
  <c r="AD119" i="53"/>
  <c r="T46" i="49"/>
  <c r="AE117" i="53"/>
  <c r="P46" i="49"/>
  <c r="Y194" i="53"/>
  <c r="Y117" i="53"/>
  <c r="AJ117" i="53"/>
  <c r="U46" i="49"/>
  <c r="AK119" i="53"/>
  <c r="AJ119" i="53"/>
  <c r="S48" i="49"/>
  <c r="AH119" i="53"/>
  <c r="AD196" i="53"/>
  <c r="AC194" i="53"/>
  <c r="N46" i="49"/>
  <c r="AC117" i="53"/>
  <c r="K46" i="49"/>
  <c r="Z194" i="53"/>
  <c r="Z117" i="53"/>
  <c r="Y119" i="53"/>
  <c r="J48" i="49"/>
  <c r="AD117" i="53"/>
  <c r="O46" i="49"/>
  <c r="AD194" i="53"/>
  <c r="Q46" i="49"/>
  <c r="AF117" i="53"/>
  <c r="AF194" i="53"/>
  <c r="AA194" i="53"/>
  <c r="AA117" i="53"/>
  <c r="L46" i="49"/>
  <c r="AH194" i="53"/>
  <c r="AH117" i="53"/>
  <c r="S46" i="49"/>
  <c r="AA196" i="53"/>
  <c r="AB194" i="53"/>
  <c r="M46" i="49"/>
  <c r="AB117" i="53"/>
  <c r="W194" i="53"/>
  <c r="W117" i="53"/>
  <c r="H46" i="49"/>
  <c r="AG194" i="53"/>
  <c r="AG117" i="53"/>
  <c r="R46" i="49"/>
  <c r="AN45" i="53"/>
  <c r="D45" i="53"/>
  <c r="E49" i="49"/>
  <c r="BI45" i="53"/>
  <c r="M45" i="53"/>
  <c r="C49" i="49"/>
  <c r="BQ45" i="53"/>
  <c r="U45" i="53"/>
  <c r="BC45" i="53"/>
  <c r="G45" i="53"/>
  <c r="BF45" i="53"/>
  <c r="J45" i="53"/>
  <c r="BN45" i="53"/>
  <c r="R45" i="53"/>
  <c r="BD45" i="53"/>
  <c r="H45" i="53"/>
  <c r="BL45" i="53"/>
  <c r="P45" i="53"/>
  <c r="B50" i="49"/>
  <c r="A47" i="53"/>
  <c r="C46" i="53"/>
  <c r="D50" i="49"/>
  <c r="AB119" i="53"/>
  <c r="AB196" i="53"/>
  <c r="M48" i="49"/>
  <c r="AF196" i="53"/>
  <c r="AF119" i="53"/>
  <c r="Q48" i="49"/>
  <c r="AE196" i="53"/>
  <c r="AE119" i="53"/>
  <c r="P48" i="49"/>
  <c r="X119" i="53"/>
  <c r="AG196" i="53"/>
  <c r="R48" i="49"/>
  <c r="AG119" i="53"/>
  <c r="I46" i="49"/>
  <c r="X194" i="53"/>
  <c r="X117" i="53"/>
  <c r="AK194" i="53"/>
  <c r="V46" i="49"/>
  <c r="AK117" i="53"/>
  <c r="X196" i="53"/>
  <c r="AD45" i="53"/>
  <c r="X45" i="53"/>
  <c r="X120" i="53"/>
  <c r="AE45" i="53"/>
  <c r="AH45" i="53"/>
  <c r="S49" i="49"/>
  <c r="W45" i="53"/>
  <c r="H49" i="49"/>
  <c r="B46" i="53"/>
  <c r="BK45" i="53"/>
  <c r="O45" i="53"/>
  <c r="AC45" i="53"/>
  <c r="AC120" i="53"/>
  <c r="BE45" i="53"/>
  <c r="I45" i="53"/>
  <c r="Y45" i="53"/>
  <c r="Y120" i="53"/>
  <c r="BO45" i="53"/>
  <c r="S45" i="53"/>
  <c r="AI45" i="53"/>
  <c r="AI197" i="53"/>
  <c r="BM45" i="53"/>
  <c r="Q45" i="53"/>
  <c r="AG45" i="53"/>
  <c r="AI119" i="53"/>
  <c r="U48" i="49"/>
  <c r="AK45" i="53"/>
  <c r="AK120" i="53"/>
  <c r="AF45" i="53"/>
  <c r="Z45" i="53"/>
  <c r="Z120" i="53"/>
  <c r="BH45" i="53"/>
  <c r="L45" i="53"/>
  <c r="AB45" i="53"/>
  <c r="AB120" i="53"/>
  <c r="BG45" i="53"/>
  <c r="K45" i="53"/>
  <c r="AA45" i="53"/>
  <c r="AA197" i="53"/>
  <c r="BP45" i="53"/>
  <c r="T45" i="53"/>
  <c r="AJ45" i="53"/>
  <c r="AJ120" i="53"/>
  <c r="AC119" i="53"/>
  <c r="AI196" i="53"/>
  <c r="N48" i="49"/>
  <c r="W196" i="53"/>
  <c r="W119" i="53"/>
  <c r="O48" i="49"/>
  <c r="K48" i="49"/>
  <c r="Z119" i="53"/>
  <c r="AK196" i="53"/>
  <c r="AA119" i="53"/>
  <c r="X197" i="53"/>
  <c r="AB197" i="53"/>
  <c r="A48" i="53"/>
  <c r="C47" i="53"/>
  <c r="D51" i="49"/>
  <c r="B51" i="49"/>
  <c r="BO46" i="53"/>
  <c r="S46" i="53"/>
  <c r="BE46" i="53"/>
  <c r="I46" i="53"/>
  <c r="BI46" i="53"/>
  <c r="M46" i="53"/>
  <c r="BJ46" i="53"/>
  <c r="N46" i="53"/>
  <c r="BD46" i="53"/>
  <c r="H46" i="53"/>
  <c r="BK46" i="53"/>
  <c r="O46" i="53"/>
  <c r="BQ46" i="53"/>
  <c r="U46" i="53"/>
  <c r="BH46" i="53"/>
  <c r="L46" i="53"/>
  <c r="BP46" i="53"/>
  <c r="T46" i="53"/>
  <c r="BG46" i="53"/>
  <c r="K46" i="53"/>
  <c r="BL46" i="53"/>
  <c r="P46" i="53"/>
  <c r="AN46" i="53"/>
  <c r="D46" i="53"/>
  <c r="E50" i="49"/>
  <c r="BC46" i="53"/>
  <c r="G46" i="53"/>
  <c r="C50" i="49"/>
  <c r="BM46" i="53"/>
  <c r="Q46" i="53"/>
  <c r="BN46" i="53"/>
  <c r="R46" i="53"/>
  <c r="BF46" i="53"/>
  <c r="J46" i="53"/>
  <c r="O49" i="49"/>
  <c r="AD120" i="53"/>
  <c r="AD197" i="53"/>
  <c r="AE197" i="53"/>
  <c r="P49" i="49"/>
  <c r="AE120" i="53"/>
  <c r="Z197" i="53"/>
  <c r="W197" i="53"/>
  <c r="W120" i="53"/>
  <c r="AF197" i="53"/>
  <c r="Q49" i="49"/>
  <c r="AF120" i="53"/>
  <c r="AI120" i="53"/>
  <c r="T49" i="49"/>
  <c r="AA120" i="53"/>
  <c r="L49" i="49"/>
  <c r="AC197" i="53"/>
  <c r="AH197" i="53"/>
  <c r="V49" i="49"/>
  <c r="I49" i="49"/>
  <c r="AK197" i="53"/>
  <c r="U49" i="49"/>
  <c r="J49" i="49"/>
  <c r="Y197" i="53"/>
  <c r="AH120" i="53"/>
  <c r="N49" i="49"/>
  <c r="K49" i="49"/>
  <c r="AH46" i="53"/>
  <c r="AE46" i="53"/>
  <c r="Z46" i="53"/>
  <c r="K50" i="49"/>
  <c r="AG46" i="53"/>
  <c r="R50" i="49"/>
  <c r="AF46" i="53"/>
  <c r="Q50" i="49"/>
  <c r="AG197" i="53"/>
  <c r="AG120" i="53"/>
  <c r="R49" i="49"/>
  <c r="M49" i="49"/>
  <c r="AJ197" i="53"/>
  <c r="AK46" i="53"/>
  <c r="AA46" i="53"/>
  <c r="AA121" i="53"/>
  <c r="AJ46" i="53"/>
  <c r="U50" i="49"/>
  <c r="AD46" i="53"/>
  <c r="AD121" i="53"/>
  <c r="Y46" i="53"/>
  <c r="Y121" i="53"/>
  <c r="AC46" i="53"/>
  <c r="AC121" i="53"/>
  <c r="AI46" i="53"/>
  <c r="AI121" i="53"/>
  <c r="X46" i="53"/>
  <c r="AB46" i="53"/>
  <c r="AB121" i="53"/>
  <c r="W46" i="53"/>
  <c r="W198" i="53"/>
  <c r="B47" i="53"/>
  <c r="S50" i="49"/>
  <c r="AH198" i="53"/>
  <c r="AH121" i="53"/>
  <c r="Z121" i="53"/>
  <c r="P50" i="49"/>
  <c r="AE121" i="53"/>
  <c r="AE198" i="53"/>
  <c r="AF198" i="53"/>
  <c r="AF121" i="53"/>
  <c r="AA198" i="53"/>
  <c r="AJ198" i="53"/>
  <c r="AJ121" i="53"/>
  <c r="O50" i="49"/>
  <c r="J50" i="49"/>
  <c r="BK47" i="53"/>
  <c r="O47" i="53"/>
  <c r="BO47" i="53"/>
  <c r="S47" i="53"/>
  <c r="BN47" i="53"/>
  <c r="R47" i="53"/>
  <c r="BI47" i="53"/>
  <c r="M47" i="53"/>
  <c r="BD47" i="53"/>
  <c r="H47" i="53"/>
  <c r="BH47" i="53"/>
  <c r="L47" i="53"/>
  <c r="BP47" i="53"/>
  <c r="T47" i="53"/>
  <c r="BQ47" i="53"/>
  <c r="U47" i="53"/>
  <c r="C51" i="49"/>
  <c r="BE47" i="53"/>
  <c r="I47" i="53"/>
  <c r="BM47" i="53"/>
  <c r="Q47" i="53"/>
  <c r="BC47" i="53"/>
  <c r="G47" i="53"/>
  <c r="BJ47" i="53"/>
  <c r="N47" i="53"/>
  <c r="BL47" i="53"/>
  <c r="P47" i="53"/>
  <c r="BG47" i="53"/>
  <c r="K47" i="53"/>
  <c r="BF47" i="53"/>
  <c r="J47" i="53"/>
  <c r="AN47" i="53"/>
  <c r="D47" i="53"/>
  <c r="E51" i="49"/>
  <c r="I50" i="49"/>
  <c r="X121" i="53"/>
  <c r="X198" i="53"/>
  <c r="AI198" i="53"/>
  <c r="T50" i="49"/>
  <c r="AK121" i="53"/>
  <c r="AK198" i="53"/>
  <c r="V50" i="49"/>
  <c r="C48" i="53"/>
  <c r="D52" i="49"/>
  <c r="B52" i="49"/>
  <c r="A49" i="53"/>
  <c r="AG198" i="53"/>
  <c r="AG121" i="53"/>
  <c r="Z198" i="53"/>
  <c r="M50" i="49"/>
  <c r="Z47" i="53"/>
  <c r="AK47" i="53"/>
  <c r="H50" i="49"/>
  <c r="AE47" i="53"/>
  <c r="P51" i="49"/>
  <c r="AA47" i="53"/>
  <c r="AG47" i="53"/>
  <c r="AJ47" i="53"/>
  <c r="AJ122" i="53"/>
  <c r="W121" i="53"/>
  <c r="AC198" i="53"/>
  <c r="AD198" i="53"/>
  <c r="L50" i="49"/>
  <c r="AF47" i="53"/>
  <c r="AF122" i="53"/>
  <c r="AB47" i="53"/>
  <c r="AH47" i="53"/>
  <c r="S51" i="49"/>
  <c r="N50" i="49"/>
  <c r="X47" i="53"/>
  <c r="X199" i="53"/>
  <c r="Y198" i="53"/>
  <c r="AB198" i="53"/>
  <c r="B48" i="53"/>
  <c r="BQ48" i="53"/>
  <c r="U48" i="53"/>
  <c r="AC47" i="53"/>
  <c r="AC122" i="53"/>
  <c r="W47" i="53"/>
  <c r="Y47" i="53"/>
  <c r="AD47" i="53"/>
  <c r="AD122" i="53"/>
  <c r="AI47" i="53"/>
  <c r="AI122" i="53"/>
  <c r="A50" i="53"/>
  <c r="C49" i="53"/>
  <c r="D53" i="49"/>
  <c r="B53" i="49"/>
  <c r="R51" i="49"/>
  <c r="AG122" i="53"/>
  <c r="AG199" i="53"/>
  <c r="AH199" i="53"/>
  <c r="AH122" i="53"/>
  <c r="BJ48" i="53"/>
  <c r="N48" i="53"/>
  <c r="BP48" i="53"/>
  <c r="T48" i="53"/>
  <c r="BC48" i="53"/>
  <c r="G48" i="53"/>
  <c r="BM48" i="53"/>
  <c r="Q48" i="53"/>
  <c r="X122" i="53"/>
  <c r="L51" i="49"/>
  <c r="AA199" i="53"/>
  <c r="AA122" i="53"/>
  <c r="K51" i="49"/>
  <c r="Z199" i="53"/>
  <c r="Z122" i="53"/>
  <c r="W199" i="53"/>
  <c r="W122" i="53"/>
  <c r="H51" i="49"/>
  <c r="AJ199" i="53"/>
  <c r="U51" i="49"/>
  <c r="AB122" i="53"/>
  <c r="AB199" i="53"/>
  <c r="M51" i="49"/>
  <c r="AE199" i="53"/>
  <c r="Q51" i="49"/>
  <c r="J51" i="49"/>
  <c r="Y122" i="53"/>
  <c r="Y199" i="53"/>
  <c r="V51" i="49"/>
  <c r="AK199" i="53"/>
  <c r="AK122" i="53"/>
  <c r="AE122" i="53"/>
  <c r="I51" i="49"/>
  <c r="AF199" i="53"/>
  <c r="N51" i="49"/>
  <c r="T51" i="49"/>
  <c r="BF48" i="53"/>
  <c r="J48" i="53"/>
  <c r="C52" i="49"/>
  <c r="BL48" i="53"/>
  <c r="P48" i="53"/>
  <c r="BD48" i="53"/>
  <c r="H48" i="53"/>
  <c r="BN48" i="53"/>
  <c r="R48" i="53"/>
  <c r="O51" i="49"/>
  <c r="BG48" i="53"/>
  <c r="K48" i="53"/>
  <c r="BH48" i="53"/>
  <c r="L48" i="53"/>
  <c r="BO48" i="53"/>
  <c r="S48" i="53"/>
  <c r="BK48" i="53"/>
  <c r="O48" i="53"/>
  <c r="AD199" i="53"/>
  <c r="BI48" i="53"/>
  <c r="M48" i="53"/>
  <c r="AN48" i="53"/>
  <c r="D48" i="53"/>
  <c r="E52" i="49"/>
  <c r="BE48" i="53"/>
  <c r="I48" i="53"/>
  <c r="AI199" i="53"/>
  <c r="B49" i="53"/>
  <c r="BL49" i="53"/>
  <c r="P49" i="53"/>
  <c r="AC199" i="53"/>
  <c r="C50" i="53"/>
  <c r="D54" i="49"/>
  <c r="A51" i="53"/>
  <c r="B54" i="49"/>
  <c r="BE49" i="53"/>
  <c r="I49" i="53"/>
  <c r="BM49" i="53"/>
  <c r="Q49" i="53"/>
  <c r="BC49" i="53"/>
  <c r="G49" i="53"/>
  <c r="BO49" i="53"/>
  <c r="S49" i="53"/>
  <c r="BN49" i="53"/>
  <c r="R49" i="53"/>
  <c r="BG49" i="53"/>
  <c r="K49" i="53"/>
  <c r="C53" i="49"/>
  <c r="AE48" i="53"/>
  <c r="AC48" i="53"/>
  <c r="AJ48" i="53"/>
  <c r="AI48" i="53"/>
  <c r="AN49" i="53"/>
  <c r="D49" i="53"/>
  <c r="E53" i="49"/>
  <c r="W48" i="53"/>
  <c r="AD48" i="53"/>
  <c r="AG48" i="53"/>
  <c r="AF48" i="53"/>
  <c r="Y48" i="53"/>
  <c r="AB48" i="53"/>
  <c r="AA48" i="53"/>
  <c r="Z48" i="53"/>
  <c r="AH48" i="53"/>
  <c r="X48" i="53"/>
  <c r="AK48" i="53"/>
  <c r="BJ49" i="53"/>
  <c r="N49" i="53"/>
  <c r="BP49" i="53"/>
  <c r="T49" i="53"/>
  <c r="BI49" i="53"/>
  <c r="M49" i="53"/>
  <c r="BK49" i="53"/>
  <c r="O49" i="53"/>
  <c r="AJ200" i="53"/>
  <c r="BD49" i="53"/>
  <c r="H49" i="53"/>
  <c r="BF49" i="53"/>
  <c r="J49" i="53"/>
  <c r="BH49" i="53"/>
  <c r="L49" i="53"/>
  <c r="BQ49" i="53"/>
  <c r="U49" i="53"/>
  <c r="B50" i="53"/>
  <c r="BG50" i="53"/>
  <c r="K50" i="53"/>
  <c r="B55" i="49"/>
  <c r="A52" i="53"/>
  <c r="C51" i="53"/>
  <c r="D55" i="49"/>
  <c r="BP50" i="53"/>
  <c r="T50" i="53"/>
  <c r="BQ50" i="53"/>
  <c r="U50" i="53"/>
  <c r="BK50" i="53"/>
  <c r="O50" i="53"/>
  <c r="BN50" i="53"/>
  <c r="R50" i="53"/>
  <c r="BC50" i="53"/>
  <c r="G50" i="53"/>
  <c r="BO50" i="53"/>
  <c r="S50" i="53"/>
  <c r="AN50" i="53"/>
  <c r="D50" i="53"/>
  <c r="E54" i="49"/>
  <c r="BF50" i="53"/>
  <c r="J50" i="53"/>
  <c r="BD50" i="53"/>
  <c r="H50" i="53"/>
  <c r="BH50" i="53"/>
  <c r="L50" i="53"/>
  <c r="BM50" i="53"/>
  <c r="Q50" i="53"/>
  <c r="BE50" i="53"/>
  <c r="I50" i="53"/>
  <c r="BL50" i="53"/>
  <c r="P50" i="53"/>
  <c r="AC49" i="53"/>
  <c r="AE50" i="53"/>
  <c r="AB49" i="53"/>
  <c r="X50" i="53"/>
  <c r="I54" i="49"/>
  <c r="AA50" i="53"/>
  <c r="Z49" i="53"/>
  <c r="Y50" i="53"/>
  <c r="AK49" i="53"/>
  <c r="AJ49" i="53"/>
  <c r="AJ124" i="53"/>
  <c r="AE49" i="53"/>
  <c r="AE200" i="53"/>
  <c r="P52" i="49"/>
  <c r="AE123" i="53"/>
  <c r="AB50" i="53"/>
  <c r="AJ50" i="53"/>
  <c r="AK200" i="53"/>
  <c r="V52" i="49"/>
  <c r="AK123" i="53"/>
  <c r="L52" i="49"/>
  <c r="AA200" i="53"/>
  <c r="AA123" i="53"/>
  <c r="Q52" i="49"/>
  <c r="AF123" i="53"/>
  <c r="AF200" i="53"/>
  <c r="C54" i="49"/>
  <c r="BJ50" i="53"/>
  <c r="N50" i="53"/>
  <c r="AD50" i="53"/>
  <c r="AD125" i="53"/>
  <c r="BI50" i="53"/>
  <c r="M50" i="53"/>
  <c r="AC50" i="53"/>
  <c r="N54" i="49"/>
  <c r="V53" i="49"/>
  <c r="B51" i="53"/>
  <c r="AI49" i="53"/>
  <c r="AI201" i="53"/>
  <c r="X49" i="53"/>
  <c r="I53" i="49"/>
  <c r="Y49" i="53"/>
  <c r="X200" i="53"/>
  <c r="I52" i="49"/>
  <c r="X123" i="53"/>
  <c r="AB200" i="53"/>
  <c r="M52" i="49"/>
  <c r="AB123" i="53"/>
  <c r="AG123" i="53"/>
  <c r="AG200" i="53"/>
  <c r="R52" i="49"/>
  <c r="AI123" i="53"/>
  <c r="T52" i="49"/>
  <c r="AI200" i="53"/>
  <c r="AI50" i="53"/>
  <c r="AJ201" i="53"/>
  <c r="AH49" i="53"/>
  <c r="AD49" i="53"/>
  <c r="S52" i="49"/>
  <c r="AH123" i="53"/>
  <c r="AH200" i="53"/>
  <c r="Y123" i="53"/>
  <c r="J52" i="49"/>
  <c r="Y200" i="53"/>
  <c r="AD200" i="53"/>
  <c r="AD123" i="53"/>
  <c r="O52" i="49"/>
  <c r="AJ123" i="53"/>
  <c r="U52" i="49"/>
  <c r="Z50" i="53"/>
  <c r="Z125" i="53"/>
  <c r="W50" i="53"/>
  <c r="AG49" i="53"/>
  <c r="AF49" i="53"/>
  <c r="Z200" i="53"/>
  <c r="K52" i="49"/>
  <c r="Z123" i="53"/>
  <c r="W49" i="53"/>
  <c r="H52" i="49"/>
  <c r="W200" i="53"/>
  <c r="W123" i="53"/>
  <c r="AA49" i="53"/>
  <c r="AC123" i="53"/>
  <c r="AC200" i="53"/>
  <c r="N52" i="49"/>
  <c r="X201" i="53"/>
  <c r="AF50" i="53"/>
  <c r="AF125" i="53"/>
  <c r="AK50" i="53"/>
  <c r="AK202" i="53"/>
  <c r="U53" i="49"/>
  <c r="AG50" i="53"/>
  <c r="R54" i="49"/>
  <c r="AH50" i="53"/>
  <c r="AH202" i="53"/>
  <c r="AJ202" i="53"/>
  <c r="U54" i="49"/>
  <c r="AJ125" i="53"/>
  <c r="AA202" i="53"/>
  <c r="L54" i="49"/>
  <c r="AA125" i="53"/>
  <c r="AC125" i="53"/>
  <c r="AI202" i="53"/>
  <c r="AI125" i="53"/>
  <c r="T54" i="49"/>
  <c r="AB202" i="53"/>
  <c r="M54" i="49"/>
  <c r="AB125" i="53"/>
  <c r="C52" i="53"/>
  <c r="D56" i="49"/>
  <c r="B56" i="49"/>
  <c r="A53" i="53"/>
  <c r="P54" i="49"/>
  <c r="AE202" i="53"/>
  <c r="AE125" i="53"/>
  <c r="AK125" i="53"/>
  <c r="Y125" i="53"/>
  <c r="Y202" i="53"/>
  <c r="J54" i="49"/>
  <c r="BN51" i="53"/>
  <c r="R51" i="53"/>
  <c r="BP51" i="53"/>
  <c r="T51" i="53"/>
  <c r="BC51" i="53"/>
  <c r="G51" i="53"/>
  <c r="BL51" i="53"/>
  <c r="P51" i="53"/>
  <c r="BG51" i="53"/>
  <c r="K51" i="53"/>
  <c r="C55" i="49"/>
  <c r="BQ51" i="53"/>
  <c r="U51" i="53"/>
  <c r="BI51" i="53"/>
  <c r="M51" i="53"/>
  <c r="BH51" i="53"/>
  <c r="L51" i="53"/>
  <c r="BM51" i="53"/>
  <c r="Q51" i="53"/>
  <c r="BO51" i="53"/>
  <c r="S51" i="53"/>
  <c r="BJ51" i="53"/>
  <c r="N51" i="53"/>
  <c r="AN51" i="53"/>
  <c r="D51" i="53"/>
  <c r="E55" i="49"/>
  <c r="BE51" i="53"/>
  <c r="I51" i="53"/>
  <c r="BD51" i="53"/>
  <c r="H51" i="53"/>
  <c r="BK51" i="53"/>
  <c r="O51" i="53"/>
  <c r="BF51" i="53"/>
  <c r="J51" i="53"/>
  <c r="X125" i="53"/>
  <c r="H54" i="49"/>
  <c r="W202" i="53"/>
  <c r="W125" i="53"/>
  <c r="Q54" i="49"/>
  <c r="Z202" i="53"/>
  <c r="AD202" i="53"/>
  <c r="K54" i="49"/>
  <c r="X202" i="53"/>
  <c r="AH125" i="53"/>
  <c r="AC202" i="53"/>
  <c r="AC124" i="53"/>
  <c r="AC201" i="53"/>
  <c r="N53" i="49"/>
  <c r="X51" i="53"/>
  <c r="I55" i="49"/>
  <c r="AE51" i="53"/>
  <c r="P55" i="49"/>
  <c r="AK201" i="53"/>
  <c r="AK124" i="53"/>
  <c r="AD51" i="53"/>
  <c r="O55" i="49"/>
  <c r="Y51" i="53"/>
  <c r="J55" i="49"/>
  <c r="AB124" i="53"/>
  <c r="M53" i="49"/>
  <c r="AB201" i="53"/>
  <c r="AE124" i="53"/>
  <c r="AE201" i="53"/>
  <c r="P53" i="49"/>
  <c r="Z201" i="53"/>
  <c r="K53" i="49"/>
  <c r="Z124" i="53"/>
  <c r="AK51" i="53"/>
  <c r="AB51" i="53"/>
  <c r="AB203" i="53"/>
  <c r="AA51" i="53"/>
  <c r="AA126" i="53"/>
  <c r="AG51" i="53"/>
  <c r="AJ51" i="53"/>
  <c r="S54" i="49"/>
  <c r="V54" i="49"/>
  <c r="B52" i="53"/>
  <c r="X124" i="53"/>
  <c r="AF202" i="53"/>
  <c r="O54" i="49"/>
  <c r="O53" i="49"/>
  <c r="AD124" i="53"/>
  <c r="AD201" i="53"/>
  <c r="Y124" i="53"/>
  <c r="J53" i="49"/>
  <c r="Y201" i="53"/>
  <c r="Z51" i="53"/>
  <c r="K55" i="49"/>
  <c r="AC51" i="53"/>
  <c r="N55" i="49"/>
  <c r="AF51" i="53"/>
  <c r="AA201" i="53"/>
  <c r="AA124" i="53"/>
  <c r="L53" i="49"/>
  <c r="H53" i="49"/>
  <c r="W201" i="53"/>
  <c r="W124" i="53"/>
  <c r="AF201" i="53"/>
  <c r="AF124" i="53"/>
  <c r="Q53" i="49"/>
  <c r="S53" i="49"/>
  <c r="AH124" i="53"/>
  <c r="AH201" i="53"/>
  <c r="AI51" i="53"/>
  <c r="AI203" i="53"/>
  <c r="W51" i="53"/>
  <c r="W126" i="53"/>
  <c r="R53" i="49"/>
  <c r="AG124" i="53"/>
  <c r="AG201" i="53"/>
  <c r="AI124" i="53"/>
  <c r="T53" i="49"/>
  <c r="AG125" i="53"/>
  <c r="AG202" i="53"/>
  <c r="AH51" i="53"/>
  <c r="S55" i="49"/>
  <c r="AE126" i="53"/>
  <c r="AI126" i="53"/>
  <c r="T55" i="49"/>
  <c r="AF203" i="53"/>
  <c r="Q55" i="49"/>
  <c r="AF126" i="53"/>
  <c r="AG203" i="53"/>
  <c r="AG126" i="53"/>
  <c r="R55" i="49"/>
  <c r="AN52" i="53"/>
  <c r="D52" i="53"/>
  <c r="E56" i="49"/>
  <c r="BD52" i="53"/>
  <c r="H52" i="53"/>
  <c r="BL52" i="53"/>
  <c r="P52" i="53"/>
  <c r="BF52" i="53"/>
  <c r="J52" i="53"/>
  <c r="BJ52" i="53"/>
  <c r="N52" i="53"/>
  <c r="BG52" i="53"/>
  <c r="K52" i="53"/>
  <c r="BP52" i="53"/>
  <c r="T52" i="53"/>
  <c r="BH52" i="53"/>
  <c r="L52" i="53"/>
  <c r="C56" i="49"/>
  <c r="BK52" i="53"/>
  <c r="O52" i="53"/>
  <c r="BC52" i="53"/>
  <c r="G52" i="53"/>
  <c r="BM52" i="53"/>
  <c r="Q52" i="53"/>
  <c r="BE52" i="53"/>
  <c r="I52" i="53"/>
  <c r="BN52" i="53"/>
  <c r="R52" i="53"/>
  <c r="BI52" i="53"/>
  <c r="M52" i="53"/>
  <c r="BQ52" i="53"/>
  <c r="U52" i="53"/>
  <c r="BO52" i="53"/>
  <c r="S52" i="53"/>
  <c r="AK126" i="53"/>
  <c r="V55" i="49"/>
  <c r="AK203" i="53"/>
  <c r="Z126" i="53"/>
  <c r="AD203" i="53"/>
  <c r="AB126" i="53"/>
  <c r="AA203" i="53"/>
  <c r="X203" i="53"/>
  <c r="B57" i="49"/>
  <c r="C53" i="53"/>
  <c r="D57" i="49"/>
  <c r="A54" i="53"/>
  <c r="AJ126" i="53"/>
  <c r="U55" i="49"/>
  <c r="AJ203" i="53"/>
  <c r="AC126" i="53"/>
  <c r="AE203" i="53"/>
  <c r="AC203" i="53"/>
  <c r="Y203" i="53"/>
  <c r="L55" i="49"/>
  <c r="Y126" i="53"/>
  <c r="W203" i="53"/>
  <c r="X126" i="53"/>
  <c r="M55" i="49"/>
  <c r="AD126" i="53"/>
  <c r="H55" i="49"/>
  <c r="Z203" i="53"/>
  <c r="AC52" i="53"/>
  <c r="AG52" i="53"/>
  <c r="AI52" i="53"/>
  <c r="AI204" i="53"/>
  <c r="AJ52" i="53"/>
  <c r="AK52" i="53"/>
  <c r="AE52" i="53"/>
  <c r="Y52" i="53"/>
  <c r="Y127" i="53"/>
  <c r="AA52" i="53"/>
  <c r="AA204" i="53"/>
  <c r="AD52" i="53"/>
  <c r="AB52" i="53"/>
  <c r="X52" i="53"/>
  <c r="X127" i="53"/>
  <c r="AH52" i="53"/>
  <c r="S56" i="49"/>
  <c r="W52" i="53"/>
  <c r="Z52" i="53"/>
  <c r="Z204" i="53"/>
  <c r="AF52" i="53"/>
  <c r="Q56" i="49"/>
  <c r="B53" i="53"/>
  <c r="AH126" i="53"/>
  <c r="AH203" i="53"/>
  <c r="AD127" i="53"/>
  <c r="O56" i="49"/>
  <c r="AD204" i="53"/>
  <c r="AA127" i="53"/>
  <c r="Y204" i="53"/>
  <c r="AC127" i="53"/>
  <c r="AC204" i="53"/>
  <c r="N56" i="49"/>
  <c r="Z127" i="53"/>
  <c r="AF204" i="53"/>
  <c r="AI127" i="53"/>
  <c r="T56" i="49"/>
  <c r="AH127" i="53"/>
  <c r="AE127" i="53"/>
  <c r="P56" i="49"/>
  <c r="AE204" i="53"/>
  <c r="W127" i="53"/>
  <c r="W204" i="53"/>
  <c r="H56" i="49"/>
  <c r="A55" i="53"/>
  <c r="B58" i="49"/>
  <c r="C54" i="53"/>
  <c r="D58" i="49"/>
  <c r="BG53" i="53"/>
  <c r="K53" i="53"/>
  <c r="BD53" i="53"/>
  <c r="H53" i="53"/>
  <c r="BI53" i="53"/>
  <c r="M53" i="53"/>
  <c r="BC53" i="53"/>
  <c r="G53" i="53"/>
  <c r="C57" i="49"/>
  <c r="BJ53" i="53"/>
  <c r="N53" i="53"/>
  <c r="BH53" i="53"/>
  <c r="L53" i="53"/>
  <c r="BQ53" i="53"/>
  <c r="U53" i="53"/>
  <c r="BE53" i="53"/>
  <c r="I53" i="53"/>
  <c r="BK53" i="53"/>
  <c r="O53" i="53"/>
  <c r="BL53" i="53"/>
  <c r="P53" i="53"/>
  <c r="BP53" i="53"/>
  <c r="T53" i="53"/>
  <c r="BO53" i="53"/>
  <c r="S53" i="53"/>
  <c r="BF53" i="53"/>
  <c r="J53" i="53"/>
  <c r="AN53" i="53"/>
  <c r="D53" i="53"/>
  <c r="E57" i="49"/>
  <c r="BN53" i="53"/>
  <c r="R53" i="53"/>
  <c r="BM53" i="53"/>
  <c r="Q53" i="53"/>
  <c r="AK204" i="53"/>
  <c r="AK127" i="53"/>
  <c r="V56" i="49"/>
  <c r="AG204" i="53"/>
  <c r="R56" i="49"/>
  <c r="AG127" i="53"/>
  <c r="I56" i="49"/>
  <c r="X204" i="53"/>
  <c r="U56" i="49"/>
  <c r="AJ127" i="53"/>
  <c r="AJ204" i="53"/>
  <c r="AB204" i="53"/>
  <c r="AB127" i="53"/>
  <c r="M56" i="49"/>
  <c r="J56" i="49"/>
  <c r="AH204" i="53"/>
  <c r="L56" i="49"/>
  <c r="AF127" i="53"/>
  <c r="K56" i="49"/>
  <c r="Z53" i="53"/>
  <c r="AG53" i="53"/>
  <c r="AI53" i="53"/>
  <c r="AI205" i="53"/>
  <c r="Y53" i="53"/>
  <c r="AH53" i="53"/>
  <c r="AE53" i="53"/>
  <c r="AD53" i="53"/>
  <c r="AD128" i="53"/>
  <c r="X53" i="53"/>
  <c r="AJ53" i="53"/>
  <c r="U57" i="49"/>
  <c r="AK53" i="53"/>
  <c r="W53" i="53"/>
  <c r="H57" i="49"/>
  <c r="AF53" i="53"/>
  <c r="AB53" i="53"/>
  <c r="AB205" i="53"/>
  <c r="B54" i="53"/>
  <c r="AA53" i="53"/>
  <c r="AA205" i="53"/>
  <c r="AC53" i="53"/>
  <c r="N57" i="49"/>
  <c r="M57" i="49"/>
  <c r="AB128" i="53"/>
  <c r="AJ205" i="53"/>
  <c r="R57" i="49"/>
  <c r="AG128" i="53"/>
  <c r="AG205" i="53"/>
  <c r="O57" i="49"/>
  <c r="Z128" i="53"/>
  <c r="K57" i="49"/>
  <c r="Z205" i="53"/>
  <c r="V57" i="49"/>
  <c r="AK205" i="53"/>
  <c r="AK128" i="53"/>
  <c r="J57" i="49"/>
  <c r="Y128" i="53"/>
  <c r="Y205" i="53"/>
  <c r="X128" i="53"/>
  <c r="I57" i="49"/>
  <c r="X205" i="53"/>
  <c r="S57" i="49"/>
  <c r="AH128" i="53"/>
  <c r="AH205" i="53"/>
  <c r="AI128" i="53"/>
  <c r="AE205" i="53"/>
  <c r="P57" i="49"/>
  <c r="AE128" i="53"/>
  <c r="AF205" i="53"/>
  <c r="Q57" i="49"/>
  <c r="AF128" i="53"/>
  <c r="BC54" i="53"/>
  <c r="G54" i="53"/>
  <c r="BP54" i="53"/>
  <c r="T54" i="53"/>
  <c r="BH54" i="53"/>
  <c r="L54" i="53"/>
  <c r="BD54" i="53"/>
  <c r="H54" i="53"/>
  <c r="BK54" i="53"/>
  <c r="O54" i="53"/>
  <c r="BI54" i="53"/>
  <c r="M54" i="53"/>
  <c r="BL54" i="53"/>
  <c r="P54" i="53"/>
  <c r="BO54" i="53"/>
  <c r="S54" i="53"/>
  <c r="BM54" i="53"/>
  <c r="Q54" i="53"/>
  <c r="BN54" i="53"/>
  <c r="R54" i="53"/>
  <c r="BG54" i="53"/>
  <c r="K54" i="53"/>
  <c r="AN54" i="53"/>
  <c r="D54" i="53"/>
  <c r="E58" i="49"/>
  <c r="C58" i="49"/>
  <c r="BQ54" i="53"/>
  <c r="U54" i="53"/>
  <c r="BF54" i="53"/>
  <c r="J54" i="53"/>
  <c r="BE54" i="53"/>
  <c r="I54" i="53"/>
  <c r="BJ54" i="53"/>
  <c r="N54" i="53"/>
  <c r="C55" i="53"/>
  <c r="D59" i="49"/>
  <c r="A56" i="53"/>
  <c r="B59" i="49"/>
  <c r="W128" i="53"/>
  <c r="AD205" i="53"/>
  <c r="AJ128" i="53"/>
  <c r="T57" i="49"/>
  <c r="W205" i="53"/>
  <c r="Y54" i="53"/>
  <c r="J58" i="49"/>
  <c r="AD54" i="53"/>
  <c r="AC128" i="53"/>
  <c r="AE54" i="53"/>
  <c r="AA128" i="53"/>
  <c r="AI54" i="53"/>
  <c r="Z54" i="53"/>
  <c r="AA54" i="53"/>
  <c r="X54" i="53"/>
  <c r="X206" i="53"/>
  <c r="AK54" i="53"/>
  <c r="AK206" i="53"/>
  <c r="AH54" i="53"/>
  <c r="AF54" i="53"/>
  <c r="AG54" i="53"/>
  <c r="R58" i="49"/>
  <c r="AC54" i="53"/>
  <c r="AC206" i="53"/>
  <c r="AC205" i="53"/>
  <c r="L57" i="49"/>
  <c r="B55" i="53"/>
  <c r="AB54" i="53"/>
  <c r="AJ54" i="53"/>
  <c r="W54" i="53"/>
  <c r="B60" i="49"/>
  <c r="C56" i="53"/>
  <c r="D60" i="49"/>
  <c r="A57" i="53"/>
  <c r="N58" i="49"/>
  <c r="AK129" i="53"/>
  <c r="V58" i="49"/>
  <c r="AF206" i="53"/>
  <c r="Q58" i="49"/>
  <c r="AF129" i="53"/>
  <c r="BF55" i="53"/>
  <c r="J55" i="53"/>
  <c r="BO55" i="53"/>
  <c r="S55" i="53"/>
  <c r="BG55" i="53"/>
  <c r="K55" i="53"/>
  <c r="BP55" i="53"/>
  <c r="T55" i="53"/>
  <c r="BE55" i="53"/>
  <c r="I55" i="53"/>
  <c r="BL55" i="53"/>
  <c r="P55" i="53"/>
  <c r="BC55" i="53"/>
  <c r="G55" i="53"/>
  <c r="C59" i="49"/>
  <c r="BI55" i="53"/>
  <c r="M55" i="53"/>
  <c r="BH55" i="53"/>
  <c r="L55" i="53"/>
  <c r="BQ55" i="53"/>
  <c r="U55" i="53"/>
  <c r="BD55" i="53"/>
  <c r="H55" i="53"/>
  <c r="BK55" i="53"/>
  <c r="O55" i="53"/>
  <c r="AN55" i="53"/>
  <c r="D55" i="53"/>
  <c r="E59" i="49"/>
  <c r="BN55" i="53"/>
  <c r="R55" i="53"/>
  <c r="BM55" i="53"/>
  <c r="Q55" i="53"/>
  <c r="BJ55" i="53"/>
  <c r="N55" i="53"/>
  <c r="AG206" i="53"/>
  <c r="M58" i="49"/>
  <c r="AB206" i="53"/>
  <c r="AB129" i="53"/>
  <c r="U58" i="49"/>
  <c r="AJ129" i="53"/>
  <c r="AJ206" i="53"/>
  <c r="H58" i="49"/>
  <c r="W206" i="53"/>
  <c r="W129" i="53"/>
  <c r="AA129" i="53"/>
  <c r="L58" i="49"/>
  <c r="AA206" i="53"/>
  <c r="Y206" i="53"/>
  <c r="Y129" i="53"/>
  <c r="T58" i="49"/>
  <c r="AI206" i="53"/>
  <c r="AI129" i="53"/>
  <c r="K58" i="49"/>
  <c r="Z206" i="53"/>
  <c r="Z129" i="53"/>
  <c r="S58" i="49"/>
  <c r="AH129" i="53"/>
  <c r="AH206" i="53"/>
  <c r="P58" i="49"/>
  <c r="AE206" i="53"/>
  <c r="AE129" i="53"/>
  <c r="AD206" i="53"/>
  <c r="O58" i="49"/>
  <c r="AD129" i="53"/>
  <c r="X129" i="53"/>
  <c r="AC129" i="53"/>
  <c r="AG129" i="53"/>
  <c r="I58" i="49"/>
  <c r="AH55" i="53"/>
  <c r="AD55" i="53"/>
  <c r="AD130" i="53"/>
  <c r="AE55" i="53"/>
  <c r="AE130" i="53"/>
  <c r="AG55" i="53"/>
  <c r="X55" i="53"/>
  <c r="AC55" i="53"/>
  <c r="Y55" i="53"/>
  <c r="Y130" i="53"/>
  <c r="AK55" i="53"/>
  <c r="AI55" i="53"/>
  <c r="AF55" i="53"/>
  <c r="AA55" i="53"/>
  <c r="L59" i="49"/>
  <c r="B56" i="53"/>
  <c r="AJ55" i="53"/>
  <c r="U59" i="49"/>
  <c r="AB55" i="53"/>
  <c r="M59" i="49"/>
  <c r="W55" i="53"/>
  <c r="H59" i="49"/>
  <c r="Z55" i="53"/>
  <c r="K59" i="49"/>
  <c r="AJ130" i="53"/>
  <c r="O59" i="49"/>
  <c r="AD207" i="53"/>
  <c r="AB207" i="53"/>
  <c r="AB130" i="53"/>
  <c r="Z207" i="53"/>
  <c r="V59" i="49"/>
  <c r="AK207" i="53"/>
  <c r="AK130" i="53"/>
  <c r="X207" i="53"/>
  <c r="I59" i="49"/>
  <c r="X130" i="53"/>
  <c r="Y207" i="53"/>
  <c r="J59" i="49"/>
  <c r="AI207" i="53"/>
  <c r="T59" i="49"/>
  <c r="AI130" i="53"/>
  <c r="A58" i="53"/>
  <c r="C57" i="53"/>
  <c r="D61" i="49"/>
  <c r="B61" i="49"/>
  <c r="AF130" i="53"/>
  <c r="AF207" i="53"/>
  <c r="Q59" i="49"/>
  <c r="AA130" i="53"/>
  <c r="AA207" i="53"/>
  <c r="S59" i="49"/>
  <c r="AH207" i="53"/>
  <c r="AH130" i="53"/>
  <c r="R59" i="49"/>
  <c r="AG207" i="53"/>
  <c r="AG130" i="53"/>
  <c r="AC207" i="53"/>
  <c r="N59" i="49"/>
  <c r="AC130" i="53"/>
  <c r="BM56" i="53"/>
  <c r="Q56" i="53"/>
  <c r="BL56" i="53"/>
  <c r="P56" i="53"/>
  <c r="BD56" i="53"/>
  <c r="H56" i="53"/>
  <c r="BG56" i="53"/>
  <c r="K56" i="53"/>
  <c r="BC56" i="53"/>
  <c r="G56" i="53"/>
  <c r="C60" i="49"/>
  <c r="BP56" i="53"/>
  <c r="T56" i="53"/>
  <c r="BI56" i="53"/>
  <c r="M56" i="53"/>
  <c r="BQ56" i="53"/>
  <c r="U56" i="53"/>
  <c r="BN56" i="53"/>
  <c r="R56" i="53"/>
  <c r="BK56" i="53"/>
  <c r="O56" i="53"/>
  <c r="BH56" i="53"/>
  <c r="L56" i="53"/>
  <c r="BO56" i="53"/>
  <c r="S56" i="53"/>
  <c r="AN56" i="53"/>
  <c r="D56" i="53"/>
  <c r="E60" i="49"/>
  <c r="BE56" i="53"/>
  <c r="I56" i="53"/>
  <c r="BF56" i="53"/>
  <c r="J56" i="53"/>
  <c r="BJ56" i="53"/>
  <c r="N56" i="53"/>
  <c r="W130" i="53"/>
  <c r="P59" i="49"/>
  <c r="AE56" i="53"/>
  <c r="W207" i="53"/>
  <c r="Y56" i="53"/>
  <c r="J60" i="49"/>
  <c r="AD56" i="53"/>
  <c r="AE207" i="53"/>
  <c r="AJ56" i="53"/>
  <c r="X56" i="53"/>
  <c r="X208" i="53"/>
  <c r="AH56" i="53"/>
  <c r="Z56" i="53"/>
  <c r="AI56" i="53"/>
  <c r="Z130" i="53"/>
  <c r="AK56" i="53"/>
  <c r="AK208" i="53"/>
  <c r="AB56" i="53"/>
  <c r="AA56" i="53"/>
  <c r="AA208" i="53"/>
  <c r="AJ207" i="53"/>
  <c r="AG56" i="53"/>
  <c r="W56" i="53"/>
  <c r="AF56" i="53"/>
  <c r="AF131" i="53"/>
  <c r="AC56" i="53"/>
  <c r="AC131" i="53"/>
  <c r="B57" i="53"/>
  <c r="C61" i="49"/>
  <c r="O60" i="49"/>
  <c r="AD208" i="53"/>
  <c r="AD131" i="53"/>
  <c r="AK131" i="53"/>
  <c r="V60" i="49"/>
  <c r="AJ131" i="53"/>
  <c r="U60" i="49"/>
  <c r="AJ208" i="53"/>
  <c r="I60" i="49"/>
  <c r="AA131" i="53"/>
  <c r="L60" i="49"/>
  <c r="AE208" i="53"/>
  <c r="AE131" i="53"/>
  <c r="P60" i="49"/>
  <c r="N60" i="49"/>
  <c r="Y131" i="53"/>
  <c r="BO57" i="53"/>
  <c r="S57" i="53"/>
  <c r="BL57" i="53"/>
  <c r="P57" i="53"/>
  <c r="BG57" i="53"/>
  <c r="K57" i="53"/>
  <c r="BD57" i="53"/>
  <c r="H57" i="53"/>
  <c r="BM57" i="53"/>
  <c r="Q57" i="53"/>
  <c r="BC57" i="53"/>
  <c r="G57" i="53"/>
  <c r="BN57" i="53"/>
  <c r="R57" i="53"/>
  <c r="BI57" i="53"/>
  <c r="M57" i="53"/>
  <c r="BQ57" i="53"/>
  <c r="U57" i="53"/>
  <c r="BJ57" i="53"/>
  <c r="N57" i="53"/>
  <c r="BE57" i="53"/>
  <c r="I57" i="53"/>
  <c r="BP57" i="53"/>
  <c r="T57" i="53"/>
  <c r="BH57" i="53"/>
  <c r="L57" i="53"/>
  <c r="BK57" i="53"/>
  <c r="O57" i="53"/>
  <c r="BF57" i="53"/>
  <c r="J57" i="53"/>
  <c r="AN57" i="53"/>
  <c r="D57" i="53"/>
  <c r="E61" i="49"/>
  <c r="AH208" i="53"/>
  <c r="AH131" i="53"/>
  <c r="S60" i="49"/>
  <c r="M60" i="49"/>
  <c r="AB131" i="53"/>
  <c r="AB208" i="53"/>
  <c r="Z131" i="53"/>
  <c r="K60" i="49"/>
  <c r="Z208" i="53"/>
  <c r="AI131" i="53"/>
  <c r="T60" i="49"/>
  <c r="AI208" i="53"/>
  <c r="AG131" i="53"/>
  <c r="AG208" i="53"/>
  <c r="R60" i="49"/>
  <c r="H60" i="49"/>
  <c r="W131" i="53"/>
  <c r="W208" i="53"/>
  <c r="C58" i="53"/>
  <c r="D62" i="49"/>
  <c r="B62" i="49"/>
  <c r="A59" i="53"/>
  <c r="Y208" i="53"/>
  <c r="AC208" i="53"/>
  <c r="X131" i="53"/>
  <c r="AE57" i="53"/>
  <c r="AJ57" i="53"/>
  <c r="AC57" i="53"/>
  <c r="X57" i="53"/>
  <c r="Z57" i="53"/>
  <c r="AH57" i="53"/>
  <c r="AD57" i="53"/>
  <c r="W57" i="53"/>
  <c r="AB57" i="53"/>
  <c r="AK57" i="53"/>
  <c r="AG57" i="53"/>
  <c r="Y57" i="53"/>
  <c r="AA57" i="53"/>
  <c r="L61" i="49"/>
  <c r="B58" i="53"/>
  <c r="AI57" i="53"/>
  <c r="AI132" i="53"/>
  <c r="Q60" i="49"/>
  <c r="AF208" i="53"/>
  <c r="AF57" i="53"/>
  <c r="AJ132" i="53"/>
  <c r="U61" i="49"/>
  <c r="AJ209" i="53"/>
  <c r="A60" i="53"/>
  <c r="C59" i="53"/>
  <c r="D63" i="49"/>
  <c r="B63" i="49"/>
  <c r="AA132" i="53"/>
  <c r="AA209" i="53"/>
  <c r="I61" i="49"/>
  <c r="X209" i="53"/>
  <c r="X132" i="53"/>
  <c r="Z209" i="53"/>
  <c r="K61" i="49"/>
  <c r="Z132" i="53"/>
  <c r="M61" i="49"/>
  <c r="AB132" i="53"/>
  <c r="AB209" i="53"/>
  <c r="AF209" i="53"/>
  <c r="Q61" i="49"/>
  <c r="AF132" i="53"/>
  <c r="AE132" i="53"/>
  <c r="AE209" i="53"/>
  <c r="P61" i="49"/>
  <c r="Y209" i="53"/>
  <c r="J61" i="49"/>
  <c r="Y132" i="53"/>
  <c r="AC209" i="53"/>
  <c r="AC132" i="53"/>
  <c r="N61" i="49"/>
  <c r="BL58" i="53"/>
  <c r="P58" i="53"/>
  <c r="BM58" i="53"/>
  <c r="Q58" i="53"/>
  <c r="C62" i="49"/>
  <c r="BK58" i="53"/>
  <c r="O58" i="53"/>
  <c r="BH58" i="53"/>
  <c r="L58" i="53"/>
  <c r="BI58" i="53"/>
  <c r="M58" i="53"/>
  <c r="BN58" i="53"/>
  <c r="R58" i="53"/>
  <c r="BF58" i="53"/>
  <c r="J58" i="53"/>
  <c r="BC58" i="53"/>
  <c r="G58" i="53"/>
  <c r="BG58" i="53"/>
  <c r="K58" i="53"/>
  <c r="BD58" i="53"/>
  <c r="H58" i="53"/>
  <c r="BQ58" i="53"/>
  <c r="U58" i="53"/>
  <c r="AN58" i="53"/>
  <c r="D58" i="53"/>
  <c r="E62" i="49"/>
  <c r="BJ58" i="53"/>
  <c r="N58" i="53"/>
  <c r="BP58" i="53"/>
  <c r="T58" i="53"/>
  <c r="BE58" i="53"/>
  <c r="I58" i="53"/>
  <c r="BO58" i="53"/>
  <c r="S58" i="53"/>
  <c r="AI209" i="53"/>
  <c r="T61" i="49"/>
  <c r="AD132" i="53"/>
  <c r="O61" i="49"/>
  <c r="AD209" i="53"/>
  <c r="W209" i="53"/>
  <c r="H61" i="49"/>
  <c r="W132" i="53"/>
  <c r="AK209" i="53"/>
  <c r="AK132" i="53"/>
  <c r="V61" i="49"/>
  <c r="S61" i="49"/>
  <c r="AH132" i="53"/>
  <c r="AH209" i="53"/>
  <c r="AG132" i="53"/>
  <c r="AG209" i="53"/>
  <c r="R61" i="49"/>
  <c r="AD58" i="53"/>
  <c r="AD210" i="53"/>
  <c r="Y58" i="53"/>
  <c r="Y210" i="53"/>
  <c r="AK58" i="53"/>
  <c r="AE58" i="53"/>
  <c r="AI58" i="53"/>
  <c r="AI133" i="53"/>
  <c r="Z58" i="53"/>
  <c r="K62" i="49"/>
  <c r="AH58" i="53"/>
  <c r="AA58" i="53"/>
  <c r="L62" i="49"/>
  <c r="AC58" i="53"/>
  <c r="N62" i="49"/>
  <c r="AJ58" i="53"/>
  <c r="AJ133" i="53"/>
  <c r="AB58" i="53"/>
  <c r="AB210" i="53"/>
  <c r="X58" i="53"/>
  <c r="X133" i="53"/>
  <c r="AG58" i="53"/>
  <c r="AG133" i="53"/>
  <c r="AF58" i="53"/>
  <c r="Q62" i="49"/>
  <c r="B59" i="53"/>
  <c r="BG59" i="53"/>
  <c r="K59" i="53"/>
  <c r="W58" i="53"/>
  <c r="H62" i="49"/>
  <c r="AF133" i="53"/>
  <c r="AI210" i="53"/>
  <c r="BE59" i="53"/>
  <c r="I59" i="53"/>
  <c r="BP59" i="53"/>
  <c r="T59" i="53"/>
  <c r="BK59" i="53"/>
  <c r="O59" i="53"/>
  <c r="BH59" i="53"/>
  <c r="L59" i="53"/>
  <c r="BL59" i="53"/>
  <c r="P59" i="53"/>
  <c r="BM59" i="53"/>
  <c r="Q59" i="53"/>
  <c r="BQ59" i="53"/>
  <c r="U59" i="53"/>
  <c r="BD59" i="53"/>
  <c r="H59" i="53"/>
  <c r="BN59" i="53"/>
  <c r="R59" i="53"/>
  <c r="BC59" i="53"/>
  <c r="G59" i="53"/>
  <c r="AC133" i="53"/>
  <c r="AC210" i="53"/>
  <c r="M62" i="49"/>
  <c r="AB133" i="53"/>
  <c r="Y133" i="53"/>
  <c r="J62" i="49"/>
  <c r="AJ210" i="53"/>
  <c r="U62" i="49"/>
  <c r="W133" i="53"/>
  <c r="P62" i="49"/>
  <c r="AE210" i="53"/>
  <c r="AE133" i="53"/>
  <c r="AH210" i="53"/>
  <c r="S62" i="49"/>
  <c r="AH133" i="53"/>
  <c r="Z210" i="53"/>
  <c r="V62" i="49"/>
  <c r="AK210" i="53"/>
  <c r="AK133" i="53"/>
  <c r="AG210" i="53"/>
  <c r="R62" i="49"/>
  <c r="O62" i="49"/>
  <c r="AD133" i="53"/>
  <c r="C60" i="53"/>
  <c r="D64" i="49"/>
  <c r="A61" i="53"/>
  <c r="B60" i="53"/>
  <c r="B64" i="49"/>
  <c r="Z133" i="53"/>
  <c r="T62" i="49"/>
  <c r="W210" i="53"/>
  <c r="AF210" i="53"/>
  <c r="X210" i="53"/>
  <c r="AA133" i="53"/>
  <c r="AN59" i="53"/>
  <c r="D59" i="53"/>
  <c r="C63" i="49"/>
  <c r="BI59" i="53"/>
  <c r="M59" i="53"/>
  <c r="I62" i="49"/>
  <c r="AA210" i="53"/>
  <c r="BO59" i="53"/>
  <c r="S59" i="53"/>
  <c r="BF59" i="53"/>
  <c r="J59" i="53"/>
  <c r="BJ59" i="53"/>
  <c r="N59" i="53"/>
  <c r="B61" i="53"/>
  <c r="A62" i="53"/>
  <c r="B65" i="49"/>
  <c r="C61" i="53"/>
  <c r="D65" i="49"/>
  <c r="BM60" i="53"/>
  <c r="Q60" i="53"/>
  <c r="BH60" i="53"/>
  <c r="L60" i="53"/>
  <c r="BC60" i="53"/>
  <c r="G60" i="53"/>
  <c r="BN60" i="53"/>
  <c r="R60" i="53"/>
  <c r="BL60" i="53"/>
  <c r="P60" i="53"/>
  <c r="BQ60" i="53"/>
  <c r="U60" i="53"/>
  <c r="BI60" i="53"/>
  <c r="M60" i="53"/>
  <c r="BD60" i="53"/>
  <c r="H60" i="53"/>
  <c r="BJ60" i="53"/>
  <c r="N60" i="53"/>
  <c r="BE60" i="53"/>
  <c r="I60" i="53"/>
  <c r="BO60" i="53"/>
  <c r="S60" i="53"/>
  <c r="C64" i="49"/>
  <c r="BK60" i="53"/>
  <c r="O60" i="53"/>
  <c r="BF60" i="53"/>
  <c r="J60" i="53"/>
  <c r="BP60" i="53"/>
  <c r="T60" i="53"/>
  <c r="BG60" i="53"/>
  <c r="K60" i="53"/>
  <c r="AN60" i="53"/>
  <c r="D60" i="53"/>
  <c r="E64" i="49"/>
  <c r="AC59" i="53"/>
  <c r="N63" i="49"/>
  <c r="AI59" i="53"/>
  <c r="AI134" i="53"/>
  <c r="AH59" i="53"/>
  <c r="AH211" i="53"/>
  <c r="AE59" i="53"/>
  <c r="Z59" i="53"/>
  <c r="AE60" i="53"/>
  <c r="AC134" i="53"/>
  <c r="AH134" i="53"/>
  <c r="S63" i="49"/>
  <c r="AD60" i="53"/>
  <c r="AD212" i="53"/>
  <c r="AA60" i="53"/>
  <c r="Z60" i="53"/>
  <c r="AK60" i="53"/>
  <c r="T63" i="49"/>
  <c r="AK59" i="53"/>
  <c r="E63" i="49"/>
  <c r="Y59" i="53"/>
  <c r="X59" i="53"/>
  <c r="AH60" i="53"/>
  <c r="AG60" i="53"/>
  <c r="AI211" i="53"/>
  <c r="AB59" i="53"/>
  <c r="AF59" i="53"/>
  <c r="AG59" i="53"/>
  <c r="W60" i="53"/>
  <c r="AD59" i="53"/>
  <c r="AJ59" i="53"/>
  <c r="W59" i="53"/>
  <c r="AA59" i="53"/>
  <c r="AF60" i="53"/>
  <c r="AF135" i="53"/>
  <c r="X60" i="53"/>
  <c r="AJ60" i="53"/>
  <c r="AC60" i="53"/>
  <c r="N64" i="49"/>
  <c r="AB60" i="53"/>
  <c r="AB135" i="53"/>
  <c r="Y60" i="53"/>
  <c r="AI60" i="53"/>
  <c r="AI212" i="53"/>
  <c r="AG135" i="53"/>
  <c r="R64" i="49"/>
  <c r="AG212" i="53"/>
  <c r="V64" i="49"/>
  <c r="AK212" i="53"/>
  <c r="AK135" i="53"/>
  <c r="L64" i="49"/>
  <c r="AA212" i="53"/>
  <c r="AA135" i="53"/>
  <c r="O64" i="49"/>
  <c r="AB212" i="53"/>
  <c r="B66" i="49"/>
  <c r="C62" i="53"/>
  <c r="D66" i="49"/>
  <c r="A63" i="53"/>
  <c r="B62" i="53"/>
  <c r="Y135" i="53"/>
  <c r="J64" i="49"/>
  <c r="Y212" i="53"/>
  <c r="T64" i="49"/>
  <c r="AI135" i="53"/>
  <c r="Q64" i="49"/>
  <c r="X135" i="53"/>
  <c r="X212" i="53"/>
  <c r="I64" i="49"/>
  <c r="U64" i="49"/>
  <c r="AJ212" i="53"/>
  <c r="AJ135" i="53"/>
  <c r="AC135" i="53"/>
  <c r="P64" i="49"/>
  <c r="AE212" i="53"/>
  <c r="AE135" i="53"/>
  <c r="BQ61" i="53"/>
  <c r="U61" i="53"/>
  <c r="BN61" i="53"/>
  <c r="R61" i="53"/>
  <c r="BE61" i="53"/>
  <c r="I61" i="53"/>
  <c r="AN61" i="53"/>
  <c r="D61" i="53"/>
  <c r="E65" i="49"/>
  <c r="AE61" i="53"/>
  <c r="BF61" i="53"/>
  <c r="J61" i="53"/>
  <c r="Z61" i="53"/>
  <c r="BP61" i="53"/>
  <c r="T61" i="53"/>
  <c r="BH61" i="53"/>
  <c r="L61" i="53"/>
  <c r="AB61" i="53"/>
  <c r="BJ61" i="53"/>
  <c r="N61" i="53"/>
  <c r="AD61" i="53"/>
  <c r="BD61" i="53"/>
  <c r="H61" i="53"/>
  <c r="X61" i="53"/>
  <c r="BO61" i="53"/>
  <c r="S61" i="53"/>
  <c r="Y61" i="53"/>
  <c r="AA61" i="53"/>
  <c r="BC61" i="53"/>
  <c r="G61" i="53"/>
  <c r="W61" i="53"/>
  <c r="BK61" i="53"/>
  <c r="O61" i="53"/>
  <c r="BL61" i="53"/>
  <c r="P61" i="53"/>
  <c r="AK61" i="53"/>
  <c r="BM61" i="53"/>
  <c r="Q61" i="53"/>
  <c r="AG61" i="53"/>
  <c r="BI61" i="53"/>
  <c r="M61" i="53"/>
  <c r="AC61" i="53"/>
  <c r="C65" i="49"/>
  <c r="AJ61" i="53"/>
  <c r="AI61" i="53"/>
  <c r="AH61" i="53"/>
  <c r="AF61" i="53"/>
  <c r="BG61" i="53"/>
  <c r="K61" i="53"/>
  <c r="Z135" i="53"/>
  <c r="K64" i="49"/>
  <c r="Z212" i="53"/>
  <c r="S64" i="49"/>
  <c r="AH212" i="53"/>
  <c r="AH135" i="53"/>
  <c r="H64" i="49"/>
  <c r="W212" i="53"/>
  <c r="W135" i="53"/>
  <c r="M64" i="49"/>
  <c r="AC211" i="53"/>
  <c r="AF212" i="53"/>
  <c r="AD135" i="53"/>
  <c r="K63" i="49"/>
  <c r="Z134" i="53"/>
  <c r="Z211" i="53"/>
  <c r="AE211" i="53"/>
  <c r="AE134" i="53"/>
  <c r="P63" i="49"/>
  <c r="U63" i="49"/>
  <c r="AJ211" i="53"/>
  <c r="AJ134" i="53"/>
  <c r="AF134" i="53"/>
  <c r="Q63" i="49"/>
  <c r="AF211" i="53"/>
  <c r="AK211" i="53"/>
  <c r="V63" i="49"/>
  <c r="AK134" i="53"/>
  <c r="AD134" i="53"/>
  <c r="O63" i="49"/>
  <c r="AD211" i="53"/>
  <c r="AB134" i="53"/>
  <c r="AB211" i="53"/>
  <c r="M63" i="49"/>
  <c r="X134" i="53"/>
  <c r="I63" i="49"/>
  <c r="X211" i="53"/>
  <c r="L63" i="49"/>
  <c r="AA211" i="53"/>
  <c r="AA134" i="53"/>
  <c r="J63" i="49"/>
  <c r="Y134" i="53"/>
  <c r="Y211" i="53"/>
  <c r="W134" i="53"/>
  <c r="W211" i="53"/>
  <c r="H63" i="49"/>
  <c r="R63" i="49"/>
  <c r="AG211" i="53"/>
  <c r="AG134" i="53"/>
  <c r="AC212" i="53"/>
  <c r="AJ136" i="53"/>
  <c r="U65" i="49"/>
  <c r="AJ213" i="53"/>
  <c r="AK213" i="53"/>
  <c r="AK136" i="53"/>
  <c r="V65" i="49"/>
  <c r="R65" i="49"/>
  <c r="AG213" i="53"/>
  <c r="AG136" i="53"/>
  <c r="AB136" i="53"/>
  <c r="AB213" i="53"/>
  <c r="M65" i="49"/>
  <c r="X213" i="53"/>
  <c r="I65" i="49"/>
  <c r="X136" i="53"/>
  <c r="W136" i="53"/>
  <c r="H65" i="49"/>
  <c r="W213" i="53"/>
  <c r="AF213" i="53"/>
  <c r="Q65" i="49"/>
  <c r="AF136" i="53"/>
  <c r="AA213" i="53"/>
  <c r="AA136" i="53"/>
  <c r="L65" i="49"/>
  <c r="Z213" i="53"/>
  <c r="K65" i="49"/>
  <c r="Z136" i="53"/>
  <c r="AD213" i="53"/>
  <c r="AD136" i="53"/>
  <c r="O65" i="49"/>
  <c r="B67" i="49"/>
  <c r="C63" i="53"/>
  <c r="D67" i="49"/>
  <c r="A64" i="53"/>
  <c r="B63" i="53"/>
  <c r="S65" i="49"/>
  <c r="AH136" i="53"/>
  <c r="AH213" i="53"/>
  <c r="J65" i="49"/>
  <c r="Y213" i="53"/>
  <c r="Y136" i="53"/>
  <c r="AI136" i="53"/>
  <c r="AI213" i="53"/>
  <c r="T65" i="49"/>
  <c r="AE136" i="53"/>
  <c r="P65" i="49"/>
  <c r="AE213" i="53"/>
  <c r="AC136" i="53"/>
  <c r="AC213" i="53"/>
  <c r="N65" i="49"/>
  <c r="BL62" i="53"/>
  <c r="P62" i="53"/>
  <c r="BC62" i="53"/>
  <c r="G62" i="53"/>
  <c r="BO62" i="53"/>
  <c r="S62" i="53"/>
  <c r="BF62" i="53"/>
  <c r="J62" i="53"/>
  <c r="BG62" i="53"/>
  <c r="K62" i="53"/>
  <c r="AA62" i="53"/>
  <c r="BN62" i="53"/>
  <c r="R62" i="53"/>
  <c r="AH62" i="53"/>
  <c r="BH62" i="53"/>
  <c r="L62" i="53"/>
  <c r="BM62" i="53"/>
  <c r="Q62" i="53"/>
  <c r="AG62" i="53"/>
  <c r="BD62" i="53"/>
  <c r="H62" i="53"/>
  <c r="BJ62" i="53"/>
  <c r="N62" i="53"/>
  <c r="AD62" i="53"/>
  <c r="BK62" i="53"/>
  <c r="O62" i="53"/>
  <c r="BQ62" i="53"/>
  <c r="U62" i="53"/>
  <c r="BI62" i="53"/>
  <c r="M62" i="53"/>
  <c r="AC62" i="53"/>
  <c r="BP62" i="53"/>
  <c r="T62" i="53"/>
  <c r="AJ62" i="53"/>
  <c r="BE62" i="53"/>
  <c r="I62" i="53"/>
  <c r="Y62" i="53"/>
  <c r="AN62" i="53"/>
  <c r="D62" i="53"/>
  <c r="E66" i="49"/>
  <c r="AE62" i="53"/>
  <c r="C66" i="49"/>
  <c r="AB62" i="53"/>
  <c r="AB137" i="53"/>
  <c r="AF62" i="53"/>
  <c r="W62" i="53"/>
  <c r="X62" i="53"/>
  <c r="I66" i="49"/>
  <c r="AI62" i="53"/>
  <c r="AI137" i="53"/>
  <c r="Z62" i="53"/>
  <c r="AK62" i="53"/>
  <c r="V66" i="49"/>
  <c r="X214" i="53"/>
  <c r="AE214" i="53"/>
  <c r="P66" i="49"/>
  <c r="AE137" i="53"/>
  <c r="AK214" i="53"/>
  <c r="AH214" i="53"/>
  <c r="S66" i="49"/>
  <c r="AH137" i="53"/>
  <c r="N66" i="49"/>
  <c r="AC214" i="53"/>
  <c r="AC137" i="53"/>
  <c r="AJ214" i="53"/>
  <c r="U66" i="49"/>
  <c r="AJ137" i="53"/>
  <c r="AF137" i="53"/>
  <c r="AF214" i="53"/>
  <c r="Q66" i="49"/>
  <c r="W137" i="53"/>
  <c r="W214" i="53"/>
  <c r="H66" i="49"/>
  <c r="B68" i="49"/>
  <c r="A65" i="53"/>
  <c r="C64" i="53"/>
  <c r="D68" i="49"/>
  <c r="B64" i="53"/>
  <c r="J66" i="49"/>
  <c r="Y137" i="53"/>
  <c r="Y214" i="53"/>
  <c r="O66" i="49"/>
  <c r="AD137" i="53"/>
  <c r="AD214" i="53"/>
  <c r="AA137" i="53"/>
  <c r="AA214" i="53"/>
  <c r="L66" i="49"/>
  <c r="AG214" i="53"/>
  <c r="AG137" i="53"/>
  <c r="R66" i="49"/>
  <c r="AI214" i="53"/>
  <c r="T66" i="49"/>
  <c r="Z137" i="53"/>
  <c r="K66" i="49"/>
  <c r="Z214" i="53"/>
  <c r="BO63" i="53"/>
  <c r="S63" i="53"/>
  <c r="BQ63" i="53"/>
  <c r="U63" i="53"/>
  <c r="AK63" i="53"/>
  <c r="BC63" i="53"/>
  <c r="G63" i="53"/>
  <c r="BE63" i="53"/>
  <c r="I63" i="53"/>
  <c r="Y63" i="53"/>
  <c r="BD63" i="53"/>
  <c r="H63" i="53"/>
  <c r="AN63" i="53"/>
  <c r="D63" i="53"/>
  <c r="E67" i="49"/>
  <c r="AE63" i="53"/>
  <c r="BI63" i="53"/>
  <c r="M63" i="53"/>
  <c r="AC63" i="53"/>
  <c r="C67" i="49"/>
  <c r="BJ63" i="53"/>
  <c r="N63" i="53"/>
  <c r="BM63" i="53"/>
  <c r="Q63" i="53"/>
  <c r="AG63" i="53"/>
  <c r="BG63" i="53"/>
  <c r="K63" i="53"/>
  <c r="AA63" i="53"/>
  <c r="BF63" i="53"/>
  <c r="J63" i="53"/>
  <c r="Z63" i="53"/>
  <c r="BP63" i="53"/>
  <c r="T63" i="53"/>
  <c r="AJ63" i="53"/>
  <c r="X63" i="53"/>
  <c r="BH63" i="53"/>
  <c r="L63" i="53"/>
  <c r="AB63" i="53"/>
  <c r="BK63" i="53"/>
  <c r="O63" i="53"/>
  <c r="AI63" i="53"/>
  <c r="BL63" i="53"/>
  <c r="P63" i="53"/>
  <c r="AF63" i="53"/>
  <c r="BN63" i="53"/>
  <c r="R63" i="53"/>
  <c r="AH63" i="53"/>
  <c r="AD63" i="53"/>
  <c r="M66" i="49"/>
  <c r="AB214" i="53"/>
  <c r="AK137" i="53"/>
  <c r="W63" i="53"/>
  <c r="X137" i="53"/>
  <c r="AH138" i="53"/>
  <c r="S67" i="49"/>
  <c r="AH215" i="53"/>
  <c r="AK215" i="53"/>
  <c r="AK138" i="53"/>
  <c r="V67" i="49"/>
  <c r="AC215" i="53"/>
  <c r="N67" i="49"/>
  <c r="AC138" i="53"/>
  <c r="J67" i="49"/>
  <c r="Y215" i="53"/>
  <c r="Y138" i="53"/>
  <c r="Z215" i="53"/>
  <c r="Z138" i="53"/>
  <c r="K67" i="49"/>
  <c r="BQ64" i="53"/>
  <c r="U64" i="53"/>
  <c r="C68" i="49"/>
  <c r="BF64" i="53"/>
  <c r="J64" i="53"/>
  <c r="AN64" i="53"/>
  <c r="D64" i="53"/>
  <c r="E68" i="49"/>
  <c r="BO64" i="53"/>
  <c r="S64" i="53"/>
  <c r="BC64" i="53"/>
  <c r="G64" i="53"/>
  <c r="W64" i="53"/>
  <c r="BL64" i="53"/>
  <c r="P64" i="53"/>
  <c r="AE64" i="53"/>
  <c r="BE64" i="53"/>
  <c r="I64" i="53"/>
  <c r="Y64" i="53"/>
  <c r="BK64" i="53"/>
  <c r="O64" i="53"/>
  <c r="BN64" i="53"/>
  <c r="R64" i="53"/>
  <c r="AH64" i="53"/>
  <c r="BJ64" i="53"/>
  <c r="N64" i="53"/>
  <c r="AD64" i="53"/>
  <c r="BD64" i="53"/>
  <c r="H64" i="53"/>
  <c r="X64" i="53"/>
  <c r="BI64" i="53"/>
  <c r="M64" i="53"/>
  <c r="AC64" i="53"/>
  <c r="BM64" i="53"/>
  <c r="Q64" i="53"/>
  <c r="AG64" i="53"/>
  <c r="Z64" i="53"/>
  <c r="BG64" i="53"/>
  <c r="K64" i="53"/>
  <c r="AA64" i="53"/>
  <c r="BP64" i="53"/>
  <c r="T64" i="53"/>
  <c r="AJ64" i="53"/>
  <c r="BH64" i="53"/>
  <c r="L64" i="53"/>
  <c r="AB64" i="53"/>
  <c r="M67" i="49"/>
  <c r="AB215" i="53"/>
  <c r="AB138" i="53"/>
  <c r="H67" i="49"/>
  <c r="W138" i="53"/>
  <c r="W215" i="53"/>
  <c r="L67" i="49"/>
  <c r="AA215" i="53"/>
  <c r="AA138" i="53"/>
  <c r="AD215" i="53"/>
  <c r="O67" i="49"/>
  <c r="AD138" i="53"/>
  <c r="AI138" i="53"/>
  <c r="T67" i="49"/>
  <c r="AI215" i="53"/>
  <c r="X215" i="53"/>
  <c r="X138" i="53"/>
  <c r="I67" i="49"/>
  <c r="U67" i="49"/>
  <c r="AJ215" i="53"/>
  <c r="AJ138" i="53"/>
  <c r="AE215" i="53"/>
  <c r="P67" i="49"/>
  <c r="AE138" i="53"/>
  <c r="AG215" i="53"/>
  <c r="R67" i="49"/>
  <c r="AG138" i="53"/>
  <c r="Q67" i="49"/>
  <c r="AF215" i="53"/>
  <c r="AF138" i="53"/>
  <c r="C65" i="53"/>
  <c r="D69" i="49"/>
  <c r="B69" i="49"/>
  <c r="A66" i="53"/>
  <c r="AI64" i="53"/>
  <c r="T68" i="49"/>
  <c r="AK64" i="53"/>
  <c r="B65" i="53"/>
  <c r="BK65" i="53"/>
  <c r="O65" i="53"/>
  <c r="AF64" i="53"/>
  <c r="BN65" i="53"/>
  <c r="R65" i="53"/>
  <c r="AH65" i="53"/>
  <c r="AE65" i="53"/>
  <c r="BG65" i="53"/>
  <c r="K65" i="53"/>
  <c r="AA65" i="53"/>
  <c r="C69" i="49"/>
  <c r="BE65" i="53"/>
  <c r="I65" i="53"/>
  <c r="Y65" i="53"/>
  <c r="BL65" i="53"/>
  <c r="P65" i="53"/>
  <c r="AN65" i="53"/>
  <c r="D65" i="53"/>
  <c r="E69" i="49"/>
  <c r="AH139" i="53"/>
  <c r="AH216" i="53"/>
  <c r="S68" i="49"/>
  <c r="AI216" i="53"/>
  <c r="AI139" i="53"/>
  <c r="AK139" i="53"/>
  <c r="V68" i="49"/>
  <c r="AK216" i="53"/>
  <c r="L68" i="49"/>
  <c r="AA139" i="53"/>
  <c r="AA216" i="53"/>
  <c r="Z216" i="53"/>
  <c r="Z139" i="53"/>
  <c r="K68" i="49"/>
  <c r="Q68" i="49"/>
  <c r="AF139" i="53"/>
  <c r="AF216" i="53"/>
  <c r="AJ216" i="53"/>
  <c r="AJ139" i="53"/>
  <c r="U68" i="49"/>
  <c r="C66" i="53"/>
  <c r="D70" i="49"/>
  <c r="B70" i="49"/>
  <c r="A67" i="53"/>
  <c r="B66" i="53"/>
  <c r="X216" i="53"/>
  <c r="X139" i="53"/>
  <c r="I68" i="49"/>
  <c r="P68" i="49"/>
  <c r="AE139" i="53"/>
  <c r="AE216" i="53"/>
  <c r="R68" i="49"/>
  <c r="AG216" i="53"/>
  <c r="AG139" i="53"/>
  <c r="Y139" i="53"/>
  <c r="J68" i="49"/>
  <c r="Y216" i="53"/>
  <c r="AC139" i="53"/>
  <c r="N68" i="49"/>
  <c r="AC216" i="53"/>
  <c r="AD216" i="53"/>
  <c r="O68" i="49"/>
  <c r="AD139" i="53"/>
  <c r="AB139" i="53"/>
  <c r="M68" i="49"/>
  <c r="AB216" i="53"/>
  <c r="H68" i="49"/>
  <c r="W139" i="53"/>
  <c r="W216" i="53"/>
  <c r="BP65" i="53"/>
  <c r="T65" i="53"/>
  <c r="AJ65" i="53"/>
  <c r="U69" i="49"/>
  <c r="BF65" i="53"/>
  <c r="J65" i="53"/>
  <c r="Z65" i="53"/>
  <c r="BM65" i="53"/>
  <c r="Q65" i="53"/>
  <c r="AG65" i="53"/>
  <c r="BO65" i="53"/>
  <c r="S65" i="53"/>
  <c r="AI65" i="53"/>
  <c r="AF65" i="53"/>
  <c r="AF217" i="53"/>
  <c r="BC65" i="53"/>
  <c r="G65" i="53"/>
  <c r="W65" i="53"/>
  <c r="BJ65" i="53"/>
  <c r="N65" i="53"/>
  <c r="AD65" i="53"/>
  <c r="AD217" i="53"/>
  <c r="BI65" i="53"/>
  <c r="M65" i="53"/>
  <c r="AC65" i="53"/>
  <c r="BH65" i="53"/>
  <c r="L65" i="53"/>
  <c r="AB65" i="53"/>
  <c r="AB140" i="53"/>
  <c r="BQ65" i="53"/>
  <c r="U65" i="53"/>
  <c r="AK65" i="53"/>
  <c r="AK217" i="53"/>
  <c r="BD65" i="53"/>
  <c r="H65" i="53"/>
  <c r="X65" i="53"/>
  <c r="BF66" i="53"/>
  <c r="J66" i="53"/>
  <c r="AH66" i="53"/>
  <c r="BE66" i="53"/>
  <c r="I66" i="53"/>
  <c r="AN66" i="53"/>
  <c r="D66" i="53"/>
  <c r="E70" i="49"/>
  <c r="Z66" i="53"/>
  <c r="AE66" i="53"/>
  <c r="BG66" i="53"/>
  <c r="K66" i="53"/>
  <c r="AA66" i="53"/>
  <c r="BP66" i="53"/>
  <c r="T66" i="53"/>
  <c r="BJ66" i="53"/>
  <c r="N66" i="53"/>
  <c r="AD66" i="53"/>
  <c r="BN66" i="53"/>
  <c r="R66" i="53"/>
  <c r="AG66" i="53"/>
  <c r="BO66" i="53"/>
  <c r="S66" i="53"/>
  <c r="AI66" i="53"/>
  <c r="BH66" i="53"/>
  <c r="L66" i="53"/>
  <c r="BK66" i="53"/>
  <c r="O66" i="53"/>
  <c r="BC66" i="53"/>
  <c r="G66" i="53"/>
  <c r="BI66" i="53"/>
  <c r="M66" i="53"/>
  <c r="AC66" i="53"/>
  <c r="AJ66" i="53"/>
  <c r="AB66" i="53"/>
  <c r="BQ66" i="53"/>
  <c r="U66" i="53"/>
  <c r="AK66" i="53"/>
  <c r="C70" i="49"/>
  <c r="BL66" i="53"/>
  <c r="P66" i="53"/>
  <c r="AF66" i="53"/>
  <c r="W66" i="53"/>
  <c r="BM66" i="53"/>
  <c r="Q66" i="53"/>
  <c r="BD66" i="53"/>
  <c r="H66" i="53"/>
  <c r="X66" i="53"/>
  <c r="Y66" i="53"/>
  <c r="L69" i="49"/>
  <c r="AA140" i="53"/>
  <c r="AA217" i="53"/>
  <c r="Y217" i="53"/>
  <c r="Y140" i="53"/>
  <c r="J69" i="49"/>
  <c r="T69" i="49"/>
  <c r="AI217" i="53"/>
  <c r="AI140" i="53"/>
  <c r="R69" i="49"/>
  <c r="AG140" i="53"/>
  <c r="AG217" i="53"/>
  <c r="M69" i="49"/>
  <c r="B71" i="49"/>
  <c r="C67" i="53"/>
  <c r="D71" i="49"/>
  <c r="B67" i="53"/>
  <c r="A68" i="53"/>
  <c r="O69" i="49"/>
  <c r="Z217" i="53"/>
  <c r="Z140" i="53"/>
  <c r="K69" i="49"/>
  <c r="AE140" i="53"/>
  <c r="P69" i="49"/>
  <c r="AE217" i="53"/>
  <c r="W217" i="53"/>
  <c r="H69" i="49"/>
  <c r="W140" i="53"/>
  <c r="AH140" i="53"/>
  <c r="AH217" i="53"/>
  <c r="S69" i="49"/>
  <c r="AB217" i="53"/>
  <c r="Q69" i="49"/>
  <c r="AJ217" i="53"/>
  <c r="AJ140" i="53"/>
  <c r="AF140" i="53"/>
  <c r="I69" i="49"/>
  <c r="X140" i="53"/>
  <c r="X217" i="53"/>
  <c r="N69" i="49"/>
  <c r="AC140" i="53"/>
  <c r="AC217" i="53"/>
  <c r="AK140" i="53"/>
  <c r="AD140" i="53"/>
  <c r="V69" i="49"/>
  <c r="Y218" i="53"/>
  <c r="Y141" i="53"/>
  <c r="J70" i="49"/>
  <c r="W141" i="53"/>
  <c r="H70" i="49"/>
  <c r="W218" i="53"/>
  <c r="AB218" i="53"/>
  <c r="M70" i="49"/>
  <c r="AB141" i="53"/>
  <c r="L70" i="49"/>
  <c r="AA218" i="53"/>
  <c r="AA141" i="53"/>
  <c r="AE141" i="53"/>
  <c r="AE218" i="53"/>
  <c r="P70" i="49"/>
  <c r="AI141" i="53"/>
  <c r="T70" i="49"/>
  <c r="AI218" i="53"/>
  <c r="BE67" i="53"/>
  <c r="I67" i="53"/>
  <c r="Y67" i="53"/>
  <c r="BG67" i="53"/>
  <c r="K67" i="53"/>
  <c r="BM67" i="53"/>
  <c r="Q67" i="53"/>
  <c r="AG67" i="53"/>
  <c r="AF67" i="53"/>
  <c r="BO67" i="53"/>
  <c r="S67" i="53"/>
  <c r="BC67" i="53"/>
  <c r="G67" i="53"/>
  <c r="W67" i="53"/>
  <c r="BN67" i="53"/>
  <c r="R67" i="53"/>
  <c r="AH67" i="53"/>
  <c r="BP67" i="53"/>
  <c r="T67" i="53"/>
  <c r="AJ67" i="53"/>
  <c r="BK67" i="53"/>
  <c r="O67" i="53"/>
  <c r="BL67" i="53"/>
  <c r="P67" i="53"/>
  <c r="AA67" i="53"/>
  <c r="AN67" i="53"/>
  <c r="D67" i="53"/>
  <c r="E71" i="49"/>
  <c r="BF67" i="53"/>
  <c r="J67" i="53"/>
  <c r="Z67" i="53"/>
  <c r="C71" i="49"/>
  <c r="AI67" i="53"/>
  <c r="AE67" i="53"/>
  <c r="BJ67" i="53"/>
  <c r="N67" i="53"/>
  <c r="AD67" i="53"/>
  <c r="BQ67" i="53"/>
  <c r="U67" i="53"/>
  <c r="AK67" i="53"/>
  <c r="BD67" i="53"/>
  <c r="H67" i="53"/>
  <c r="X67" i="53"/>
  <c r="BI67" i="53"/>
  <c r="M67" i="53"/>
  <c r="AC67" i="53"/>
  <c r="BH67" i="53"/>
  <c r="L67" i="53"/>
  <c r="AB67" i="53"/>
  <c r="I70" i="49"/>
  <c r="X141" i="53"/>
  <c r="X218" i="53"/>
  <c r="AJ141" i="53"/>
  <c r="AJ218" i="53"/>
  <c r="U70" i="49"/>
  <c r="AF141" i="53"/>
  <c r="AF218" i="53"/>
  <c r="Q70" i="49"/>
  <c r="AG141" i="53"/>
  <c r="R70" i="49"/>
  <c r="AG218" i="53"/>
  <c r="Z141" i="53"/>
  <c r="Z218" i="53"/>
  <c r="K70" i="49"/>
  <c r="S70" i="49"/>
  <c r="AH141" i="53"/>
  <c r="AH218" i="53"/>
  <c r="V70" i="49"/>
  <c r="AK218" i="53"/>
  <c r="AK141" i="53"/>
  <c r="C68" i="53"/>
  <c r="D72" i="49"/>
  <c r="A69" i="53"/>
  <c r="B72" i="49"/>
  <c r="AC218" i="53"/>
  <c r="N70" i="49"/>
  <c r="AC141" i="53"/>
  <c r="O70" i="49"/>
  <c r="AD141" i="53"/>
  <c r="AD218" i="53"/>
  <c r="B68" i="53"/>
  <c r="P71" i="49"/>
  <c r="AE219" i="53"/>
  <c r="AE142" i="53"/>
  <c r="AG142" i="53"/>
  <c r="AG219" i="53"/>
  <c r="R71" i="49"/>
  <c r="J71" i="49"/>
  <c r="Y219" i="53"/>
  <c r="Y142" i="53"/>
  <c r="U71" i="49"/>
  <c r="AJ219" i="53"/>
  <c r="AJ142" i="53"/>
  <c r="AC142" i="53"/>
  <c r="AC219" i="53"/>
  <c r="N71" i="49"/>
  <c r="AH142" i="53"/>
  <c r="AH219" i="53"/>
  <c r="S71" i="49"/>
  <c r="M69" i="53"/>
  <c r="B69" i="53"/>
  <c r="T69" i="53"/>
  <c r="P69" i="53"/>
  <c r="J69" i="53"/>
  <c r="L69" i="53"/>
  <c r="G69" i="53"/>
  <c r="N69" i="53"/>
  <c r="A70" i="53"/>
  <c r="S69" i="53"/>
  <c r="H69" i="53"/>
  <c r="U69" i="53"/>
  <c r="Q69" i="53"/>
  <c r="O69" i="53"/>
  <c r="K69" i="53"/>
  <c r="I69" i="53"/>
  <c r="B73" i="49"/>
  <c r="C69" i="53"/>
  <c r="D73" i="49"/>
  <c r="D69" i="53"/>
  <c r="E73" i="49"/>
  <c r="R69" i="53"/>
  <c r="AI142" i="53"/>
  <c r="T71" i="49"/>
  <c r="AI219" i="53"/>
  <c r="AA219" i="53"/>
  <c r="AA142" i="53"/>
  <c r="L71" i="49"/>
  <c r="AF219" i="53"/>
  <c r="Q71" i="49"/>
  <c r="AF142" i="53"/>
  <c r="BP68" i="53"/>
  <c r="T68" i="53"/>
  <c r="BE68" i="53"/>
  <c r="I68" i="53"/>
  <c r="AN68" i="53"/>
  <c r="D68" i="53"/>
  <c r="E72" i="49"/>
  <c r="BO68" i="53"/>
  <c r="S68" i="53"/>
  <c r="AI68" i="53"/>
  <c r="C72" i="49"/>
  <c r="BG68" i="53"/>
  <c r="K68" i="53"/>
  <c r="AA68" i="53"/>
  <c r="BK68" i="53"/>
  <c r="O68" i="53"/>
  <c r="BJ68" i="53"/>
  <c r="N68" i="53"/>
  <c r="BQ68" i="53"/>
  <c r="U68" i="53"/>
  <c r="AK68" i="53"/>
  <c r="BC68" i="53"/>
  <c r="G68" i="53"/>
  <c r="W68" i="53"/>
  <c r="BF68" i="53"/>
  <c r="J68" i="53"/>
  <c r="BH68" i="53"/>
  <c r="L68" i="53"/>
  <c r="AB68" i="53"/>
  <c r="BL68" i="53"/>
  <c r="P68" i="53"/>
  <c r="AF68" i="53"/>
  <c r="BI68" i="53"/>
  <c r="M68" i="53"/>
  <c r="AC68" i="53"/>
  <c r="BD68" i="53"/>
  <c r="H68" i="53"/>
  <c r="BN68" i="53"/>
  <c r="R68" i="53"/>
  <c r="AH68" i="53"/>
  <c r="BM68" i="53"/>
  <c r="Q68" i="53"/>
  <c r="AG68" i="53"/>
  <c r="X68" i="53"/>
  <c r="AE68" i="53"/>
  <c r="AB142" i="53"/>
  <c r="M71" i="49"/>
  <c r="AB219" i="53"/>
  <c r="X142" i="53"/>
  <c r="X219" i="53"/>
  <c r="I71" i="49"/>
  <c r="W142" i="53"/>
  <c r="W219" i="53"/>
  <c r="H71" i="49"/>
  <c r="K71" i="49"/>
  <c r="Z219" i="53"/>
  <c r="Z142" i="53"/>
  <c r="AD142" i="53"/>
  <c r="AD219" i="53"/>
  <c r="O71" i="49"/>
  <c r="V71" i="49"/>
  <c r="AK142" i="53"/>
  <c r="AK219" i="53"/>
  <c r="AJ68" i="53"/>
  <c r="Y68" i="53"/>
  <c r="Y220" i="53"/>
  <c r="Z68" i="53"/>
  <c r="K72" i="49"/>
  <c r="AD68" i="53"/>
  <c r="X220" i="53"/>
  <c r="I72" i="49"/>
  <c r="X143" i="53"/>
  <c r="AB143" i="53"/>
  <c r="AB220" i="53"/>
  <c r="M72" i="49"/>
  <c r="J72" i="49"/>
  <c r="Y143" i="53"/>
  <c r="AG143" i="53"/>
  <c r="R72" i="49"/>
  <c r="AG220" i="53"/>
  <c r="AH143" i="53"/>
  <c r="AH220" i="53"/>
  <c r="S72" i="49"/>
  <c r="AK143" i="53"/>
  <c r="AK220" i="53"/>
  <c r="V72" i="49"/>
  <c r="BE69" i="53"/>
  <c r="AN69" i="53"/>
  <c r="X69" i="53"/>
  <c r="BO69" i="53"/>
  <c r="C73" i="49"/>
  <c r="AG69" i="53"/>
  <c r="BN69" i="53"/>
  <c r="Z69" i="53"/>
  <c r="BQ69" i="53"/>
  <c r="BL69" i="53"/>
  <c r="W69" i="53"/>
  <c r="AF69" i="53"/>
  <c r="BM69" i="53"/>
  <c r="BF69" i="53"/>
  <c r="AA69" i="53"/>
  <c r="BG69" i="53"/>
  <c r="BP69" i="53"/>
  <c r="BC69" i="53"/>
  <c r="AB69" i="53"/>
  <c r="BK69" i="53"/>
  <c r="Y69" i="53"/>
  <c r="AK69" i="53"/>
  <c r="AH69" i="53"/>
  <c r="BH69" i="53"/>
  <c r="BJ69" i="53"/>
  <c r="BD69" i="53"/>
  <c r="AJ69" i="53"/>
  <c r="BI69" i="53"/>
  <c r="AE69" i="53"/>
  <c r="AC69" i="53"/>
  <c r="AD69" i="53"/>
  <c r="AI69" i="53"/>
  <c r="AE220" i="53"/>
  <c r="P72" i="49"/>
  <c r="AE143" i="53"/>
  <c r="AI143" i="53"/>
  <c r="AI220" i="53"/>
  <c r="T72" i="49"/>
  <c r="AJ143" i="53"/>
  <c r="U72" i="49"/>
  <c r="AJ220" i="53"/>
  <c r="Q72" i="49"/>
  <c r="AF220" i="53"/>
  <c r="AF143" i="53"/>
  <c r="AA143" i="53"/>
  <c r="AA220" i="53"/>
  <c r="L72" i="49"/>
  <c r="A71" i="53"/>
  <c r="L70" i="53"/>
  <c r="H70" i="53"/>
  <c r="B70" i="53"/>
  <c r="R70" i="53"/>
  <c r="S70" i="53"/>
  <c r="P70" i="53"/>
  <c r="K70" i="53"/>
  <c r="C70" i="53"/>
  <c r="D74" i="49"/>
  <c r="D70" i="53"/>
  <c r="E74" i="49"/>
  <c r="J70" i="53"/>
  <c r="M70" i="53"/>
  <c r="G70" i="53"/>
  <c r="B74" i="49"/>
  <c r="I70" i="53"/>
  <c r="N70" i="53"/>
  <c r="T70" i="53"/>
  <c r="U70" i="53"/>
  <c r="O70" i="53"/>
  <c r="Q70" i="53"/>
  <c r="Z220" i="53"/>
  <c r="AD143" i="53"/>
  <c r="AD220" i="53"/>
  <c r="O72" i="49"/>
  <c r="AC143" i="53"/>
  <c r="N72" i="49"/>
  <c r="AC220" i="53"/>
  <c r="W220" i="53"/>
  <c r="H72" i="49"/>
  <c r="W143" i="53"/>
  <c r="Z143" i="53"/>
  <c r="AC144" i="53"/>
  <c r="N73" i="49"/>
  <c r="AC221" i="53"/>
  <c r="AK221" i="53"/>
  <c r="V73" i="49"/>
  <c r="AK144" i="53"/>
  <c r="R73" i="49"/>
  <c r="AG144" i="53"/>
  <c r="AG221" i="53"/>
  <c r="P73" i="49"/>
  <c r="AE144" i="53"/>
  <c r="AE221" i="53"/>
  <c r="Y221" i="53"/>
  <c r="Y144" i="53"/>
  <c r="J73" i="49"/>
  <c r="H71" i="53"/>
  <c r="K71" i="53"/>
  <c r="P71" i="53"/>
  <c r="T71" i="53"/>
  <c r="S71" i="53"/>
  <c r="G71" i="53"/>
  <c r="A72" i="53"/>
  <c r="B71" i="53"/>
  <c r="M71" i="53"/>
  <c r="N71" i="53"/>
  <c r="O71" i="53"/>
  <c r="R71" i="53"/>
  <c r="C71" i="53"/>
  <c r="D75" i="49"/>
  <c r="Q71" i="53"/>
  <c r="B75" i="49"/>
  <c r="L71" i="53"/>
  <c r="D71" i="53"/>
  <c r="E75" i="49"/>
  <c r="J71" i="53"/>
  <c r="U71" i="53"/>
  <c r="I71" i="53"/>
  <c r="AI144" i="53"/>
  <c r="AI221" i="53"/>
  <c r="T73" i="49"/>
  <c r="Q73" i="49"/>
  <c r="AF144" i="53"/>
  <c r="AF221" i="53"/>
  <c r="Z144" i="53"/>
  <c r="Z221" i="53"/>
  <c r="K73" i="49"/>
  <c r="BG70" i="53"/>
  <c r="W70" i="53"/>
  <c r="AC70" i="53"/>
  <c r="AN70" i="53"/>
  <c r="BF70" i="53"/>
  <c r="AE70" i="53"/>
  <c r="BL70" i="53"/>
  <c r="AA70" i="53"/>
  <c r="BI70" i="53"/>
  <c r="BE70" i="53"/>
  <c r="BP70" i="53"/>
  <c r="BH70" i="53"/>
  <c r="AI70" i="53"/>
  <c r="BQ70" i="53"/>
  <c r="BD70" i="53"/>
  <c r="C74" i="49"/>
  <c r="X70" i="53"/>
  <c r="AH70" i="53"/>
  <c r="AJ70" i="53"/>
  <c r="BN70" i="53"/>
  <c r="AK70" i="53"/>
  <c r="AF70" i="53"/>
  <c r="AD70" i="53"/>
  <c r="AB70" i="53"/>
  <c r="Y70" i="53"/>
  <c r="Z70" i="53"/>
  <c r="BK70" i="53"/>
  <c r="BO70" i="53"/>
  <c r="BM70" i="53"/>
  <c r="AG70" i="53"/>
  <c r="BC70" i="53"/>
  <c r="BJ70" i="53"/>
  <c r="AD144" i="53"/>
  <c r="AD221" i="53"/>
  <c r="O73" i="49"/>
  <c r="AJ144" i="53"/>
  <c r="U73" i="49"/>
  <c r="AJ221" i="53"/>
  <c r="S73" i="49"/>
  <c r="AH221" i="53"/>
  <c r="AH144" i="53"/>
  <c r="AB221" i="53"/>
  <c r="AB144" i="53"/>
  <c r="M73" i="49"/>
  <c r="AA144" i="53"/>
  <c r="L73" i="49"/>
  <c r="AA221" i="53"/>
  <c r="H73" i="49"/>
  <c r="W144" i="53"/>
  <c r="W221" i="53"/>
  <c r="X144" i="53"/>
  <c r="I73" i="49"/>
  <c r="X221" i="53"/>
  <c r="AB222" i="53"/>
  <c r="M74" i="49"/>
  <c r="AB145" i="53"/>
  <c r="L74" i="49"/>
  <c r="AA222" i="53"/>
  <c r="AA145" i="53"/>
  <c r="O74" i="49"/>
  <c r="AD222" i="53"/>
  <c r="AD145" i="53"/>
  <c r="AJ145" i="53"/>
  <c r="AJ222" i="53"/>
  <c r="U74" i="49"/>
  <c r="AC222" i="53"/>
  <c r="N74" i="49"/>
  <c r="AC145" i="53"/>
  <c r="Z71" i="53"/>
  <c r="BP71" i="53"/>
  <c r="W71" i="53"/>
  <c r="AC71" i="53"/>
  <c r="AK71" i="53"/>
  <c r="BC71" i="53"/>
  <c r="BG71" i="53"/>
  <c r="AH71" i="53"/>
  <c r="AF71" i="53"/>
  <c r="AJ71" i="53"/>
  <c r="Y71" i="53"/>
  <c r="AA71" i="53"/>
  <c r="BM71" i="53"/>
  <c r="AD71" i="53"/>
  <c r="BN71" i="53"/>
  <c r="X71" i="53"/>
  <c r="BE71" i="53"/>
  <c r="BI71" i="53"/>
  <c r="BK71" i="53"/>
  <c r="BO71" i="53"/>
  <c r="AN71" i="53"/>
  <c r="BJ71" i="53"/>
  <c r="BL71" i="53"/>
  <c r="BF71" i="53"/>
  <c r="BQ71" i="53"/>
  <c r="AG71" i="53"/>
  <c r="AE71" i="53"/>
  <c r="BD71" i="53"/>
  <c r="C75" i="49"/>
  <c r="AI71" i="53"/>
  <c r="AB71" i="53"/>
  <c r="BH71" i="53"/>
  <c r="R74" i="49"/>
  <c r="AG145" i="53"/>
  <c r="AG222" i="53"/>
  <c r="Z145" i="53"/>
  <c r="Z222" i="53"/>
  <c r="K74" i="49"/>
  <c r="Q74" i="49"/>
  <c r="AF222" i="53"/>
  <c r="AF145" i="53"/>
  <c r="AH222" i="53"/>
  <c r="AH145" i="53"/>
  <c r="S74" i="49"/>
  <c r="P74" i="49"/>
  <c r="AE222" i="53"/>
  <c r="AE145" i="53"/>
  <c r="W145" i="53"/>
  <c r="W222" i="53"/>
  <c r="H74" i="49"/>
  <c r="L72" i="53"/>
  <c r="J72" i="53"/>
  <c r="K72" i="53"/>
  <c r="S72" i="53"/>
  <c r="T72" i="53"/>
  <c r="B72" i="53"/>
  <c r="Q72" i="53"/>
  <c r="M72" i="53"/>
  <c r="O72" i="53"/>
  <c r="U72" i="53"/>
  <c r="P72" i="53"/>
  <c r="A73" i="53"/>
  <c r="I72" i="53"/>
  <c r="B76" i="49"/>
  <c r="G72" i="53"/>
  <c r="N72" i="53"/>
  <c r="R72" i="53"/>
  <c r="D72" i="53"/>
  <c r="E76" i="49"/>
  <c r="C72" i="53"/>
  <c r="D76" i="49"/>
  <c r="H72" i="53"/>
  <c r="Y222" i="53"/>
  <c r="Y145" i="53"/>
  <c r="J74" i="49"/>
  <c r="AK145" i="53"/>
  <c r="AK222" i="53"/>
  <c r="V74" i="49"/>
  <c r="X145" i="53"/>
  <c r="I74" i="49"/>
  <c r="X222" i="53"/>
  <c r="AI145" i="53"/>
  <c r="AI222" i="53"/>
  <c r="T74" i="49"/>
  <c r="AF223" i="53"/>
  <c r="Q75" i="49"/>
  <c r="AF146" i="53"/>
  <c r="AK223" i="53"/>
  <c r="V75" i="49"/>
  <c r="AK146" i="53"/>
  <c r="Z223" i="53"/>
  <c r="K75" i="49"/>
  <c r="Z146" i="53"/>
  <c r="BF72" i="53"/>
  <c r="BG72" i="53"/>
  <c r="X72" i="53"/>
  <c r="AB72" i="53"/>
  <c r="BO72" i="53"/>
  <c r="BP72" i="53"/>
  <c r="AH72" i="53"/>
  <c r="AD72" i="53"/>
  <c r="BQ72" i="53"/>
  <c r="Y72" i="53"/>
  <c r="BI72" i="53"/>
  <c r="BH72" i="53"/>
  <c r="AJ72" i="53"/>
  <c r="AF72" i="53"/>
  <c r="BD72" i="53"/>
  <c r="AC72" i="53"/>
  <c r="AK72" i="53"/>
  <c r="AN72" i="53"/>
  <c r="AA72" i="53"/>
  <c r="AE72" i="53"/>
  <c r="BL72" i="53"/>
  <c r="Z72" i="53"/>
  <c r="BM72" i="53"/>
  <c r="AG72" i="53"/>
  <c r="BJ72" i="53"/>
  <c r="AI72" i="53"/>
  <c r="W72" i="53"/>
  <c r="BK72" i="53"/>
  <c r="C76" i="49"/>
  <c r="BN72" i="53"/>
  <c r="BC72" i="53"/>
  <c r="BE72" i="53"/>
  <c r="I75" i="49"/>
  <c r="X223" i="53"/>
  <c r="X146" i="53"/>
  <c r="L75" i="49"/>
  <c r="AA223" i="53"/>
  <c r="AA146" i="53"/>
  <c r="S75" i="49"/>
  <c r="AH146" i="53"/>
  <c r="AH223" i="53"/>
  <c r="N75" i="49"/>
  <c r="AC146" i="53"/>
  <c r="AC223" i="53"/>
  <c r="M75" i="49"/>
  <c r="AB223" i="53"/>
  <c r="AB146" i="53"/>
  <c r="AE146" i="53"/>
  <c r="P75" i="49"/>
  <c r="AE223" i="53"/>
  <c r="Y146" i="53"/>
  <c r="Y223" i="53"/>
  <c r="J75" i="49"/>
  <c r="W223" i="53"/>
  <c r="H75" i="49"/>
  <c r="W146" i="53"/>
  <c r="P73" i="53"/>
  <c r="M73" i="53"/>
  <c r="S73" i="53"/>
  <c r="A74" i="53"/>
  <c r="G73" i="53"/>
  <c r="C73" i="53"/>
  <c r="D77" i="49"/>
  <c r="B73" i="53"/>
  <c r="Q73" i="53"/>
  <c r="T73" i="53"/>
  <c r="I73" i="53"/>
  <c r="K73" i="53"/>
  <c r="B77" i="49"/>
  <c r="H73" i="53"/>
  <c r="R73" i="53"/>
  <c r="D73" i="53"/>
  <c r="E77" i="49"/>
  <c r="J73" i="53"/>
  <c r="U73" i="53"/>
  <c r="N73" i="53"/>
  <c r="L73" i="53"/>
  <c r="O73" i="53"/>
  <c r="AI223" i="53"/>
  <c r="T75" i="49"/>
  <c r="AI146" i="53"/>
  <c r="AG146" i="53"/>
  <c r="R75" i="49"/>
  <c r="AG223" i="53"/>
  <c r="O75" i="49"/>
  <c r="AD146" i="53"/>
  <c r="AD223" i="53"/>
  <c r="AJ223" i="53"/>
  <c r="AJ146" i="53"/>
  <c r="U75" i="49"/>
  <c r="BM73" i="53"/>
  <c r="AF73" i="53"/>
  <c r="BO73" i="53"/>
  <c r="AB73" i="53"/>
  <c r="AN73" i="53"/>
  <c r="AH73" i="53"/>
  <c r="BF73" i="53"/>
  <c r="AA73" i="53"/>
  <c r="BP73" i="53"/>
  <c r="BK73" i="53"/>
  <c r="BL73" i="53"/>
  <c r="BJ73" i="53"/>
  <c r="AG73" i="53"/>
  <c r="Y73" i="53"/>
  <c r="W73" i="53"/>
  <c r="BI73" i="53"/>
  <c r="BE73" i="53"/>
  <c r="BD73" i="53"/>
  <c r="Z73" i="53"/>
  <c r="AK73" i="53"/>
  <c r="AE73" i="53"/>
  <c r="AC73" i="53"/>
  <c r="BQ73" i="53"/>
  <c r="BN73" i="53"/>
  <c r="AI73" i="53"/>
  <c r="AJ73" i="53"/>
  <c r="AD73" i="53"/>
  <c r="X73" i="53"/>
  <c r="BC73" i="53"/>
  <c r="BH73" i="53"/>
  <c r="C77" i="49"/>
  <c r="BG73" i="53"/>
  <c r="W147" i="53"/>
  <c r="W224" i="53"/>
  <c r="H76" i="49"/>
  <c r="L76" i="49"/>
  <c r="AA147" i="53"/>
  <c r="AA224" i="53"/>
  <c r="AH147" i="53"/>
  <c r="S76" i="49"/>
  <c r="AH224" i="53"/>
  <c r="I76" i="49"/>
  <c r="X147" i="53"/>
  <c r="X224" i="53"/>
  <c r="AI147" i="53"/>
  <c r="T76" i="49"/>
  <c r="AI224" i="53"/>
  <c r="K76" i="49"/>
  <c r="Z147" i="53"/>
  <c r="Z224" i="53"/>
  <c r="Q76" i="49"/>
  <c r="AF147" i="53"/>
  <c r="AF224" i="53"/>
  <c r="J76" i="49"/>
  <c r="Y147" i="53"/>
  <c r="Y224" i="53"/>
  <c r="AK147" i="53"/>
  <c r="AK224" i="53"/>
  <c r="V76" i="49"/>
  <c r="AJ224" i="53"/>
  <c r="U76" i="49"/>
  <c r="AJ147" i="53"/>
  <c r="O74" i="53"/>
  <c r="K74" i="53"/>
  <c r="D74" i="53"/>
  <c r="E78" i="49"/>
  <c r="B74" i="53"/>
  <c r="P74" i="53"/>
  <c r="G74" i="53"/>
  <c r="U74" i="53"/>
  <c r="Q74" i="53"/>
  <c r="B78" i="49"/>
  <c r="H74" i="53"/>
  <c r="J74" i="53"/>
  <c r="M74" i="53"/>
  <c r="S74" i="53"/>
  <c r="T74" i="53"/>
  <c r="N74" i="53"/>
  <c r="A75" i="53"/>
  <c r="I74" i="53"/>
  <c r="C74" i="53"/>
  <c r="D78" i="49"/>
  <c r="L74" i="53"/>
  <c r="R74" i="53"/>
  <c r="R76" i="49"/>
  <c r="AG147" i="53"/>
  <c r="AG224" i="53"/>
  <c r="AE147" i="53"/>
  <c r="P76" i="49"/>
  <c r="AE224" i="53"/>
  <c r="AC147" i="53"/>
  <c r="N76" i="49"/>
  <c r="AC224" i="53"/>
  <c r="O76" i="49"/>
  <c r="AD147" i="53"/>
  <c r="AD224" i="53"/>
  <c r="M76" i="49"/>
  <c r="AB147" i="53"/>
  <c r="AB224" i="53"/>
  <c r="I77" i="49"/>
  <c r="X225" i="53"/>
  <c r="X148" i="53"/>
  <c r="V77" i="49"/>
  <c r="AK225" i="53"/>
  <c r="AK148" i="53"/>
  <c r="L77" i="49"/>
  <c r="AA225" i="53"/>
  <c r="AA148" i="53"/>
  <c r="M77" i="49"/>
  <c r="AB225" i="53"/>
  <c r="AB148" i="53"/>
  <c r="AD225" i="53"/>
  <c r="AD148" i="53"/>
  <c r="O77" i="49"/>
  <c r="Z225" i="53"/>
  <c r="Z148" i="53"/>
  <c r="K77" i="49"/>
  <c r="W148" i="53"/>
  <c r="H77" i="49"/>
  <c r="W225" i="53"/>
  <c r="U77" i="49"/>
  <c r="AJ225" i="53"/>
  <c r="AJ148" i="53"/>
  <c r="N77" i="49"/>
  <c r="AC148" i="53"/>
  <c r="AC225" i="53"/>
  <c r="J77" i="49"/>
  <c r="Y148" i="53"/>
  <c r="Y225" i="53"/>
  <c r="AH225" i="53"/>
  <c r="S77" i="49"/>
  <c r="AH148" i="53"/>
  <c r="AF225" i="53"/>
  <c r="Q77" i="49"/>
  <c r="AF148" i="53"/>
  <c r="P75" i="53"/>
  <c r="I75" i="53"/>
  <c r="C75" i="53"/>
  <c r="D79" i="49"/>
  <c r="Q75" i="53"/>
  <c r="G75" i="53"/>
  <c r="R75" i="53"/>
  <c r="H75" i="53"/>
  <c r="M75" i="53"/>
  <c r="B75" i="53"/>
  <c r="D75" i="53"/>
  <c r="E79" i="49"/>
  <c r="A76" i="53"/>
  <c r="T75" i="53"/>
  <c r="J75" i="53"/>
  <c r="O75" i="53"/>
  <c r="S75" i="53"/>
  <c r="K75" i="53"/>
  <c r="U75" i="53"/>
  <c r="L75" i="53"/>
  <c r="B79" i="49"/>
  <c r="N75" i="53"/>
  <c r="BI74" i="53"/>
  <c r="AN74" i="53"/>
  <c r="C78" i="49"/>
  <c r="AD74" i="53"/>
  <c r="BD74" i="53"/>
  <c r="AG74" i="53"/>
  <c r="BF74" i="53"/>
  <c r="X74" i="53"/>
  <c r="AC74" i="53"/>
  <c r="AI74" i="53"/>
  <c r="BP74" i="53"/>
  <c r="BJ74" i="53"/>
  <c r="BE74" i="53"/>
  <c r="AB74" i="53"/>
  <c r="BM74" i="53"/>
  <c r="AK74" i="53"/>
  <c r="BG74" i="53"/>
  <c r="AH74" i="53"/>
  <c r="BO74" i="53"/>
  <c r="AJ74" i="53"/>
  <c r="BN74" i="53"/>
  <c r="W74" i="53"/>
  <c r="BK74" i="53"/>
  <c r="AE74" i="53"/>
  <c r="BQ74" i="53"/>
  <c r="Z74" i="53"/>
  <c r="BH74" i="53"/>
  <c r="AA74" i="53"/>
  <c r="BL74" i="53"/>
  <c r="AF74" i="53"/>
  <c r="BC74" i="53"/>
  <c r="Y74" i="53"/>
  <c r="T77" i="49"/>
  <c r="AI148" i="53"/>
  <c r="AI225" i="53"/>
  <c r="AE148" i="53"/>
  <c r="AE225" i="53"/>
  <c r="P77" i="49"/>
  <c r="AG148" i="53"/>
  <c r="R77" i="49"/>
  <c r="AG225" i="53"/>
  <c r="AC149" i="53"/>
  <c r="N78" i="49"/>
  <c r="AC226" i="53"/>
  <c r="Y149" i="53"/>
  <c r="Y226" i="53"/>
  <c r="J78" i="49"/>
  <c r="AA149" i="53"/>
  <c r="L78" i="49"/>
  <c r="AA226" i="53"/>
  <c r="AE149" i="53"/>
  <c r="P78" i="49"/>
  <c r="AE226" i="53"/>
  <c r="U78" i="49"/>
  <c r="AJ226" i="53"/>
  <c r="AJ149" i="53"/>
  <c r="V78" i="49"/>
  <c r="AK149" i="53"/>
  <c r="AK226" i="53"/>
  <c r="X149" i="53"/>
  <c r="I78" i="49"/>
  <c r="X226" i="53"/>
  <c r="AD149" i="53"/>
  <c r="AD226" i="53"/>
  <c r="O78" i="49"/>
  <c r="U76" i="53"/>
  <c r="L76" i="53"/>
  <c r="T76" i="53"/>
  <c r="M76" i="53"/>
  <c r="K76" i="53"/>
  <c r="S76" i="53"/>
  <c r="B80" i="49"/>
  <c r="G76" i="53"/>
  <c r="N76" i="53"/>
  <c r="D76" i="53"/>
  <c r="E80" i="49"/>
  <c r="B76" i="53"/>
  <c r="P76" i="53"/>
  <c r="I76" i="53"/>
  <c r="R76" i="53"/>
  <c r="C76" i="53"/>
  <c r="D80" i="49"/>
  <c r="A77" i="53"/>
  <c r="Q76" i="53"/>
  <c r="J76" i="53"/>
  <c r="O76" i="53"/>
  <c r="H76" i="53"/>
  <c r="AA75" i="53"/>
  <c r="BJ75" i="53"/>
  <c r="BG75" i="53"/>
  <c r="AH75" i="53"/>
  <c r="AC75" i="53"/>
  <c r="BL75" i="53"/>
  <c r="BE75" i="53"/>
  <c r="AF75" i="53"/>
  <c r="BC75" i="53"/>
  <c r="AB75" i="53"/>
  <c r="Y75" i="53"/>
  <c r="BN75" i="53"/>
  <c r="Z75" i="53"/>
  <c r="BP75" i="53"/>
  <c r="BI75" i="53"/>
  <c r="AE75" i="53"/>
  <c r="C79" i="49"/>
  <c r="AJ75" i="53"/>
  <c r="BK75" i="53"/>
  <c r="AN75" i="53"/>
  <c r="AD75" i="53"/>
  <c r="BD75" i="53"/>
  <c r="AG75" i="53"/>
  <c r="BO75" i="53"/>
  <c r="BF75" i="53"/>
  <c r="AI75" i="53"/>
  <c r="X75" i="53"/>
  <c r="BQ75" i="53"/>
  <c r="BH75" i="53"/>
  <c r="W75" i="53"/>
  <c r="BM75" i="53"/>
  <c r="AK75" i="53"/>
  <c r="AF149" i="53"/>
  <c r="Q78" i="49"/>
  <c r="AF226" i="53"/>
  <c r="Z226" i="53"/>
  <c r="Z149" i="53"/>
  <c r="K78" i="49"/>
  <c r="W226" i="53"/>
  <c r="H78" i="49"/>
  <c r="W149" i="53"/>
  <c r="S78" i="49"/>
  <c r="AH226" i="53"/>
  <c r="AH149" i="53"/>
  <c r="AB226" i="53"/>
  <c r="M78" i="49"/>
  <c r="AB149" i="53"/>
  <c r="AI226" i="53"/>
  <c r="T78" i="49"/>
  <c r="AI149" i="53"/>
  <c r="AG149" i="53"/>
  <c r="R78" i="49"/>
  <c r="AG226" i="53"/>
  <c r="V79" i="49"/>
  <c r="AK150" i="53"/>
  <c r="AK227" i="53"/>
  <c r="AE227" i="53"/>
  <c r="AE150" i="53"/>
  <c r="P79" i="49"/>
  <c r="AF150" i="53"/>
  <c r="AF227" i="53"/>
  <c r="Q79" i="49"/>
  <c r="AH227" i="53"/>
  <c r="AH150" i="53"/>
  <c r="S79" i="49"/>
  <c r="U77" i="53"/>
  <c r="I77" i="53"/>
  <c r="L77" i="53"/>
  <c r="O77" i="53"/>
  <c r="D77" i="53"/>
  <c r="E81" i="49"/>
  <c r="T77" i="53"/>
  <c r="M77" i="53"/>
  <c r="R77" i="53"/>
  <c r="K77" i="53"/>
  <c r="C77" i="53"/>
  <c r="D81" i="49"/>
  <c r="P77" i="53"/>
  <c r="B77" i="53"/>
  <c r="N77" i="53"/>
  <c r="A78" i="53"/>
  <c r="Q77" i="53"/>
  <c r="G77" i="53"/>
  <c r="S77" i="53"/>
  <c r="J77" i="53"/>
  <c r="B81" i="49"/>
  <c r="H77" i="53"/>
  <c r="I79" i="49"/>
  <c r="X150" i="53"/>
  <c r="X227" i="53"/>
  <c r="AG150" i="53"/>
  <c r="AG227" i="53"/>
  <c r="R79" i="49"/>
  <c r="J79" i="49"/>
  <c r="Y227" i="53"/>
  <c r="Y150" i="53"/>
  <c r="W76" i="53"/>
  <c r="BJ76" i="53"/>
  <c r="BC76" i="53"/>
  <c r="AD76" i="53"/>
  <c r="Y76" i="53"/>
  <c r="BQ76" i="53"/>
  <c r="BH76" i="53"/>
  <c r="AE76" i="53"/>
  <c r="BP76" i="53"/>
  <c r="AN76" i="53"/>
  <c r="C80" i="49"/>
  <c r="AC76" i="53"/>
  <c r="BN76" i="53"/>
  <c r="Z76" i="53"/>
  <c r="BD76" i="53"/>
  <c r="AG76" i="53"/>
  <c r="BO76" i="53"/>
  <c r="X76" i="53"/>
  <c r="BI76" i="53"/>
  <c r="BM76" i="53"/>
  <c r="BE76" i="53"/>
  <c r="AF76" i="53"/>
  <c r="BK76" i="53"/>
  <c r="AA76" i="53"/>
  <c r="BG76" i="53"/>
  <c r="AH76" i="53"/>
  <c r="BL76" i="53"/>
  <c r="AI76" i="53"/>
  <c r="BF76" i="53"/>
  <c r="AK76" i="53"/>
  <c r="AB76" i="53"/>
  <c r="AJ76" i="53"/>
  <c r="H79" i="49"/>
  <c r="W150" i="53"/>
  <c r="W227" i="53"/>
  <c r="AI150" i="53"/>
  <c r="T79" i="49"/>
  <c r="AI227" i="53"/>
  <c r="U79" i="49"/>
  <c r="AJ227" i="53"/>
  <c r="AJ150" i="53"/>
  <c r="M79" i="49"/>
  <c r="AB150" i="53"/>
  <c r="AB227" i="53"/>
  <c r="AD227" i="53"/>
  <c r="O79" i="49"/>
  <c r="AD150" i="53"/>
  <c r="Z227" i="53"/>
  <c r="Z150" i="53"/>
  <c r="K79" i="49"/>
  <c r="N79" i="49"/>
  <c r="AC227" i="53"/>
  <c r="AC150" i="53"/>
  <c r="L79" i="49"/>
  <c r="AA150" i="53"/>
  <c r="AA227" i="53"/>
  <c r="M80" i="49"/>
  <c r="AB228" i="53"/>
  <c r="AB151" i="53"/>
  <c r="AB77" i="53"/>
  <c r="AI77" i="53"/>
  <c r="BK77" i="53"/>
  <c r="BD77" i="53"/>
  <c r="AJ77" i="53"/>
  <c r="AG77" i="53"/>
  <c r="BN77" i="53"/>
  <c r="BG77" i="53"/>
  <c r="AH77" i="53"/>
  <c r="AF77" i="53"/>
  <c r="BF77" i="53"/>
  <c r="Z77" i="53"/>
  <c r="BH77" i="53"/>
  <c r="BL77" i="53"/>
  <c r="AN77" i="53"/>
  <c r="AD77" i="53"/>
  <c r="BI77" i="53"/>
  <c r="BM77" i="53"/>
  <c r="BC77" i="53"/>
  <c r="Y77" i="53"/>
  <c r="AA77" i="53"/>
  <c r="BE77" i="53"/>
  <c r="BO77" i="53"/>
  <c r="C81" i="49"/>
  <c r="X77" i="53"/>
  <c r="AK77" i="53"/>
  <c r="W77" i="53"/>
  <c r="BJ77" i="53"/>
  <c r="AE77" i="53"/>
  <c r="AC77" i="53"/>
  <c r="BP77" i="53"/>
  <c r="BQ77" i="53"/>
  <c r="AK151" i="53"/>
  <c r="AK228" i="53"/>
  <c r="V80" i="49"/>
  <c r="AH228" i="53"/>
  <c r="S80" i="49"/>
  <c r="AH151" i="53"/>
  <c r="AF228" i="53"/>
  <c r="Q80" i="49"/>
  <c r="AF151" i="53"/>
  <c r="X228" i="53"/>
  <c r="I80" i="49"/>
  <c r="X151" i="53"/>
  <c r="Z151" i="53"/>
  <c r="K80" i="49"/>
  <c r="Z228" i="53"/>
  <c r="Y151" i="53"/>
  <c r="Y228" i="53"/>
  <c r="J80" i="49"/>
  <c r="H80" i="49"/>
  <c r="W228" i="53"/>
  <c r="W151" i="53"/>
  <c r="L78" i="53"/>
  <c r="U78" i="53"/>
  <c r="I78" i="53"/>
  <c r="B82" i="49"/>
  <c r="O78" i="53"/>
  <c r="H78" i="53"/>
  <c r="P78" i="53"/>
  <c r="J78" i="53"/>
  <c r="S78" i="53"/>
  <c r="K78" i="53"/>
  <c r="M78" i="53"/>
  <c r="Q78" i="53"/>
  <c r="D78" i="53"/>
  <c r="E82" i="49"/>
  <c r="T78" i="53"/>
  <c r="A79" i="53"/>
  <c r="N78" i="53"/>
  <c r="G78" i="53"/>
  <c r="B78" i="53"/>
  <c r="R78" i="53"/>
  <c r="C78" i="53"/>
  <c r="D82" i="49"/>
  <c r="AJ151" i="53"/>
  <c r="U80" i="49"/>
  <c r="AJ228" i="53"/>
  <c r="T80" i="49"/>
  <c r="AI151" i="53"/>
  <c r="AI228" i="53"/>
  <c r="AA228" i="53"/>
  <c r="L80" i="49"/>
  <c r="AA151" i="53"/>
  <c r="AG151" i="53"/>
  <c r="R80" i="49"/>
  <c r="AG228" i="53"/>
  <c r="AC151" i="53"/>
  <c r="N80" i="49"/>
  <c r="AC228" i="53"/>
  <c r="AE228" i="53"/>
  <c r="AE151" i="53"/>
  <c r="P80" i="49"/>
  <c r="O80" i="49"/>
  <c r="AD228" i="53"/>
  <c r="AD151" i="53"/>
  <c r="AE229" i="53"/>
  <c r="P81" i="49"/>
  <c r="AE152" i="53"/>
  <c r="X229" i="53"/>
  <c r="X152" i="53"/>
  <c r="I81" i="49"/>
  <c r="AA229" i="53"/>
  <c r="L81" i="49"/>
  <c r="AA152" i="53"/>
  <c r="AH229" i="53"/>
  <c r="S81" i="49"/>
  <c r="AH152" i="53"/>
  <c r="AJ229" i="53"/>
  <c r="AJ152" i="53"/>
  <c r="U81" i="49"/>
  <c r="AB152" i="53"/>
  <c r="AB229" i="53"/>
  <c r="M81" i="49"/>
  <c r="S79" i="53"/>
  <c r="J79" i="53"/>
  <c r="C79" i="53"/>
  <c r="D83" i="49"/>
  <c r="O79" i="53"/>
  <c r="B79" i="53"/>
  <c r="R79" i="53"/>
  <c r="T79" i="53"/>
  <c r="I79" i="53"/>
  <c r="K79" i="53"/>
  <c r="G79" i="53"/>
  <c r="A80" i="53"/>
  <c r="N79" i="53"/>
  <c r="P79" i="53"/>
  <c r="B83" i="49"/>
  <c r="Q79" i="53"/>
  <c r="H79" i="53"/>
  <c r="L79" i="53"/>
  <c r="U79" i="53"/>
  <c r="D79" i="53"/>
  <c r="E83" i="49"/>
  <c r="M79" i="53"/>
  <c r="J81" i="49"/>
  <c r="Y152" i="53"/>
  <c r="Y229" i="53"/>
  <c r="AD229" i="53"/>
  <c r="O81" i="49"/>
  <c r="AD152" i="53"/>
  <c r="K81" i="49"/>
  <c r="Z229" i="53"/>
  <c r="Z152" i="53"/>
  <c r="BO78" i="53"/>
  <c r="BE78" i="53"/>
  <c r="AG78" i="53"/>
  <c r="X78" i="53"/>
  <c r="BP78" i="53"/>
  <c r="BF78" i="53"/>
  <c r="W78" i="53"/>
  <c r="AC78" i="53"/>
  <c r="AH78" i="53"/>
  <c r="AJ78" i="53"/>
  <c r="BD78" i="53"/>
  <c r="AK78" i="53"/>
  <c r="BJ78" i="53"/>
  <c r="BG78" i="53"/>
  <c r="BK78" i="53"/>
  <c r="Z78" i="53"/>
  <c r="BL78" i="53"/>
  <c r="BC78" i="53"/>
  <c r="AF78" i="53"/>
  <c r="AD78" i="53"/>
  <c r="BM78" i="53"/>
  <c r="AN78" i="53"/>
  <c r="AE78" i="53"/>
  <c r="AB78" i="53"/>
  <c r="BN78" i="53"/>
  <c r="BQ78" i="53"/>
  <c r="C82" i="49"/>
  <c r="AA78" i="53"/>
  <c r="BI78" i="53"/>
  <c r="AI78" i="53"/>
  <c r="Y78" i="53"/>
  <c r="BH78" i="53"/>
  <c r="W152" i="53"/>
  <c r="H81" i="49"/>
  <c r="W229" i="53"/>
  <c r="AC229" i="53"/>
  <c r="N81" i="49"/>
  <c r="AC152" i="53"/>
  <c r="AK229" i="53"/>
  <c r="V81" i="49"/>
  <c r="AK152" i="53"/>
  <c r="AF152" i="53"/>
  <c r="AF229" i="53"/>
  <c r="Q81" i="49"/>
  <c r="AG152" i="53"/>
  <c r="AG229" i="53"/>
  <c r="R81" i="49"/>
  <c r="AI229" i="53"/>
  <c r="T81" i="49"/>
  <c r="AI152" i="53"/>
  <c r="AH230" i="53"/>
  <c r="S82" i="49"/>
  <c r="AH153" i="53"/>
  <c r="AA153" i="53"/>
  <c r="L82" i="49"/>
  <c r="AA230" i="53"/>
  <c r="AB153" i="53"/>
  <c r="M82" i="49"/>
  <c r="AB230" i="53"/>
  <c r="AD230" i="53"/>
  <c r="O82" i="49"/>
  <c r="AD153" i="53"/>
  <c r="Z153" i="53"/>
  <c r="Z230" i="53"/>
  <c r="K82" i="49"/>
  <c r="AK230" i="53"/>
  <c r="V82" i="49"/>
  <c r="AK153" i="53"/>
  <c r="AC153" i="53"/>
  <c r="AC230" i="53"/>
  <c r="N82" i="49"/>
  <c r="I82" i="49"/>
  <c r="X153" i="53"/>
  <c r="X230" i="53"/>
  <c r="AF79" i="53"/>
  <c r="BK79" i="53"/>
  <c r="Y79" i="53"/>
  <c r="BH79" i="53"/>
  <c r="AI79" i="53"/>
  <c r="BL79" i="53"/>
  <c r="BC79" i="53"/>
  <c r="AB79" i="53"/>
  <c r="BI79" i="53"/>
  <c r="BP79" i="53"/>
  <c r="BE79" i="53"/>
  <c r="X79" i="53"/>
  <c r="Z79" i="53"/>
  <c r="BQ79" i="53"/>
  <c r="C83" i="49"/>
  <c r="AA79" i="53"/>
  <c r="AC79" i="53"/>
  <c r="BM79" i="53"/>
  <c r="BD79" i="53"/>
  <c r="AD79" i="53"/>
  <c r="AJ79" i="53"/>
  <c r="BO79" i="53"/>
  <c r="BG79" i="53"/>
  <c r="W79" i="53"/>
  <c r="AK79" i="53"/>
  <c r="BJ79" i="53"/>
  <c r="AN79" i="53"/>
  <c r="AE79" i="53"/>
  <c r="AG79" i="53"/>
  <c r="BN79" i="53"/>
  <c r="BF79" i="53"/>
  <c r="AH79" i="53"/>
  <c r="Y153" i="53"/>
  <c r="Y230" i="53"/>
  <c r="J82" i="49"/>
  <c r="P82" i="49"/>
  <c r="AE230" i="53"/>
  <c r="AE153" i="53"/>
  <c r="Q82" i="49"/>
  <c r="AF153" i="53"/>
  <c r="AF230" i="53"/>
  <c r="H82" i="49"/>
  <c r="W230" i="53"/>
  <c r="W153" i="53"/>
  <c r="AG153" i="53"/>
  <c r="R82" i="49"/>
  <c r="AG230" i="53"/>
  <c r="AI153" i="53"/>
  <c r="AI230" i="53"/>
  <c r="T82" i="49"/>
  <c r="U82" i="49"/>
  <c r="AJ230" i="53"/>
  <c r="AJ153" i="53"/>
  <c r="U80" i="53"/>
  <c r="M80" i="53"/>
  <c r="A81" i="53"/>
  <c r="R80" i="53"/>
  <c r="C80" i="53"/>
  <c r="D84" i="49"/>
  <c r="K80" i="53"/>
  <c r="L80" i="53"/>
  <c r="G80" i="53"/>
  <c r="Q80" i="53"/>
  <c r="S80" i="53"/>
  <c r="B80" i="53"/>
  <c r="O80" i="53"/>
  <c r="H80" i="53"/>
  <c r="T80" i="53"/>
  <c r="I80" i="53"/>
  <c r="B84" i="49"/>
  <c r="N80" i="53"/>
  <c r="D80" i="53"/>
  <c r="E84" i="49"/>
  <c r="P80" i="53"/>
  <c r="J80" i="53"/>
  <c r="V83" i="49"/>
  <c r="AK154" i="53"/>
  <c r="AK231" i="53"/>
  <c r="AC80" i="53"/>
  <c r="BP80" i="53"/>
  <c r="BE80" i="53"/>
  <c r="BC80" i="53"/>
  <c r="X80" i="53"/>
  <c r="BQ80" i="53"/>
  <c r="BI80" i="53"/>
  <c r="AI80" i="53"/>
  <c r="Y80" i="53"/>
  <c r="AE80" i="53"/>
  <c r="BL80" i="53"/>
  <c r="BF80" i="53"/>
  <c r="W80" i="53"/>
  <c r="AH80" i="53"/>
  <c r="BM80" i="53"/>
  <c r="BG80" i="53"/>
  <c r="BO80" i="53"/>
  <c r="AG80" i="53"/>
  <c r="BJ80" i="53"/>
  <c r="AD80" i="53"/>
  <c r="AJ80" i="53"/>
  <c r="BN80" i="53"/>
  <c r="AK80" i="53"/>
  <c r="AB80" i="53"/>
  <c r="AA80" i="53"/>
  <c r="BK80" i="53"/>
  <c r="BD80" i="53"/>
  <c r="BH80" i="53"/>
  <c r="AF80" i="53"/>
  <c r="Z80" i="53"/>
  <c r="C84" i="49"/>
  <c r="AN80" i="53"/>
  <c r="P81" i="53"/>
  <c r="K81" i="53"/>
  <c r="U81" i="53"/>
  <c r="J81" i="53"/>
  <c r="L81" i="53"/>
  <c r="B81" i="53"/>
  <c r="R81" i="53"/>
  <c r="G81" i="53"/>
  <c r="S81" i="53"/>
  <c r="H81" i="53"/>
  <c r="A82" i="53"/>
  <c r="N81" i="53"/>
  <c r="B85" i="49"/>
  <c r="Q81" i="53"/>
  <c r="D81" i="53"/>
  <c r="E85" i="49"/>
  <c r="T81" i="53"/>
  <c r="I81" i="53"/>
  <c r="M81" i="53"/>
  <c r="O81" i="53"/>
  <c r="C81" i="53"/>
  <c r="D85" i="49"/>
  <c r="S83" i="49"/>
  <c r="AH231" i="53"/>
  <c r="AH154" i="53"/>
  <c r="AE231" i="53"/>
  <c r="P83" i="49"/>
  <c r="AE154" i="53"/>
  <c r="H83" i="49"/>
  <c r="W154" i="53"/>
  <c r="W231" i="53"/>
  <c r="O83" i="49"/>
  <c r="AD231" i="53"/>
  <c r="AD154" i="53"/>
  <c r="AA231" i="53"/>
  <c r="AA154" i="53"/>
  <c r="L83" i="49"/>
  <c r="X154" i="53"/>
  <c r="X231" i="53"/>
  <c r="I83" i="49"/>
  <c r="AB154" i="53"/>
  <c r="M83" i="49"/>
  <c r="AB231" i="53"/>
  <c r="Y231" i="53"/>
  <c r="J83" i="49"/>
  <c r="Y154" i="53"/>
  <c r="AG154" i="53"/>
  <c r="R83" i="49"/>
  <c r="AG231" i="53"/>
  <c r="AJ231" i="53"/>
  <c r="AJ154" i="53"/>
  <c r="U83" i="49"/>
  <c r="N83" i="49"/>
  <c r="AC231" i="53"/>
  <c r="AC154" i="53"/>
  <c r="Z154" i="53"/>
  <c r="Z231" i="53"/>
  <c r="K83" i="49"/>
  <c r="AI154" i="53"/>
  <c r="AI231" i="53"/>
  <c r="T83" i="49"/>
  <c r="AF154" i="53"/>
  <c r="Q83" i="49"/>
  <c r="AF231" i="53"/>
  <c r="AF232" i="53"/>
  <c r="AF155" i="53"/>
  <c r="Q84" i="49"/>
  <c r="AA232" i="53"/>
  <c r="AA155" i="53"/>
  <c r="L84" i="49"/>
  <c r="AJ155" i="53"/>
  <c r="U84" i="49"/>
  <c r="AJ232" i="53"/>
  <c r="W155" i="53"/>
  <c r="W232" i="53"/>
  <c r="H84" i="49"/>
  <c r="J84" i="49"/>
  <c r="Y155" i="53"/>
  <c r="Y232" i="53"/>
  <c r="X232" i="53"/>
  <c r="I84" i="49"/>
  <c r="X155" i="53"/>
  <c r="N84" i="49"/>
  <c r="AC155" i="53"/>
  <c r="AC232" i="53"/>
  <c r="M84" i="49"/>
  <c r="AB155" i="53"/>
  <c r="AB232" i="53"/>
  <c r="O84" i="49"/>
  <c r="AD232" i="53"/>
  <c r="AD155" i="53"/>
  <c r="AI155" i="53"/>
  <c r="AI232" i="53"/>
  <c r="T84" i="49"/>
  <c r="I82" i="53"/>
  <c r="R82" i="53"/>
  <c r="D82" i="53"/>
  <c r="E86" i="49"/>
  <c r="O82" i="53"/>
  <c r="K82" i="53"/>
  <c r="M82" i="53"/>
  <c r="B82" i="53"/>
  <c r="Q82" i="53"/>
  <c r="L82" i="53"/>
  <c r="N82" i="53"/>
  <c r="G82" i="53"/>
  <c r="H82" i="53"/>
  <c r="A83" i="53"/>
  <c r="U82" i="53"/>
  <c r="J82" i="53"/>
  <c r="B86" i="49"/>
  <c r="P82" i="53"/>
  <c r="C82" i="53"/>
  <c r="D86" i="49"/>
  <c r="S82" i="53"/>
  <c r="T82" i="53"/>
  <c r="V84" i="49"/>
  <c r="AK155" i="53"/>
  <c r="AK232" i="53"/>
  <c r="AI81" i="53"/>
  <c r="BG81" i="53"/>
  <c r="AK81" i="53"/>
  <c r="BK81" i="53"/>
  <c r="AN81" i="53"/>
  <c r="BH81" i="53"/>
  <c r="Z81" i="53"/>
  <c r="BN81" i="53"/>
  <c r="BC81" i="53"/>
  <c r="AG81" i="53"/>
  <c r="BI81" i="53"/>
  <c r="BQ81" i="53"/>
  <c r="C85" i="49"/>
  <c r="AA81" i="53"/>
  <c r="Y81" i="53"/>
  <c r="AJ81" i="53"/>
  <c r="BJ81" i="53"/>
  <c r="AC81" i="53"/>
  <c r="BM81" i="53"/>
  <c r="AF81" i="53"/>
  <c r="AB81" i="53"/>
  <c r="X81" i="53"/>
  <c r="BO81" i="53"/>
  <c r="BF81" i="53"/>
  <c r="AD81" i="53"/>
  <c r="W81" i="53"/>
  <c r="BP81" i="53"/>
  <c r="BE81" i="53"/>
  <c r="AE81" i="53"/>
  <c r="AH81" i="53"/>
  <c r="BD81" i="53"/>
  <c r="BL81" i="53"/>
  <c r="Z232" i="53"/>
  <c r="K84" i="49"/>
  <c r="Z155" i="53"/>
  <c r="AG155" i="53"/>
  <c r="R84" i="49"/>
  <c r="AG232" i="53"/>
  <c r="S84" i="49"/>
  <c r="AH232" i="53"/>
  <c r="AH155" i="53"/>
  <c r="AE155" i="53"/>
  <c r="P84" i="49"/>
  <c r="AE232" i="53"/>
  <c r="S85" i="49"/>
  <c r="AH156" i="53"/>
  <c r="AH233" i="53"/>
  <c r="W156" i="53"/>
  <c r="H85" i="49"/>
  <c r="W233" i="53"/>
  <c r="I85" i="49"/>
  <c r="X233" i="53"/>
  <c r="X156" i="53"/>
  <c r="N85" i="49"/>
  <c r="AC233" i="53"/>
  <c r="AC156" i="53"/>
  <c r="AA156" i="53"/>
  <c r="AA233" i="53"/>
  <c r="L85" i="49"/>
  <c r="AG156" i="53"/>
  <c r="R85" i="49"/>
  <c r="AG233" i="53"/>
  <c r="T83" i="53"/>
  <c r="L83" i="53"/>
  <c r="B83" i="53"/>
  <c r="N83" i="53"/>
  <c r="D83" i="53"/>
  <c r="E87" i="49"/>
  <c r="B87" i="49"/>
  <c r="O83" i="53"/>
  <c r="K83" i="53"/>
  <c r="U83" i="53"/>
  <c r="M83" i="53"/>
  <c r="C83" i="53"/>
  <c r="D87" i="49"/>
  <c r="R83" i="53"/>
  <c r="J83" i="53"/>
  <c r="S83" i="53"/>
  <c r="H83" i="53"/>
  <c r="A84" i="53"/>
  <c r="Q83" i="53"/>
  <c r="G83" i="53"/>
  <c r="P83" i="53"/>
  <c r="I83" i="53"/>
  <c r="V85" i="49"/>
  <c r="AK233" i="53"/>
  <c r="AK156" i="53"/>
  <c r="AE156" i="53"/>
  <c r="AE233" i="53"/>
  <c r="P85" i="49"/>
  <c r="AD233" i="53"/>
  <c r="O85" i="49"/>
  <c r="AD156" i="53"/>
  <c r="AB156" i="53"/>
  <c r="M85" i="49"/>
  <c r="AB233" i="53"/>
  <c r="AI233" i="53"/>
  <c r="AI156" i="53"/>
  <c r="T85" i="49"/>
  <c r="Y156" i="53"/>
  <c r="Y233" i="53"/>
  <c r="J85" i="49"/>
  <c r="K85" i="49"/>
  <c r="Z156" i="53"/>
  <c r="Z233" i="53"/>
  <c r="AF233" i="53"/>
  <c r="Q85" i="49"/>
  <c r="AF156" i="53"/>
  <c r="AJ156" i="53"/>
  <c r="AJ233" i="53"/>
  <c r="U85" i="49"/>
  <c r="AF82" i="53"/>
  <c r="BJ82" i="53"/>
  <c r="BC82" i="53"/>
  <c r="BI82" i="53"/>
  <c r="AD82" i="53"/>
  <c r="BM82" i="53"/>
  <c r="AN82" i="53"/>
  <c r="AI82" i="53"/>
  <c r="BL82" i="53"/>
  <c r="AA82" i="53"/>
  <c r="W82" i="53"/>
  <c r="AJ82" i="53"/>
  <c r="BO82" i="53"/>
  <c r="Z82" i="53"/>
  <c r="X82" i="53"/>
  <c r="BQ82" i="53"/>
  <c r="BH82" i="53"/>
  <c r="BP82" i="53"/>
  <c r="BE82" i="53"/>
  <c r="AE82" i="53"/>
  <c r="AH82" i="53"/>
  <c r="BF82" i="53"/>
  <c r="Y82" i="53"/>
  <c r="BK82" i="53"/>
  <c r="BG82" i="53"/>
  <c r="AB82" i="53"/>
  <c r="AG82" i="53"/>
  <c r="BN82" i="53"/>
  <c r="BD82" i="53"/>
  <c r="AK82" i="53"/>
  <c r="C86" i="49"/>
  <c r="AC82" i="53"/>
  <c r="R86" i="49"/>
  <c r="AG157" i="53"/>
  <c r="AG234" i="53"/>
  <c r="Y234" i="53"/>
  <c r="Y157" i="53"/>
  <c r="J86" i="49"/>
  <c r="I86" i="49"/>
  <c r="X234" i="53"/>
  <c r="X157" i="53"/>
  <c r="H86" i="49"/>
  <c r="W234" i="53"/>
  <c r="W157" i="53"/>
  <c r="AK234" i="53"/>
  <c r="AK157" i="53"/>
  <c r="V86" i="49"/>
  <c r="AB234" i="53"/>
  <c r="M86" i="49"/>
  <c r="AB157" i="53"/>
  <c r="Z234" i="53"/>
  <c r="Z157" i="53"/>
  <c r="K86" i="49"/>
  <c r="AA157" i="53"/>
  <c r="L86" i="49"/>
  <c r="AA234" i="53"/>
  <c r="AH234" i="53"/>
  <c r="S86" i="49"/>
  <c r="AH157" i="53"/>
  <c r="AD157" i="53"/>
  <c r="O86" i="49"/>
  <c r="AD234" i="53"/>
  <c r="AF234" i="53"/>
  <c r="Q86" i="49"/>
  <c r="AF157" i="53"/>
  <c r="T84" i="53"/>
  <c r="H84" i="53"/>
  <c r="A85" i="53"/>
  <c r="P84" i="53"/>
  <c r="J84" i="53"/>
  <c r="C84" i="53"/>
  <c r="D88" i="49"/>
  <c r="B84" i="53"/>
  <c r="I84" i="53"/>
  <c r="Q84" i="53"/>
  <c r="K84" i="53"/>
  <c r="B88" i="49"/>
  <c r="N84" i="53"/>
  <c r="D84" i="53"/>
  <c r="E88" i="49"/>
  <c r="O84" i="53"/>
  <c r="R84" i="53"/>
  <c r="G84" i="53"/>
  <c r="U84" i="53"/>
  <c r="L84" i="53"/>
  <c r="M84" i="53"/>
  <c r="S84" i="53"/>
  <c r="AC157" i="53"/>
  <c r="AC234" i="53"/>
  <c r="N86" i="49"/>
  <c r="P86" i="49"/>
  <c r="AE157" i="53"/>
  <c r="AE234" i="53"/>
  <c r="U86" i="49"/>
  <c r="AJ157" i="53"/>
  <c r="AJ234" i="53"/>
  <c r="T86" i="49"/>
  <c r="AI157" i="53"/>
  <c r="AI234" i="53"/>
  <c r="BK83" i="53"/>
  <c r="BG83" i="53"/>
  <c r="X83" i="53"/>
  <c r="AC83" i="53"/>
  <c r="BL83" i="53"/>
  <c r="BE83" i="53"/>
  <c r="AK83" i="53"/>
  <c r="AG83" i="53"/>
  <c r="Y83" i="53"/>
  <c r="BD83" i="53"/>
  <c r="BN83" i="53"/>
  <c r="BF83" i="53"/>
  <c r="W83" i="53"/>
  <c r="AD83" i="53"/>
  <c r="BJ83" i="53"/>
  <c r="AN83" i="53"/>
  <c r="Z83" i="53"/>
  <c r="AJ83" i="53"/>
  <c r="BH83" i="53"/>
  <c r="AH83" i="53"/>
  <c r="BM83" i="53"/>
  <c r="BC83" i="53"/>
  <c r="AE83" i="53"/>
  <c r="BQ83" i="53"/>
  <c r="BI83" i="53"/>
  <c r="AA83" i="53"/>
  <c r="AI83" i="53"/>
  <c r="AB83" i="53"/>
  <c r="BP83" i="53"/>
  <c r="AF83" i="53"/>
  <c r="BO83" i="53"/>
  <c r="C87" i="49"/>
  <c r="T87" i="49"/>
  <c r="AI158" i="53"/>
  <c r="AI235" i="53"/>
  <c r="P87" i="49"/>
  <c r="AE158" i="53"/>
  <c r="AE235" i="53"/>
  <c r="AK158" i="53"/>
  <c r="AK235" i="53"/>
  <c r="V87" i="49"/>
  <c r="X235" i="53"/>
  <c r="I87" i="49"/>
  <c r="X158" i="53"/>
  <c r="X84" i="53"/>
  <c r="BJ84" i="53"/>
  <c r="AN84" i="53"/>
  <c r="AF84" i="53"/>
  <c r="Z84" i="53"/>
  <c r="BM84" i="53"/>
  <c r="BG84" i="53"/>
  <c r="AJ84" i="53"/>
  <c r="C88" i="49"/>
  <c r="BQ84" i="53"/>
  <c r="BH84" i="53"/>
  <c r="AE84" i="53"/>
  <c r="BI84" i="53"/>
  <c r="AI84" i="53"/>
  <c r="BN84" i="53"/>
  <c r="BC84" i="53"/>
  <c r="W84" i="53"/>
  <c r="BO84" i="53"/>
  <c r="BE84" i="53"/>
  <c r="AD84" i="53"/>
  <c r="Y84" i="53"/>
  <c r="AK84" i="53"/>
  <c r="BK84" i="53"/>
  <c r="AA84" i="53"/>
  <c r="AC84" i="53"/>
  <c r="BL84" i="53"/>
  <c r="BF84" i="53"/>
  <c r="AH84" i="53"/>
  <c r="AG84" i="53"/>
  <c r="BP84" i="53"/>
  <c r="BD84" i="53"/>
  <c r="AB84" i="53"/>
  <c r="P85" i="53"/>
  <c r="I85" i="53"/>
  <c r="T85" i="53"/>
  <c r="K85" i="53"/>
  <c r="M85" i="53"/>
  <c r="B85" i="53"/>
  <c r="R85" i="53"/>
  <c r="G85" i="53"/>
  <c r="S85" i="53"/>
  <c r="J85" i="53"/>
  <c r="A86" i="53"/>
  <c r="O85" i="53"/>
  <c r="B89" i="49"/>
  <c r="N85" i="53"/>
  <c r="D85" i="53"/>
  <c r="E89" i="49"/>
  <c r="U85" i="53"/>
  <c r="H85" i="53"/>
  <c r="L85" i="53"/>
  <c r="Q85" i="53"/>
  <c r="C85" i="53"/>
  <c r="D89" i="49"/>
  <c r="AF235" i="53"/>
  <c r="Q87" i="49"/>
  <c r="AF158" i="53"/>
  <c r="AA235" i="53"/>
  <c r="L87" i="49"/>
  <c r="AA158" i="53"/>
  <c r="AJ158" i="53"/>
  <c r="U87" i="49"/>
  <c r="AJ235" i="53"/>
  <c r="O87" i="49"/>
  <c r="AD235" i="53"/>
  <c r="AD158" i="53"/>
  <c r="Z235" i="53"/>
  <c r="Z158" i="53"/>
  <c r="K87" i="49"/>
  <c r="W235" i="53"/>
  <c r="H87" i="49"/>
  <c r="W158" i="53"/>
  <c r="Y235" i="53"/>
  <c r="Y158" i="53"/>
  <c r="J87" i="49"/>
  <c r="AB158" i="53"/>
  <c r="AB235" i="53"/>
  <c r="M87" i="49"/>
  <c r="S87" i="49"/>
  <c r="AH235" i="53"/>
  <c r="AH158" i="53"/>
  <c r="AG158" i="53"/>
  <c r="R87" i="49"/>
  <c r="AG235" i="53"/>
  <c r="N87" i="49"/>
  <c r="AC158" i="53"/>
  <c r="AC235" i="53"/>
  <c r="B86" i="53"/>
  <c r="R86" i="53"/>
  <c r="G86" i="53"/>
  <c r="S86" i="53"/>
  <c r="M86" i="53"/>
  <c r="N86" i="53"/>
  <c r="T86" i="53"/>
  <c r="L86" i="53"/>
  <c r="B90" i="49"/>
  <c r="U86" i="53"/>
  <c r="J86" i="53"/>
  <c r="I86" i="53"/>
  <c r="Q86" i="53"/>
  <c r="C86" i="53"/>
  <c r="D90" i="49"/>
  <c r="H86" i="53"/>
  <c r="O86" i="53"/>
  <c r="K86" i="53"/>
  <c r="A87" i="53"/>
  <c r="P86" i="53"/>
  <c r="D86" i="53"/>
  <c r="E90" i="49"/>
  <c r="AB159" i="53"/>
  <c r="AB236" i="53"/>
  <c r="M88" i="49"/>
  <c r="S88" i="49"/>
  <c r="AH236" i="53"/>
  <c r="AH159" i="53"/>
  <c r="AA159" i="53"/>
  <c r="AA236" i="53"/>
  <c r="L88" i="49"/>
  <c r="AD236" i="53"/>
  <c r="AD159" i="53"/>
  <c r="O88" i="49"/>
  <c r="AE159" i="53"/>
  <c r="AE236" i="53"/>
  <c r="P88" i="49"/>
  <c r="AJ236" i="53"/>
  <c r="U88" i="49"/>
  <c r="AJ159" i="53"/>
  <c r="AF236" i="53"/>
  <c r="Q88" i="49"/>
  <c r="AF159" i="53"/>
  <c r="AH85" i="53"/>
  <c r="AF85" i="53"/>
  <c r="BJ85" i="53"/>
  <c r="BF85" i="53"/>
  <c r="AC85" i="53"/>
  <c r="BL85" i="53"/>
  <c r="BE85" i="53"/>
  <c r="AE85" i="53"/>
  <c r="AB85" i="53"/>
  <c r="BH85" i="53"/>
  <c r="C89" i="49"/>
  <c r="AD85" i="53"/>
  <c r="Z85" i="53"/>
  <c r="BQ85" i="53"/>
  <c r="X85" i="53"/>
  <c r="AG85" i="53"/>
  <c r="BM85" i="53"/>
  <c r="AN85" i="53"/>
  <c r="AK85" i="53"/>
  <c r="BN85" i="53"/>
  <c r="BC85" i="53"/>
  <c r="BP85" i="53"/>
  <c r="AI85" i="53"/>
  <c r="BO85" i="53"/>
  <c r="BD85" i="53"/>
  <c r="AJ85" i="53"/>
  <c r="Y85" i="53"/>
  <c r="BK85" i="53"/>
  <c r="BI85" i="53"/>
  <c r="W85" i="53"/>
  <c r="AA85" i="53"/>
  <c r="BG85" i="53"/>
  <c r="AK236" i="53"/>
  <c r="V88" i="49"/>
  <c r="AK159" i="53"/>
  <c r="AI159" i="53"/>
  <c r="AI236" i="53"/>
  <c r="T88" i="49"/>
  <c r="R88" i="49"/>
  <c r="AG159" i="53"/>
  <c r="AG236" i="53"/>
  <c r="AC236" i="53"/>
  <c r="N88" i="49"/>
  <c r="AC159" i="53"/>
  <c r="J88" i="49"/>
  <c r="Y159" i="53"/>
  <c r="Y236" i="53"/>
  <c r="W236" i="53"/>
  <c r="H88" i="49"/>
  <c r="W159" i="53"/>
  <c r="K88" i="49"/>
  <c r="Z159" i="53"/>
  <c r="Z236" i="53"/>
  <c r="I88" i="49"/>
  <c r="X159" i="53"/>
  <c r="X236" i="53"/>
  <c r="L89" i="49"/>
  <c r="AA237" i="53"/>
  <c r="AA160" i="53"/>
  <c r="AK237" i="53"/>
  <c r="V89" i="49"/>
  <c r="AK160" i="53"/>
  <c r="X237" i="53"/>
  <c r="X160" i="53"/>
  <c r="I89" i="49"/>
  <c r="H89" i="49"/>
  <c r="W160" i="53"/>
  <c r="W237" i="53"/>
  <c r="AJ237" i="53"/>
  <c r="AJ160" i="53"/>
  <c r="U89" i="49"/>
  <c r="Q89" i="49"/>
  <c r="AF160" i="53"/>
  <c r="AF237" i="53"/>
  <c r="Y160" i="53"/>
  <c r="J89" i="49"/>
  <c r="Y237" i="53"/>
  <c r="Z160" i="53"/>
  <c r="K89" i="49"/>
  <c r="Z237" i="53"/>
  <c r="AB160" i="53"/>
  <c r="M89" i="49"/>
  <c r="AB237" i="53"/>
  <c r="N89" i="49"/>
  <c r="AC160" i="53"/>
  <c r="AC237" i="53"/>
  <c r="S89" i="49"/>
  <c r="AH237" i="53"/>
  <c r="AH160" i="53"/>
  <c r="T87" i="53"/>
  <c r="M87" i="53"/>
  <c r="B91" i="49"/>
  <c r="I87" i="53"/>
  <c r="G87" i="53"/>
  <c r="S87" i="53"/>
  <c r="U87" i="53"/>
  <c r="Q87" i="53"/>
  <c r="B87" i="53"/>
  <c r="N87" i="53"/>
  <c r="C87" i="53"/>
  <c r="D91" i="49"/>
  <c r="K87" i="53"/>
  <c r="J87" i="53"/>
  <c r="O87" i="53"/>
  <c r="A88" i="53"/>
  <c r="R87" i="53"/>
  <c r="D87" i="53"/>
  <c r="E91" i="49"/>
  <c r="L87" i="53"/>
  <c r="H87" i="53"/>
  <c r="P87" i="53"/>
  <c r="AI160" i="53"/>
  <c r="T89" i="49"/>
  <c r="AI237" i="53"/>
  <c r="AG237" i="53"/>
  <c r="R89" i="49"/>
  <c r="AG160" i="53"/>
  <c r="O89" i="49"/>
  <c r="AD237" i="53"/>
  <c r="AD160" i="53"/>
  <c r="P89" i="49"/>
  <c r="AE237" i="53"/>
  <c r="AE160" i="53"/>
  <c r="BN86" i="53"/>
  <c r="BC86" i="53"/>
  <c r="AH86" i="53"/>
  <c r="AI86" i="53"/>
  <c r="AF86" i="53"/>
  <c r="BO86" i="53"/>
  <c r="AD86" i="53"/>
  <c r="AC86" i="53"/>
  <c r="BE86" i="53"/>
  <c r="AE86" i="53"/>
  <c r="AA86" i="53"/>
  <c r="BJ86" i="53"/>
  <c r="BP86" i="53"/>
  <c r="BH86" i="53"/>
  <c r="X86" i="53"/>
  <c r="AB86" i="53"/>
  <c r="C90" i="49"/>
  <c r="Y86" i="53"/>
  <c r="AN86" i="53"/>
  <c r="BI86" i="53"/>
  <c r="BM86" i="53"/>
  <c r="BL86" i="53"/>
  <c r="BK86" i="53"/>
  <c r="BG86" i="53"/>
  <c r="AG86" i="53"/>
  <c r="W86" i="53"/>
  <c r="BD86" i="53"/>
  <c r="AJ86" i="53"/>
  <c r="AK86" i="53"/>
  <c r="BF86" i="53"/>
  <c r="Z86" i="53"/>
  <c r="BQ86" i="53"/>
  <c r="K90" i="49"/>
  <c r="Z238" i="53"/>
  <c r="Z161" i="53"/>
  <c r="I90" i="49"/>
  <c r="X238" i="53"/>
  <c r="X161" i="53"/>
  <c r="AA238" i="53"/>
  <c r="L90" i="49"/>
  <c r="AA161" i="53"/>
  <c r="O90" i="49"/>
  <c r="AD161" i="53"/>
  <c r="AD238" i="53"/>
  <c r="S90" i="49"/>
  <c r="AH161" i="53"/>
  <c r="AH238" i="53"/>
  <c r="B92" i="49"/>
  <c r="T88" i="53"/>
  <c r="J88" i="53"/>
  <c r="L88" i="53"/>
  <c r="K88" i="53"/>
  <c r="H88" i="53"/>
  <c r="U88" i="53"/>
  <c r="P88" i="53"/>
  <c r="G88" i="53"/>
  <c r="C88" i="53"/>
  <c r="D92" i="49"/>
  <c r="D88" i="53"/>
  <c r="E92" i="49"/>
  <c r="A89" i="53"/>
  <c r="M88" i="53"/>
  <c r="O88" i="53"/>
  <c r="Q88" i="53"/>
  <c r="N88" i="53"/>
  <c r="R88" i="53"/>
  <c r="B88" i="53"/>
  <c r="I88" i="53"/>
  <c r="S88" i="53"/>
  <c r="H90" i="49"/>
  <c r="W161" i="53"/>
  <c r="W238" i="53"/>
  <c r="Y238" i="53"/>
  <c r="Y161" i="53"/>
  <c r="J90" i="49"/>
  <c r="AK238" i="53"/>
  <c r="V90" i="49"/>
  <c r="AK161" i="53"/>
  <c r="AG161" i="53"/>
  <c r="R90" i="49"/>
  <c r="AG238" i="53"/>
  <c r="AF238" i="53"/>
  <c r="Q90" i="49"/>
  <c r="AF161" i="53"/>
  <c r="BP87" i="53"/>
  <c r="BI87" i="53"/>
  <c r="Y87" i="53"/>
  <c r="X87" i="53"/>
  <c r="BK87" i="53"/>
  <c r="AE87" i="53"/>
  <c r="AH87" i="53"/>
  <c r="BJ87" i="53"/>
  <c r="BN87" i="53"/>
  <c r="AD87" i="53"/>
  <c r="AJ87" i="53"/>
  <c r="BO87" i="53"/>
  <c r="BG87" i="53"/>
  <c r="Z87" i="53"/>
  <c r="C91" i="49"/>
  <c r="BH87" i="53"/>
  <c r="AF87" i="53"/>
  <c r="AA87" i="53"/>
  <c r="BC87" i="53"/>
  <c r="AN87" i="53"/>
  <c r="BD87" i="53"/>
  <c r="BL87" i="53"/>
  <c r="BF87" i="53"/>
  <c r="AB87" i="53"/>
  <c r="AC87" i="53"/>
  <c r="BE87" i="53"/>
  <c r="BM87" i="53"/>
  <c r="AG87" i="53"/>
  <c r="W87" i="53"/>
  <c r="AK87" i="53"/>
  <c r="BQ87" i="53"/>
  <c r="AI87" i="53"/>
  <c r="P90" i="49"/>
  <c r="AE161" i="53"/>
  <c r="AE238" i="53"/>
  <c r="AJ161" i="53"/>
  <c r="AJ238" i="53"/>
  <c r="U90" i="49"/>
  <c r="AB238" i="53"/>
  <c r="M90" i="49"/>
  <c r="AB161" i="53"/>
  <c r="AC161" i="53"/>
  <c r="N90" i="49"/>
  <c r="AC238" i="53"/>
  <c r="T90" i="49"/>
  <c r="AI161" i="53"/>
  <c r="AI238" i="53"/>
  <c r="H91" i="49"/>
  <c r="W162" i="53"/>
  <c r="W239" i="53"/>
  <c r="AC162" i="53"/>
  <c r="N91" i="49"/>
  <c r="AC239" i="53"/>
  <c r="Q91" i="49"/>
  <c r="AF162" i="53"/>
  <c r="AF239" i="53"/>
  <c r="U89" i="53"/>
  <c r="M89" i="53"/>
  <c r="A90" i="53"/>
  <c r="P89" i="53"/>
  <c r="D89" i="53"/>
  <c r="E93" i="49"/>
  <c r="L89" i="53"/>
  <c r="S89" i="53"/>
  <c r="B89" i="53"/>
  <c r="N89" i="53"/>
  <c r="H89" i="53"/>
  <c r="T89" i="53"/>
  <c r="C89" i="53"/>
  <c r="D93" i="49"/>
  <c r="I89" i="53"/>
  <c r="B93" i="49"/>
  <c r="Q89" i="53"/>
  <c r="G89" i="53"/>
  <c r="R89" i="53"/>
  <c r="J89" i="53"/>
  <c r="O89" i="53"/>
  <c r="K89" i="53"/>
  <c r="V91" i="49"/>
  <c r="AK162" i="53"/>
  <c r="AK239" i="53"/>
  <c r="L91" i="49"/>
  <c r="AA239" i="53"/>
  <c r="AA162" i="53"/>
  <c r="O91" i="49"/>
  <c r="AD162" i="53"/>
  <c r="AD239" i="53"/>
  <c r="AI162" i="53"/>
  <c r="T91" i="49"/>
  <c r="AI239" i="53"/>
  <c r="R91" i="49"/>
  <c r="AG162" i="53"/>
  <c r="AG239" i="53"/>
  <c r="AB239" i="53"/>
  <c r="AB162" i="53"/>
  <c r="M91" i="49"/>
  <c r="I91" i="49"/>
  <c r="X162" i="53"/>
  <c r="X239" i="53"/>
  <c r="Z239" i="53"/>
  <c r="Z162" i="53"/>
  <c r="K91" i="49"/>
  <c r="AE162" i="53"/>
  <c r="AE239" i="53"/>
  <c r="P91" i="49"/>
  <c r="AJ239" i="53"/>
  <c r="U91" i="49"/>
  <c r="AJ162" i="53"/>
  <c r="AH162" i="53"/>
  <c r="S91" i="49"/>
  <c r="AH239" i="53"/>
  <c r="Y162" i="53"/>
  <c r="Y239" i="53"/>
  <c r="J91" i="49"/>
  <c r="AC88" i="53"/>
  <c r="BN88" i="53"/>
  <c r="BD88" i="53"/>
  <c r="AH88" i="53"/>
  <c r="AD88" i="53"/>
  <c r="BM88" i="53"/>
  <c r="BC88" i="53"/>
  <c r="AI88" i="53"/>
  <c r="BK88" i="53"/>
  <c r="BJ88" i="53"/>
  <c r="AN88" i="53"/>
  <c r="AG88" i="53"/>
  <c r="BI88" i="53"/>
  <c r="BE88" i="53"/>
  <c r="Z88" i="53"/>
  <c r="AB88" i="53"/>
  <c r="C92" i="49"/>
  <c r="AJ88" i="53"/>
  <c r="W88" i="53"/>
  <c r="BP88" i="53"/>
  <c r="Y88" i="53"/>
  <c r="BQ88" i="53"/>
  <c r="BG88" i="53"/>
  <c r="AA88" i="53"/>
  <c r="AF88" i="53"/>
  <c r="BL88" i="53"/>
  <c r="BF88" i="53"/>
  <c r="AE88" i="53"/>
  <c r="BO88" i="53"/>
  <c r="BH88" i="53"/>
  <c r="X88" i="53"/>
  <c r="AK88" i="53"/>
  <c r="I92" i="49"/>
  <c r="X163" i="53"/>
  <c r="X240" i="53"/>
  <c r="W240" i="53"/>
  <c r="W163" i="53"/>
  <c r="H92" i="49"/>
  <c r="Z163" i="53"/>
  <c r="Z240" i="53"/>
  <c r="K92" i="49"/>
  <c r="L90" i="53"/>
  <c r="Q90" i="53"/>
  <c r="D90" i="53"/>
  <c r="E94" i="49"/>
  <c r="N90" i="53"/>
  <c r="H90" i="53"/>
  <c r="S90" i="53"/>
  <c r="J90" i="53"/>
  <c r="B90" i="53"/>
  <c r="R90" i="53"/>
  <c r="B94" i="49"/>
  <c r="O90" i="53"/>
  <c r="G90" i="53"/>
  <c r="I90" i="53"/>
  <c r="C90" i="53"/>
  <c r="D94" i="49"/>
  <c r="T90" i="53"/>
  <c r="K90" i="53"/>
  <c r="M90" i="53"/>
  <c r="P90" i="53"/>
  <c r="A91" i="53"/>
  <c r="U90" i="53"/>
  <c r="AJ240" i="53"/>
  <c r="U92" i="49"/>
  <c r="AJ163" i="53"/>
  <c r="AF240" i="53"/>
  <c r="AF163" i="53"/>
  <c r="Q92" i="49"/>
  <c r="J92" i="49"/>
  <c r="Y240" i="53"/>
  <c r="Y163" i="53"/>
  <c r="AD240" i="53"/>
  <c r="AD163" i="53"/>
  <c r="O92" i="49"/>
  <c r="AC240" i="53"/>
  <c r="AC163" i="53"/>
  <c r="N92" i="49"/>
  <c r="AK163" i="53"/>
  <c r="AK240" i="53"/>
  <c r="V92" i="49"/>
  <c r="AE240" i="53"/>
  <c r="P92" i="49"/>
  <c r="AE163" i="53"/>
  <c r="AA240" i="53"/>
  <c r="AA163" i="53"/>
  <c r="L92" i="49"/>
  <c r="AB240" i="53"/>
  <c r="AB163" i="53"/>
  <c r="M92" i="49"/>
  <c r="AG240" i="53"/>
  <c r="AG163" i="53"/>
  <c r="R92" i="49"/>
  <c r="AI163" i="53"/>
  <c r="T92" i="49"/>
  <c r="AI240" i="53"/>
  <c r="AH240" i="53"/>
  <c r="AH163" i="53"/>
  <c r="S92" i="49"/>
  <c r="BK89" i="53"/>
  <c r="BE89" i="53"/>
  <c r="AK89" i="53"/>
  <c r="BH89" i="53"/>
  <c r="AJ89" i="53"/>
  <c r="BO89" i="53"/>
  <c r="X89" i="53"/>
  <c r="AB89" i="53"/>
  <c r="AC89" i="53"/>
  <c r="C93" i="49"/>
  <c r="BD89" i="53"/>
  <c r="BL89" i="53"/>
  <c r="AA89" i="53"/>
  <c r="BM89" i="53"/>
  <c r="BC89" i="53"/>
  <c r="AH89" i="53"/>
  <c r="BF89" i="53"/>
  <c r="W89" i="53"/>
  <c r="BG89" i="53"/>
  <c r="BN89" i="53"/>
  <c r="AF89" i="53"/>
  <c r="AI89" i="53"/>
  <c r="BQ89" i="53"/>
  <c r="BI89" i="53"/>
  <c r="AG89" i="53"/>
  <c r="BP89" i="53"/>
  <c r="Z89" i="53"/>
  <c r="AD89" i="53"/>
  <c r="AN89" i="53"/>
  <c r="BJ89" i="53"/>
  <c r="AE89" i="53"/>
  <c r="Y89" i="53"/>
  <c r="Z241" i="53"/>
  <c r="K93" i="49"/>
  <c r="Z164" i="53"/>
  <c r="AK164" i="53"/>
  <c r="AK241" i="53"/>
  <c r="V93" i="49"/>
  <c r="T93" i="49"/>
  <c r="AI164" i="53"/>
  <c r="AI241" i="53"/>
  <c r="W241" i="53"/>
  <c r="W164" i="53"/>
  <c r="H93" i="49"/>
  <c r="AE241" i="53"/>
  <c r="AE164" i="53"/>
  <c r="P93" i="49"/>
  <c r="X164" i="53"/>
  <c r="I93" i="49"/>
  <c r="X241" i="53"/>
  <c r="U91" i="53"/>
  <c r="Q91" i="53"/>
  <c r="M91" i="53"/>
  <c r="B91" i="53"/>
  <c r="S91" i="53"/>
  <c r="P91" i="53"/>
  <c r="K91" i="53"/>
  <c r="J91" i="53"/>
  <c r="T91" i="53"/>
  <c r="L91" i="53"/>
  <c r="O91" i="53"/>
  <c r="C91" i="53"/>
  <c r="D95" i="49"/>
  <c r="H91" i="53"/>
  <c r="R91" i="53"/>
  <c r="I91" i="53"/>
  <c r="N91" i="53"/>
  <c r="B95" i="49"/>
  <c r="D91" i="53"/>
  <c r="E95" i="49"/>
  <c r="G91" i="53"/>
  <c r="AG164" i="53"/>
  <c r="R93" i="49"/>
  <c r="AG241" i="53"/>
  <c r="AF241" i="53"/>
  <c r="Q93" i="49"/>
  <c r="AF164" i="53"/>
  <c r="AA241" i="53"/>
  <c r="L93" i="49"/>
  <c r="AA164" i="53"/>
  <c r="N93" i="49"/>
  <c r="AC164" i="53"/>
  <c r="AC241" i="53"/>
  <c r="AJ164" i="53"/>
  <c r="AJ241" i="53"/>
  <c r="U93" i="49"/>
  <c r="Y164" i="53"/>
  <c r="J93" i="49"/>
  <c r="Y241" i="53"/>
  <c r="AD241" i="53"/>
  <c r="AD164" i="53"/>
  <c r="O93" i="49"/>
  <c r="AH241" i="53"/>
  <c r="S93" i="49"/>
  <c r="AH164" i="53"/>
  <c r="M93" i="49"/>
  <c r="AB164" i="53"/>
  <c r="AB241" i="53"/>
  <c r="BN90" i="53"/>
  <c r="AN90" i="53"/>
  <c r="Y90" i="53"/>
  <c r="AI90" i="53"/>
  <c r="AG90" i="53"/>
  <c r="X90" i="53"/>
  <c r="AA90" i="53"/>
  <c r="AJ90" i="53"/>
  <c r="BK90" i="53"/>
  <c r="BH90" i="53"/>
  <c r="BP90" i="53"/>
  <c r="C94" i="49"/>
  <c r="AH90" i="53"/>
  <c r="BJ90" i="53"/>
  <c r="AD90" i="53"/>
  <c r="AF90" i="53"/>
  <c r="BQ90" i="53"/>
  <c r="AB90" i="53"/>
  <c r="BD90" i="53"/>
  <c r="W90" i="53"/>
  <c r="BO90" i="53"/>
  <c r="BG90" i="53"/>
  <c r="AE90" i="53"/>
  <c r="BL90" i="53"/>
  <c r="BI90" i="53"/>
  <c r="AC90" i="53"/>
  <c r="BM90" i="53"/>
  <c r="BE90" i="53"/>
  <c r="Z90" i="53"/>
  <c r="BF90" i="53"/>
  <c r="AK90" i="53"/>
  <c r="BC90" i="53"/>
  <c r="W165" i="53"/>
  <c r="W242" i="53"/>
  <c r="H94" i="49"/>
  <c r="U94" i="49"/>
  <c r="AJ242" i="53"/>
  <c r="AJ165" i="53"/>
  <c r="AK242" i="53"/>
  <c r="V94" i="49"/>
  <c r="AK165" i="53"/>
  <c r="AE165" i="53"/>
  <c r="P94" i="49"/>
  <c r="AE242" i="53"/>
  <c r="O94" i="49"/>
  <c r="AD165" i="53"/>
  <c r="AD242" i="53"/>
  <c r="L94" i="49"/>
  <c r="AA242" i="53"/>
  <c r="AA165" i="53"/>
  <c r="J94" i="49"/>
  <c r="Y242" i="53"/>
  <c r="Y165" i="53"/>
  <c r="Q94" i="49"/>
  <c r="AF242" i="53"/>
  <c r="AF165" i="53"/>
  <c r="AI165" i="53"/>
  <c r="T94" i="49"/>
  <c r="AI242" i="53"/>
  <c r="AC242" i="53"/>
  <c r="N94" i="49"/>
  <c r="AC165" i="53"/>
  <c r="AB165" i="53"/>
  <c r="AB242" i="53"/>
  <c r="M94" i="49"/>
  <c r="I94" i="49"/>
  <c r="X165" i="53"/>
  <c r="X242" i="53"/>
  <c r="BF91" i="53"/>
  <c r="Z91" i="53"/>
  <c r="W91" i="53"/>
  <c r="BO91" i="53"/>
  <c r="AB91" i="53"/>
  <c r="BG91" i="53"/>
  <c r="AH91" i="53"/>
  <c r="BK91" i="53"/>
  <c r="BE91" i="53"/>
  <c r="C95" i="49"/>
  <c r="BL91" i="53"/>
  <c r="BD91" i="53"/>
  <c r="AD91" i="53"/>
  <c r="X91" i="53"/>
  <c r="BM91" i="53"/>
  <c r="AE91" i="53"/>
  <c r="BC91" i="53"/>
  <c r="AI91" i="53"/>
  <c r="BJ91" i="53"/>
  <c r="BI91" i="53"/>
  <c r="AC91" i="53"/>
  <c r="AN91" i="53"/>
  <c r="BH91" i="53"/>
  <c r="AG91" i="53"/>
  <c r="BN91" i="53"/>
  <c r="AA91" i="53"/>
  <c r="AJ91" i="53"/>
  <c r="BQ91" i="53"/>
  <c r="Y91" i="53"/>
  <c r="AK91" i="53"/>
  <c r="BP91" i="53"/>
  <c r="AF91" i="53"/>
  <c r="K94" i="49"/>
  <c r="Z242" i="53"/>
  <c r="Z165" i="53"/>
  <c r="AH242" i="53"/>
  <c r="AH165" i="53"/>
  <c r="S94" i="49"/>
  <c r="AG242" i="53"/>
  <c r="AG165" i="53"/>
  <c r="R94" i="49"/>
  <c r="AG166" i="53"/>
  <c r="AG168" i="53"/>
  <c r="AG167" i="53"/>
  <c r="AG243" i="53"/>
  <c r="AG245" i="53"/>
  <c r="AG244" i="53"/>
  <c r="R95" i="49"/>
  <c r="P95" i="49"/>
  <c r="AE166" i="53"/>
  <c r="AE168" i="53"/>
  <c r="AE167" i="53"/>
  <c r="AE243" i="53"/>
  <c r="AE245" i="53"/>
  <c r="AE244" i="53"/>
  <c r="AJ166" i="53"/>
  <c r="AJ168" i="53"/>
  <c r="AJ167" i="53"/>
  <c r="U95" i="49"/>
  <c r="AJ243" i="53"/>
  <c r="AJ245" i="53"/>
  <c r="AJ244" i="53"/>
  <c r="AH243" i="53"/>
  <c r="AH245" i="53"/>
  <c r="AH244" i="53"/>
  <c r="S95" i="49"/>
  <c r="AH166" i="53"/>
  <c r="AH168" i="53"/>
  <c r="AH167" i="53"/>
  <c r="W243" i="53"/>
  <c r="W245" i="53"/>
  <c r="H95" i="49"/>
  <c r="W166" i="53"/>
  <c r="W168" i="53"/>
  <c r="Y243" i="53"/>
  <c r="Y245" i="53"/>
  <c r="Y244" i="53"/>
  <c r="Y166" i="53"/>
  <c r="Y168" i="53"/>
  <c r="Y167" i="53"/>
  <c r="J95" i="49"/>
  <c r="AF166" i="53"/>
  <c r="AF168" i="53"/>
  <c r="AF167" i="53"/>
  <c r="AF243" i="53"/>
  <c r="AF245" i="53"/>
  <c r="AF244" i="53"/>
  <c r="Q95" i="49"/>
  <c r="V95" i="49"/>
  <c r="AK243" i="53"/>
  <c r="AK245" i="53"/>
  <c r="AK244" i="53"/>
  <c r="AK166" i="53"/>
  <c r="AK168" i="53"/>
  <c r="AK167" i="53"/>
  <c r="AA243" i="53"/>
  <c r="AA245" i="53"/>
  <c r="AA244" i="53"/>
  <c r="AA166" i="53"/>
  <c r="AA168" i="53"/>
  <c r="AA167" i="53"/>
  <c r="L95" i="49"/>
  <c r="T95" i="49"/>
  <c r="AI243" i="53"/>
  <c r="AI245" i="53"/>
  <c r="AI244" i="53"/>
  <c r="AI166" i="53"/>
  <c r="AI168" i="53"/>
  <c r="AI167" i="53"/>
  <c r="X243" i="53"/>
  <c r="X245" i="53"/>
  <c r="X244" i="53"/>
  <c r="X166" i="53"/>
  <c r="X168" i="53"/>
  <c r="X167" i="53"/>
  <c r="I95" i="49"/>
  <c r="Z166" i="53"/>
  <c r="Z168" i="53"/>
  <c r="Z167" i="53"/>
  <c r="Z243" i="53"/>
  <c r="Z245" i="53"/>
  <c r="Z244" i="53"/>
  <c r="K95" i="49"/>
  <c r="AC243" i="53"/>
  <c r="AC245" i="53"/>
  <c r="AC244" i="53"/>
  <c r="AC166" i="53"/>
  <c r="AC168" i="53"/>
  <c r="AC167" i="53"/>
  <c r="N95" i="49"/>
  <c r="O95" i="49"/>
  <c r="AD166" i="53"/>
  <c r="AD168" i="53"/>
  <c r="AD167" i="53"/>
  <c r="AD243" i="53"/>
  <c r="AD245" i="53"/>
  <c r="AD244" i="53"/>
  <c r="AB243" i="53"/>
  <c r="AB245" i="53"/>
  <c r="AB244" i="53"/>
  <c r="AB166" i="53"/>
  <c r="AB168" i="53"/>
  <c r="AB167" i="53"/>
  <c r="M95" i="49"/>
  <c r="W167" i="53"/>
  <c r="M7" i="49"/>
  <c r="M8" i="49"/>
  <c r="V8" i="49"/>
  <c r="W244" i="53"/>
  <c r="V7" i="49"/>
</calcChain>
</file>

<file path=xl/comments1.xml><?xml version="1.0" encoding="utf-8"?>
<comments xmlns="http://schemas.openxmlformats.org/spreadsheetml/2006/main">
  <authors>
    <author>rcase</author>
  </authors>
  <commentList>
    <comment ref="E24" authorId="0">
      <text>
        <r>
          <rPr>
            <b/>
            <sz val="9"/>
            <color indexed="81"/>
            <rFont val="Tahoma"/>
            <family val="2"/>
          </rPr>
          <t>rcase:</t>
        </r>
        <r>
          <rPr>
            <sz val="9"/>
            <color indexed="81"/>
            <rFont val="Tahoma"/>
            <family val="2"/>
          </rPr>
          <t xml:space="preserve">
see "Gilmerton Data 2007.xlsx"</t>
        </r>
      </text>
    </comment>
  </commentList>
</comments>
</file>

<file path=xl/sharedStrings.xml><?xml version="1.0" encoding="utf-8"?>
<sst xmlns="http://schemas.openxmlformats.org/spreadsheetml/2006/main" count="52696" uniqueCount="339">
  <si>
    <t>Time Start</t>
  </si>
  <si>
    <t>Monday</t>
  </si>
  <si>
    <t>Tuesday</t>
  </si>
  <si>
    <t>Wednesday</t>
  </si>
  <si>
    <t>Thursday</t>
  </si>
  <si>
    <t>Friday</t>
  </si>
  <si>
    <t>Saturday</t>
  </si>
  <si>
    <t>Sunday</t>
  </si>
  <si>
    <t>Annual Average Volumes by Day of Week, Time of Day, Season, and Direction</t>
  </si>
  <si>
    <r>
      <rPr>
        <b/>
        <sz val="10"/>
        <color theme="1"/>
        <rFont val="ESRI ArcPad"/>
        <charset val="2"/>
      </rPr>
      <t>u</t>
    </r>
    <r>
      <rPr>
        <b/>
        <sz val="11"/>
        <color theme="1"/>
        <rFont val="Calibri"/>
        <family val="2"/>
      </rPr>
      <t xml:space="preserve"> </t>
    </r>
    <r>
      <rPr>
        <b/>
        <sz val="11"/>
        <color theme="1"/>
        <rFont val="Calibri"/>
        <family val="2"/>
        <scheme val="minor"/>
      </rPr>
      <t>Downtown Tunnel</t>
    </r>
  </si>
  <si>
    <t>Source:  HRTPO analysis of VDOT permanent count station data.  Summer is defined as June, July, and August.</t>
  </si>
  <si>
    <t>Summer</t>
  </si>
  <si>
    <t>Non-Summer</t>
  </si>
  <si>
    <t>Downtown Tunnel - Eastbound</t>
  </si>
  <si>
    <t>Downtown Tunnel - Westbound</t>
  </si>
  <si>
    <r>
      <rPr>
        <b/>
        <sz val="10"/>
        <color theme="1"/>
        <rFont val="ESRI ArcPad"/>
        <charset val="2"/>
      </rPr>
      <t>u</t>
    </r>
    <r>
      <rPr>
        <b/>
        <sz val="11"/>
        <color theme="1"/>
        <rFont val="Calibri"/>
        <family val="2"/>
      </rPr>
      <t xml:space="preserve"> </t>
    </r>
    <r>
      <rPr>
        <b/>
        <sz val="11"/>
        <color theme="1"/>
        <rFont val="Calibri"/>
        <family val="2"/>
        <scheme val="minor"/>
      </rPr>
      <t>Midtown Tunnel</t>
    </r>
  </si>
  <si>
    <t>Midtown Tunnel - Eastbound</t>
  </si>
  <si>
    <t>Midtown Tunnel - Westbound</t>
  </si>
  <si>
    <t>Gilmerton Bridge - Eastbound</t>
  </si>
  <si>
    <t>Gilmerton Bridge - Westbound</t>
  </si>
  <si>
    <r>
      <rPr>
        <b/>
        <sz val="10"/>
        <color theme="1"/>
        <rFont val="ESRI ArcPad"/>
        <charset val="2"/>
      </rPr>
      <t>u</t>
    </r>
    <r>
      <rPr>
        <b/>
        <sz val="11"/>
        <color theme="1"/>
        <rFont val="Calibri"/>
        <family val="2"/>
      </rPr>
      <t xml:space="preserve"> </t>
    </r>
    <r>
      <rPr>
        <b/>
        <sz val="11"/>
        <color theme="1"/>
        <rFont val="Calibri"/>
        <family val="2"/>
        <scheme val="minor"/>
      </rPr>
      <t>Gilmerton Bridge</t>
    </r>
  </si>
  <si>
    <r>
      <rPr>
        <b/>
        <sz val="10"/>
        <color theme="1"/>
        <rFont val="ESRI ArcPad"/>
        <charset val="2"/>
      </rPr>
      <t>u</t>
    </r>
    <r>
      <rPr>
        <b/>
        <sz val="11"/>
        <color theme="1"/>
        <rFont val="Calibri"/>
        <family val="2"/>
      </rPr>
      <t xml:space="preserve"> </t>
    </r>
    <r>
      <rPr>
        <b/>
        <sz val="11"/>
        <color theme="1"/>
        <rFont val="Calibri"/>
        <family val="2"/>
        <scheme val="minor"/>
      </rPr>
      <t>James River Bridge</t>
    </r>
  </si>
  <si>
    <t>James River Bridge - Eastbound</t>
  </si>
  <si>
    <t>James River Bridge - Westbound</t>
  </si>
  <si>
    <t>MMMBT - Northbound</t>
  </si>
  <si>
    <t>MMMBT - Southbound</t>
  </si>
  <si>
    <r>
      <rPr>
        <b/>
        <sz val="10"/>
        <color theme="1"/>
        <rFont val="ESRI ArcPad"/>
        <charset val="2"/>
      </rPr>
      <t>u</t>
    </r>
    <r>
      <rPr>
        <b/>
        <sz val="11"/>
        <color theme="1"/>
        <rFont val="Calibri"/>
        <family val="2"/>
      </rPr>
      <t xml:space="preserve"> </t>
    </r>
    <r>
      <rPr>
        <b/>
        <sz val="11"/>
        <color theme="1"/>
        <rFont val="Calibri"/>
        <family val="2"/>
        <scheme val="minor"/>
      </rPr>
      <t>Monitor-Merrimac Memorial Bridge-Tunnel</t>
    </r>
  </si>
  <si>
    <r>
      <rPr>
        <b/>
        <sz val="10"/>
        <color theme="1"/>
        <rFont val="ESRI ArcPad"/>
        <charset val="2"/>
      </rPr>
      <t>u</t>
    </r>
    <r>
      <rPr>
        <b/>
        <sz val="11"/>
        <color theme="1"/>
        <rFont val="Calibri"/>
        <family val="2"/>
      </rPr>
      <t xml:space="preserve"> </t>
    </r>
    <r>
      <rPr>
        <b/>
        <sz val="11"/>
        <color theme="1"/>
        <rFont val="Calibri"/>
        <family val="2"/>
        <scheme val="minor"/>
      </rPr>
      <t>Hampton Roads Bridge-Tunnel</t>
    </r>
  </si>
  <si>
    <t>HRBT - Eastbound</t>
  </si>
  <si>
    <t>HRBT - Westbound</t>
  </si>
  <si>
    <t>Hazelwood Bridge - Northbound</t>
  </si>
  <si>
    <t>Hazelwood Bridge - Southbound</t>
  </si>
  <si>
    <r>
      <rPr>
        <b/>
        <sz val="10"/>
        <color theme="1"/>
        <rFont val="ESRI ArcPad"/>
        <charset val="2"/>
      </rPr>
      <t>u</t>
    </r>
    <r>
      <rPr>
        <b/>
        <sz val="11"/>
        <color theme="1"/>
        <rFont val="Calibri"/>
        <family val="2"/>
      </rPr>
      <t xml:space="preserve"> </t>
    </r>
    <r>
      <rPr>
        <b/>
        <sz val="11"/>
        <color theme="1"/>
        <rFont val="Calibri"/>
        <family val="2"/>
        <scheme val="minor"/>
      </rPr>
      <t>Godwin Bridge</t>
    </r>
  </si>
  <si>
    <t>Godwin Bridge - Northbound</t>
  </si>
  <si>
    <t>Godwin Bridge - Southbound</t>
  </si>
  <si>
    <r>
      <rPr>
        <b/>
        <sz val="10"/>
        <color theme="1"/>
        <rFont val="ESRI ArcPad"/>
        <charset val="2"/>
      </rPr>
      <t>u</t>
    </r>
    <r>
      <rPr>
        <b/>
        <sz val="11"/>
        <color theme="1"/>
        <rFont val="Calibri"/>
        <family val="2"/>
      </rPr>
      <t xml:space="preserve"> </t>
    </r>
    <r>
      <rPr>
        <b/>
        <sz val="11"/>
        <color theme="1"/>
        <rFont val="Calibri"/>
        <family val="2"/>
        <scheme val="minor"/>
      </rPr>
      <t>High Rise Bridge</t>
    </r>
  </si>
  <si>
    <r>
      <rPr>
        <b/>
        <sz val="10"/>
        <color theme="1"/>
        <rFont val="ESRI ArcPad"/>
        <charset val="2"/>
      </rPr>
      <t>u</t>
    </r>
    <r>
      <rPr>
        <b/>
        <sz val="11"/>
        <color theme="1"/>
        <rFont val="Calibri"/>
        <family val="2"/>
      </rPr>
      <t xml:space="preserve"> </t>
    </r>
    <r>
      <rPr>
        <b/>
        <sz val="11"/>
        <color theme="1"/>
        <rFont val="Calibri"/>
        <family val="2"/>
        <scheme val="minor"/>
      </rPr>
      <t>Great Bridge Bridge</t>
    </r>
  </si>
  <si>
    <t>Great Bridge Bridge - Northbound</t>
  </si>
  <si>
    <t>Great Bridge Bridge - Southbound</t>
  </si>
  <si>
    <t>Source:  HRTPO analysis of VDOT raw count station data.</t>
  </si>
  <si>
    <r>
      <rPr>
        <b/>
        <sz val="10"/>
        <color theme="1"/>
        <rFont val="ESRI ArcPad"/>
        <charset val="2"/>
      </rPr>
      <t>u</t>
    </r>
    <r>
      <rPr>
        <b/>
        <sz val="11"/>
        <color theme="1"/>
        <rFont val="Calibri"/>
        <family val="2"/>
      </rPr>
      <t xml:space="preserve"> </t>
    </r>
    <r>
      <rPr>
        <b/>
        <sz val="11"/>
        <color theme="1"/>
        <rFont val="Calibri"/>
        <family val="2"/>
        <scheme val="minor"/>
      </rPr>
      <t>Chesapeake Expressway Bridge</t>
    </r>
  </si>
  <si>
    <r>
      <rPr>
        <b/>
        <sz val="10"/>
        <color theme="1"/>
        <rFont val="ESRI ArcPad"/>
        <charset val="2"/>
      </rPr>
      <t>u</t>
    </r>
    <r>
      <rPr>
        <b/>
        <sz val="11"/>
        <color theme="1"/>
        <rFont val="Calibri"/>
        <family val="2"/>
      </rPr>
      <t xml:space="preserve"> </t>
    </r>
    <r>
      <rPr>
        <b/>
        <sz val="11"/>
        <color theme="1"/>
        <rFont val="Calibri"/>
        <family val="2"/>
        <scheme val="minor"/>
      </rPr>
      <t>Centerville Turnpike Bridge</t>
    </r>
  </si>
  <si>
    <t>Centerville Tpke Bridge - Northbound</t>
  </si>
  <si>
    <t>Centerville Tpke Bridge - Southbound</t>
  </si>
  <si>
    <r>
      <rPr>
        <b/>
        <sz val="10"/>
        <color theme="1"/>
        <rFont val="ESRI ArcPad"/>
        <charset val="2"/>
      </rPr>
      <t>u</t>
    </r>
    <r>
      <rPr>
        <b/>
        <sz val="11"/>
        <color theme="1"/>
        <rFont val="Calibri"/>
        <family val="2"/>
      </rPr>
      <t xml:space="preserve"> </t>
    </r>
    <r>
      <rPr>
        <b/>
        <sz val="11"/>
        <color theme="1"/>
        <rFont val="Calibri"/>
        <family val="2"/>
        <scheme val="minor"/>
      </rPr>
      <t>Berkley Bridge</t>
    </r>
  </si>
  <si>
    <t>Berkley Bridge - Eastbound</t>
  </si>
  <si>
    <t>Berkley Bridge - Westbound</t>
  </si>
  <si>
    <t>Year:  2011</t>
  </si>
  <si>
    <t>Facility</t>
  </si>
  <si>
    <t>James River Bridge</t>
  </si>
  <si>
    <t>Eastbound</t>
  </si>
  <si>
    <t>Direction</t>
  </si>
  <si>
    <t>Hazelwood Bridge</t>
  </si>
  <si>
    <t>Westbound</t>
  </si>
  <si>
    <t>Season</t>
  </si>
  <si>
    <t>Godwin Bridge</t>
  </si>
  <si>
    <t>Northbound</t>
  </si>
  <si>
    <t>Day of Week Start</t>
  </si>
  <si>
    <t>MMMBT</t>
  </si>
  <si>
    <t>Southbound</t>
  </si>
  <si>
    <t>HRBT</t>
  </si>
  <si>
    <t>Day of Week End</t>
  </si>
  <si>
    <t>Midtown Tunnel</t>
  </si>
  <si>
    <t>Time End</t>
  </si>
  <si>
    <t>Downtown Tunnel</t>
  </si>
  <si>
    <t>Berkley Bridge</t>
  </si>
  <si>
    <t>Gilmerton Bridge</t>
  </si>
  <si>
    <t>High Rise Bridge</t>
  </si>
  <si>
    <t>Great Bridge Bridge</t>
  </si>
  <si>
    <t>Chesapeake Exp Bridge</t>
  </si>
  <si>
    <t>Centerville Bridge</t>
  </si>
  <si>
    <t>TYPICAL VOLUMES</t>
  </si>
  <si>
    <t>TOTAL HOURS CLOSED</t>
  </si>
  <si>
    <t>Changes day in Column B21 - B91</t>
  </si>
  <si>
    <t>Determines # of closed periods in cell D14</t>
  </si>
  <si>
    <t>List of Facilities for D4</t>
  </si>
  <si>
    <t>List of Directions for D5</t>
  </si>
  <si>
    <t>List of Days for D7 and D9</t>
  </si>
  <si>
    <t>List of Seasons for D6</t>
  </si>
  <si>
    <t>List of Time Starts for D8 and D10</t>
  </si>
  <si>
    <t>Away from Va Beach</t>
  </si>
  <si>
    <t>Toward Va Beach</t>
  </si>
  <si>
    <t>Lookup for Typical Volumes of Facility</t>
  </si>
  <si>
    <t>Lookup for Typical Volumes in that Direction</t>
  </si>
  <si>
    <t>FACILITY CLOSURE INFORMATION</t>
  </si>
  <si>
    <t>CAPACITIES</t>
  </si>
  <si>
    <t>Capacities</t>
  </si>
  <si>
    <t>source: volumes and calculations on sheets in this workbook</t>
  </si>
  <si>
    <t>Note: Some of these capacities are a function of nearby signals, and not the subject structure itself.</t>
  </si>
  <si>
    <t>NB</t>
  </si>
  <si>
    <t>vehicles per hour</t>
  </si>
  <si>
    <t>SB</t>
  </si>
  <si>
    <t>EB or WB</t>
  </si>
  <si>
    <t>Gilmerton (4 ln's)</t>
  </si>
  <si>
    <t>EB</t>
  </si>
  <si>
    <t>WB</t>
  </si>
  <si>
    <t>Jordan Bridge</t>
  </si>
  <si>
    <t>Affect of Closings on Volume of Remaining Crossings</t>
  </si>
  <si>
    <r>
      <t>Cl</t>
    </r>
    <r>
      <rPr>
        <sz val="11"/>
        <rFont val="Calibri"/>
        <family val="2"/>
        <scheme val="minor"/>
      </rPr>
      <t>osings in the direction</t>
    </r>
    <r>
      <rPr>
        <sz val="11"/>
        <color rgb="FFFF0000"/>
        <rFont val="Calibri"/>
        <family val="2"/>
        <scheme val="minor"/>
      </rPr>
      <t xml:space="preserve"> </t>
    </r>
    <r>
      <rPr>
        <i/>
        <sz val="11"/>
        <color theme="9"/>
        <rFont val="Calibri"/>
        <family val="2"/>
        <scheme val="minor"/>
      </rPr>
      <t>toward</t>
    </r>
    <r>
      <rPr>
        <sz val="11"/>
        <color theme="9"/>
        <rFont val="Calibri"/>
        <family val="2"/>
        <scheme val="minor"/>
      </rPr>
      <t xml:space="preserve"> Va. Beach</t>
    </r>
  </si>
  <si>
    <t>Crossing to Be Closed</t>
  </si>
  <si>
    <t>Direction to be Closed:</t>
  </si>
  <si>
    <t>to VaB</t>
  </si>
  <si>
    <t>Remaining Crossings</t>
  </si>
  <si>
    <r>
      <t xml:space="preserve">portion of volume of </t>
    </r>
    <r>
      <rPr>
        <b/>
        <sz val="11"/>
        <color rgb="FFFF0000"/>
        <rFont val="Calibri"/>
        <family val="2"/>
        <scheme val="minor"/>
      </rPr>
      <t>closed</t>
    </r>
    <r>
      <rPr>
        <b/>
        <sz val="11"/>
        <color theme="1"/>
        <rFont val="Calibri"/>
        <family val="2"/>
        <scheme val="minor"/>
      </rPr>
      <t xml:space="preserve"> crossing (%) to be added to / subtracted from volume of given direction of remaining crossings</t>
    </r>
  </si>
  <si>
    <t>closed</t>
  </si>
  <si>
    <r>
      <t>Closings in the Direction</t>
    </r>
    <r>
      <rPr>
        <sz val="11"/>
        <color rgb="FFFF0000"/>
        <rFont val="Calibri"/>
        <family val="2"/>
        <scheme val="minor"/>
      </rPr>
      <t xml:space="preserve"> </t>
    </r>
    <r>
      <rPr>
        <i/>
        <sz val="11"/>
        <color theme="9"/>
        <rFont val="Calibri"/>
        <family val="2"/>
        <scheme val="minor"/>
      </rPr>
      <t>away from</t>
    </r>
    <r>
      <rPr>
        <sz val="11"/>
        <color theme="9"/>
        <rFont val="Calibri"/>
        <family val="2"/>
        <scheme val="minor"/>
      </rPr>
      <t xml:space="preserve"> Va. Beach</t>
    </r>
  </si>
  <si>
    <t>to Suf</t>
  </si>
  <si>
    <t>+50% to WB</t>
  </si>
  <si>
    <t>+20% to WB</t>
  </si>
  <si>
    <t>+16% to WB</t>
  </si>
  <si>
    <t>+11% to WB</t>
  </si>
  <si>
    <t>+10% to WB</t>
  </si>
  <si>
    <t>+9% to WB</t>
  </si>
  <si>
    <t>negl. n.a.</t>
  </si>
  <si>
    <t>+6% to WB</t>
  </si>
  <si>
    <t>+73% to NB</t>
  </si>
  <si>
    <t>+41% to NB</t>
  </si>
  <si>
    <t>+31% to NB</t>
  </si>
  <si>
    <t>+78% to NB</t>
  </si>
  <si>
    <t>-5% to NB</t>
  </si>
  <si>
    <t>-8% to NB</t>
  </si>
  <si>
    <t>+10% to NB</t>
  </si>
  <si>
    <t>+22% to NB</t>
  </si>
  <si>
    <t>-40% to NB</t>
  </si>
  <si>
    <t>+50% to SB</t>
  </si>
  <si>
    <t>+11% to NB</t>
  </si>
  <si>
    <t>+24% to NB</t>
  </si>
  <si>
    <t>-60% to NB</t>
  </si>
  <si>
    <t>+39% to SB</t>
  </si>
  <si>
    <t>+46% to NB</t>
  </si>
  <si>
    <t>+25% to SB</t>
  </si>
  <si>
    <t>+19% to WB</t>
  </si>
  <si>
    <t>+4% to EB</t>
  </si>
  <si>
    <t>+18% to WB</t>
  </si>
  <si>
    <t>+7% to WB</t>
  </si>
  <si>
    <t>+8% to WB</t>
  </si>
  <si>
    <t>+26% to WB</t>
  </si>
  <si>
    <t>+37% to WB</t>
  </si>
  <si>
    <t>-42% to WB</t>
  </si>
  <si>
    <t>+40% to WB</t>
  </si>
  <si>
    <t>+17% to WB</t>
  </si>
  <si>
    <t>+21% to WB</t>
  </si>
  <si>
    <t>+11% to EB</t>
  </si>
  <si>
    <t>+36% to WB</t>
  </si>
  <si>
    <t>-50% to WB</t>
  </si>
  <si>
    <t>+3% to WB</t>
  </si>
  <si>
    <t>+12% to WB</t>
  </si>
  <si>
    <t>+4% to WB</t>
  </si>
  <si>
    <t>+1% to WB</t>
  </si>
  <si>
    <t>+5% to WB</t>
  </si>
  <si>
    <t>+38% to WB</t>
  </si>
  <si>
    <t>+14% to WB</t>
  </si>
  <si>
    <t>+27% to Suf</t>
  </si>
  <si>
    <t>+26% to Suf</t>
  </si>
  <si>
    <t>+36% to Suf</t>
  </si>
  <si>
    <t>+18% to Suf</t>
  </si>
  <si>
    <t>+20% to Suf</t>
  </si>
  <si>
    <t>+55% to Suf</t>
  </si>
  <si>
    <t>-13% to VaB</t>
  </si>
  <si>
    <t>+4% to SB</t>
  </si>
  <si>
    <t>+11% to SB</t>
  </si>
  <si>
    <t>+23% to SB</t>
  </si>
  <si>
    <t>+19% to SB</t>
  </si>
  <si>
    <t>+56% to SB</t>
  </si>
  <si>
    <t>+46% to SB</t>
  </si>
  <si>
    <t>+5% to SB</t>
  </si>
  <si>
    <t>+13% to SB</t>
  </si>
  <si>
    <t>+50% to EB</t>
  </si>
  <si>
    <t>+20% to EB</t>
  </si>
  <si>
    <t>+16% to EB</t>
  </si>
  <si>
    <t>+10% to EB</t>
  </si>
  <si>
    <t>+9% to EB</t>
  </si>
  <si>
    <t>+6% to EB</t>
  </si>
  <si>
    <t>+73% to SB</t>
  </si>
  <si>
    <t>+41% to SB</t>
  </si>
  <si>
    <t>+31% to SB</t>
  </si>
  <si>
    <t>+78% to SB</t>
  </si>
  <si>
    <t>-5% to SB</t>
  </si>
  <si>
    <t>-8% to SB</t>
  </si>
  <si>
    <t>+10% to SB</t>
  </si>
  <si>
    <t>+22% to SB</t>
  </si>
  <si>
    <t>-40% to SB</t>
  </si>
  <si>
    <t>+50% to NB</t>
  </si>
  <si>
    <t>+24% to SB</t>
  </si>
  <si>
    <t>-60% to SB</t>
  </si>
  <si>
    <t>+39% to NB</t>
  </si>
  <si>
    <t>+25% to NB</t>
  </si>
  <si>
    <t>+19% to EB</t>
  </si>
  <si>
    <t>+18% to EB</t>
  </si>
  <si>
    <t>+7% to EB</t>
  </si>
  <si>
    <t>+8% to EB</t>
  </si>
  <si>
    <t>+26% to EB</t>
  </si>
  <si>
    <t>+37% to EB</t>
  </si>
  <si>
    <t>-42% to EB</t>
  </si>
  <si>
    <t>+40% to EB</t>
  </si>
  <si>
    <t>+17% to EB</t>
  </si>
  <si>
    <t>+21% to EB</t>
  </si>
  <si>
    <t>+36% to EB</t>
  </si>
  <si>
    <t>-50% to EB</t>
  </si>
  <si>
    <t>+3% to EB</t>
  </si>
  <si>
    <t>+12% to EB</t>
  </si>
  <si>
    <t>+1% to EB</t>
  </si>
  <si>
    <t>+5% to EB</t>
  </si>
  <si>
    <t>+38% to EB</t>
  </si>
  <si>
    <t>+14% to EB</t>
  </si>
  <si>
    <t>+27% to VaB</t>
  </si>
  <si>
    <t>+26% to VaB</t>
  </si>
  <si>
    <t>+36% to VaB</t>
  </si>
  <si>
    <t>+18% to VaB</t>
  </si>
  <si>
    <t>+20% to VaB</t>
  </si>
  <si>
    <t>+55% to VaB</t>
  </si>
  <si>
    <t>-13% to Suf</t>
  </si>
  <si>
    <t>+4% to NB</t>
  </si>
  <si>
    <t>+23% to NB</t>
  </si>
  <si>
    <t>+19% to NB</t>
  </si>
  <si>
    <t>+56% to NB</t>
  </si>
  <si>
    <t>+5% to NB</t>
  </si>
  <si>
    <t>+13% to NB</t>
  </si>
  <si>
    <t>DIVERSIONS</t>
  </si>
  <si>
    <t>Closure Day of Week Start</t>
  </si>
  <si>
    <t>Closure Time Start</t>
  </si>
  <si>
    <t>Closure Day of Week End</t>
  </si>
  <si>
    <t>Closure Time End</t>
  </si>
  <si>
    <t>Chesapeake Expressway - Northbound</t>
  </si>
  <si>
    <t>Chesapeake Expressway - Southbound</t>
  </si>
  <si>
    <r>
      <rPr>
        <b/>
        <sz val="10"/>
        <color theme="1"/>
        <rFont val="ESRI ArcPad"/>
        <charset val="2"/>
      </rPr>
      <t>u</t>
    </r>
    <r>
      <rPr>
        <b/>
        <sz val="11"/>
        <color theme="1"/>
        <rFont val="Calibri"/>
        <family val="2"/>
      </rPr>
      <t xml:space="preserve"> </t>
    </r>
    <r>
      <rPr>
        <b/>
        <sz val="11"/>
        <color theme="1"/>
        <rFont val="Calibri"/>
        <family val="2"/>
        <scheme val="minor"/>
      </rPr>
      <t>Centerville Turnpike</t>
    </r>
  </si>
  <si>
    <t>Centerville Turnpike - Northbound</t>
  </si>
  <si>
    <t>Centerville Turnpike - Southbound</t>
  </si>
  <si>
    <t>Facility Closed</t>
  </si>
  <si>
    <t>Remaining Crossing</t>
  </si>
  <si>
    <t>Jordan Bridge - Eastbound</t>
  </si>
  <si>
    <t>Jordan Bridge - Westbound</t>
  </si>
  <si>
    <t>CALCULATION SHEET</t>
  </si>
  <si>
    <t>VOLUME TABLE</t>
  </si>
  <si>
    <t>Reads from each individual facility volume sheet</t>
  </si>
  <si>
    <t>Number of facilities over capacity or within 5% of capacity</t>
  </si>
  <si>
    <t>Number of facility-hours over capacity or within 5% of capacity</t>
  </si>
  <si>
    <t>Calculate if facility is over capacity</t>
  </si>
  <si>
    <t>FACILITIES OVER CAPACITY</t>
  </si>
  <si>
    <t>TOTAL HOURS OVER CAPACITY</t>
  </si>
  <si>
    <t>Calculate if facility is within 5% of capacity</t>
  </si>
  <si>
    <t>Facility is within 5% of capacity during that hour</t>
  </si>
  <si>
    <t>The facility that will be closed.</t>
  </si>
  <si>
    <t>The direction of the facility that will be closed.  The direction is listed as Toward Virginia Beach, or Away From Virginia Beach.</t>
  </si>
  <si>
    <t>The user will enter whether the closure is expected to occur during Summer (defined as June, July, and August), or during Non-Summer.</t>
  </si>
  <si>
    <t>Day</t>
  </si>
  <si>
    <t>SUMMARY worksheet</t>
  </si>
  <si>
    <t>Calculation worksheet</t>
  </si>
  <si>
    <t>VolumeTable worksheet</t>
  </si>
  <si>
    <t>CapacityTable worksheet</t>
  </si>
  <si>
    <t>DiversionTable worksheet</t>
  </si>
  <si>
    <t>The day of the week that the closure is expected to start.</t>
  </si>
  <si>
    <t>The day of the week that the closure is expected to end.</t>
  </si>
  <si>
    <t>The time of day when the closure is expected to start.</t>
  </si>
  <si>
    <t>The time of day when the closure is expected to end.</t>
  </si>
  <si>
    <t>This file can be edited by the user if they have information regarding the capacity of each facility.</t>
  </si>
  <si>
    <t>This file can be edited by the user if they have information regarding diversion patterns for each facility.</t>
  </si>
  <si>
    <t>Facility worksheets</t>
  </si>
  <si>
    <t>Descriptions of the remaining worksheets are shown below:</t>
  </si>
  <si>
    <t xml:space="preserve">Each of the facility worksheets shows the existing hourly volumes by direction and season at each of the crossings.  </t>
  </si>
  <si>
    <t>These files can be edited by the user if they have information regarding the volumes at each facility.  The VolumeTable worksheet will automatically update with the new volume information.</t>
  </si>
  <si>
    <t>PROJECTED VOLUMES DURING CLOSURE</t>
  </si>
  <si>
    <t>TYPICAL VOLUMES AT FACILITY DURING CLOSURE PERIOD</t>
  </si>
  <si>
    <t>(Options in yellow to be chosen by user)</t>
  </si>
  <si>
    <t>Facility is at or over capacity during that hour</t>
  </si>
  <si>
    <t>Number of facilities at or over capacity</t>
  </si>
  <si>
    <t>Number of facility-hours at or over capacity</t>
  </si>
  <si>
    <t>SUMMARY OF IMPACTS ON OTHER RIVER CROSSINGS</t>
  </si>
  <si>
    <t>This worksheet performs the calculations used in this file.  This worksheet is protected and should not be edited by the user.</t>
  </si>
  <si>
    <t>This worksheet takes hourly volume data from each of the facility worksheets and organizes them into one table.  This worksheet is protected and should not be edited by the user.</t>
  </si>
  <si>
    <t>Hourly Volume</t>
  </si>
  <si>
    <t>Map of Crossings</t>
  </si>
  <si>
    <t>This worksheet shows the location of each of the river crossing, and the direction of each crossing that is toward and away from Virginia Beach.</t>
  </si>
  <si>
    <t>High Rise Bridge - Eastbound (Toward Suffolk)</t>
  </si>
  <si>
    <t>High Rise Bridge - Westbound (Toward Va Beach)</t>
  </si>
  <si>
    <t>SPREADSHEET TO CALCULATE RIVER CLOSSING CLOSURE IMPACT - Instructions</t>
  </si>
  <si>
    <t>SPREADSHEET TO CALCULATE RIVER CLOSSING CLOSURE IMPACT</t>
  </si>
  <si>
    <t>Values and calculations are based on "A Method of Estimating the Impact of Crossing Closures in Hampton Roads" (August 2013)</t>
  </si>
  <si>
    <t>TYPICAL VOLUMES AT FACILITY DURING SPECIFIED HOURS</t>
  </si>
  <si>
    <r>
      <rPr>
        <b/>
        <sz val="11"/>
        <color theme="1"/>
        <rFont val="Calibri"/>
        <family val="2"/>
        <scheme val="minor"/>
      </rPr>
      <t>Typical Volumes at Facility During Specified Hours</t>
    </r>
    <r>
      <rPr>
        <sz val="11"/>
        <color theme="1"/>
        <rFont val="Calibri"/>
        <family val="2"/>
        <scheme val="minor"/>
      </rPr>
      <t xml:space="preserve"> - Lists the hourly volumes at the closed facility that will need to be diverted during the closure.</t>
    </r>
  </si>
  <si>
    <t>PROJECTED VOLUMES DURING CLOSURE (including diversion)</t>
  </si>
  <si>
    <t xml:space="preserve">Information regarding the facility closure should be entered by the user into the yellow boxes using the drop-down menus that are provided. </t>
  </si>
  <si>
    <t>INPUTS</t>
  </si>
  <si>
    <t>OUTPUTS</t>
  </si>
  <si>
    <t>The following outputs can be found on the SUMMARY worksheet.</t>
  </si>
  <si>
    <t>The SPREADSHEET TO CALCULATE RIVER CLOSSING CLOSURE IMPACT is a tool that allows the user to easily determine the impact of river crossing closures based on the procedures</t>
  </si>
  <si>
    <t>included in "A Method of Estimating the Impact of Crossing Closures in Hampton Roads" (August 2013).</t>
  </si>
  <si>
    <t>This file is composed of a number of worksheets.  For most users, only the SUMMARY worksheet should be used.  Details regarding the SUMMARY worksheet are shown below:</t>
  </si>
  <si>
    <t>Note that the displayed traffic volumes are based on average volumes.  Therefore, actual volumes will be higher than these average volumes half of the time.</t>
  </si>
  <si>
    <t>The SUMMARY worksheet is where the user inputs information for the projected closure.  The SUMMARY worksheet summarizes the impacts that this closure would have on other regional crossings.</t>
  </si>
  <si>
    <r>
      <rPr>
        <b/>
        <sz val="11"/>
        <color theme="1"/>
        <rFont val="Calibri"/>
        <family val="2"/>
        <scheme val="minor"/>
      </rPr>
      <t>Summary of Impacts on Other River Crossings</t>
    </r>
    <r>
      <rPr>
        <sz val="11"/>
        <color theme="1"/>
        <rFont val="Calibri"/>
        <family val="2"/>
        <scheme val="minor"/>
      </rPr>
      <t xml:space="preserve"> - This details the number and the amount of time that crossings would be expected to operate at or near capacity during the closure.</t>
    </r>
  </si>
  <si>
    <t xml:space="preserve">This worksheet lists the hourly capacities of each facility, based on "A Method of Estimating the Impact of Crossing Closures in Hampton Roads".  </t>
  </si>
  <si>
    <t xml:space="preserve">This worksheet lists the portion of the closed crossing volume to be diverted to/from the remaining crossings, based on "A Method of Estimating the Impact of Crossing Closures in Hampton Roads".  </t>
  </si>
  <si>
    <r>
      <rPr>
        <b/>
        <sz val="11"/>
        <color theme="1"/>
        <rFont val="Calibri"/>
        <family val="2"/>
        <scheme val="minor"/>
      </rPr>
      <t>Projected Volumes During Closure</t>
    </r>
    <r>
      <rPr>
        <sz val="11"/>
        <color theme="1"/>
        <rFont val="Calibri"/>
        <family val="2"/>
        <scheme val="minor"/>
      </rPr>
      <t xml:space="preserve"> - Lists the projected hourly volumes at each crossing based on the existing volumes and projected diverted volumes. </t>
    </r>
  </si>
  <si>
    <t xml:space="preserve">             Hourly volumes that are projected to be at or over capacity are shown in red, and those within 5% of capacity are shown in orange.</t>
  </si>
  <si>
    <r>
      <rPr>
        <b/>
        <sz val="11"/>
        <color theme="1"/>
        <rFont val="Calibri"/>
        <family val="2"/>
        <scheme val="minor"/>
      </rPr>
      <t>River Crossing Capacities</t>
    </r>
    <r>
      <rPr>
        <sz val="11"/>
        <color theme="1"/>
        <rFont val="Calibri"/>
        <family val="2"/>
        <scheme val="minor"/>
      </rPr>
      <t xml:space="preserve"> - Lists the directional capacities of each crossing.  This information comes from the CapacityTable worksheet.</t>
    </r>
  </si>
  <si>
    <t>IMPACTS</t>
  </si>
  <si>
    <t>RIVER CROSSINGS IMPACTED BY CLOSURE</t>
  </si>
  <si>
    <r>
      <rPr>
        <b/>
        <sz val="11"/>
        <color theme="1"/>
        <rFont val="Calibri"/>
        <family val="2"/>
        <scheme val="minor"/>
      </rPr>
      <t>River Crossings Impacted by Closure</t>
    </r>
    <r>
      <rPr>
        <sz val="11"/>
        <color theme="1"/>
        <rFont val="Calibri"/>
        <family val="2"/>
        <scheme val="minor"/>
      </rPr>
      <t xml:space="preserve"> - Details whether volumes at each river crossing will increase, decrease, or remained unchanged due to the closure.</t>
    </r>
  </si>
  <si>
    <t>Year:  2013</t>
  </si>
  <si>
    <t>Tolls</t>
  </si>
  <si>
    <t>Dates Collected:  4/1/2014 &amp; 4/2/2014.  This data is used to produce estimates on the main Hazelwood worksheet.</t>
  </si>
  <si>
    <r>
      <rPr>
        <b/>
        <sz val="10"/>
        <color theme="1"/>
        <rFont val="ESRI ArcPad"/>
        <charset val="2"/>
      </rPr>
      <t>u</t>
    </r>
    <r>
      <rPr>
        <b/>
        <sz val="11"/>
        <color theme="1"/>
        <rFont val="Calibri"/>
        <family val="2"/>
      </rPr>
      <t xml:space="preserve"> </t>
    </r>
    <r>
      <rPr>
        <b/>
        <sz val="11"/>
        <color theme="1"/>
        <rFont val="Calibri"/>
        <family val="2"/>
        <scheme val="minor"/>
      </rPr>
      <t>Hazelwood Bridge (Chuckatuck Creek)</t>
    </r>
  </si>
  <si>
    <t>4/1/2014 &amp; 4/2/2014</t>
  </si>
  <si>
    <t>Year:  2014 (Actual data in blue, estimates in red.  Estimated based on 2-day count and JRB distribution)</t>
  </si>
  <si>
    <t>Dates Collected:  10/1/2014 &amp; 10/2/2014.  This data is used to produce estimates on the main Godwin worksheet.</t>
  </si>
  <si>
    <t>10/1/2014 &amp; 10/2/2014</t>
  </si>
  <si>
    <t>Year:  2016</t>
  </si>
  <si>
    <t>Year:  2016 (Non-Summer), 2015 (Summer).  Excludes weekends with closures.</t>
  </si>
  <si>
    <t>Year:  2016.</t>
  </si>
  <si>
    <t>Year:  2015.  Excludes weekends with Downtown Tunnel closures.</t>
  </si>
  <si>
    <t>Dates Collected:  11/4/2014 - 11/6/2014.  This data is used to produce estimates on the main Great Bridge Bridge worksheet.</t>
  </si>
  <si>
    <t>11/4/2014 - 11/6/2014</t>
  </si>
  <si>
    <t>Year:  2014 (Actual data in blue, estimates in red.  Estimated based on 2-day count and High Rise Bridge distribution)</t>
  </si>
  <si>
    <t>Version 3.0, Released Spring 2017.</t>
  </si>
  <si>
    <t>Changes in Version 3.0</t>
  </si>
  <si>
    <t>Traffic counts are updated through 2016.</t>
  </si>
  <si>
    <t>2016 data</t>
  </si>
  <si>
    <t>Veterans (formerly Steel) Bridge</t>
  </si>
  <si>
    <t>The Veterans Bridge was opened to four lanes in 2016.  The capacities are updated in this version to account for four lanes.</t>
  </si>
  <si>
    <t>Data is updated to fully account for changes due to tolls at the Midtown and Downtown Tunnels.</t>
  </si>
  <si>
    <r>
      <rPr>
        <b/>
        <sz val="10"/>
        <color theme="1"/>
        <rFont val="ESRI ArcPad"/>
        <charset val="2"/>
      </rPr>
      <t>u</t>
    </r>
    <r>
      <rPr>
        <b/>
        <sz val="11"/>
        <color theme="1"/>
        <rFont val="Calibri"/>
        <family val="2"/>
      </rPr>
      <t xml:space="preserve"> Veterans (formerly </t>
    </r>
    <r>
      <rPr>
        <b/>
        <sz val="11"/>
        <color theme="1"/>
        <rFont val="Calibri"/>
        <family val="2"/>
        <scheme val="minor"/>
      </rPr>
      <t>Steel) Bridge</t>
    </r>
  </si>
  <si>
    <t>Chesapeake Expressway Bridge - Northbound</t>
  </si>
  <si>
    <t>Chesapeake Expressway Bridge - Southbound</t>
  </si>
  <si>
    <t>Dates Collected:  11/4/2014 - 11/6/2014.  This data is used to produce estimates on the main Chesapeake Expressway Bridge worksheet.</t>
  </si>
  <si>
    <t>Dates Collected:  7/15/2014 &amp; 7/16/2014.  This data is used to produce estimates on the main Centerville Turnpike Bridge worksheet.</t>
  </si>
  <si>
    <t>7/15/2014 &amp; 7/16/2014</t>
  </si>
  <si>
    <t>Year:  2014 (Actual data in blue, estimates in red.  Estimated based on 2-day count and North Landing Bridge distribution from VB data)</t>
  </si>
  <si>
    <t>Dates Collected:  8/23/2016 &amp; 8/24/2016.  This data is used to produce estimates on the main Jordan worksheet.</t>
  </si>
  <si>
    <t>8/23/2016 &amp; 8/24/2016</t>
  </si>
  <si>
    <t>Year:  2016 (Actual data in blue, estimates in red.  Estimated based on 2-day count and Downtown Tunnel distribution)</t>
  </si>
  <si>
    <t>Veterans Bridge</t>
  </si>
  <si>
    <t>Veterans Bridge - Northbound</t>
  </si>
  <si>
    <t>Veterans Bridge - Southbound</t>
  </si>
  <si>
    <r>
      <rPr>
        <b/>
        <sz val="10"/>
        <color theme="1"/>
        <rFont val="ESRI ArcPad"/>
        <charset val="2"/>
      </rPr>
      <t>u</t>
    </r>
    <r>
      <rPr>
        <b/>
        <sz val="11"/>
        <color theme="1"/>
        <rFont val="Calibri"/>
        <family val="2"/>
      </rPr>
      <t xml:space="preserve"> South Norfolk </t>
    </r>
    <r>
      <rPr>
        <b/>
        <sz val="11"/>
        <color theme="1"/>
        <rFont val="Calibri"/>
        <family val="2"/>
        <scheme val="minor"/>
      </rPr>
      <t>Jordan Bridge</t>
    </r>
  </si>
  <si>
    <t>South Norfolk Jordan Bridge</t>
  </si>
  <si>
    <t>Added to dropdown list.</t>
  </si>
  <si>
    <t>South Norfolk Jordan Bridge - Eastbound</t>
  </si>
  <si>
    <t>South Norfolk Jordan Bridge - Westbound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</si>
</sst>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h:mm;@"/>
    <numFmt numFmtId="165" formatCode="0.0000000"/>
    <numFmt numFmtId="166" formatCode="0.000"/>
    <numFmt numFmtId="167" formatCode="0.0"/>
  </numFmts>
  <fonts count="3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b/>
      <sz val="11"/>
      <color theme="1"/>
      <name val="Calibri"/>
      <family val="2"/>
    </font>
    <font>
      <b/>
      <sz val="10"/>
      <color theme="1"/>
      <name val="ESRI ArcPad"/>
      <charset val="2"/>
    </font>
    <font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4" tint="-0.499984740745262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name val="Calibri"/>
      <family val="2"/>
      <scheme val="minor"/>
    </font>
    <font>
      <i/>
      <sz val="11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5"/>
      <name val="Calibri"/>
      <family val="2"/>
      <scheme val="minor"/>
    </font>
    <font>
      <b/>
      <sz val="10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sz val="11"/>
      <color theme="3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5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theme="0" tint="-0.499984740745262"/>
      </right>
      <top style="medium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/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 style="thin">
        <color theme="0" tint="-0.499984740745262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medium">
        <color indexed="64"/>
      </bottom>
      <diagonal/>
    </border>
    <border>
      <left/>
      <right style="thick">
        <color auto="1"/>
      </right>
      <top/>
      <bottom style="medium">
        <color indexed="64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medium">
        <color auto="1"/>
      </right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thin">
        <color indexed="64"/>
      </left>
      <right style="thick">
        <color auto="1"/>
      </right>
      <top/>
      <bottom/>
      <diagonal/>
    </border>
    <border>
      <left style="thin">
        <color theme="0" tint="-0.499984740745262"/>
      </left>
      <right/>
      <top style="medium">
        <color indexed="64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medium">
        <color indexed="64"/>
      </bottom>
      <diagonal/>
    </border>
  </borders>
  <cellStyleXfs count="2">
    <xf numFmtId="0" fontId="0" fillId="0" borderId="0"/>
    <xf numFmtId="0" fontId="8" fillId="0" borderId="0"/>
  </cellStyleXfs>
  <cellXfs count="194">
    <xf numFmtId="0" fontId="0" fillId="0" borderId="0" xfId="0"/>
    <xf numFmtId="0" fontId="1" fillId="0" borderId="0" xfId="0" applyFont="1"/>
    <xf numFmtId="0" fontId="0" fillId="3" borderId="4" xfId="0" applyFill="1" applyBorder="1"/>
    <xf numFmtId="0" fontId="1" fillId="3" borderId="7" xfId="0" applyFont="1" applyFill="1" applyBorder="1" applyAlignment="1">
      <alignment horizontal="center"/>
    </xf>
    <xf numFmtId="0" fontId="1" fillId="3" borderId="8" xfId="0" applyFont="1" applyFill="1" applyBorder="1" applyAlignment="1">
      <alignment horizontal="center"/>
    </xf>
    <xf numFmtId="0" fontId="1" fillId="3" borderId="9" xfId="0" applyFont="1" applyFill="1" applyBorder="1" applyAlignment="1">
      <alignment horizontal="center"/>
    </xf>
    <xf numFmtId="20" fontId="2" fillId="0" borderId="10" xfId="0" applyNumberFormat="1" applyFont="1" applyBorder="1" applyAlignment="1">
      <alignment horizontal="center"/>
    </xf>
    <xf numFmtId="20" fontId="2" fillId="2" borderId="10" xfId="0" applyNumberFormat="1" applyFont="1" applyFill="1" applyBorder="1" applyAlignment="1">
      <alignment horizontal="center"/>
    </xf>
    <xf numFmtId="20" fontId="2" fillId="2" borderId="13" xfId="0" applyNumberFormat="1" applyFont="1" applyFill="1" applyBorder="1" applyAlignment="1">
      <alignment horizontal="center"/>
    </xf>
    <xf numFmtId="0" fontId="5" fillId="0" borderId="0" xfId="0" applyFont="1"/>
    <xf numFmtId="0" fontId="0" fillId="0" borderId="0" xfId="0" applyAlignment="1">
      <alignment vertical="center"/>
    </xf>
    <xf numFmtId="3" fontId="7" fillId="0" borderId="11" xfId="0" applyNumberFormat="1" applyFont="1" applyBorder="1" applyAlignment="1">
      <alignment horizontal="center"/>
    </xf>
    <xf numFmtId="3" fontId="7" fillId="0" borderId="11" xfId="0" applyNumberFormat="1" applyFont="1" applyFill="1" applyBorder="1" applyAlignment="1">
      <alignment horizontal="center"/>
    </xf>
    <xf numFmtId="3" fontId="7" fillId="0" borderId="12" xfId="0" applyNumberFormat="1" applyFont="1" applyBorder="1" applyAlignment="1">
      <alignment horizontal="center"/>
    </xf>
    <xf numFmtId="3" fontId="7" fillId="2" borderId="11" xfId="0" applyNumberFormat="1" applyFont="1" applyFill="1" applyBorder="1" applyAlignment="1">
      <alignment horizontal="center"/>
    </xf>
    <xf numFmtId="3" fontId="7" fillId="2" borderId="12" xfId="0" applyNumberFormat="1" applyFont="1" applyFill="1" applyBorder="1" applyAlignment="1">
      <alignment horizontal="center"/>
    </xf>
    <xf numFmtId="3" fontId="7" fillId="2" borderId="14" xfId="0" applyNumberFormat="1" applyFont="1" applyFill="1" applyBorder="1" applyAlignment="1">
      <alignment horizontal="center"/>
    </xf>
    <xf numFmtId="3" fontId="7" fillId="2" borderId="15" xfId="0" applyNumberFormat="1" applyFont="1" applyFill="1" applyBorder="1" applyAlignment="1">
      <alignment horizontal="center"/>
    </xf>
    <xf numFmtId="3" fontId="7" fillId="0" borderId="12" xfId="0" applyNumberFormat="1" applyFont="1" applyFill="1" applyBorder="1" applyAlignment="1">
      <alignment horizontal="center"/>
    </xf>
    <xf numFmtId="20" fontId="0" fillId="0" borderId="0" xfId="0" applyNumberFormat="1"/>
    <xf numFmtId="0" fontId="0" fillId="0" borderId="0" xfId="0" applyAlignment="1">
      <alignment horizontal="left"/>
    </xf>
    <xf numFmtId="164" fontId="0" fillId="0" borderId="16" xfId="0" applyNumberFormat="1" applyBorder="1" applyAlignment="1">
      <alignment horizontal="center"/>
    </xf>
    <xf numFmtId="0" fontId="0" fillId="0" borderId="16" xfId="0" applyBorder="1" applyAlignment="1">
      <alignment horizontal="center"/>
    </xf>
    <xf numFmtId="3" fontId="0" fillId="0" borderId="16" xfId="0" applyNumberFormat="1" applyBorder="1" applyAlignment="1">
      <alignment horizontal="center"/>
    </xf>
    <xf numFmtId="0" fontId="9" fillId="0" borderId="0" xfId="0" applyFont="1"/>
    <xf numFmtId="0" fontId="0" fillId="0" borderId="0" xfId="0" applyNumberFormat="1"/>
    <xf numFmtId="0" fontId="0" fillId="0" borderId="17" xfId="0" applyBorder="1"/>
    <xf numFmtId="0" fontId="0" fillId="0" borderId="0" xfId="0" applyBorder="1"/>
    <xf numFmtId="0" fontId="0" fillId="0" borderId="18" xfId="0" applyBorder="1"/>
    <xf numFmtId="0" fontId="0" fillId="0" borderId="20" xfId="0" applyBorder="1"/>
    <xf numFmtId="20" fontId="0" fillId="0" borderId="20" xfId="0" applyNumberFormat="1" applyBorder="1"/>
    <xf numFmtId="0" fontId="0" fillId="0" borderId="20" xfId="0" applyNumberFormat="1" applyBorder="1"/>
    <xf numFmtId="20" fontId="0" fillId="0" borderId="19" xfId="0" applyNumberFormat="1" applyBorder="1"/>
    <xf numFmtId="0" fontId="1" fillId="0" borderId="0" xfId="0" applyFont="1" applyAlignment="1">
      <alignment horizontal="center" wrapText="1"/>
    </xf>
    <xf numFmtId="0" fontId="11" fillId="0" borderId="0" xfId="0" applyFont="1"/>
    <xf numFmtId="0" fontId="12" fillId="0" borderId="0" xfId="0" applyFont="1"/>
    <xf numFmtId="0" fontId="12" fillId="0" borderId="17" xfId="0" applyFont="1" applyBorder="1"/>
    <xf numFmtId="0" fontId="12" fillId="0" borderId="0" xfId="0" applyFont="1" applyBorder="1"/>
    <xf numFmtId="0" fontId="12" fillId="0" borderId="18" xfId="0" applyFont="1" applyBorder="1"/>
    <xf numFmtId="0" fontId="0" fillId="5" borderId="0" xfId="0" applyFill="1"/>
    <xf numFmtId="0" fontId="13" fillId="0" borderId="0" xfId="0" applyFont="1" applyAlignment="1">
      <alignment horizontal="center" wrapText="1"/>
    </xf>
    <xf numFmtId="3" fontId="0" fillId="0" borderId="0" xfId="0" applyNumberFormat="1" applyFill="1"/>
    <xf numFmtId="0" fontId="0" fillId="0" borderId="0" xfId="0" applyAlignment="1">
      <alignment horizontal="center"/>
    </xf>
    <xf numFmtId="3" fontId="0" fillId="0" borderId="0" xfId="0" applyNumberFormat="1" applyAlignment="1">
      <alignment horizontal="center"/>
    </xf>
    <xf numFmtId="0" fontId="1" fillId="0" borderId="0" xfId="0" applyFont="1" applyFill="1" applyAlignment="1">
      <alignment horizontal="left"/>
    </xf>
    <xf numFmtId="3" fontId="0" fillId="0" borderId="0" xfId="0" applyNumberFormat="1" applyFill="1" applyAlignment="1">
      <alignment horizontal="center"/>
    </xf>
    <xf numFmtId="0" fontId="0" fillId="0" borderId="0" xfId="0" applyFont="1" applyFill="1" applyAlignment="1">
      <alignment horizontal="left"/>
    </xf>
    <xf numFmtId="0" fontId="0" fillId="0" borderId="0" xfId="0" applyFill="1" applyAlignment="1">
      <alignment horizontal="right" wrapText="1"/>
    </xf>
    <xf numFmtId="0" fontId="0" fillId="0" borderId="0" xfId="0" applyFill="1" applyAlignment="1">
      <alignment horizontal="center" wrapText="1"/>
    </xf>
    <xf numFmtId="3" fontId="1" fillId="0" borderId="21" xfId="0" applyNumberFormat="1" applyFont="1" applyFill="1" applyBorder="1" applyAlignment="1">
      <alignment horizontal="left"/>
    </xf>
    <xf numFmtId="3" fontId="0" fillId="0" borderId="22" xfId="0" applyNumberFormat="1" applyFill="1" applyBorder="1" applyAlignment="1">
      <alignment horizontal="center"/>
    </xf>
    <xf numFmtId="3" fontId="0" fillId="0" borderId="23" xfId="0" applyNumberFormat="1" applyFill="1" applyBorder="1" applyAlignment="1">
      <alignment horizontal="center"/>
    </xf>
    <xf numFmtId="0" fontId="1" fillId="0" borderId="0" xfId="0" applyFont="1" applyAlignment="1">
      <alignment horizontal="left" wrapText="1"/>
    </xf>
    <xf numFmtId="0" fontId="18" fillId="0" borderId="0" xfId="0" applyFont="1" applyAlignment="1">
      <alignment horizontal="right" wrapText="1"/>
    </xf>
    <xf numFmtId="0" fontId="18" fillId="0" borderId="0" xfId="0" applyFont="1" applyFill="1" applyAlignment="1">
      <alignment horizontal="center" wrapText="1"/>
    </xf>
    <xf numFmtId="0" fontId="19" fillId="0" borderId="0" xfId="0" applyFont="1" applyAlignment="1">
      <alignment horizontal="right" wrapText="1"/>
    </xf>
    <xf numFmtId="0" fontId="19" fillId="0" borderId="0" xfId="0" applyFont="1" applyFill="1" applyAlignment="1">
      <alignment horizontal="center" wrapText="1"/>
    </xf>
    <xf numFmtId="0" fontId="1" fillId="0" borderId="21" xfId="0" applyFont="1" applyFill="1" applyBorder="1" applyAlignment="1">
      <alignment horizontal="left"/>
    </xf>
    <xf numFmtId="0" fontId="1" fillId="0" borderId="22" xfId="0" applyFont="1" applyFill="1" applyBorder="1" applyAlignment="1">
      <alignment horizontal="center" wrapText="1"/>
    </xf>
    <xf numFmtId="0" fontId="1" fillId="0" borderId="23" xfId="0" applyFont="1" applyFill="1" applyBorder="1" applyAlignment="1">
      <alignment horizontal="center" wrapText="1"/>
    </xf>
    <xf numFmtId="0" fontId="0" fillId="0" borderId="0" xfId="0" applyFill="1"/>
    <xf numFmtId="164" fontId="0" fillId="0" borderId="0" xfId="0" applyNumberFormat="1" applyFill="1" applyAlignment="1">
      <alignment horizontal="left"/>
    </xf>
    <xf numFmtId="20" fontId="7" fillId="0" borderId="10" xfId="0" applyNumberFormat="1" applyFont="1" applyBorder="1" applyAlignment="1">
      <alignment horizontal="center"/>
    </xf>
    <xf numFmtId="20" fontId="7" fillId="2" borderId="10" xfId="0" applyNumberFormat="1" applyFont="1" applyFill="1" applyBorder="1" applyAlignment="1">
      <alignment horizontal="center"/>
    </xf>
    <xf numFmtId="20" fontId="7" fillId="2" borderId="13" xfId="0" applyNumberFormat="1" applyFont="1" applyFill="1" applyBorder="1" applyAlignment="1">
      <alignment horizontal="center"/>
    </xf>
    <xf numFmtId="3" fontId="0" fillId="0" borderId="0" xfId="0" applyNumberFormat="1"/>
    <xf numFmtId="0" fontId="0" fillId="3" borderId="0" xfId="0" applyFill="1"/>
    <xf numFmtId="0" fontId="22" fillId="0" borderId="0" xfId="0" applyFont="1" applyFill="1" applyAlignment="1">
      <alignment horizontal="center" wrapText="1"/>
    </xf>
    <xf numFmtId="0" fontId="0" fillId="0" borderId="24" xfId="0" applyFont="1" applyFill="1" applyBorder="1" applyAlignment="1">
      <alignment horizontal="left"/>
    </xf>
    <xf numFmtId="0" fontId="0" fillId="0" borderId="24" xfId="0" applyBorder="1"/>
    <xf numFmtId="0" fontId="0" fillId="0" borderId="0" xfId="0" applyFill="1" applyBorder="1"/>
    <xf numFmtId="0" fontId="0" fillId="0" borderId="24" xfId="0" applyFill="1" applyBorder="1"/>
    <xf numFmtId="0" fontId="0" fillId="0" borderId="25" xfId="0" applyFill="1" applyBorder="1"/>
    <xf numFmtId="0" fontId="0" fillId="0" borderId="25" xfId="0" applyBorder="1"/>
    <xf numFmtId="9" fontId="0" fillId="0" borderId="0" xfId="0" applyNumberFormat="1" applyFill="1" applyAlignment="1">
      <alignment horizontal="center"/>
    </xf>
    <xf numFmtId="9" fontId="0" fillId="0" borderId="0" xfId="0" applyNumberFormat="1" applyAlignment="1">
      <alignment horizontal="center"/>
    </xf>
    <xf numFmtId="9" fontId="0" fillId="0" borderId="24" xfId="0" applyNumberFormat="1" applyBorder="1" applyAlignment="1">
      <alignment horizontal="center"/>
    </xf>
    <xf numFmtId="9" fontId="24" fillId="0" borderId="0" xfId="0" applyNumberFormat="1" applyFont="1" applyAlignment="1">
      <alignment horizontal="center"/>
    </xf>
    <xf numFmtId="3" fontId="16" fillId="0" borderId="16" xfId="0" applyNumberFormat="1" applyFont="1" applyBorder="1" applyAlignment="1">
      <alignment horizontal="center"/>
    </xf>
    <xf numFmtId="0" fontId="0" fillId="0" borderId="0" xfId="0" applyAlignment="1">
      <alignment horizontal="right"/>
    </xf>
    <xf numFmtId="0" fontId="0" fillId="0" borderId="24" xfId="0" applyBorder="1" applyAlignment="1">
      <alignment horizontal="center"/>
    </xf>
    <xf numFmtId="0" fontId="1" fillId="7" borderId="16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3" borderId="17" xfId="0" applyFill="1" applyBorder="1"/>
    <xf numFmtId="0" fontId="0" fillId="3" borderId="20" xfId="0" applyFill="1" applyBorder="1"/>
    <xf numFmtId="0" fontId="0" fillId="3" borderId="26" xfId="0" applyFill="1" applyBorder="1"/>
    <xf numFmtId="0" fontId="0" fillId="3" borderId="18" xfId="0" applyFill="1" applyBorder="1"/>
    <xf numFmtId="0" fontId="0" fillId="5" borderId="20" xfId="0" applyFill="1" applyBorder="1"/>
    <xf numFmtId="0" fontId="0" fillId="3" borderId="27" xfId="0" applyFill="1" applyBorder="1"/>
    <xf numFmtId="0" fontId="0" fillId="6" borderId="16" xfId="0" applyFill="1" applyBorder="1"/>
    <xf numFmtId="0" fontId="0" fillId="8" borderId="16" xfId="0" applyFill="1" applyBorder="1"/>
    <xf numFmtId="0" fontId="0" fillId="3" borderId="28" xfId="0" applyFill="1" applyBorder="1"/>
    <xf numFmtId="0" fontId="25" fillId="3" borderId="29" xfId="0" applyFont="1" applyFill="1" applyBorder="1"/>
    <xf numFmtId="0" fontId="0" fillId="3" borderId="29" xfId="0" applyFill="1" applyBorder="1"/>
    <xf numFmtId="0" fontId="0" fillId="3" borderId="30" xfId="0" applyFill="1" applyBorder="1"/>
    <xf numFmtId="0" fontId="0" fillId="3" borderId="31" xfId="0" applyFill="1" applyBorder="1"/>
    <xf numFmtId="0" fontId="0" fillId="3" borderId="0" xfId="0" applyFill="1" applyBorder="1"/>
    <xf numFmtId="0" fontId="0" fillId="3" borderId="32" xfId="0" applyFill="1" applyBorder="1"/>
    <xf numFmtId="0" fontId="0" fillId="3" borderId="33" xfId="0" applyFill="1" applyBorder="1"/>
    <xf numFmtId="0" fontId="0" fillId="3" borderId="34" xfId="0" applyFill="1" applyBorder="1"/>
    <xf numFmtId="0" fontId="1" fillId="3" borderId="0" xfId="0" applyFont="1" applyFill="1" applyBorder="1"/>
    <xf numFmtId="0" fontId="0" fillId="3" borderId="0" xfId="0" applyFont="1" applyFill="1" applyBorder="1"/>
    <xf numFmtId="0" fontId="1" fillId="3" borderId="0" xfId="0" applyFont="1" applyFill="1" applyBorder="1" applyAlignment="1">
      <alignment horizontal="left"/>
    </xf>
    <xf numFmtId="0" fontId="0" fillId="0" borderId="0" xfId="0" applyBorder="1" applyAlignment="1">
      <alignment horizontal="left"/>
    </xf>
    <xf numFmtId="0" fontId="21" fillId="3" borderId="0" xfId="0" applyFont="1" applyFill="1" applyBorder="1" applyAlignment="1">
      <alignment horizontal="center" wrapText="1"/>
    </xf>
    <xf numFmtId="0" fontId="24" fillId="3" borderId="0" xfId="0" applyFont="1" applyFill="1" applyBorder="1"/>
    <xf numFmtId="0" fontId="1" fillId="3" borderId="0" xfId="0" applyFont="1" applyFill="1" applyBorder="1" applyAlignment="1">
      <alignment horizontal="center"/>
    </xf>
    <xf numFmtId="0" fontId="0" fillId="3" borderId="35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6" fillId="3" borderId="0" xfId="0" applyFont="1" applyFill="1" applyBorder="1"/>
    <xf numFmtId="0" fontId="6" fillId="0" borderId="39" xfId="0" applyFont="1" applyBorder="1"/>
    <xf numFmtId="0" fontId="0" fillId="0" borderId="40" xfId="0" applyBorder="1"/>
    <xf numFmtId="0" fontId="0" fillId="0" borderId="41" xfId="0" applyBorder="1"/>
    <xf numFmtId="0" fontId="0" fillId="0" borderId="42" xfId="0" applyBorder="1"/>
    <xf numFmtId="0" fontId="26" fillId="0" borderId="41" xfId="0" applyFont="1" applyBorder="1"/>
    <xf numFmtId="0" fontId="1" fillId="0" borderId="41" xfId="0" applyFont="1" applyBorder="1"/>
    <xf numFmtId="0" fontId="0" fillId="0" borderId="41" xfId="0" applyFont="1" applyFill="1" applyBorder="1"/>
    <xf numFmtId="0" fontId="0" fillId="0" borderId="39" xfId="0" applyBorder="1"/>
    <xf numFmtId="0" fontId="1" fillId="0" borderId="43" xfId="0" applyFont="1" applyBorder="1"/>
    <xf numFmtId="0" fontId="1" fillId="0" borderId="39" xfId="0" applyFont="1" applyBorder="1"/>
    <xf numFmtId="0" fontId="0" fillId="4" borderId="0" xfId="0" applyFill="1" applyBorder="1" applyProtection="1">
      <protection locked="0"/>
    </xf>
    <xf numFmtId="164" fontId="0" fillId="4" borderId="0" xfId="0" applyNumberFormat="1" applyFill="1" applyBorder="1" applyAlignment="1" applyProtection="1">
      <alignment horizontal="left"/>
      <protection locked="0"/>
    </xf>
    <xf numFmtId="165" fontId="0" fillId="0" borderId="0" xfId="0" applyNumberFormat="1"/>
    <xf numFmtId="164" fontId="0" fillId="0" borderId="0" xfId="0" applyNumberFormat="1" applyBorder="1" applyAlignment="1">
      <alignment horizontal="center"/>
    </xf>
    <xf numFmtId="3" fontId="0" fillId="0" borderId="0" xfId="0" applyNumberFormat="1" applyFill="1" applyProtection="1">
      <protection locked="0"/>
    </xf>
    <xf numFmtId="0" fontId="5" fillId="0" borderId="0" xfId="0" applyFont="1" applyFill="1" applyAlignment="1" applyProtection="1">
      <alignment horizontal="center"/>
      <protection locked="0"/>
    </xf>
    <xf numFmtId="0" fontId="20" fillId="0" borderId="0" xfId="0" applyFont="1" applyFill="1" applyAlignment="1" applyProtection="1">
      <alignment horizontal="center"/>
      <protection locked="0"/>
    </xf>
    <xf numFmtId="0" fontId="1" fillId="3" borderId="0" xfId="0" applyFont="1" applyFill="1" applyAlignment="1">
      <alignment horizontal="center"/>
    </xf>
    <xf numFmtId="0" fontId="13" fillId="3" borderId="20" xfId="0" applyFont="1" applyFill="1" applyBorder="1"/>
    <xf numFmtId="0" fontId="0" fillId="0" borderId="44" xfId="0" applyBorder="1"/>
    <xf numFmtId="0" fontId="0" fillId="3" borderId="0" xfId="0" applyFill="1" applyBorder="1" applyAlignment="1">
      <alignment vertical="top"/>
    </xf>
    <xf numFmtId="3" fontId="27" fillId="0" borderId="11" xfId="0" applyNumberFormat="1" applyFont="1" applyBorder="1" applyAlignment="1">
      <alignment horizontal="center"/>
    </xf>
    <xf numFmtId="3" fontId="27" fillId="0" borderId="12" xfId="0" applyNumberFormat="1" applyFont="1" applyBorder="1" applyAlignment="1">
      <alignment horizontal="center"/>
    </xf>
    <xf numFmtId="3" fontId="27" fillId="2" borderId="11" xfId="0" applyNumberFormat="1" applyFont="1" applyFill="1" applyBorder="1" applyAlignment="1">
      <alignment horizontal="center"/>
    </xf>
    <xf numFmtId="3" fontId="27" fillId="2" borderId="12" xfId="0" applyNumberFormat="1" applyFont="1" applyFill="1" applyBorder="1" applyAlignment="1">
      <alignment horizontal="center"/>
    </xf>
    <xf numFmtId="3" fontId="27" fillId="2" borderId="14" xfId="0" applyNumberFormat="1" applyFont="1" applyFill="1" applyBorder="1" applyAlignment="1">
      <alignment horizontal="center"/>
    </xf>
    <xf numFmtId="3" fontId="27" fillId="2" borderId="15" xfId="0" applyNumberFormat="1" applyFont="1" applyFill="1" applyBorder="1" applyAlignment="1">
      <alignment horizontal="center"/>
    </xf>
    <xf numFmtId="3" fontId="27" fillId="0" borderId="11" xfId="0" applyNumberFormat="1" applyFont="1" applyFill="1" applyBorder="1" applyAlignment="1">
      <alignment horizontal="center"/>
    </xf>
    <xf numFmtId="0" fontId="0" fillId="3" borderId="45" xfId="0" applyFill="1" applyBorder="1"/>
    <xf numFmtId="0" fontId="0" fillId="3" borderId="46" xfId="0" applyFill="1" applyBorder="1"/>
    <xf numFmtId="4" fontId="0" fillId="0" borderId="0" xfId="0" applyNumberFormat="1" applyAlignment="1">
      <alignment horizontal="center"/>
    </xf>
    <xf numFmtId="0" fontId="26" fillId="0" borderId="0" xfId="0" applyFont="1"/>
    <xf numFmtId="3" fontId="28" fillId="0" borderId="16" xfId="0" applyNumberFormat="1" applyFont="1" applyBorder="1" applyAlignment="1">
      <alignment horizontal="center"/>
    </xf>
    <xf numFmtId="0" fontId="23" fillId="3" borderId="8" xfId="0" applyFont="1" applyFill="1" applyBorder="1" applyAlignment="1">
      <alignment horizontal="center"/>
    </xf>
    <xf numFmtId="0" fontId="23" fillId="3" borderId="9" xfId="0" applyFont="1" applyFill="1" applyBorder="1" applyAlignment="1">
      <alignment horizontal="center"/>
    </xf>
    <xf numFmtId="3" fontId="29" fillId="0" borderId="11" xfId="0" applyNumberFormat="1" applyFont="1" applyBorder="1" applyAlignment="1">
      <alignment horizontal="center"/>
    </xf>
    <xf numFmtId="3" fontId="29" fillId="2" borderId="11" xfId="0" applyNumberFormat="1" applyFont="1" applyFill="1" applyBorder="1" applyAlignment="1">
      <alignment horizontal="center"/>
    </xf>
    <xf numFmtId="3" fontId="29" fillId="2" borderId="14" xfId="0" applyNumberFormat="1" applyFont="1" applyFill="1" applyBorder="1" applyAlignment="1">
      <alignment horizontal="center"/>
    </xf>
    <xf numFmtId="1" fontId="0" fillId="0" borderId="0" xfId="0" applyNumberFormat="1"/>
    <xf numFmtId="166" fontId="13" fillId="0" borderId="0" xfId="0" applyNumberFormat="1" applyFont="1"/>
    <xf numFmtId="3" fontId="29" fillId="0" borderId="12" xfId="0" applyNumberFormat="1" applyFont="1" applyBorder="1" applyAlignment="1">
      <alignment horizontal="center"/>
    </xf>
    <xf numFmtId="3" fontId="29" fillId="2" borderId="12" xfId="0" applyNumberFormat="1" applyFont="1" applyFill="1" applyBorder="1" applyAlignment="1">
      <alignment horizontal="center"/>
    </xf>
    <xf numFmtId="3" fontId="29" fillId="2" borderId="15" xfId="0" applyNumberFormat="1" applyFont="1" applyFill="1" applyBorder="1" applyAlignment="1">
      <alignment horizontal="center"/>
    </xf>
    <xf numFmtId="167" fontId="0" fillId="0" borderId="0" xfId="0" applyNumberFormat="1"/>
    <xf numFmtId="167" fontId="0" fillId="0" borderId="0" xfId="0" applyNumberFormat="1" applyFill="1"/>
    <xf numFmtId="3" fontId="30" fillId="0" borderId="11" xfId="0" applyNumberFormat="1" applyFont="1" applyBorder="1" applyAlignment="1">
      <alignment horizontal="center"/>
    </xf>
    <xf numFmtId="3" fontId="30" fillId="2" borderId="11" xfId="0" applyNumberFormat="1" applyFont="1" applyFill="1" applyBorder="1" applyAlignment="1">
      <alignment horizontal="center"/>
    </xf>
    <xf numFmtId="3" fontId="30" fillId="2" borderId="12" xfId="0" applyNumberFormat="1" applyFont="1" applyFill="1" applyBorder="1" applyAlignment="1">
      <alignment horizontal="center"/>
    </xf>
    <xf numFmtId="3" fontId="30" fillId="2" borderId="14" xfId="0" applyNumberFormat="1" applyFont="1" applyFill="1" applyBorder="1" applyAlignment="1">
      <alignment horizontal="center"/>
    </xf>
    <xf numFmtId="3" fontId="30" fillId="2" borderId="15" xfId="0" applyNumberFormat="1" applyFont="1" applyFill="1" applyBorder="1" applyAlignment="1">
      <alignment horizontal="center"/>
    </xf>
    <xf numFmtId="3" fontId="30" fillId="0" borderId="12" xfId="0" applyNumberFormat="1" applyFont="1" applyFill="1" applyBorder="1" applyAlignment="1">
      <alignment horizontal="center"/>
    </xf>
    <xf numFmtId="3" fontId="10" fillId="0" borderId="0" xfId="0" applyNumberFormat="1" applyFont="1" applyFill="1" applyProtection="1">
      <protection locked="0"/>
    </xf>
    <xf numFmtId="3" fontId="10" fillId="0" borderId="11" xfId="0" applyNumberFormat="1" applyFont="1" applyBorder="1" applyAlignment="1">
      <alignment horizontal="center"/>
    </xf>
    <xf numFmtId="3" fontId="10" fillId="0" borderId="11" xfId="0" applyNumberFormat="1" applyFont="1" applyFill="1" applyBorder="1" applyAlignment="1">
      <alignment horizontal="center"/>
    </xf>
    <xf numFmtId="3" fontId="10" fillId="0" borderId="12" xfId="0" applyNumberFormat="1" applyFont="1" applyBorder="1" applyAlignment="1">
      <alignment horizontal="center"/>
    </xf>
    <xf numFmtId="3" fontId="10" fillId="2" borderId="11" xfId="0" applyNumberFormat="1" applyFont="1" applyFill="1" applyBorder="1" applyAlignment="1">
      <alignment horizontal="center"/>
    </xf>
    <xf numFmtId="3" fontId="10" fillId="2" borderId="12" xfId="0" applyNumberFormat="1" applyFont="1" applyFill="1" applyBorder="1" applyAlignment="1">
      <alignment horizontal="center"/>
    </xf>
    <xf numFmtId="3" fontId="10" fillId="2" borderId="14" xfId="0" applyNumberFormat="1" applyFont="1" applyFill="1" applyBorder="1" applyAlignment="1">
      <alignment horizontal="center"/>
    </xf>
    <xf numFmtId="3" fontId="10" fillId="2" borderId="15" xfId="0" applyNumberFormat="1" applyFont="1" applyFill="1" applyBorder="1" applyAlignment="1">
      <alignment horizontal="center"/>
    </xf>
    <xf numFmtId="3" fontId="2" fillId="0" borderId="11" xfId="0" applyNumberFormat="1" applyFont="1" applyBorder="1" applyAlignment="1">
      <alignment horizontal="center"/>
    </xf>
    <xf numFmtId="3" fontId="2" fillId="0" borderId="11" xfId="0" applyNumberFormat="1" applyFont="1" applyFill="1" applyBorder="1" applyAlignment="1">
      <alignment horizontal="center"/>
    </xf>
    <xf numFmtId="3" fontId="2" fillId="0" borderId="12" xfId="0" applyNumberFormat="1" applyFont="1" applyBorder="1" applyAlignment="1">
      <alignment horizontal="center"/>
    </xf>
    <xf numFmtId="3" fontId="2" fillId="2" borderId="11" xfId="0" applyNumberFormat="1" applyFont="1" applyFill="1" applyBorder="1" applyAlignment="1">
      <alignment horizontal="center"/>
    </xf>
    <xf numFmtId="3" fontId="2" fillId="2" borderId="12" xfId="0" applyNumberFormat="1" applyFont="1" applyFill="1" applyBorder="1" applyAlignment="1">
      <alignment horizontal="center"/>
    </xf>
    <xf numFmtId="3" fontId="2" fillId="2" borderId="14" xfId="0" applyNumberFormat="1" applyFont="1" applyFill="1" applyBorder="1" applyAlignment="1">
      <alignment horizontal="center"/>
    </xf>
    <xf numFmtId="3" fontId="2" fillId="2" borderId="15" xfId="0" applyNumberFormat="1" applyFont="1" applyFill="1" applyBorder="1" applyAlignment="1">
      <alignment horizontal="center"/>
    </xf>
    <xf numFmtId="0" fontId="1" fillId="3" borderId="47" xfId="0" applyFont="1" applyFill="1" applyBorder="1" applyAlignment="1">
      <alignment horizontal="center"/>
    </xf>
    <xf numFmtId="3" fontId="30" fillId="0" borderId="48" xfId="0" applyNumberFormat="1" applyFont="1" applyBorder="1" applyAlignment="1">
      <alignment horizontal="center"/>
    </xf>
    <xf numFmtId="3" fontId="30" fillId="2" borderId="48" xfId="0" applyNumberFormat="1" applyFont="1" applyFill="1" applyBorder="1" applyAlignment="1">
      <alignment horizontal="center"/>
    </xf>
    <xf numFmtId="3" fontId="30" fillId="2" borderId="49" xfId="0" applyNumberFormat="1" applyFont="1" applyFill="1" applyBorder="1" applyAlignment="1">
      <alignment horizontal="center"/>
    </xf>
    <xf numFmtId="0" fontId="16" fillId="0" borderId="0" xfId="0" applyFont="1"/>
    <xf numFmtId="0" fontId="21" fillId="3" borderId="0" xfId="0" applyFont="1" applyFill="1" applyBorder="1" applyAlignment="1">
      <alignment horizontal="center" wrapText="1"/>
    </xf>
    <xf numFmtId="0" fontId="21" fillId="3" borderId="24" xfId="0" applyFont="1" applyFill="1" applyBorder="1" applyAlignment="1">
      <alignment horizontal="center" wrapText="1"/>
    </xf>
    <xf numFmtId="0" fontId="6" fillId="3" borderId="0" xfId="0" applyFont="1" applyFill="1" applyBorder="1" applyAlignment="1">
      <alignment horizontal="center"/>
    </xf>
    <xf numFmtId="0" fontId="1" fillId="3" borderId="0" xfId="0" applyFont="1" applyFill="1" applyBorder="1" applyAlignment="1">
      <alignment horizontal="center" wrapText="1"/>
    </xf>
    <xf numFmtId="0" fontId="6" fillId="3" borderId="1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center"/>
    </xf>
    <xf numFmtId="0" fontId="1" fillId="3" borderId="5" xfId="0" applyFont="1" applyFill="1" applyBorder="1" applyAlignment="1">
      <alignment horizontal="center" vertical="center" textRotation="90"/>
    </xf>
    <xf numFmtId="0" fontId="1" fillId="3" borderId="6" xfId="0" applyFont="1" applyFill="1" applyBorder="1" applyAlignment="1">
      <alignment horizontal="center" vertical="center" textRotation="90"/>
    </xf>
    <xf numFmtId="0" fontId="0" fillId="0" borderId="0" xfId="0" applyAlignment="1">
      <alignment horizontal="left"/>
    </xf>
    <xf numFmtId="0" fontId="1" fillId="0" borderId="0" xfId="0" applyFont="1" applyAlignment="1">
      <alignment horizontal="center"/>
    </xf>
  </cellXfs>
  <cellStyles count="2">
    <cellStyle name="Normal" xfId="0" builtinId="0"/>
    <cellStyle name="Normal 2" xfId="1"/>
  </cellStyles>
  <dxfs count="20">
    <dxf>
      <fill>
        <patternFill>
          <bgColor theme="6" tint="0.5999633777886288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</dxfs>
  <tableStyles count="0" defaultTableStyle="TableStyleMedium2" defaultPivotStyle="PivotStyleLight16"/>
  <colors>
    <mruColors>
      <color rgb="FFEAEAEA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400050</xdr:colOff>
      <xdr:row>0</xdr:row>
      <xdr:rowOff>95251</xdr:rowOff>
    </xdr:from>
    <xdr:to>
      <xdr:col>21</xdr:col>
      <xdr:colOff>533400</xdr:colOff>
      <xdr:row>2</xdr:row>
      <xdr:rowOff>141086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7175" y="95251"/>
          <a:ext cx="1828800" cy="4839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352424</xdr:colOff>
      <xdr:row>0</xdr:row>
      <xdr:rowOff>161925</xdr:rowOff>
    </xdr:from>
    <xdr:to>
      <xdr:col>16</xdr:col>
      <xdr:colOff>228600</xdr:colOff>
      <xdr:row>41</xdr:row>
      <xdr:rowOff>10995</xdr:rowOff>
    </xdr:to>
    <xdr:grpSp>
      <xdr:nvGrpSpPr>
        <xdr:cNvPr id="4" name="Group 3"/>
        <xdr:cNvGrpSpPr/>
      </xdr:nvGrpSpPr>
      <xdr:grpSpPr>
        <a:xfrm>
          <a:off x="352424" y="161925"/>
          <a:ext cx="9629776" cy="7659570"/>
          <a:chOff x="352424" y="161925"/>
          <a:chExt cx="9629776" cy="7659570"/>
        </a:xfrm>
      </xdr:grpSpPr>
      <xdr:pic>
        <xdr:nvPicPr>
          <xdr:cNvPr id="25" name="Picture 24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31827" t="18420" r="20563" b="20990"/>
          <a:stretch/>
        </xdr:blipFill>
        <xdr:spPr>
          <a:xfrm>
            <a:off x="352424" y="161925"/>
            <a:ext cx="9629776" cy="765957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3" name="TextBox 2"/>
          <xdr:cNvSpPr txBox="1"/>
        </xdr:nvSpPr>
        <xdr:spPr>
          <a:xfrm>
            <a:off x="5172075" y="6219824"/>
            <a:ext cx="742950" cy="146304"/>
          </a:xfrm>
          <a:prstGeom prst="rect">
            <a:avLst/>
          </a:prstGeom>
          <a:solidFill>
            <a:srgbClr val="EAEAEA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200" b="1"/>
              <a:t>VETERANS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1"/>
  <sheetViews>
    <sheetView workbookViewId="0">
      <selection activeCell="A6" sqref="A6"/>
    </sheetView>
  </sheetViews>
  <sheetFormatPr defaultRowHeight="15" x14ac:dyDescent="0.25"/>
  <cols>
    <col min="1" max="1" width="31" style="114" customWidth="1"/>
    <col min="2" max="16384" width="9.140625" style="115"/>
  </cols>
  <sheetData>
    <row r="1" spans="1:2" s="113" customFormat="1" ht="15.75" x14ac:dyDescent="0.25">
      <c r="A1" s="112" t="s">
        <v>275</v>
      </c>
    </row>
    <row r="2" spans="1:2" ht="13.5" customHeight="1" x14ac:dyDescent="0.25">
      <c r="A2" s="114" t="s">
        <v>314</v>
      </c>
    </row>
    <row r="3" spans="1:2" ht="14.25" customHeight="1" x14ac:dyDescent="0.25"/>
    <row r="4" spans="1:2" ht="14.25" customHeight="1" x14ac:dyDescent="0.25">
      <c r="A4" s="120" t="s">
        <v>315</v>
      </c>
    </row>
    <row r="5" spans="1:2" ht="14.25" customHeight="1" x14ac:dyDescent="0.25">
      <c r="A5" s="121" t="s">
        <v>317</v>
      </c>
      <c r="B5" s="115" t="s">
        <v>316</v>
      </c>
    </row>
    <row r="6" spans="1:2" ht="14.25" customHeight="1" x14ac:dyDescent="0.25">
      <c r="A6" s="117" t="s">
        <v>300</v>
      </c>
      <c r="B6" s="115" t="s">
        <v>320</v>
      </c>
    </row>
    <row r="7" spans="1:2" ht="14.25" customHeight="1" x14ac:dyDescent="0.25">
      <c r="A7" s="117" t="s">
        <v>318</v>
      </c>
      <c r="B7" s="115" t="s">
        <v>319</v>
      </c>
    </row>
    <row r="8" spans="1:2" ht="14.25" customHeight="1" x14ac:dyDescent="0.25">
      <c r="A8" s="117" t="s">
        <v>335</v>
      </c>
      <c r="B8" s="115" t="s">
        <v>336</v>
      </c>
    </row>
    <row r="9" spans="1:2" ht="14.25" customHeight="1" x14ac:dyDescent="0.25"/>
    <row r="10" spans="1:2" x14ac:dyDescent="0.25">
      <c r="A10" s="116" t="s">
        <v>285</v>
      </c>
    </row>
    <row r="11" spans="1:2" x14ac:dyDescent="0.25">
      <c r="A11" s="116" t="s">
        <v>286</v>
      </c>
    </row>
    <row r="12" spans="1:2" ht="14.25" customHeight="1" x14ac:dyDescent="0.25"/>
    <row r="13" spans="1:2" x14ac:dyDescent="0.25">
      <c r="A13" s="114" t="s">
        <v>287</v>
      </c>
    </row>
    <row r="15" spans="1:2" x14ac:dyDescent="0.25">
      <c r="A15" s="120" t="s">
        <v>246</v>
      </c>
    </row>
    <row r="16" spans="1:2" ht="3.95" customHeight="1" x14ac:dyDescent="0.25">
      <c r="A16" s="119"/>
    </row>
    <row r="17" spans="1:2" x14ac:dyDescent="0.25">
      <c r="A17" s="114" t="s">
        <v>289</v>
      </c>
    </row>
    <row r="19" spans="1:2" x14ac:dyDescent="0.25">
      <c r="A19" s="117" t="s">
        <v>282</v>
      </c>
    </row>
    <row r="20" spans="1:2" ht="3.95" customHeight="1" x14ac:dyDescent="0.25">
      <c r="A20" s="117"/>
    </row>
    <row r="21" spans="1:2" x14ac:dyDescent="0.25">
      <c r="A21" s="114" t="s">
        <v>281</v>
      </c>
    </row>
    <row r="22" spans="1:2" ht="3.95" customHeight="1" x14ac:dyDescent="0.25"/>
    <row r="23" spans="1:2" x14ac:dyDescent="0.25">
      <c r="A23" s="117" t="s">
        <v>48</v>
      </c>
      <c r="B23" s="115" t="s">
        <v>242</v>
      </c>
    </row>
    <row r="24" spans="1:2" ht="3.95" customHeight="1" x14ac:dyDescent="0.25"/>
    <row r="25" spans="1:2" x14ac:dyDescent="0.25">
      <c r="A25" s="117" t="s">
        <v>51</v>
      </c>
      <c r="B25" s="115" t="s">
        <v>243</v>
      </c>
    </row>
    <row r="26" spans="1:2" ht="3.95" customHeight="1" x14ac:dyDescent="0.25"/>
    <row r="27" spans="1:2" x14ac:dyDescent="0.25">
      <c r="A27" s="117" t="s">
        <v>54</v>
      </c>
      <c r="B27" s="115" t="s">
        <v>244</v>
      </c>
    </row>
    <row r="28" spans="1:2" ht="3.95" customHeight="1" x14ac:dyDescent="0.25"/>
    <row r="29" spans="1:2" x14ac:dyDescent="0.25">
      <c r="A29" s="117" t="s">
        <v>219</v>
      </c>
      <c r="B29" s="115" t="s">
        <v>251</v>
      </c>
    </row>
    <row r="30" spans="1:2" ht="3.95" customHeight="1" x14ac:dyDescent="0.25"/>
    <row r="31" spans="1:2" x14ac:dyDescent="0.25">
      <c r="A31" s="117" t="s">
        <v>220</v>
      </c>
      <c r="B31" s="115" t="s">
        <v>253</v>
      </c>
    </row>
    <row r="32" spans="1:2" ht="3.95" customHeight="1" x14ac:dyDescent="0.25"/>
    <row r="33" spans="1:2" x14ac:dyDescent="0.25">
      <c r="A33" s="117" t="s">
        <v>221</v>
      </c>
      <c r="B33" s="115" t="s">
        <v>252</v>
      </c>
    </row>
    <row r="34" spans="1:2" ht="3.95" customHeight="1" x14ac:dyDescent="0.25"/>
    <row r="35" spans="1:2" x14ac:dyDescent="0.25">
      <c r="A35" s="117" t="s">
        <v>222</v>
      </c>
      <c r="B35" s="115" t="s">
        <v>254</v>
      </c>
    </row>
    <row r="37" spans="1:2" x14ac:dyDescent="0.25">
      <c r="A37" s="117" t="s">
        <v>283</v>
      </c>
    </row>
    <row r="38" spans="1:2" ht="3.95" customHeight="1" x14ac:dyDescent="0.25">
      <c r="A38" s="117"/>
    </row>
    <row r="39" spans="1:2" x14ac:dyDescent="0.25">
      <c r="A39" s="114" t="s">
        <v>284</v>
      </c>
    </row>
    <row r="40" spans="1:2" ht="3.95" customHeight="1" x14ac:dyDescent="0.25"/>
    <row r="41" spans="1:2" x14ac:dyDescent="0.25">
      <c r="A41" s="114" t="s">
        <v>279</v>
      </c>
    </row>
    <row r="42" spans="1:2" ht="3.95" customHeight="1" x14ac:dyDescent="0.25"/>
    <row r="43" spans="1:2" x14ac:dyDescent="0.25">
      <c r="A43" s="118" t="s">
        <v>290</v>
      </c>
    </row>
    <row r="44" spans="1:2" ht="3.95" customHeight="1" x14ac:dyDescent="0.25">
      <c r="A44" s="118"/>
    </row>
    <row r="45" spans="1:2" x14ac:dyDescent="0.25">
      <c r="A45" s="118" t="s">
        <v>298</v>
      </c>
    </row>
    <row r="46" spans="1:2" ht="3.95" customHeight="1" x14ac:dyDescent="0.25">
      <c r="A46" s="118"/>
    </row>
    <row r="47" spans="1:2" x14ac:dyDescent="0.25">
      <c r="A47" s="118" t="s">
        <v>295</v>
      </c>
      <c r="B47" s="118"/>
    </row>
    <row r="48" spans="1:2" ht="3.95" customHeight="1" x14ac:dyDescent="0.25">
      <c r="A48" s="118"/>
    </row>
    <row r="49" spans="1:2" x14ac:dyDescent="0.25">
      <c r="A49" s="118" t="s">
        <v>293</v>
      </c>
    </row>
    <row r="50" spans="1:2" x14ac:dyDescent="0.25">
      <c r="A50" s="118"/>
      <c r="B50" s="115" t="s">
        <v>294</v>
      </c>
    </row>
    <row r="51" spans="1:2" x14ac:dyDescent="0.25">
      <c r="A51" s="118"/>
    </row>
    <row r="52" spans="1:2" x14ac:dyDescent="0.25">
      <c r="A52" s="118" t="s">
        <v>288</v>
      </c>
    </row>
    <row r="53" spans="1:2" ht="24" customHeight="1" x14ac:dyDescent="0.25">
      <c r="A53" s="118"/>
    </row>
    <row r="54" spans="1:2" x14ac:dyDescent="0.25">
      <c r="A54" s="118" t="s">
        <v>258</v>
      </c>
    </row>
    <row r="56" spans="1:2" x14ac:dyDescent="0.25">
      <c r="A56" s="120" t="s">
        <v>271</v>
      </c>
    </row>
    <row r="57" spans="1:2" ht="3.95" customHeight="1" x14ac:dyDescent="0.25">
      <c r="A57" s="119"/>
    </row>
    <row r="58" spans="1:2" x14ac:dyDescent="0.25">
      <c r="A58" s="114" t="s">
        <v>272</v>
      </c>
    </row>
    <row r="59" spans="1:2" x14ac:dyDescent="0.25">
      <c r="A59" s="131"/>
    </row>
    <row r="60" spans="1:2" x14ac:dyDescent="0.25">
      <c r="A60" s="120" t="s">
        <v>248</v>
      </c>
    </row>
    <row r="61" spans="1:2" ht="3.95" customHeight="1" x14ac:dyDescent="0.25">
      <c r="A61" s="119"/>
    </row>
    <row r="62" spans="1:2" x14ac:dyDescent="0.25">
      <c r="A62" s="114" t="s">
        <v>269</v>
      </c>
    </row>
    <row r="64" spans="1:2" x14ac:dyDescent="0.25">
      <c r="A64" s="120" t="s">
        <v>249</v>
      </c>
    </row>
    <row r="65" spans="1:1" ht="3.95" customHeight="1" x14ac:dyDescent="0.25">
      <c r="A65" s="119"/>
    </row>
    <row r="66" spans="1:1" x14ac:dyDescent="0.25">
      <c r="A66" s="114" t="s">
        <v>291</v>
      </c>
    </row>
    <row r="67" spans="1:1" x14ac:dyDescent="0.25">
      <c r="A67" s="114" t="s">
        <v>255</v>
      </c>
    </row>
    <row r="69" spans="1:1" x14ac:dyDescent="0.25">
      <c r="A69" s="120" t="s">
        <v>250</v>
      </c>
    </row>
    <row r="70" spans="1:1" ht="3.95" customHeight="1" x14ac:dyDescent="0.25">
      <c r="A70" s="119"/>
    </row>
    <row r="71" spans="1:1" x14ac:dyDescent="0.25">
      <c r="A71" s="114" t="s">
        <v>292</v>
      </c>
    </row>
    <row r="72" spans="1:1" x14ac:dyDescent="0.25">
      <c r="A72" s="114" t="s">
        <v>256</v>
      </c>
    </row>
    <row r="74" spans="1:1" x14ac:dyDescent="0.25">
      <c r="A74" s="120" t="s">
        <v>257</v>
      </c>
    </row>
    <row r="75" spans="1:1" ht="3.95" customHeight="1" x14ac:dyDescent="0.25">
      <c r="A75" s="121"/>
    </row>
    <row r="76" spans="1:1" x14ac:dyDescent="0.25">
      <c r="A76" s="114" t="s">
        <v>259</v>
      </c>
    </row>
    <row r="77" spans="1:1" x14ac:dyDescent="0.25">
      <c r="A77" s="114" t="s">
        <v>260</v>
      </c>
    </row>
    <row r="79" spans="1:1" x14ac:dyDescent="0.25">
      <c r="A79" s="120" t="s">
        <v>247</v>
      </c>
    </row>
    <row r="80" spans="1:1" ht="3.95" customHeight="1" x14ac:dyDescent="0.25">
      <c r="A80" s="119"/>
    </row>
    <row r="81" spans="1:1" x14ac:dyDescent="0.25">
      <c r="A81" s="114" t="s">
        <v>268</v>
      </c>
    </row>
  </sheetData>
  <sheetProtection sheet="1" objects="1" scenarios="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"/>
  <sheetViews>
    <sheetView workbookViewId="0">
      <selection activeCell="M29" sqref="M29"/>
    </sheetView>
  </sheetViews>
  <sheetFormatPr defaultRowHeight="15" x14ac:dyDescent="0.25"/>
  <cols>
    <col min="1" max="1" width="3.7109375" customWidth="1"/>
    <col min="2" max="2" width="10.7109375" customWidth="1"/>
    <col min="3" max="4" width="11.7109375" customWidth="1"/>
    <col min="5" max="5" width="6" customWidth="1"/>
    <col min="6" max="6" width="3.7109375" customWidth="1"/>
    <col min="7" max="7" width="10.7109375" customWidth="1"/>
    <col min="8" max="9" width="11.7109375" customWidth="1"/>
  </cols>
  <sheetData>
    <row r="1" spans="1:9" x14ac:dyDescent="0.25">
      <c r="B1" s="1" t="s">
        <v>8</v>
      </c>
    </row>
    <row r="2" spans="1:9" x14ac:dyDescent="0.25">
      <c r="B2" s="1" t="s">
        <v>32</v>
      </c>
    </row>
    <row r="3" spans="1:9" x14ac:dyDescent="0.25">
      <c r="B3" t="s">
        <v>305</v>
      </c>
    </row>
    <row r="4" spans="1:9" ht="15.75" thickBot="1" x14ac:dyDescent="0.3"/>
    <row r="5" spans="1:9" ht="18" customHeight="1" thickBot="1" x14ac:dyDescent="0.3">
      <c r="A5" s="187" t="s">
        <v>33</v>
      </c>
      <c r="B5" s="188"/>
      <c r="C5" s="188"/>
      <c r="D5" s="189"/>
      <c r="E5" s="10"/>
      <c r="F5" s="187" t="s">
        <v>34</v>
      </c>
      <c r="G5" s="188"/>
      <c r="H5" s="188"/>
      <c r="I5" s="189"/>
    </row>
    <row r="6" spans="1:9" x14ac:dyDescent="0.25">
      <c r="A6" s="2"/>
      <c r="B6" s="3" t="s">
        <v>0</v>
      </c>
      <c r="C6" s="4" t="s">
        <v>3</v>
      </c>
      <c r="D6" s="5" t="s">
        <v>4</v>
      </c>
      <c r="F6" s="2"/>
      <c r="G6" s="3" t="s">
        <v>0</v>
      </c>
      <c r="H6" s="4" t="s">
        <v>3</v>
      </c>
      <c r="I6" s="5" t="s">
        <v>4</v>
      </c>
    </row>
    <row r="7" spans="1:9" ht="15" customHeight="1" x14ac:dyDescent="0.25">
      <c r="A7" s="190" t="s">
        <v>306</v>
      </c>
      <c r="B7" s="6">
        <v>0</v>
      </c>
      <c r="C7" s="11">
        <v>35.226835199999996</v>
      </c>
      <c r="D7" s="18">
        <v>50.393944800000007</v>
      </c>
      <c r="F7" s="190" t="s">
        <v>306</v>
      </c>
      <c r="G7" s="6">
        <v>0</v>
      </c>
      <c r="H7" s="11">
        <v>31.802004</v>
      </c>
      <c r="I7" s="18">
        <v>42.076497599999996</v>
      </c>
    </row>
    <row r="8" spans="1:9" x14ac:dyDescent="0.25">
      <c r="A8" s="190"/>
      <c r="B8" s="7">
        <v>4.1666666666666664E-2</v>
      </c>
      <c r="C8" s="14">
        <v>41.097974399999998</v>
      </c>
      <c r="D8" s="15">
        <v>26.909388000000003</v>
      </c>
      <c r="F8" s="190"/>
      <c r="G8" s="7">
        <v>4.1666666666666664E-2</v>
      </c>
      <c r="H8" s="14">
        <v>34.737573600000005</v>
      </c>
      <c r="I8" s="15">
        <v>24.463080000000001</v>
      </c>
    </row>
    <row r="9" spans="1:9" x14ac:dyDescent="0.25">
      <c r="A9" s="190"/>
      <c r="B9" s="6">
        <v>8.3333333333333329E-2</v>
      </c>
      <c r="C9" s="11">
        <v>21.527510400000001</v>
      </c>
      <c r="D9" s="18">
        <v>21.527510400000001</v>
      </c>
      <c r="F9" s="190"/>
      <c r="G9" s="6">
        <v>8.3333333333333329E-2</v>
      </c>
      <c r="H9" s="11">
        <v>37.183881599999999</v>
      </c>
      <c r="I9" s="18">
        <v>28.866434400000003</v>
      </c>
    </row>
    <row r="10" spans="1:9" x14ac:dyDescent="0.25">
      <c r="A10" s="190"/>
      <c r="B10" s="7">
        <v>0.125</v>
      </c>
      <c r="C10" s="14">
        <v>29.355696000000002</v>
      </c>
      <c r="D10" s="15">
        <v>26.420126400000001</v>
      </c>
      <c r="F10" s="190"/>
      <c r="G10" s="7">
        <v>0.125</v>
      </c>
      <c r="H10" s="14">
        <v>33.7590504</v>
      </c>
      <c r="I10" s="15">
        <v>32.780527200000002</v>
      </c>
    </row>
    <row r="11" spans="1:9" x14ac:dyDescent="0.25">
      <c r="A11" s="190"/>
      <c r="B11" s="6">
        <v>0.16666666666666699</v>
      </c>
      <c r="C11" s="11">
        <v>84.152995200000007</v>
      </c>
      <c r="D11" s="18">
        <v>70.942931999999999</v>
      </c>
      <c r="F11" s="190"/>
      <c r="G11" s="6">
        <v>0.16666666666666699</v>
      </c>
      <c r="H11" s="11">
        <v>131.12210880000001</v>
      </c>
      <c r="I11" s="18">
        <v>118.8905688</v>
      </c>
    </row>
    <row r="12" spans="1:9" x14ac:dyDescent="0.25">
      <c r="A12" s="190"/>
      <c r="B12" s="7">
        <v>0.20833333333333301</v>
      </c>
      <c r="C12" s="14">
        <v>202.06504080000002</v>
      </c>
      <c r="D12" s="15">
        <v>199.6187328</v>
      </c>
      <c r="F12" s="190"/>
      <c r="G12" s="7">
        <v>0.20833333333333301</v>
      </c>
      <c r="H12" s="14">
        <v>360.5857992</v>
      </c>
      <c r="I12" s="15">
        <v>364.98915360000001</v>
      </c>
    </row>
    <row r="13" spans="1:9" x14ac:dyDescent="0.25">
      <c r="A13" s="190"/>
      <c r="B13" s="6">
        <v>0.25</v>
      </c>
      <c r="C13" s="11">
        <v>368.41398480000004</v>
      </c>
      <c r="D13" s="18">
        <v>343.46164320000003</v>
      </c>
      <c r="F13" s="190"/>
      <c r="G13" s="6">
        <v>0.25</v>
      </c>
      <c r="H13" s="11">
        <v>785.26486799999998</v>
      </c>
      <c r="I13" s="18">
        <v>773.52258959999995</v>
      </c>
    </row>
    <row r="14" spans="1:9" x14ac:dyDescent="0.25">
      <c r="A14" s="190"/>
      <c r="B14" s="7">
        <v>0.29166666666666702</v>
      </c>
      <c r="C14" s="14">
        <v>504.91797120000001</v>
      </c>
      <c r="D14" s="15">
        <v>488.77233839999997</v>
      </c>
      <c r="F14" s="190"/>
      <c r="G14" s="7">
        <v>0.29166666666666702</v>
      </c>
      <c r="H14" s="14">
        <v>1010.325204</v>
      </c>
      <c r="I14" s="15">
        <v>985.37286240000003</v>
      </c>
    </row>
    <row r="15" spans="1:9" x14ac:dyDescent="0.25">
      <c r="A15" s="190"/>
      <c r="B15" s="6">
        <v>0.33333333333333298</v>
      </c>
      <c r="C15" s="11">
        <v>525.46695840000007</v>
      </c>
      <c r="D15" s="18">
        <v>539.65554480000003</v>
      </c>
      <c r="F15" s="190"/>
      <c r="G15" s="6">
        <v>0.33333333333333298</v>
      </c>
      <c r="H15" s="11">
        <v>749.54877120000015</v>
      </c>
      <c r="I15" s="18">
        <v>774.01185120000002</v>
      </c>
    </row>
    <row r="16" spans="1:9" x14ac:dyDescent="0.25">
      <c r="A16" s="190"/>
      <c r="B16" s="7">
        <v>0.375</v>
      </c>
      <c r="C16" s="14">
        <v>483.87972239999999</v>
      </c>
      <c r="D16" s="15">
        <v>513.23541840000007</v>
      </c>
      <c r="F16" s="190"/>
      <c r="G16" s="7">
        <v>0.375</v>
      </c>
      <c r="H16" s="14">
        <v>709.91858160000004</v>
      </c>
      <c r="I16" s="15">
        <v>661.48168320000002</v>
      </c>
    </row>
    <row r="17" spans="1:9" x14ac:dyDescent="0.25">
      <c r="A17" s="190"/>
      <c r="B17" s="6">
        <v>0.41666666666666702</v>
      </c>
      <c r="C17" s="11">
        <v>483.39046080000003</v>
      </c>
      <c r="D17" s="18">
        <v>504.91797120000001</v>
      </c>
      <c r="F17" s="190"/>
      <c r="G17" s="6">
        <v>0.41666666666666702</v>
      </c>
      <c r="H17" s="11">
        <v>586.13539680000008</v>
      </c>
      <c r="I17" s="18">
        <v>600.32398320000004</v>
      </c>
    </row>
    <row r="18" spans="1:9" x14ac:dyDescent="0.25">
      <c r="A18" s="190"/>
      <c r="B18" s="7">
        <v>0.45833333333333298</v>
      </c>
      <c r="C18" s="14">
        <v>537.69849840000006</v>
      </c>
      <c r="D18" s="15">
        <v>547.48373040000001</v>
      </c>
      <c r="F18" s="190"/>
      <c r="G18" s="7">
        <v>0.45833333333333298</v>
      </c>
      <c r="H18" s="14">
        <v>569.50050239999996</v>
      </c>
      <c r="I18" s="15">
        <v>575.37164159999998</v>
      </c>
    </row>
    <row r="19" spans="1:9" x14ac:dyDescent="0.25">
      <c r="A19" s="190"/>
      <c r="B19" s="6">
        <v>0.5</v>
      </c>
      <c r="C19" s="11">
        <v>592.49579760000006</v>
      </c>
      <c r="D19" s="18">
        <v>651.69645120000007</v>
      </c>
      <c r="F19" s="190"/>
      <c r="G19" s="6">
        <v>0.5</v>
      </c>
      <c r="H19" s="11">
        <v>537.20923679999999</v>
      </c>
      <c r="I19" s="18">
        <v>598.36693679999996</v>
      </c>
    </row>
    <row r="20" spans="1:9" x14ac:dyDescent="0.25">
      <c r="A20" s="190"/>
      <c r="B20" s="7">
        <v>0.54166666666666696</v>
      </c>
      <c r="C20" s="14">
        <v>514.70320320000008</v>
      </c>
      <c r="D20" s="15">
        <v>607.1736456000001</v>
      </c>
      <c r="F20" s="190"/>
      <c r="G20" s="7">
        <v>0.54166666666666696</v>
      </c>
      <c r="H20" s="14">
        <v>574.88238000000001</v>
      </c>
      <c r="I20" s="15">
        <v>580.26425760000006</v>
      </c>
    </row>
    <row r="21" spans="1:9" x14ac:dyDescent="0.25">
      <c r="A21" s="190"/>
      <c r="B21" s="6">
        <v>0.58333333333333304</v>
      </c>
      <c r="C21" s="11">
        <v>695.24073360000011</v>
      </c>
      <c r="D21" s="18">
        <v>632.61524880000002</v>
      </c>
      <c r="F21" s="190"/>
      <c r="G21" s="6">
        <v>0.58333333333333304</v>
      </c>
      <c r="H21" s="11">
        <v>524.97769679999999</v>
      </c>
      <c r="I21" s="18">
        <v>605.21659920000002</v>
      </c>
    </row>
    <row r="22" spans="1:9" x14ac:dyDescent="0.25">
      <c r="A22" s="190"/>
      <c r="B22" s="7">
        <v>0.625</v>
      </c>
      <c r="C22" s="14">
        <v>839.57290560000001</v>
      </c>
      <c r="D22" s="15">
        <v>812.17425600000001</v>
      </c>
      <c r="F22" s="190"/>
      <c r="G22" s="7">
        <v>0.625</v>
      </c>
      <c r="H22" s="14">
        <v>624.29780159999996</v>
      </c>
      <c r="I22" s="15">
        <v>659.52463680000005</v>
      </c>
    </row>
    <row r="23" spans="1:9" x14ac:dyDescent="0.25">
      <c r="A23" s="190"/>
      <c r="B23" s="6">
        <v>0.66666666666666696</v>
      </c>
      <c r="C23" s="11">
        <v>1000.539972</v>
      </c>
      <c r="D23" s="18">
        <v>1030.8741912</v>
      </c>
      <c r="F23" s="190"/>
      <c r="G23" s="6">
        <v>0.66666666666666696</v>
      </c>
      <c r="H23" s="11">
        <v>767.16218880000008</v>
      </c>
      <c r="I23" s="18">
        <v>790.15748399999995</v>
      </c>
    </row>
    <row r="24" spans="1:9" x14ac:dyDescent="0.25">
      <c r="A24" s="190"/>
      <c r="B24" s="7">
        <v>0.70833333333333304</v>
      </c>
      <c r="C24" s="14">
        <v>1058.7621024</v>
      </c>
      <c r="D24" s="15">
        <v>1045.0627776000001</v>
      </c>
      <c r="F24" s="190"/>
      <c r="G24" s="7">
        <v>0.70833333333333304</v>
      </c>
      <c r="H24" s="14">
        <v>816.57761039999991</v>
      </c>
      <c r="I24" s="15">
        <v>903.17691360000003</v>
      </c>
    </row>
    <row r="25" spans="1:9" x14ac:dyDescent="0.25">
      <c r="A25" s="190"/>
      <c r="B25" s="6">
        <v>0.75</v>
      </c>
      <c r="C25" s="11">
        <v>716.76824399999998</v>
      </c>
      <c r="D25" s="18">
        <v>751.5058176</v>
      </c>
      <c r="F25" s="190"/>
      <c r="G25" s="6">
        <v>0.75</v>
      </c>
      <c r="H25" s="11">
        <v>589.56022800000005</v>
      </c>
      <c r="I25" s="18">
        <v>556.7797008</v>
      </c>
    </row>
    <row r="26" spans="1:9" x14ac:dyDescent="0.25">
      <c r="A26" s="190"/>
      <c r="B26" s="7">
        <v>0.79166666666666696</v>
      </c>
      <c r="C26" s="14">
        <v>554.33339279999996</v>
      </c>
      <c r="D26" s="15">
        <v>494.64347759999998</v>
      </c>
      <c r="F26" s="190"/>
      <c r="G26" s="7">
        <v>0.79166666666666696</v>
      </c>
      <c r="H26" s="14">
        <v>378.19921680000004</v>
      </c>
      <c r="I26" s="15">
        <v>387.49518719999998</v>
      </c>
    </row>
    <row r="27" spans="1:9" x14ac:dyDescent="0.25">
      <c r="A27" s="190"/>
      <c r="B27" s="6">
        <v>0.83333333333333304</v>
      </c>
      <c r="C27" s="11">
        <v>443.76027119999998</v>
      </c>
      <c r="D27" s="18">
        <v>399.23746560000001</v>
      </c>
      <c r="F27" s="190"/>
      <c r="G27" s="6">
        <v>0.83333333333333304</v>
      </c>
      <c r="H27" s="11">
        <v>249.03415440000001</v>
      </c>
      <c r="I27" s="18">
        <v>241.69523040000001</v>
      </c>
    </row>
    <row r="28" spans="1:9" x14ac:dyDescent="0.25">
      <c r="A28" s="190"/>
      <c r="B28" s="7">
        <v>0.875</v>
      </c>
      <c r="C28" s="14">
        <v>328.78379519999999</v>
      </c>
      <c r="D28" s="15">
        <v>305.7885</v>
      </c>
      <c r="F28" s="190"/>
      <c r="G28" s="7">
        <v>0.875</v>
      </c>
      <c r="H28" s="14">
        <v>153.6281424</v>
      </c>
      <c r="I28" s="15">
        <v>183.47310000000002</v>
      </c>
    </row>
    <row r="29" spans="1:9" x14ac:dyDescent="0.25">
      <c r="A29" s="190"/>
      <c r="B29" s="6">
        <v>0.91666666666666696</v>
      </c>
      <c r="C29" s="11">
        <v>149.71404960000001</v>
      </c>
      <c r="D29" s="18">
        <v>155.09592720000001</v>
      </c>
      <c r="F29" s="190"/>
      <c r="G29" s="6">
        <v>0.91666666666666696</v>
      </c>
      <c r="H29" s="11">
        <v>87.577826400000021</v>
      </c>
      <c r="I29" s="18">
        <v>111.06238319999999</v>
      </c>
    </row>
    <row r="30" spans="1:9" ht="15.75" thickBot="1" x14ac:dyDescent="0.3">
      <c r="A30" s="191"/>
      <c r="B30" s="8">
        <v>0.95833333333333304</v>
      </c>
      <c r="C30" s="16">
        <v>91.002657600000006</v>
      </c>
      <c r="D30" s="17">
        <v>105.68050559999999</v>
      </c>
      <c r="F30" s="191"/>
      <c r="G30" s="8">
        <v>0.95833333333333304</v>
      </c>
      <c r="H30" s="16">
        <v>64.093269599999999</v>
      </c>
      <c r="I30" s="17">
        <v>65.561054400000003</v>
      </c>
    </row>
    <row r="32" spans="1:9" x14ac:dyDescent="0.25">
      <c r="B32" s="9" t="s">
        <v>39</v>
      </c>
    </row>
  </sheetData>
  <mergeCells count="4">
    <mergeCell ref="A5:D5"/>
    <mergeCell ref="F5:I5"/>
    <mergeCell ref="A7:A30"/>
    <mergeCell ref="F7:F30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57"/>
  <sheetViews>
    <sheetView zoomScale="90" zoomScaleNormal="90" workbookViewId="0">
      <selection activeCell="X15" sqref="X15"/>
    </sheetView>
  </sheetViews>
  <sheetFormatPr defaultRowHeight="15" x14ac:dyDescent="0.25"/>
  <cols>
    <col min="1" max="1" width="3.7109375" customWidth="1"/>
    <col min="2" max="2" width="10.7109375" customWidth="1"/>
    <col min="3" max="9" width="11.7109375" customWidth="1"/>
    <col min="10" max="10" width="6" customWidth="1"/>
    <col min="11" max="11" width="3.7109375" customWidth="1"/>
    <col min="12" max="12" width="10.7109375" customWidth="1"/>
    <col min="13" max="19" width="11.7109375" customWidth="1"/>
    <col min="20" max="20" width="4.5703125" customWidth="1"/>
    <col min="21" max="21" width="5.42578125" customWidth="1"/>
    <col min="22" max="22" width="7.5703125" customWidth="1"/>
    <col min="23" max="23" width="7.28515625" customWidth="1"/>
    <col min="24" max="24" width="7.7109375" customWidth="1"/>
    <col min="25" max="25" width="6.5703125" customWidth="1"/>
    <col min="26" max="26" width="7.42578125" customWidth="1"/>
    <col min="27" max="28" width="7" customWidth="1"/>
    <col min="29" max="29" width="7.42578125" customWidth="1"/>
  </cols>
  <sheetData>
    <row r="1" spans="1:31" x14ac:dyDescent="0.25">
      <c r="B1" s="1" t="s">
        <v>8</v>
      </c>
    </row>
    <row r="2" spans="1:31" x14ac:dyDescent="0.25">
      <c r="B2" s="1" t="s">
        <v>32</v>
      </c>
    </row>
    <row r="3" spans="1:31" x14ac:dyDescent="0.25">
      <c r="B3" t="s">
        <v>304</v>
      </c>
    </row>
    <row r="4" spans="1:31" ht="15.75" thickBot="1" x14ac:dyDescent="0.3"/>
    <row r="5" spans="1:31" ht="18" customHeight="1" thickBot="1" x14ac:dyDescent="0.3">
      <c r="A5" s="187" t="s">
        <v>33</v>
      </c>
      <c r="B5" s="188"/>
      <c r="C5" s="188"/>
      <c r="D5" s="188"/>
      <c r="E5" s="188"/>
      <c r="F5" s="188"/>
      <c r="G5" s="188"/>
      <c r="H5" s="188"/>
      <c r="I5" s="189"/>
      <c r="J5" s="10"/>
      <c r="K5" s="187" t="s">
        <v>34</v>
      </c>
      <c r="L5" s="188"/>
      <c r="M5" s="188"/>
      <c r="N5" s="188"/>
      <c r="O5" s="188"/>
      <c r="P5" s="188"/>
      <c r="Q5" s="188"/>
      <c r="R5" s="188"/>
      <c r="S5" s="189"/>
    </row>
    <row r="6" spans="1:31" x14ac:dyDescent="0.25">
      <c r="A6" s="2"/>
      <c r="B6" s="3" t="s">
        <v>0</v>
      </c>
      <c r="C6" s="4" t="s">
        <v>1</v>
      </c>
      <c r="D6" s="4" t="s">
        <v>2</v>
      </c>
      <c r="E6" s="4" t="s">
        <v>3</v>
      </c>
      <c r="F6" s="4" t="s">
        <v>4</v>
      </c>
      <c r="G6" s="4" t="s">
        <v>5</v>
      </c>
      <c r="H6" s="4" t="s">
        <v>6</v>
      </c>
      <c r="I6" s="5" t="s">
        <v>7</v>
      </c>
      <c r="K6" s="2"/>
      <c r="L6" s="3" t="s">
        <v>0</v>
      </c>
      <c r="M6" s="4" t="s">
        <v>1</v>
      </c>
      <c r="N6" s="4" t="s">
        <v>2</v>
      </c>
      <c r="O6" s="4" t="s">
        <v>3</v>
      </c>
      <c r="P6" s="4" t="s">
        <v>4</v>
      </c>
      <c r="Q6" s="4" t="s">
        <v>5</v>
      </c>
      <c r="R6" s="4" t="s">
        <v>6</v>
      </c>
      <c r="S6" s="5" t="s">
        <v>7</v>
      </c>
    </row>
    <row r="7" spans="1:31" x14ac:dyDescent="0.25">
      <c r="A7" s="190" t="s">
        <v>11</v>
      </c>
      <c r="B7" s="62">
        <v>0</v>
      </c>
      <c r="C7" s="147">
        <v>37.61340096286213</v>
      </c>
      <c r="D7" s="147">
        <v>29.129389377660758</v>
      </c>
      <c r="E7" s="147">
        <v>50.330782600133773</v>
      </c>
      <c r="F7" s="147">
        <v>69.533952680769232</v>
      </c>
      <c r="G7" s="147">
        <v>52.186691188897278</v>
      </c>
      <c r="H7" s="147">
        <v>66.826555421619446</v>
      </c>
      <c r="I7" s="152">
        <v>71.568830200208609</v>
      </c>
      <c r="K7" s="190" t="s">
        <v>11</v>
      </c>
      <c r="L7" s="62">
        <v>0</v>
      </c>
      <c r="M7" s="147">
        <v>44.906103582145619</v>
      </c>
      <c r="N7" s="147">
        <v>42.603669393198757</v>
      </c>
      <c r="O7" s="147">
        <v>34.736850326569005</v>
      </c>
      <c r="P7" s="147">
        <v>46.48504310450928</v>
      </c>
      <c r="Q7" s="147">
        <v>44.766805139867643</v>
      </c>
      <c r="R7" s="147">
        <v>184.13617262411697</v>
      </c>
      <c r="S7" s="152">
        <v>129.25674514265233</v>
      </c>
      <c r="U7" s="65"/>
      <c r="W7" s="155"/>
      <c r="X7" s="155"/>
      <c r="Y7" s="155"/>
      <c r="Z7" s="155"/>
      <c r="AA7" s="155"/>
      <c r="AB7" s="155"/>
      <c r="AC7" s="155"/>
      <c r="AE7" s="155"/>
    </row>
    <row r="8" spans="1:31" x14ac:dyDescent="0.25">
      <c r="A8" s="190"/>
      <c r="B8" s="63">
        <v>4.1666666666666664E-2</v>
      </c>
      <c r="C8" s="148">
        <v>29.358469557972487</v>
      </c>
      <c r="D8" s="148">
        <v>38.561720365344456</v>
      </c>
      <c r="E8" s="148">
        <v>45.783844187745821</v>
      </c>
      <c r="F8" s="148">
        <v>29.708065701477874</v>
      </c>
      <c r="G8" s="148">
        <v>38.58763061541255</v>
      </c>
      <c r="H8" s="148">
        <v>90.724921281358149</v>
      </c>
      <c r="I8" s="153">
        <v>72.283039862932284</v>
      </c>
      <c r="K8" s="190"/>
      <c r="L8" s="63">
        <v>4.1666666666666664E-2</v>
      </c>
      <c r="M8" s="148">
        <v>34.537794816818369</v>
      </c>
      <c r="N8" s="148">
        <v>23.944257947010847</v>
      </c>
      <c r="O8" s="148">
        <v>44.176194714640204</v>
      </c>
      <c r="P8" s="148">
        <v>32.203001373626371</v>
      </c>
      <c r="Q8" s="148">
        <v>32.737951313041002</v>
      </c>
      <c r="R8" s="148">
        <v>64.539595990341482</v>
      </c>
      <c r="S8" s="153">
        <v>60.617099441688218</v>
      </c>
      <c r="U8" s="65"/>
      <c r="W8" s="155"/>
      <c r="X8" s="155"/>
      <c r="Y8" s="155"/>
      <c r="Z8" s="155"/>
      <c r="AA8" s="155"/>
      <c r="AB8" s="155"/>
      <c r="AC8" s="155"/>
      <c r="AE8" s="155"/>
    </row>
    <row r="9" spans="1:31" x14ac:dyDescent="0.25">
      <c r="A9" s="190"/>
      <c r="B9" s="62">
        <v>8.3333333333333329E-2</v>
      </c>
      <c r="C9" s="147">
        <v>20.103892783234386</v>
      </c>
      <c r="D9" s="147">
        <v>21.703198498509192</v>
      </c>
      <c r="E9" s="147">
        <v>23.68642978108883</v>
      </c>
      <c r="F9" s="147">
        <v>24.48222491376492</v>
      </c>
      <c r="G9" s="147">
        <v>25.21010177910285</v>
      </c>
      <c r="H9" s="147">
        <v>83.857582083538858</v>
      </c>
      <c r="I9" s="152">
        <v>52.129248131875983</v>
      </c>
      <c r="K9" s="190"/>
      <c r="L9" s="62">
        <v>8.3333333333333329E-2</v>
      </c>
      <c r="M9" s="147">
        <v>42.836789013214627</v>
      </c>
      <c r="N9" s="147">
        <v>42.361889068742435</v>
      </c>
      <c r="O9" s="147">
        <v>42.670409064976113</v>
      </c>
      <c r="P9" s="147">
        <v>32.874349050736498</v>
      </c>
      <c r="Q9" s="147">
        <v>46.963629093378465</v>
      </c>
      <c r="R9" s="147">
        <v>65.863691574401429</v>
      </c>
      <c r="S9" s="152">
        <v>64.797465515066008</v>
      </c>
      <c r="U9" s="65"/>
      <c r="W9" s="155"/>
      <c r="X9" s="155"/>
      <c r="Y9" s="155"/>
      <c r="Z9" s="155"/>
      <c r="AA9" s="155"/>
      <c r="AB9" s="155"/>
      <c r="AC9" s="155"/>
      <c r="AE9" s="155"/>
    </row>
    <row r="10" spans="1:31" x14ac:dyDescent="0.25">
      <c r="A10" s="190"/>
      <c r="B10" s="63">
        <v>0.125</v>
      </c>
      <c r="C10" s="148">
        <v>25.819235445212492</v>
      </c>
      <c r="D10" s="148">
        <v>26.49287900509205</v>
      </c>
      <c r="E10" s="148">
        <v>30.640737837407613</v>
      </c>
      <c r="F10" s="148">
        <v>26.88687872506441</v>
      </c>
      <c r="G10" s="148">
        <v>29.860269095734314</v>
      </c>
      <c r="H10" s="148">
        <v>78.255611711456936</v>
      </c>
      <c r="I10" s="153">
        <v>40.253091973189846</v>
      </c>
      <c r="K10" s="190"/>
      <c r="L10" s="63">
        <v>0.125</v>
      </c>
      <c r="M10" s="148">
        <v>43.73038597371427</v>
      </c>
      <c r="N10" s="148">
        <v>57.347779937617275</v>
      </c>
      <c r="O10" s="148">
        <v>43.192764135470377</v>
      </c>
      <c r="P10" s="148">
        <v>44.669445449889807</v>
      </c>
      <c r="Q10" s="148">
        <v>49.138756605578685</v>
      </c>
      <c r="R10" s="148">
        <v>54.287033916498054</v>
      </c>
      <c r="S10" s="153">
        <v>42.096661137767121</v>
      </c>
      <c r="U10" s="65"/>
      <c r="W10" s="155"/>
      <c r="X10" s="155"/>
      <c r="Y10" s="155"/>
      <c r="Z10" s="155"/>
      <c r="AA10" s="155"/>
      <c r="AB10" s="155"/>
      <c r="AC10" s="155"/>
      <c r="AE10" s="155"/>
    </row>
    <row r="11" spans="1:31" x14ac:dyDescent="0.25">
      <c r="A11" s="190"/>
      <c r="B11" s="62">
        <v>0.16666666666666699</v>
      </c>
      <c r="C11" s="147">
        <v>75.566853738306691</v>
      </c>
      <c r="D11" s="147">
        <v>82.701080940435006</v>
      </c>
      <c r="E11" s="147">
        <v>82.735877453805017</v>
      </c>
      <c r="F11" s="147">
        <v>72.568316695346709</v>
      </c>
      <c r="G11" s="147">
        <v>85.307843707745292</v>
      </c>
      <c r="H11" s="147">
        <v>117.69464134916163</v>
      </c>
      <c r="I11" s="152">
        <v>67.925490782849437</v>
      </c>
      <c r="K11" s="190"/>
      <c r="L11" s="62">
        <v>0.16666666666666699</v>
      </c>
      <c r="M11" s="147">
        <v>127.23741198360199</v>
      </c>
      <c r="N11" s="147">
        <v>122.06224651106552</v>
      </c>
      <c r="O11" s="147">
        <v>138.58430120824607</v>
      </c>
      <c r="P11" s="147">
        <v>119.57014093322998</v>
      </c>
      <c r="Q11" s="147">
        <v>135.12663137283346</v>
      </c>
      <c r="R11" s="147">
        <v>58.77830249188294</v>
      </c>
      <c r="S11" s="152">
        <v>38.606530426031775</v>
      </c>
      <c r="U11" s="65"/>
      <c r="W11" s="155"/>
      <c r="X11" s="155"/>
      <c r="Y11" s="155"/>
      <c r="Z11" s="155"/>
      <c r="AA11" s="155"/>
      <c r="AB11" s="155"/>
      <c r="AC11" s="155"/>
      <c r="AE11" s="155"/>
    </row>
    <row r="12" spans="1:31" x14ac:dyDescent="0.25">
      <c r="A12" s="190"/>
      <c r="B12" s="63">
        <v>0.20833333333333301</v>
      </c>
      <c r="C12" s="148">
        <v>196.60544277508399</v>
      </c>
      <c r="D12" s="148">
        <v>211.46958509328965</v>
      </c>
      <c r="E12" s="148">
        <v>208.32624703101899</v>
      </c>
      <c r="F12" s="148">
        <v>199.46336516617063</v>
      </c>
      <c r="G12" s="148">
        <v>222.38554127457132</v>
      </c>
      <c r="H12" s="148">
        <v>179.74440240292239</v>
      </c>
      <c r="I12" s="153">
        <v>106.09030320621549</v>
      </c>
      <c r="K12" s="190"/>
      <c r="L12" s="63">
        <v>0.20833333333333301</v>
      </c>
      <c r="M12" s="148">
        <v>387.77665663670172</v>
      </c>
      <c r="N12" s="148">
        <v>397.78133798386403</v>
      </c>
      <c r="O12" s="148">
        <v>370.81114286130554</v>
      </c>
      <c r="P12" s="148">
        <v>366.42992070613275</v>
      </c>
      <c r="Q12" s="148">
        <v>411.83873517158742</v>
      </c>
      <c r="R12" s="148">
        <v>105.07594873282089</v>
      </c>
      <c r="S12" s="153">
        <v>54.110967610913754</v>
      </c>
      <c r="U12" s="65"/>
      <c r="W12" s="155"/>
      <c r="X12" s="155"/>
      <c r="Y12" s="155"/>
      <c r="Z12" s="155"/>
      <c r="AA12" s="155"/>
      <c r="AB12" s="155"/>
      <c r="AC12" s="155"/>
      <c r="AE12" s="155"/>
    </row>
    <row r="13" spans="1:31" x14ac:dyDescent="0.25">
      <c r="A13" s="190"/>
      <c r="B13" s="62">
        <v>0.25</v>
      </c>
      <c r="C13" s="147">
        <v>342.40575890900232</v>
      </c>
      <c r="D13" s="147">
        <v>357.70016796468008</v>
      </c>
      <c r="E13" s="147">
        <v>380.07137990745787</v>
      </c>
      <c r="F13" s="147">
        <v>341.70506436685724</v>
      </c>
      <c r="G13" s="147">
        <v>394.12406241708482</v>
      </c>
      <c r="H13" s="147">
        <v>203.52445821613821</v>
      </c>
      <c r="I13" s="152">
        <v>128.4696222984725</v>
      </c>
      <c r="K13" s="190"/>
      <c r="L13" s="62">
        <v>0.25</v>
      </c>
      <c r="M13" s="147">
        <v>780.12109977483681</v>
      </c>
      <c r="N13" s="147">
        <v>864.15014013223367</v>
      </c>
      <c r="O13" s="147">
        <v>839.53253212072468</v>
      </c>
      <c r="P13" s="147">
        <v>842.731465766832</v>
      </c>
      <c r="Q13" s="147">
        <v>912.43047596649171</v>
      </c>
      <c r="R13" s="147">
        <v>189.39280916080162</v>
      </c>
      <c r="S13" s="152">
        <v>110.18400295493358</v>
      </c>
      <c r="U13" s="65"/>
      <c r="W13" s="155"/>
      <c r="X13" s="155"/>
      <c r="Y13" s="155"/>
      <c r="Z13" s="155"/>
      <c r="AA13" s="155"/>
      <c r="AB13" s="155"/>
      <c r="AC13" s="155"/>
      <c r="AE13" s="155"/>
    </row>
    <row r="14" spans="1:31" x14ac:dyDescent="0.25">
      <c r="A14" s="190"/>
      <c r="B14" s="63">
        <v>0.29166666666666702</v>
      </c>
      <c r="C14" s="148">
        <v>432.19260934133513</v>
      </c>
      <c r="D14" s="148">
        <v>448.43196022148487</v>
      </c>
      <c r="E14" s="148">
        <v>473.19791142761193</v>
      </c>
      <c r="F14" s="148">
        <v>472.90435801537342</v>
      </c>
      <c r="G14" s="148">
        <v>509.03154291915911</v>
      </c>
      <c r="H14" s="148">
        <v>337.42767490802203</v>
      </c>
      <c r="I14" s="153">
        <v>206.98290373782257</v>
      </c>
      <c r="K14" s="190"/>
      <c r="L14" s="63">
        <v>0.29166666666666702</v>
      </c>
      <c r="M14" s="148">
        <v>1005.9428252263068</v>
      </c>
      <c r="N14" s="148">
        <v>1087.4943077104961</v>
      </c>
      <c r="O14" s="148">
        <v>1093.0177649205091</v>
      </c>
      <c r="P14" s="148">
        <v>1030.9759305272059</v>
      </c>
      <c r="Q14" s="148">
        <v>1118.1721984122435</v>
      </c>
      <c r="R14" s="148">
        <v>265.09224343657701</v>
      </c>
      <c r="S14" s="153">
        <v>163.39054372361184</v>
      </c>
      <c r="U14" s="65"/>
      <c r="W14" s="155"/>
      <c r="X14" s="155"/>
      <c r="Y14" s="155"/>
      <c r="Z14" s="155"/>
      <c r="AA14" s="155"/>
      <c r="AB14" s="155"/>
      <c r="AC14" s="155"/>
      <c r="AE14" s="155"/>
    </row>
    <row r="15" spans="1:31" x14ac:dyDescent="0.25">
      <c r="A15" s="190"/>
      <c r="B15" s="62">
        <v>0.33333333333333298</v>
      </c>
      <c r="C15" s="147">
        <v>492.92712916850485</v>
      </c>
      <c r="D15" s="147">
        <v>501.94792886298558</v>
      </c>
      <c r="E15" s="147">
        <v>513.61113971373584</v>
      </c>
      <c r="F15" s="147">
        <v>529.26891242874535</v>
      </c>
      <c r="G15" s="147">
        <v>566.09461320585228</v>
      </c>
      <c r="H15" s="147">
        <v>458.31890356554601</v>
      </c>
      <c r="I15" s="152">
        <v>372.09679119661365</v>
      </c>
      <c r="K15" s="190"/>
      <c r="L15" s="62">
        <v>0.33333333333333298</v>
      </c>
      <c r="M15" s="147">
        <v>760.06575390792068</v>
      </c>
      <c r="N15" s="147">
        <v>820.78942985794549</v>
      </c>
      <c r="O15" s="147">
        <v>796.03294684478362</v>
      </c>
      <c r="P15" s="147">
        <v>805.30216748069085</v>
      </c>
      <c r="Q15" s="147">
        <v>859.39874803216821</v>
      </c>
      <c r="R15" s="147">
        <v>318.0010971955748</v>
      </c>
      <c r="S15" s="152">
        <v>238.27906480937602</v>
      </c>
      <c r="U15" s="65"/>
      <c r="W15" s="155"/>
      <c r="X15" s="155"/>
      <c r="Y15" s="155"/>
      <c r="Z15" s="155"/>
      <c r="AA15" s="155"/>
      <c r="AB15" s="155"/>
      <c r="AC15" s="155"/>
      <c r="AE15" s="155"/>
    </row>
    <row r="16" spans="1:31" x14ac:dyDescent="0.25">
      <c r="A16" s="190"/>
      <c r="B16" s="63">
        <v>0.375</v>
      </c>
      <c r="C16" s="148">
        <v>504.79225130928586</v>
      </c>
      <c r="D16" s="148">
        <v>513.5734289762371</v>
      </c>
      <c r="E16" s="148">
        <v>496.23192602823929</v>
      </c>
      <c r="F16" s="148">
        <v>514.6149026109872</v>
      </c>
      <c r="G16" s="148">
        <v>581.74446880020025</v>
      </c>
      <c r="H16" s="148">
        <v>588.64680226476764</v>
      </c>
      <c r="I16" s="153">
        <v>505.08212832911113</v>
      </c>
      <c r="K16" s="190"/>
      <c r="L16" s="63">
        <v>0.375</v>
      </c>
      <c r="M16" s="148">
        <v>749.2129037819509</v>
      </c>
      <c r="N16" s="148">
        <v>805.1002907345719</v>
      </c>
      <c r="O16" s="148">
        <v>776.10895100929531</v>
      </c>
      <c r="P16" s="148">
        <v>699.32177039189185</v>
      </c>
      <c r="Q16" s="148">
        <v>807.25378305134302</v>
      </c>
      <c r="R16" s="148">
        <v>424.04451005130119</v>
      </c>
      <c r="S16" s="153">
        <v>336.57747218811454</v>
      </c>
      <c r="U16" s="65"/>
      <c r="W16" s="155"/>
      <c r="X16" s="155"/>
      <c r="Y16" s="155"/>
      <c r="Z16" s="155"/>
      <c r="AA16" s="155"/>
      <c r="AB16" s="155"/>
      <c r="AC16" s="155"/>
      <c r="AE16" s="155"/>
    </row>
    <row r="17" spans="1:31" x14ac:dyDescent="0.25">
      <c r="A17" s="190"/>
      <c r="B17" s="62">
        <v>0.41666666666666702</v>
      </c>
      <c r="C17" s="147">
        <v>505.75865322004637</v>
      </c>
      <c r="D17" s="147">
        <v>471.54910668774085</v>
      </c>
      <c r="E17" s="147">
        <v>543.89646573317623</v>
      </c>
      <c r="F17" s="147">
        <v>548.38182352019373</v>
      </c>
      <c r="G17" s="147">
        <v>550.41301803173837</v>
      </c>
      <c r="H17" s="147">
        <v>634.1751621897954</v>
      </c>
      <c r="I17" s="152">
        <v>551.74724298245656</v>
      </c>
      <c r="K17" s="190"/>
      <c r="L17" s="62">
        <v>0.41666666666666702</v>
      </c>
      <c r="M17" s="147">
        <v>602.5986057690144</v>
      </c>
      <c r="N17" s="147">
        <v>593.0791453982855</v>
      </c>
      <c r="O17" s="147">
        <v>635.87474666520552</v>
      </c>
      <c r="P17" s="147">
        <v>647.46031474388474</v>
      </c>
      <c r="Q17" s="147">
        <v>678.68431273163048</v>
      </c>
      <c r="R17" s="147">
        <v>461.17248440323232</v>
      </c>
      <c r="S17" s="152">
        <v>403.95546061387813</v>
      </c>
      <c r="U17" s="65"/>
      <c r="W17" s="155"/>
      <c r="X17" s="155"/>
      <c r="Y17" s="155"/>
      <c r="Z17" s="155"/>
      <c r="AA17" s="155"/>
      <c r="AB17" s="155"/>
      <c r="AC17" s="155"/>
      <c r="AE17" s="155"/>
    </row>
    <row r="18" spans="1:31" x14ac:dyDescent="0.25">
      <c r="A18" s="190"/>
      <c r="B18" s="63">
        <v>0.45833333333333298</v>
      </c>
      <c r="C18" s="148">
        <v>557.40882236515438</v>
      </c>
      <c r="D18" s="148">
        <v>521.7785245507921</v>
      </c>
      <c r="E18" s="148">
        <v>610.40808826657405</v>
      </c>
      <c r="F18" s="148">
        <v>610.58453527364213</v>
      </c>
      <c r="G18" s="148">
        <v>619.94895750553474</v>
      </c>
      <c r="H18" s="148">
        <v>696.40483992869883</v>
      </c>
      <c r="I18" s="153">
        <v>534.14378032057903</v>
      </c>
      <c r="K18" s="190"/>
      <c r="L18" s="63">
        <v>0.45833333333333298</v>
      </c>
      <c r="M18" s="148">
        <v>617.6492180472402</v>
      </c>
      <c r="N18" s="148">
        <v>610.29010418738903</v>
      </c>
      <c r="O18" s="148">
        <v>628.04833832632096</v>
      </c>
      <c r="P18" s="148">
        <v>616.53586329716597</v>
      </c>
      <c r="Q18" s="148">
        <v>649.26708290197291</v>
      </c>
      <c r="R18" s="148">
        <v>539.42028693499685</v>
      </c>
      <c r="S18" s="153">
        <v>467.96764085787237</v>
      </c>
      <c r="U18" s="65"/>
      <c r="W18" s="155"/>
      <c r="X18" s="155"/>
      <c r="Y18" s="155"/>
      <c r="Z18" s="155"/>
      <c r="AA18" s="155"/>
      <c r="AB18" s="155"/>
      <c r="AC18" s="155"/>
      <c r="AE18" s="155"/>
    </row>
    <row r="19" spans="1:31" x14ac:dyDescent="0.25">
      <c r="A19" s="190"/>
      <c r="B19" s="62">
        <v>0.5</v>
      </c>
      <c r="C19" s="147">
        <v>722.24715365578675</v>
      </c>
      <c r="D19" s="147">
        <v>717.07106058408954</v>
      </c>
      <c r="E19" s="147">
        <v>668.14726972703841</v>
      </c>
      <c r="F19" s="147">
        <v>719.46565879899003</v>
      </c>
      <c r="G19" s="147">
        <v>768.69953731482906</v>
      </c>
      <c r="H19" s="147">
        <v>773.60366973492069</v>
      </c>
      <c r="I19" s="152">
        <v>634.75481680771566</v>
      </c>
      <c r="K19" s="190"/>
      <c r="L19" s="62">
        <v>0.5</v>
      </c>
      <c r="M19" s="147">
        <v>578.28250807487916</v>
      </c>
      <c r="N19" s="147">
        <v>592.47421271314738</v>
      </c>
      <c r="O19" s="147">
        <v>577.99384439395863</v>
      </c>
      <c r="P19" s="147">
        <v>626.41590342629854</v>
      </c>
      <c r="Q19" s="147">
        <v>643.38635606262142</v>
      </c>
      <c r="R19" s="147">
        <v>562.7043038547107</v>
      </c>
      <c r="S19" s="152">
        <v>527.53206632082527</v>
      </c>
      <c r="U19" s="65"/>
      <c r="W19" s="155"/>
      <c r="X19" s="155"/>
      <c r="Y19" s="155"/>
      <c r="Z19" s="155"/>
      <c r="AA19" s="155"/>
      <c r="AB19" s="155"/>
      <c r="AC19" s="155"/>
      <c r="AE19" s="155"/>
    </row>
    <row r="20" spans="1:31" x14ac:dyDescent="0.25">
      <c r="A20" s="190"/>
      <c r="B20" s="63">
        <v>0.54166666666666696</v>
      </c>
      <c r="C20" s="148">
        <v>623.94468334583894</v>
      </c>
      <c r="D20" s="148">
        <v>613.4512784805371</v>
      </c>
      <c r="E20" s="148">
        <v>559.67952980761606</v>
      </c>
      <c r="F20" s="148">
        <v>692.46250755226288</v>
      </c>
      <c r="G20" s="148">
        <v>678.59418213554977</v>
      </c>
      <c r="H20" s="148">
        <v>658.01338287768647</v>
      </c>
      <c r="I20" s="153">
        <v>615.9037970209597</v>
      </c>
      <c r="K20" s="190"/>
      <c r="L20" s="63">
        <v>0.54166666666666696</v>
      </c>
      <c r="M20" s="148">
        <v>581.1079338485971</v>
      </c>
      <c r="N20" s="148">
        <v>577.88991710100197</v>
      </c>
      <c r="O20" s="148">
        <v>607.84766332867139</v>
      </c>
      <c r="P20" s="148">
        <v>631.94644147172414</v>
      </c>
      <c r="Q20" s="148">
        <v>660.18249620927622</v>
      </c>
      <c r="R20" s="148">
        <v>607.62668101089253</v>
      </c>
      <c r="S20" s="153">
        <v>582.00139925436019</v>
      </c>
      <c r="U20" s="65"/>
      <c r="W20" s="155"/>
      <c r="X20" s="155"/>
      <c r="Y20" s="155"/>
      <c r="Z20" s="155"/>
      <c r="AA20" s="155"/>
      <c r="AB20" s="155"/>
      <c r="AC20" s="155"/>
      <c r="AE20" s="155"/>
    </row>
    <row r="21" spans="1:31" x14ac:dyDescent="0.25">
      <c r="A21" s="190"/>
      <c r="B21" s="62">
        <v>0.58333333333333304</v>
      </c>
      <c r="C21" s="147">
        <v>760.67976498917767</v>
      </c>
      <c r="D21" s="147">
        <v>702.58657004798988</v>
      </c>
      <c r="E21" s="147">
        <v>852.53982403661178</v>
      </c>
      <c r="F21" s="147">
        <v>755.94940205469811</v>
      </c>
      <c r="G21" s="147">
        <v>837.99006055643952</v>
      </c>
      <c r="H21" s="147">
        <v>651.43860628197297</v>
      </c>
      <c r="I21" s="152">
        <v>576.05095534378631</v>
      </c>
      <c r="K21" s="190"/>
      <c r="L21" s="62">
        <v>0.58333333333333304</v>
      </c>
      <c r="M21" s="147">
        <v>599.69158587401955</v>
      </c>
      <c r="N21" s="147">
        <v>624.28006931559639</v>
      </c>
      <c r="O21" s="147">
        <v>582.6238317212833</v>
      </c>
      <c r="P21" s="147">
        <v>652.11282880569786</v>
      </c>
      <c r="Q21" s="147">
        <v>607.59768234130286</v>
      </c>
      <c r="R21" s="147">
        <v>759.49063124319684</v>
      </c>
      <c r="S21" s="152">
        <v>656.63759535920121</v>
      </c>
      <c r="U21" s="65"/>
      <c r="W21" s="155"/>
      <c r="X21" s="155"/>
      <c r="Y21" s="155"/>
      <c r="Z21" s="155"/>
      <c r="AA21" s="155"/>
      <c r="AB21" s="155"/>
      <c r="AC21" s="155"/>
      <c r="AE21" s="155"/>
    </row>
    <row r="22" spans="1:31" x14ac:dyDescent="0.25">
      <c r="A22" s="190"/>
      <c r="B22" s="63">
        <v>0.625</v>
      </c>
      <c r="C22" s="148">
        <v>944.23781719739293</v>
      </c>
      <c r="D22" s="148">
        <v>1037.0607438338147</v>
      </c>
      <c r="E22" s="148">
        <v>1158.5443111743282</v>
      </c>
      <c r="F22" s="148">
        <v>925.56119643815521</v>
      </c>
      <c r="G22" s="148">
        <v>1292.2747574081609</v>
      </c>
      <c r="H22" s="148">
        <v>602.66526678313801</v>
      </c>
      <c r="I22" s="153">
        <v>546.59587321277809</v>
      </c>
      <c r="K22" s="190"/>
      <c r="L22" s="63">
        <v>0.625</v>
      </c>
      <c r="M22" s="148">
        <v>622.80995586068639</v>
      </c>
      <c r="N22" s="148">
        <v>585.10463360315509</v>
      </c>
      <c r="O22" s="148">
        <v>657.94088821955347</v>
      </c>
      <c r="P22" s="148">
        <v>697.23978096201154</v>
      </c>
      <c r="Q22" s="148">
        <v>693.79089414445036</v>
      </c>
      <c r="R22" s="148">
        <v>670.24596659832321</v>
      </c>
      <c r="S22" s="153">
        <v>564.30886316528051</v>
      </c>
      <c r="U22" s="65"/>
      <c r="W22" s="155"/>
      <c r="X22" s="155"/>
      <c r="Y22" s="155"/>
      <c r="Z22" s="155"/>
      <c r="AA22" s="155"/>
      <c r="AB22" s="155"/>
      <c r="AC22" s="155"/>
      <c r="AE22" s="155"/>
    </row>
    <row r="23" spans="1:31" x14ac:dyDescent="0.25">
      <c r="A23" s="190"/>
      <c r="B23" s="62">
        <v>0.66666666666666696</v>
      </c>
      <c r="C23" s="147">
        <v>1083.8350941393205</v>
      </c>
      <c r="D23" s="147">
        <v>1054.7540696797671</v>
      </c>
      <c r="E23" s="147">
        <v>1219.3477106867961</v>
      </c>
      <c r="F23" s="147">
        <v>1097.7260679479398</v>
      </c>
      <c r="G23" s="147">
        <v>1270.1043542114601</v>
      </c>
      <c r="H23" s="147">
        <v>589.17260468286611</v>
      </c>
      <c r="I23" s="152">
        <v>610.93321463088625</v>
      </c>
      <c r="K23" s="190"/>
      <c r="L23" s="62">
        <v>0.66666666666666696</v>
      </c>
      <c r="M23" s="147">
        <v>731.57175640320986</v>
      </c>
      <c r="N23" s="147">
        <v>785.00585744125976</v>
      </c>
      <c r="O23" s="147">
        <v>792.21017469533103</v>
      </c>
      <c r="P23" s="147">
        <v>770.94546686497506</v>
      </c>
      <c r="Q23" s="147">
        <v>851.41051840869227</v>
      </c>
      <c r="R23" s="147">
        <v>635.15310269685642</v>
      </c>
      <c r="S23" s="152">
        <v>550.9288109528145</v>
      </c>
      <c r="U23" s="65"/>
      <c r="W23" s="155"/>
      <c r="X23" s="155"/>
      <c r="Y23" s="155"/>
      <c r="Z23" s="155"/>
      <c r="AA23" s="155"/>
      <c r="AB23" s="155"/>
      <c r="AC23" s="155"/>
      <c r="AE23" s="155"/>
    </row>
    <row r="24" spans="1:31" x14ac:dyDescent="0.25">
      <c r="A24" s="190"/>
      <c r="B24" s="63">
        <v>0.70833333333333304</v>
      </c>
      <c r="C24" s="148">
        <v>1164.183524453892</v>
      </c>
      <c r="D24" s="148">
        <v>1197.238531880492</v>
      </c>
      <c r="E24" s="148">
        <v>1196.5283780566328</v>
      </c>
      <c r="F24" s="148">
        <v>1064.163829257715</v>
      </c>
      <c r="G24" s="148">
        <v>1134.4744849055294</v>
      </c>
      <c r="H24" s="148">
        <v>530.56577415266543</v>
      </c>
      <c r="I24" s="153">
        <v>526.10456043606644</v>
      </c>
      <c r="K24" s="190"/>
      <c r="L24" s="63">
        <v>0.70833333333333304</v>
      </c>
      <c r="M24" s="148">
        <v>856.75966740971603</v>
      </c>
      <c r="N24" s="148">
        <v>896.95976260513919</v>
      </c>
      <c r="O24" s="148">
        <v>830.30038998393752</v>
      </c>
      <c r="P24" s="148">
        <v>970.06638577128945</v>
      </c>
      <c r="Q24" s="148">
        <v>955.7787972036914</v>
      </c>
      <c r="R24" s="148">
        <v>621.37124991993255</v>
      </c>
      <c r="S24" s="153">
        <v>576.57777819762316</v>
      </c>
      <c r="U24" s="65"/>
      <c r="W24" s="155"/>
      <c r="X24" s="155"/>
      <c r="Y24" s="155"/>
      <c r="Z24" s="155"/>
      <c r="AA24" s="155"/>
      <c r="AB24" s="155"/>
      <c r="AC24" s="155"/>
      <c r="AE24" s="155"/>
    </row>
    <row r="25" spans="1:31" x14ac:dyDescent="0.25">
      <c r="A25" s="190"/>
      <c r="B25" s="62">
        <v>0.75</v>
      </c>
      <c r="C25" s="147">
        <v>752.30897042196125</v>
      </c>
      <c r="D25" s="147">
        <v>701.09016577812247</v>
      </c>
      <c r="E25" s="147">
        <v>761.65209059857716</v>
      </c>
      <c r="F25" s="147">
        <v>788.71027688765912</v>
      </c>
      <c r="G25" s="147">
        <v>825.80242653359267</v>
      </c>
      <c r="H25" s="147">
        <v>407.87242059088464</v>
      </c>
      <c r="I25" s="152">
        <v>370.85628428328374</v>
      </c>
      <c r="K25" s="190"/>
      <c r="L25" s="62">
        <v>0.75</v>
      </c>
      <c r="M25" s="147">
        <v>550.72859361855296</v>
      </c>
      <c r="N25" s="147">
        <v>592.40221804731914</v>
      </c>
      <c r="O25" s="147">
        <v>595.15257421567026</v>
      </c>
      <c r="P25" s="147">
        <v>596.75800282831779</v>
      </c>
      <c r="Q25" s="147">
        <v>623.83748049396615</v>
      </c>
      <c r="R25" s="147">
        <v>476.6828372842856</v>
      </c>
      <c r="S25" s="152">
        <v>434.03250492157542</v>
      </c>
      <c r="U25" s="65"/>
      <c r="W25" s="155"/>
      <c r="X25" s="155"/>
      <c r="Y25" s="155"/>
      <c r="Z25" s="155"/>
      <c r="AA25" s="155"/>
      <c r="AB25" s="155"/>
      <c r="AC25" s="155"/>
      <c r="AE25" s="155"/>
    </row>
    <row r="26" spans="1:31" x14ac:dyDescent="0.25">
      <c r="A26" s="190"/>
      <c r="B26" s="63">
        <v>0.79166666666666696</v>
      </c>
      <c r="C26" s="148">
        <v>569.08260283931622</v>
      </c>
      <c r="D26" s="148">
        <v>625.78947426464424</v>
      </c>
      <c r="E26" s="148">
        <v>620.61003718926872</v>
      </c>
      <c r="F26" s="148">
        <v>555.54518933909878</v>
      </c>
      <c r="G26" s="148">
        <v>674.67456675197889</v>
      </c>
      <c r="H26" s="148">
        <v>402.66853920433084</v>
      </c>
      <c r="I26" s="153">
        <v>368.21154718711585</v>
      </c>
      <c r="K26" s="190"/>
      <c r="L26" s="63">
        <v>0.79166666666666696</v>
      </c>
      <c r="M26" s="148">
        <v>389.61771888365035</v>
      </c>
      <c r="N26" s="148">
        <v>433.77758032974714</v>
      </c>
      <c r="O26" s="148">
        <v>393.93786664581188</v>
      </c>
      <c r="P26" s="148">
        <v>426.79803547751607</v>
      </c>
      <c r="Q26" s="148">
        <v>458.33483928735478</v>
      </c>
      <c r="R26" s="148">
        <v>527.62350455533635</v>
      </c>
      <c r="S26" s="153">
        <v>491.88711598607455</v>
      </c>
      <c r="U26" s="65"/>
      <c r="W26" s="155"/>
      <c r="X26" s="155"/>
      <c r="Y26" s="155"/>
      <c r="Z26" s="155"/>
      <c r="AA26" s="155"/>
      <c r="AB26" s="155"/>
      <c r="AC26" s="155"/>
      <c r="AE26" s="155"/>
    </row>
    <row r="27" spans="1:31" x14ac:dyDescent="0.25">
      <c r="A27" s="190"/>
      <c r="B27" s="62">
        <v>0.83333333333333304</v>
      </c>
      <c r="C27" s="147">
        <v>533.37939676094356</v>
      </c>
      <c r="D27" s="147">
        <v>501.7517504040818</v>
      </c>
      <c r="E27" s="147">
        <v>539.75715751607436</v>
      </c>
      <c r="F27" s="147">
        <v>478.31558639942926</v>
      </c>
      <c r="G27" s="147">
        <v>567.77708647788199</v>
      </c>
      <c r="H27" s="147">
        <v>319.46077926485458</v>
      </c>
      <c r="I27" s="152">
        <v>304.07269817852369</v>
      </c>
      <c r="K27" s="190"/>
      <c r="L27" s="62">
        <v>0.83333333333333304</v>
      </c>
      <c r="M27" s="147">
        <v>268.76402238580022</v>
      </c>
      <c r="N27" s="147">
        <v>234.85723619153418</v>
      </c>
      <c r="O27" s="147">
        <v>270.86243149612761</v>
      </c>
      <c r="P27" s="147">
        <v>261.25466548143885</v>
      </c>
      <c r="Q27" s="147">
        <v>280.12829197871639</v>
      </c>
      <c r="R27" s="147">
        <v>415.85060918715197</v>
      </c>
      <c r="S27" s="152">
        <v>346.05882980144952</v>
      </c>
      <c r="U27" s="65"/>
      <c r="W27" s="155"/>
      <c r="X27" s="155"/>
      <c r="Y27" s="155"/>
      <c r="Z27" s="155"/>
      <c r="AA27" s="155"/>
      <c r="AB27" s="155"/>
      <c r="AC27" s="155"/>
      <c r="AE27" s="155"/>
    </row>
    <row r="28" spans="1:31" x14ac:dyDescent="0.25">
      <c r="A28" s="190"/>
      <c r="B28" s="63">
        <v>0.875</v>
      </c>
      <c r="C28" s="148">
        <v>374.41556060330396</v>
      </c>
      <c r="D28" s="148">
        <v>368.79724641301766</v>
      </c>
      <c r="E28" s="148">
        <v>394.55360488433593</v>
      </c>
      <c r="F28" s="148">
        <v>363.23754139717079</v>
      </c>
      <c r="G28" s="148">
        <v>402.97121077752428</v>
      </c>
      <c r="H28" s="148">
        <v>293.77271223019693</v>
      </c>
      <c r="I28" s="153">
        <v>253.64195711121772</v>
      </c>
      <c r="K28" s="190"/>
      <c r="L28" s="63">
        <v>0.875</v>
      </c>
      <c r="M28" s="148">
        <v>184.67947207457962</v>
      </c>
      <c r="N28" s="148">
        <v>176.44707978643152</v>
      </c>
      <c r="O28" s="148">
        <v>181.89418774750823</v>
      </c>
      <c r="P28" s="148">
        <v>200.27980266703085</v>
      </c>
      <c r="Q28" s="148">
        <v>192.67513590704999</v>
      </c>
      <c r="R28" s="148">
        <v>341.36639015003908</v>
      </c>
      <c r="S28" s="153">
        <v>228.6951882318173</v>
      </c>
      <c r="U28" s="65"/>
      <c r="W28" s="155"/>
      <c r="X28" s="155"/>
      <c r="Y28" s="155"/>
      <c r="Z28" s="155"/>
      <c r="AA28" s="155"/>
      <c r="AB28" s="155"/>
      <c r="AC28" s="155"/>
      <c r="AE28" s="155"/>
    </row>
    <row r="29" spans="1:31" x14ac:dyDescent="0.25">
      <c r="A29" s="190"/>
      <c r="B29" s="62">
        <v>0.91666666666666696</v>
      </c>
      <c r="C29" s="147">
        <v>174.63252996423429</v>
      </c>
      <c r="D29" s="147">
        <v>165.73270009871163</v>
      </c>
      <c r="E29" s="147">
        <v>190.34534370461537</v>
      </c>
      <c r="F29" s="147">
        <v>202.43635775701227</v>
      </c>
      <c r="G29" s="147">
        <v>185.0766016274072</v>
      </c>
      <c r="H29" s="147">
        <v>175.67188748305725</v>
      </c>
      <c r="I29" s="152">
        <v>133.92602444245321</v>
      </c>
      <c r="K29" s="190"/>
      <c r="L29" s="62">
        <v>0.91666666666666696</v>
      </c>
      <c r="M29" s="147">
        <v>113.56388565182168</v>
      </c>
      <c r="N29" s="147">
        <v>117.26824200237657</v>
      </c>
      <c r="O29" s="147">
        <v>116.88291064271316</v>
      </c>
      <c r="P29" s="147">
        <v>136.920614419917</v>
      </c>
      <c r="Q29" s="147">
        <v>114.40967562969702</v>
      </c>
      <c r="R29" s="147">
        <v>329.07430711821479</v>
      </c>
      <c r="S29" s="152">
        <v>204.5130061422033</v>
      </c>
      <c r="U29" s="65"/>
      <c r="W29" s="155"/>
      <c r="X29" s="155"/>
      <c r="Y29" s="155"/>
      <c r="Z29" s="155"/>
      <c r="AA29" s="155"/>
      <c r="AB29" s="155"/>
      <c r="AC29" s="155"/>
      <c r="AE29" s="155"/>
    </row>
    <row r="30" spans="1:31" ht="15.75" thickBot="1" x14ac:dyDescent="0.3">
      <c r="A30" s="191"/>
      <c r="B30" s="64">
        <v>0.95833333333333304</v>
      </c>
      <c r="C30" s="149">
        <v>122.02501326471034</v>
      </c>
      <c r="D30" s="149">
        <v>114.13344566529972</v>
      </c>
      <c r="E30" s="149">
        <v>132.12036323704257</v>
      </c>
      <c r="F30" s="149">
        <v>152.52856478350515</v>
      </c>
      <c r="G30" s="149">
        <v>120.12436225820638</v>
      </c>
      <c r="H30" s="149">
        <v>139.12213401186426</v>
      </c>
      <c r="I30" s="154">
        <v>71.454048161105632</v>
      </c>
      <c r="K30" s="191"/>
      <c r="L30" s="64">
        <v>0.95833333333333304</v>
      </c>
      <c r="M30" s="149">
        <v>73.73368257277879</v>
      </c>
      <c r="N30" s="149">
        <v>73.569856786073032</v>
      </c>
      <c r="O30" s="149">
        <v>76.20596062834008</v>
      </c>
      <c r="P30" s="149">
        <v>80.044674466568864</v>
      </c>
      <c r="Q30" s="149">
        <v>75.511324304141525</v>
      </c>
      <c r="R30" s="149">
        <v>276.22055858110053</v>
      </c>
      <c r="S30" s="154">
        <v>168.90808635913154</v>
      </c>
      <c r="U30" s="65"/>
      <c r="W30" s="155"/>
      <c r="X30" s="155"/>
      <c r="Y30" s="155"/>
      <c r="Z30" s="155"/>
      <c r="AA30" s="155"/>
      <c r="AB30" s="155"/>
      <c r="AC30" s="155"/>
      <c r="AE30" s="155"/>
    </row>
    <row r="31" spans="1:31" x14ac:dyDescent="0.25">
      <c r="A31" s="2"/>
      <c r="B31" s="3" t="s">
        <v>0</v>
      </c>
      <c r="C31" s="4" t="s">
        <v>1</v>
      </c>
      <c r="D31" s="4" t="s">
        <v>2</v>
      </c>
      <c r="E31" s="4" t="s">
        <v>3</v>
      </c>
      <c r="F31" s="4" t="s">
        <v>4</v>
      </c>
      <c r="G31" s="4" t="s">
        <v>5</v>
      </c>
      <c r="H31" s="4" t="s">
        <v>6</v>
      </c>
      <c r="I31" s="5" t="s">
        <v>7</v>
      </c>
      <c r="K31" s="2"/>
      <c r="L31" s="3" t="s">
        <v>0</v>
      </c>
      <c r="M31" s="4" t="s">
        <v>1</v>
      </c>
      <c r="N31" s="4" t="s">
        <v>2</v>
      </c>
      <c r="O31" s="4" t="s">
        <v>3</v>
      </c>
      <c r="P31" s="4" t="s">
        <v>4</v>
      </c>
      <c r="Q31" s="4" t="s">
        <v>5</v>
      </c>
      <c r="R31" s="4" t="s">
        <v>6</v>
      </c>
      <c r="S31" s="5" t="s">
        <v>7</v>
      </c>
    </row>
    <row r="32" spans="1:31" x14ac:dyDescent="0.25">
      <c r="A32" s="190" t="s">
        <v>12</v>
      </c>
      <c r="B32" s="62">
        <v>0</v>
      </c>
      <c r="C32" s="147">
        <v>35.37056864738355</v>
      </c>
      <c r="D32" s="147">
        <v>23.468536368989167</v>
      </c>
      <c r="E32" s="11">
        <v>35.226835199999996</v>
      </c>
      <c r="F32" s="11">
        <v>50.393944800000007</v>
      </c>
      <c r="G32" s="147">
        <v>39.377230624349771</v>
      </c>
      <c r="H32" s="147">
        <v>57.140020086834468</v>
      </c>
      <c r="I32" s="152">
        <v>58.787270558868208</v>
      </c>
      <c r="K32" s="190" t="s">
        <v>12</v>
      </c>
      <c r="L32" s="62">
        <v>0</v>
      </c>
      <c r="M32" s="147">
        <v>35.789590348355674</v>
      </c>
      <c r="N32" s="147">
        <v>36.720846884497178</v>
      </c>
      <c r="O32" s="11">
        <v>31.802004</v>
      </c>
      <c r="P32" s="11">
        <v>42.076497599999996</v>
      </c>
      <c r="Q32" s="147">
        <v>39.987376235473945</v>
      </c>
      <c r="R32" s="147">
        <v>176.31455963264401</v>
      </c>
      <c r="S32" s="152">
        <v>113.59457231326776</v>
      </c>
      <c r="U32" s="65"/>
      <c r="W32" s="155"/>
      <c r="X32" s="155"/>
      <c r="Y32" s="156"/>
      <c r="Z32" s="156"/>
      <c r="AA32" s="155"/>
      <c r="AB32" s="155"/>
      <c r="AC32" s="155"/>
      <c r="AE32" s="155"/>
    </row>
    <row r="33" spans="1:31" x14ac:dyDescent="0.25">
      <c r="A33" s="190"/>
      <c r="B33" s="63">
        <v>4.1666666666666664E-2</v>
      </c>
      <c r="C33" s="148">
        <v>31.47351714088413</v>
      </c>
      <c r="D33" s="148">
        <v>29.062732877665013</v>
      </c>
      <c r="E33" s="14">
        <v>41.097974399999998</v>
      </c>
      <c r="F33" s="14">
        <v>26.909388000000003</v>
      </c>
      <c r="G33" s="148">
        <v>35.038733908161163</v>
      </c>
      <c r="H33" s="148">
        <v>91.873177399946073</v>
      </c>
      <c r="I33" s="153">
        <v>71.61583689962967</v>
      </c>
      <c r="K33" s="190"/>
      <c r="L33" s="63">
        <v>4.1666666666666664E-2</v>
      </c>
      <c r="M33" s="148">
        <v>25.396277578289109</v>
      </c>
      <c r="N33" s="148">
        <v>19.280595465743133</v>
      </c>
      <c r="O33" s="14">
        <v>34.737573600000005</v>
      </c>
      <c r="P33" s="14">
        <v>24.463080000000001</v>
      </c>
      <c r="Q33" s="148">
        <v>28.375024598464989</v>
      </c>
      <c r="R33" s="148">
        <v>59.609235745159246</v>
      </c>
      <c r="S33" s="153">
        <v>58.10172070255183</v>
      </c>
      <c r="U33" s="65"/>
      <c r="W33" s="155"/>
      <c r="X33" s="155"/>
      <c r="Y33" s="156"/>
      <c r="Z33" s="156"/>
      <c r="AA33" s="155"/>
      <c r="AB33" s="155"/>
      <c r="AC33" s="155"/>
      <c r="AE33" s="155"/>
    </row>
    <row r="34" spans="1:31" x14ac:dyDescent="0.25">
      <c r="A34" s="190"/>
      <c r="B34" s="62">
        <v>8.3333333333333329E-2</v>
      </c>
      <c r="C34" s="147">
        <v>19.183267235120354</v>
      </c>
      <c r="D34" s="147">
        <v>16.109691231218918</v>
      </c>
      <c r="E34" s="11">
        <v>21.527510400000001</v>
      </c>
      <c r="F34" s="11">
        <v>21.527510400000001</v>
      </c>
      <c r="G34" s="147">
        <v>21.356284813412078</v>
      </c>
      <c r="H34" s="147">
        <v>76.466504897065676</v>
      </c>
      <c r="I34" s="152">
        <v>54.536154854020765</v>
      </c>
      <c r="K34" s="190"/>
      <c r="L34" s="62">
        <v>8.3333333333333329E-2</v>
      </c>
      <c r="M34" s="147">
        <v>31.591375844436545</v>
      </c>
      <c r="N34" s="147">
        <v>31.575433613646851</v>
      </c>
      <c r="O34" s="11">
        <v>37.183881599999999</v>
      </c>
      <c r="P34" s="11">
        <v>28.866434400000003</v>
      </c>
      <c r="Q34" s="147">
        <v>35.2967502391596</v>
      </c>
      <c r="R34" s="147">
        <v>55.56626338266328</v>
      </c>
      <c r="S34" s="152">
        <v>58.093640438789976</v>
      </c>
      <c r="U34" s="65"/>
      <c r="W34" s="155"/>
      <c r="X34" s="155"/>
      <c r="Y34" s="156"/>
      <c r="Z34" s="156"/>
      <c r="AA34" s="155"/>
      <c r="AB34" s="155"/>
      <c r="AC34" s="155"/>
      <c r="AE34" s="155"/>
    </row>
    <row r="35" spans="1:31" x14ac:dyDescent="0.25">
      <c r="A35" s="190"/>
      <c r="B35" s="63">
        <v>0.125</v>
      </c>
      <c r="C35" s="148">
        <v>25.91752053881811</v>
      </c>
      <c r="D35" s="148">
        <v>24.158561062846804</v>
      </c>
      <c r="E35" s="14">
        <v>29.355696000000002</v>
      </c>
      <c r="F35" s="14">
        <v>26.420126400000001</v>
      </c>
      <c r="G35" s="148">
        <v>28.853372238443107</v>
      </c>
      <c r="H35" s="148">
        <v>66.247201286547664</v>
      </c>
      <c r="I35" s="153">
        <v>46.429764506912534</v>
      </c>
      <c r="K35" s="190"/>
      <c r="L35" s="63">
        <v>0.125</v>
      </c>
      <c r="M35" s="148">
        <v>34.431237188689387</v>
      </c>
      <c r="N35" s="148">
        <v>39.862098516396088</v>
      </c>
      <c r="O35" s="14">
        <v>33.7590504</v>
      </c>
      <c r="P35" s="14">
        <v>32.780527200000002</v>
      </c>
      <c r="Q35" s="148">
        <v>38.469700891120183</v>
      </c>
      <c r="R35" s="148">
        <v>48.916560758266911</v>
      </c>
      <c r="S35" s="153">
        <v>46.759600792114803</v>
      </c>
      <c r="U35" s="65"/>
      <c r="W35" s="155"/>
      <c r="X35" s="155"/>
      <c r="Y35" s="156"/>
      <c r="Z35" s="156"/>
      <c r="AA35" s="155"/>
      <c r="AB35" s="155"/>
      <c r="AC35" s="155"/>
      <c r="AE35" s="155"/>
    </row>
    <row r="36" spans="1:31" x14ac:dyDescent="0.25">
      <c r="A36" s="190"/>
      <c r="B36" s="62">
        <v>0.16666666666666699</v>
      </c>
      <c r="C36" s="147">
        <v>75.948926228327934</v>
      </c>
      <c r="D36" s="147">
        <v>79.144481084189792</v>
      </c>
      <c r="E36" s="11">
        <v>84.152995200000007</v>
      </c>
      <c r="F36" s="11">
        <v>70.942931999999999</v>
      </c>
      <c r="G36" s="147">
        <v>84.55217142758103</v>
      </c>
      <c r="H36" s="147">
        <v>105.24273409045402</v>
      </c>
      <c r="I36" s="152">
        <v>67.603213977137472</v>
      </c>
      <c r="K36" s="190"/>
      <c r="L36" s="62">
        <v>0.16666666666666699</v>
      </c>
      <c r="M36" s="147">
        <v>117.87430570155269</v>
      </c>
      <c r="N36" s="147">
        <v>114.25026273435734</v>
      </c>
      <c r="O36" s="11">
        <v>131.12210880000001</v>
      </c>
      <c r="P36" s="11">
        <v>118.8905688</v>
      </c>
      <c r="Q36" s="147">
        <v>131.6998648127811</v>
      </c>
      <c r="R36" s="147">
        <v>71.628468400499216</v>
      </c>
      <c r="S36" s="152">
        <v>42.290280229486029</v>
      </c>
      <c r="U36" s="65"/>
      <c r="W36" s="155"/>
      <c r="X36" s="155"/>
      <c r="Y36" s="156"/>
      <c r="Z36" s="156"/>
      <c r="AA36" s="155"/>
      <c r="AB36" s="155"/>
      <c r="AC36" s="155"/>
      <c r="AE36" s="155"/>
    </row>
    <row r="37" spans="1:31" x14ac:dyDescent="0.25">
      <c r="A37" s="190"/>
      <c r="B37" s="63">
        <v>0.20833333333333301</v>
      </c>
      <c r="C37" s="148">
        <v>196.02578201949115</v>
      </c>
      <c r="D37" s="148">
        <v>202.89566543552783</v>
      </c>
      <c r="E37" s="14">
        <v>202.06504080000002</v>
      </c>
      <c r="F37" s="14">
        <v>199.6187328</v>
      </c>
      <c r="G37" s="148">
        <v>218.23093950939381</v>
      </c>
      <c r="H37" s="148">
        <v>175.75008234952406</v>
      </c>
      <c r="I37" s="153">
        <v>107.95768045482087</v>
      </c>
      <c r="K37" s="190"/>
      <c r="L37" s="63">
        <v>0.20833333333333301</v>
      </c>
      <c r="M37" s="148">
        <v>357.0054735599835</v>
      </c>
      <c r="N37" s="148">
        <v>377.66686686915523</v>
      </c>
      <c r="O37" s="14">
        <v>360.5857992</v>
      </c>
      <c r="P37" s="14">
        <v>364.98915360000001</v>
      </c>
      <c r="Q37" s="148">
        <v>398.87889328754187</v>
      </c>
      <c r="R37" s="148">
        <v>146.8724183045907</v>
      </c>
      <c r="S37" s="153">
        <v>68.591493993169919</v>
      </c>
      <c r="U37" s="65"/>
      <c r="W37" s="155"/>
      <c r="X37" s="155"/>
      <c r="Y37" s="156"/>
      <c r="Z37" s="156"/>
      <c r="AA37" s="155"/>
      <c r="AB37" s="155"/>
      <c r="AC37" s="155"/>
      <c r="AE37" s="155"/>
    </row>
    <row r="38" spans="1:31" x14ac:dyDescent="0.25">
      <c r="A38" s="190"/>
      <c r="B38" s="62">
        <v>0.25</v>
      </c>
      <c r="C38" s="147">
        <v>341.96558337582184</v>
      </c>
      <c r="D38" s="147">
        <v>342.80890602856169</v>
      </c>
      <c r="E38" s="11">
        <v>368.41398480000004</v>
      </c>
      <c r="F38" s="11">
        <v>343.46164320000003</v>
      </c>
      <c r="G38" s="147">
        <v>380.70232278202678</v>
      </c>
      <c r="H38" s="147">
        <v>192.07678432486543</v>
      </c>
      <c r="I38" s="152">
        <v>123.38922459804519</v>
      </c>
      <c r="K38" s="190"/>
      <c r="L38" s="62">
        <v>0.25</v>
      </c>
      <c r="M38" s="147">
        <v>752.87028647386671</v>
      </c>
      <c r="N38" s="147">
        <v>767.781870712304</v>
      </c>
      <c r="O38" s="11">
        <v>785.26486799999998</v>
      </c>
      <c r="P38" s="11">
        <v>773.52258959999995</v>
      </c>
      <c r="Q38" s="147">
        <v>841.17496480712612</v>
      </c>
      <c r="R38" s="147">
        <v>184.40829474141177</v>
      </c>
      <c r="S38" s="152">
        <v>97.761800639285525</v>
      </c>
      <c r="U38" s="65"/>
      <c r="W38" s="155"/>
      <c r="X38" s="155"/>
      <c r="Y38" s="156"/>
      <c r="Z38" s="156"/>
      <c r="AA38" s="155"/>
      <c r="AB38" s="155"/>
      <c r="AC38" s="155"/>
      <c r="AE38" s="155"/>
    </row>
    <row r="39" spans="1:31" x14ac:dyDescent="0.25">
      <c r="A39" s="190"/>
      <c r="B39" s="63">
        <v>0.29166666666666702</v>
      </c>
      <c r="C39" s="148">
        <v>470.46980484633377</v>
      </c>
      <c r="D39" s="148">
        <v>457.32479548892553</v>
      </c>
      <c r="E39" s="14">
        <v>504.91797120000001</v>
      </c>
      <c r="F39" s="14">
        <v>488.77233839999997</v>
      </c>
      <c r="G39" s="148">
        <v>523.76308087988048</v>
      </c>
      <c r="H39" s="148">
        <v>336.31365601161332</v>
      </c>
      <c r="I39" s="153">
        <v>199.7413567688952</v>
      </c>
      <c r="K39" s="190"/>
      <c r="L39" s="63">
        <v>0.29166666666666702</v>
      </c>
      <c r="M39" s="148">
        <v>955.14512266235386</v>
      </c>
      <c r="N39" s="148">
        <v>955.95427849628413</v>
      </c>
      <c r="O39" s="14">
        <v>1010.325204</v>
      </c>
      <c r="P39" s="14">
        <v>985.37286240000003</v>
      </c>
      <c r="Q39" s="148">
        <v>1067.1747568949816</v>
      </c>
      <c r="R39" s="148">
        <v>245.53228937999015</v>
      </c>
      <c r="S39" s="153">
        <v>142.33386936695024</v>
      </c>
      <c r="U39" s="65"/>
      <c r="W39" s="155"/>
      <c r="X39" s="155"/>
      <c r="Y39" s="156"/>
      <c r="Z39" s="156"/>
      <c r="AA39" s="155"/>
      <c r="AB39" s="155"/>
      <c r="AC39" s="155"/>
      <c r="AE39" s="155"/>
    </row>
    <row r="40" spans="1:31" x14ac:dyDescent="0.25">
      <c r="A40" s="190"/>
      <c r="B40" s="62">
        <v>0.33333333333333298</v>
      </c>
      <c r="C40" s="147">
        <v>513.60226728878649</v>
      </c>
      <c r="D40" s="147">
        <v>518.92102130921432</v>
      </c>
      <c r="E40" s="11">
        <v>525.46695840000007</v>
      </c>
      <c r="F40" s="11">
        <v>539.65554480000003</v>
      </c>
      <c r="G40" s="147">
        <v>571.78144716413874</v>
      </c>
      <c r="H40" s="147">
        <v>464.31471691792177</v>
      </c>
      <c r="I40" s="152">
        <v>340.12794421926014</v>
      </c>
      <c r="K40" s="190"/>
      <c r="L40" s="62">
        <v>0.33333333333333298</v>
      </c>
      <c r="M40" s="147">
        <v>733.92534863965943</v>
      </c>
      <c r="N40" s="147">
        <v>744.46381168054018</v>
      </c>
      <c r="O40" s="11">
        <v>749.54877120000015</v>
      </c>
      <c r="P40" s="11">
        <v>774.01185120000002</v>
      </c>
      <c r="Q40" s="147">
        <v>820.00796206804887</v>
      </c>
      <c r="R40" s="147">
        <v>318.75569068709927</v>
      </c>
      <c r="S40" s="152">
        <v>212.73411713816145</v>
      </c>
      <c r="U40" s="65"/>
      <c r="W40" s="155"/>
      <c r="X40" s="155"/>
      <c r="Y40" s="156"/>
      <c r="Z40" s="156"/>
      <c r="AA40" s="155"/>
      <c r="AB40" s="155"/>
      <c r="AC40" s="155"/>
      <c r="AE40" s="155"/>
    </row>
    <row r="41" spans="1:31" x14ac:dyDescent="0.25">
      <c r="A41" s="190"/>
      <c r="B41" s="63">
        <v>0.375</v>
      </c>
      <c r="C41" s="148">
        <v>491.33488464218982</v>
      </c>
      <c r="D41" s="148">
        <v>518.25169449733164</v>
      </c>
      <c r="E41" s="14">
        <v>483.87972239999999</v>
      </c>
      <c r="F41" s="14">
        <v>513.23541840000007</v>
      </c>
      <c r="G41" s="148">
        <v>546.99168846342468</v>
      </c>
      <c r="H41" s="148">
        <v>568.33400057969379</v>
      </c>
      <c r="I41" s="153">
        <v>471.76979988678681</v>
      </c>
      <c r="K41" s="190"/>
      <c r="L41" s="63">
        <v>0.375</v>
      </c>
      <c r="M41" s="148">
        <v>680.0887005968907</v>
      </c>
      <c r="N41" s="148">
        <v>730.25461488878523</v>
      </c>
      <c r="O41" s="14">
        <v>709.91858160000004</v>
      </c>
      <c r="P41" s="14">
        <v>661.48168320000002</v>
      </c>
      <c r="Q41" s="148">
        <v>759.85677621794616</v>
      </c>
      <c r="R41" s="148">
        <v>401.61565729328163</v>
      </c>
      <c r="S41" s="153">
        <v>308.24454923581533</v>
      </c>
      <c r="U41" s="65"/>
      <c r="W41" s="155"/>
      <c r="X41" s="155"/>
      <c r="Y41" s="156"/>
      <c r="Z41" s="156"/>
      <c r="AA41" s="155"/>
      <c r="AB41" s="155"/>
      <c r="AC41" s="155"/>
      <c r="AE41" s="155"/>
    </row>
    <row r="42" spans="1:31" x14ac:dyDescent="0.25">
      <c r="A42" s="190"/>
      <c r="B42" s="62">
        <v>0.41666666666666702</v>
      </c>
      <c r="C42" s="147">
        <v>464.05483938661877</v>
      </c>
      <c r="D42" s="147">
        <v>442.92174388669849</v>
      </c>
      <c r="E42" s="11">
        <v>483.39046080000003</v>
      </c>
      <c r="F42" s="11">
        <v>504.91797120000001</v>
      </c>
      <c r="G42" s="147">
        <v>516.62144917831836</v>
      </c>
      <c r="H42" s="147">
        <v>621.09431229127631</v>
      </c>
      <c r="I42" s="152">
        <v>518.52298718575707</v>
      </c>
      <c r="K42" s="190"/>
      <c r="L42" s="62">
        <v>0.41666666666666702</v>
      </c>
      <c r="M42" s="147">
        <v>561.11094438206055</v>
      </c>
      <c r="N42" s="147">
        <v>547.52260392701191</v>
      </c>
      <c r="O42" s="11">
        <v>586.13539680000008</v>
      </c>
      <c r="P42" s="11">
        <v>600.32398320000004</v>
      </c>
      <c r="Q42" s="147">
        <v>626.92403641547719</v>
      </c>
      <c r="R42" s="147">
        <v>450.73633198661673</v>
      </c>
      <c r="S42" s="152">
        <v>355.24735551960407</v>
      </c>
      <c r="U42" s="65"/>
      <c r="W42" s="155"/>
      <c r="X42" s="155"/>
      <c r="Y42" s="156"/>
      <c r="Z42" s="156"/>
      <c r="AA42" s="155"/>
      <c r="AB42" s="155"/>
      <c r="AC42" s="155"/>
      <c r="AE42" s="155"/>
    </row>
    <row r="43" spans="1:31" x14ac:dyDescent="0.25">
      <c r="A43" s="190"/>
      <c r="B43" s="63">
        <v>0.45833333333333298</v>
      </c>
      <c r="C43" s="148">
        <v>507.19549665534947</v>
      </c>
      <c r="D43" s="148">
        <v>479.10164085316325</v>
      </c>
      <c r="E43" s="14">
        <v>537.69849840000006</v>
      </c>
      <c r="F43" s="14">
        <v>547.48373040000001</v>
      </c>
      <c r="G43" s="148">
        <v>564.64893857189077</v>
      </c>
      <c r="H43" s="148">
        <v>685.1727014157874</v>
      </c>
      <c r="I43" s="153">
        <v>515.56815375003453</v>
      </c>
      <c r="K43" s="190"/>
      <c r="L43" s="63">
        <v>0.45833333333333298</v>
      </c>
      <c r="M43" s="148">
        <v>548.43430529902059</v>
      </c>
      <c r="N43" s="148">
        <v>549.93565520148752</v>
      </c>
      <c r="O43" s="14">
        <v>569.50050239999996</v>
      </c>
      <c r="P43" s="14">
        <v>575.37164159999998</v>
      </c>
      <c r="Q43" s="148">
        <v>612.76054553779738</v>
      </c>
      <c r="R43" s="148">
        <v>527.75517826437238</v>
      </c>
      <c r="S43" s="153">
        <v>442.55273808403098</v>
      </c>
      <c r="U43" s="65"/>
      <c r="W43" s="155"/>
      <c r="X43" s="155"/>
      <c r="Y43" s="156"/>
      <c r="Z43" s="156"/>
      <c r="AA43" s="155"/>
      <c r="AB43" s="155"/>
      <c r="AC43" s="155"/>
      <c r="AE43" s="155"/>
    </row>
    <row r="44" spans="1:31" x14ac:dyDescent="0.25">
      <c r="A44" s="190"/>
      <c r="B44" s="62">
        <v>0.5</v>
      </c>
      <c r="C44" s="147">
        <v>615.64693121593484</v>
      </c>
      <c r="D44" s="147">
        <v>654.57572184105061</v>
      </c>
      <c r="E44" s="11">
        <v>592.49579760000006</v>
      </c>
      <c r="F44" s="11">
        <v>651.69645120000007</v>
      </c>
      <c r="G44" s="147">
        <v>685.3853958453775</v>
      </c>
      <c r="H44" s="147">
        <v>762.94781975420335</v>
      </c>
      <c r="I44" s="152">
        <v>616.11834519626211</v>
      </c>
      <c r="K44" s="190"/>
      <c r="L44" s="62">
        <v>0.5</v>
      </c>
      <c r="M44" s="147">
        <v>534.94662657356218</v>
      </c>
      <c r="N44" s="147">
        <v>517.55111277403478</v>
      </c>
      <c r="O44" s="11">
        <v>537.20923679999999</v>
      </c>
      <c r="P44" s="11">
        <v>598.36693679999996</v>
      </c>
      <c r="Q44" s="147">
        <v>597.6908876152421</v>
      </c>
      <c r="R44" s="147">
        <v>553.15739018539421</v>
      </c>
      <c r="S44" s="152">
        <v>527.11126481759618</v>
      </c>
      <c r="U44" s="65"/>
      <c r="W44" s="155"/>
      <c r="X44" s="155"/>
      <c r="Y44" s="156"/>
      <c r="Z44" s="156"/>
      <c r="AA44" s="155"/>
      <c r="AB44" s="155"/>
      <c r="AC44" s="155"/>
      <c r="AE44" s="155"/>
    </row>
    <row r="45" spans="1:31" x14ac:dyDescent="0.25">
      <c r="A45" s="190"/>
      <c r="B45" s="63">
        <v>0.54166666666666696</v>
      </c>
      <c r="C45" s="148">
        <v>536.45333061587917</v>
      </c>
      <c r="D45" s="148">
        <v>532.64354311579552</v>
      </c>
      <c r="E45" s="14">
        <v>514.70320320000008</v>
      </c>
      <c r="F45" s="14">
        <v>607.1736456000001</v>
      </c>
      <c r="G45" s="148">
        <v>597.22100397796771</v>
      </c>
      <c r="H45" s="148">
        <v>645.56391321872297</v>
      </c>
      <c r="I45" s="153">
        <v>574.01760806562265</v>
      </c>
      <c r="K45" s="190"/>
      <c r="L45" s="63">
        <v>0.54166666666666696</v>
      </c>
      <c r="M45" s="148">
        <v>539.67874759914503</v>
      </c>
      <c r="N45" s="148">
        <v>512.60416073058627</v>
      </c>
      <c r="O45" s="14">
        <v>574.88238000000001</v>
      </c>
      <c r="P45" s="14">
        <v>580.26425760000006</v>
      </c>
      <c r="Q45" s="148">
        <v>602.97804239963534</v>
      </c>
      <c r="R45" s="148">
        <v>598.44713563499704</v>
      </c>
      <c r="S45" s="153">
        <v>570.75409701596459</v>
      </c>
      <c r="U45" s="65"/>
      <c r="W45" s="155"/>
      <c r="X45" s="155"/>
      <c r="Y45" s="156"/>
      <c r="Z45" s="156"/>
      <c r="AA45" s="155"/>
      <c r="AB45" s="155"/>
      <c r="AC45" s="155"/>
      <c r="AE45" s="155"/>
    </row>
    <row r="46" spans="1:31" x14ac:dyDescent="0.25">
      <c r="A46" s="190"/>
      <c r="B46" s="62">
        <v>0.58333333333333304</v>
      </c>
      <c r="C46" s="147">
        <v>632.11145441907502</v>
      </c>
      <c r="D46" s="147">
        <v>621.6915953906456</v>
      </c>
      <c r="E46" s="11">
        <v>695.24073360000011</v>
      </c>
      <c r="F46" s="11">
        <v>632.61524880000002</v>
      </c>
      <c r="G46" s="147">
        <v>703.7149662221874</v>
      </c>
      <c r="H46" s="147">
        <v>598.57552552194295</v>
      </c>
      <c r="I46" s="152">
        <v>533.94987464176609</v>
      </c>
      <c r="K46" s="190"/>
      <c r="L46" s="62">
        <v>0.58333333333333304</v>
      </c>
      <c r="M46" s="147">
        <v>541.05895491831166</v>
      </c>
      <c r="N46" s="147">
        <v>541.82170986125504</v>
      </c>
      <c r="O46" s="11">
        <v>524.97769679999999</v>
      </c>
      <c r="P46" s="11">
        <v>605.21659920000002</v>
      </c>
      <c r="Q46" s="147">
        <v>604.52013519302227</v>
      </c>
      <c r="R46" s="147">
        <v>748.49876904168855</v>
      </c>
      <c r="S46" s="152">
        <v>643.80076222363653</v>
      </c>
      <c r="U46" s="65"/>
      <c r="W46" s="155"/>
      <c r="X46" s="155"/>
      <c r="Y46" s="156"/>
      <c r="Z46" s="156"/>
      <c r="AA46" s="155"/>
      <c r="AB46" s="155"/>
      <c r="AC46" s="155"/>
      <c r="AE46" s="155"/>
    </row>
    <row r="47" spans="1:31" x14ac:dyDescent="0.25">
      <c r="A47" s="190"/>
      <c r="B47" s="63">
        <v>0.625</v>
      </c>
      <c r="C47" s="148">
        <v>809.16713175035466</v>
      </c>
      <c r="D47" s="148">
        <v>843.87257555770714</v>
      </c>
      <c r="E47" s="14">
        <v>839.57290560000001</v>
      </c>
      <c r="F47" s="14">
        <v>812.17425600000001</v>
      </c>
      <c r="G47" s="148">
        <v>900.82692981907439</v>
      </c>
      <c r="H47" s="148">
        <v>595.37110383199274</v>
      </c>
      <c r="I47" s="153">
        <v>516.32731767087398</v>
      </c>
      <c r="K47" s="190"/>
      <c r="L47" s="63">
        <v>0.625</v>
      </c>
      <c r="M47" s="148">
        <v>594.63715171469141</v>
      </c>
      <c r="N47" s="148">
        <v>553.76443879496503</v>
      </c>
      <c r="O47" s="14">
        <v>624.29780159999996</v>
      </c>
      <c r="P47" s="14">
        <v>659.52463680000005</v>
      </c>
      <c r="Q47" s="148">
        <v>664.38255587070239</v>
      </c>
      <c r="R47" s="148">
        <v>674.45970036261599</v>
      </c>
      <c r="S47" s="153">
        <v>546.70256622855311</v>
      </c>
      <c r="U47" s="65"/>
      <c r="W47" s="155"/>
      <c r="X47" s="155"/>
      <c r="Y47" s="156"/>
      <c r="Z47" s="156"/>
      <c r="AA47" s="155"/>
      <c r="AB47" s="155"/>
      <c r="AC47" s="155"/>
      <c r="AE47" s="155"/>
    </row>
    <row r="48" spans="1:31" x14ac:dyDescent="0.25">
      <c r="A48" s="190"/>
      <c r="B48" s="62">
        <v>0.66666666666666696</v>
      </c>
      <c r="C48" s="147">
        <v>957.83223008474545</v>
      </c>
      <c r="D48" s="147">
        <v>922.71598431908797</v>
      </c>
      <c r="E48" s="11">
        <v>1000.539972</v>
      </c>
      <c r="F48" s="11">
        <v>1030.8741912</v>
      </c>
      <c r="G48" s="147">
        <v>1066.3323227706228</v>
      </c>
      <c r="H48" s="147">
        <v>609.41827381022233</v>
      </c>
      <c r="I48" s="152">
        <v>507.92208663634807</v>
      </c>
      <c r="K48" s="190"/>
      <c r="L48" s="62">
        <v>0.66666666666666696</v>
      </c>
      <c r="M48" s="147">
        <v>750.51816983431604</v>
      </c>
      <c r="N48" s="147">
        <v>761.98098980918337</v>
      </c>
      <c r="O48" s="11">
        <v>767.16218880000008</v>
      </c>
      <c r="P48" s="11">
        <v>790.15748399999995</v>
      </c>
      <c r="Q48" s="147">
        <v>838.54696677473885</v>
      </c>
      <c r="R48" s="147">
        <v>637.19331008412405</v>
      </c>
      <c r="S48" s="152">
        <v>540.56114391639267</v>
      </c>
      <c r="U48" s="65"/>
      <c r="W48" s="155"/>
      <c r="X48" s="155"/>
      <c r="Y48" s="156"/>
      <c r="Z48" s="156"/>
      <c r="AA48" s="155"/>
      <c r="AB48" s="155"/>
      <c r="AC48" s="155"/>
      <c r="AE48" s="155"/>
    </row>
    <row r="49" spans="1:31" x14ac:dyDescent="0.25">
      <c r="A49" s="190"/>
      <c r="B49" s="63">
        <v>0.70833333333333304</v>
      </c>
      <c r="C49" s="148">
        <v>1031.9111813159916</v>
      </c>
      <c r="D49" s="148">
        <v>1078.7783301862933</v>
      </c>
      <c r="E49" s="14">
        <v>1058.7621024</v>
      </c>
      <c r="F49" s="14">
        <v>1045.0627776000001</v>
      </c>
      <c r="G49" s="148">
        <v>1148.8026945682368</v>
      </c>
      <c r="H49" s="148">
        <v>568.08629282140305</v>
      </c>
      <c r="I49" s="153">
        <v>462.99963022103168</v>
      </c>
      <c r="K49" s="190"/>
      <c r="L49" s="63">
        <v>0.70833333333333304</v>
      </c>
      <c r="M49" s="148">
        <v>832.49758197581514</v>
      </c>
      <c r="N49" s="148">
        <v>852.88431554108081</v>
      </c>
      <c r="O49" s="14">
        <v>816.57761039999991</v>
      </c>
      <c r="P49" s="14">
        <v>903.17691360000003</v>
      </c>
      <c r="Q49" s="148">
        <v>930.14180105357582</v>
      </c>
      <c r="R49" s="148">
        <v>650.15305860427975</v>
      </c>
      <c r="S49" s="153">
        <v>554.82696464987225</v>
      </c>
      <c r="U49" s="65"/>
      <c r="W49" s="155"/>
      <c r="X49" s="155"/>
      <c r="Y49" s="156"/>
      <c r="Z49" s="156"/>
      <c r="AA49" s="155"/>
      <c r="AB49" s="155"/>
      <c r="AC49" s="155"/>
      <c r="AE49" s="155"/>
    </row>
    <row r="50" spans="1:31" x14ac:dyDescent="0.25">
      <c r="A50" s="190"/>
      <c r="B50" s="62">
        <v>0.75</v>
      </c>
      <c r="C50" s="147">
        <v>688.15298708880584</v>
      </c>
      <c r="D50" s="147">
        <v>654.1158741453155</v>
      </c>
      <c r="E50" s="11">
        <v>716.76824399999998</v>
      </c>
      <c r="F50" s="11">
        <v>751.5058176</v>
      </c>
      <c r="G50" s="147">
        <v>766.10469985858072</v>
      </c>
      <c r="H50" s="147">
        <v>419.82892602941604</v>
      </c>
      <c r="I50" s="152">
        <v>330.11007566691069</v>
      </c>
      <c r="K50" s="190"/>
      <c r="L50" s="62">
        <v>0.75</v>
      </c>
      <c r="M50" s="147">
        <v>546.62080335524354</v>
      </c>
      <c r="N50" s="147">
        <v>542.86366729368865</v>
      </c>
      <c r="O50" s="11">
        <v>589.56022800000005</v>
      </c>
      <c r="P50" s="11">
        <v>556.7797008</v>
      </c>
      <c r="Q50" s="147">
        <v>610.73433669260714</v>
      </c>
      <c r="R50" s="147">
        <v>468.32960387873948</v>
      </c>
      <c r="S50" s="152">
        <v>403.60791416123567</v>
      </c>
      <c r="U50" s="65"/>
      <c r="W50" s="155"/>
      <c r="X50" s="155"/>
      <c r="Y50" s="156"/>
      <c r="Z50" s="156"/>
      <c r="AA50" s="155"/>
      <c r="AB50" s="155"/>
      <c r="AC50" s="155"/>
      <c r="AE50" s="155"/>
    </row>
    <row r="51" spans="1:31" x14ac:dyDescent="0.25">
      <c r="A51" s="190"/>
      <c r="B51" s="63">
        <v>0.79166666666666696</v>
      </c>
      <c r="C51" s="148">
        <v>519.93764298852682</v>
      </c>
      <c r="D51" s="148">
        <v>554.60611390459758</v>
      </c>
      <c r="E51" s="14">
        <v>554.33339279999996</v>
      </c>
      <c r="F51" s="14">
        <v>494.64347759999998</v>
      </c>
      <c r="G51" s="148">
        <v>578.83447343882472</v>
      </c>
      <c r="H51" s="148">
        <v>369.10376950932823</v>
      </c>
      <c r="I51" s="153">
        <v>308.06786918753176</v>
      </c>
      <c r="K51" s="190"/>
      <c r="L51" s="63">
        <v>0.79166666666666696</v>
      </c>
      <c r="M51" s="148">
        <v>380.90474879891053</v>
      </c>
      <c r="N51" s="148">
        <v>411.40252954302628</v>
      </c>
      <c r="O51" s="14">
        <v>378.19921680000004</v>
      </c>
      <c r="P51" s="14">
        <v>387.49518719999998</v>
      </c>
      <c r="Q51" s="148">
        <v>425.58133110345915</v>
      </c>
      <c r="R51" s="148">
        <v>514.94615230920306</v>
      </c>
      <c r="S51" s="153">
        <v>428.09803838654864</v>
      </c>
      <c r="U51" s="65"/>
      <c r="W51" s="155"/>
      <c r="X51" s="155"/>
      <c r="Y51" s="156"/>
      <c r="Z51" s="156"/>
      <c r="AA51" s="155"/>
      <c r="AB51" s="155"/>
      <c r="AC51" s="155"/>
      <c r="AE51" s="155"/>
    </row>
    <row r="52" spans="1:31" x14ac:dyDescent="0.25">
      <c r="A52" s="190"/>
      <c r="B52" s="62">
        <v>0.83333333333333304</v>
      </c>
      <c r="C52" s="147">
        <v>405.44871976026963</v>
      </c>
      <c r="D52" s="147">
        <v>407.48042492447922</v>
      </c>
      <c r="E52" s="11">
        <v>443.76027119999998</v>
      </c>
      <c r="F52" s="11">
        <v>399.23746560000001</v>
      </c>
      <c r="G52" s="147">
        <v>451.37662058844239</v>
      </c>
      <c r="H52" s="147">
        <v>272.09324427707929</v>
      </c>
      <c r="I52" s="152">
        <v>235.96312401607997</v>
      </c>
      <c r="K52" s="190"/>
      <c r="L52" s="62">
        <v>0.83333333333333304</v>
      </c>
      <c r="M52" s="147">
        <v>229.88869636532925</v>
      </c>
      <c r="N52" s="147">
        <v>219.68780060161944</v>
      </c>
      <c r="O52" s="11">
        <v>249.03415440000001</v>
      </c>
      <c r="P52" s="11">
        <v>241.69523040000001</v>
      </c>
      <c r="Q52" s="147">
        <v>256.85250108668538</v>
      </c>
      <c r="R52" s="147">
        <v>376.78554284578678</v>
      </c>
      <c r="S52" s="152">
        <v>281.31737808713757</v>
      </c>
      <c r="U52" s="65"/>
      <c r="W52" s="155"/>
      <c r="X52" s="155"/>
      <c r="Y52" s="156"/>
      <c r="Z52" s="156"/>
      <c r="AA52" s="155"/>
      <c r="AB52" s="155"/>
      <c r="AC52" s="155"/>
      <c r="AE52" s="155"/>
    </row>
    <row r="53" spans="1:31" x14ac:dyDescent="0.25">
      <c r="A53" s="190"/>
      <c r="B53" s="63">
        <v>0.875</v>
      </c>
      <c r="C53" s="148">
        <v>302.86171304543518</v>
      </c>
      <c r="D53" s="148">
        <v>299.50873583571303</v>
      </c>
      <c r="E53" s="14">
        <v>328.78379519999999</v>
      </c>
      <c r="F53" s="14">
        <v>305.7885</v>
      </c>
      <c r="G53" s="148">
        <v>337.16889430778008</v>
      </c>
      <c r="H53" s="148">
        <v>235.04228905445552</v>
      </c>
      <c r="I53" s="153">
        <v>190.63182121566823</v>
      </c>
      <c r="K53" s="190"/>
      <c r="L53" s="63">
        <v>0.875</v>
      </c>
      <c r="M53" s="148">
        <v>159.20568443158058</v>
      </c>
      <c r="N53" s="148">
        <v>154.88664574776843</v>
      </c>
      <c r="O53" s="14">
        <v>153.6281424</v>
      </c>
      <c r="P53" s="14">
        <v>183.47310000000002</v>
      </c>
      <c r="Q53" s="148">
        <v>177.87902963477873</v>
      </c>
      <c r="R53" s="148">
        <v>311.12515721544975</v>
      </c>
      <c r="S53" s="153">
        <v>170.64160038139269</v>
      </c>
      <c r="U53" s="65"/>
      <c r="W53" s="155"/>
      <c r="X53" s="155"/>
      <c r="Y53" s="156"/>
      <c r="Z53" s="156"/>
      <c r="AA53" s="155"/>
      <c r="AB53" s="155"/>
      <c r="AC53" s="155"/>
      <c r="AE53" s="155"/>
    </row>
    <row r="54" spans="1:31" x14ac:dyDescent="0.25">
      <c r="A54" s="190"/>
      <c r="B54" s="62">
        <v>0.91666666666666696</v>
      </c>
      <c r="C54" s="147">
        <v>142.72658961582457</v>
      </c>
      <c r="D54" s="147">
        <v>135.38498427307616</v>
      </c>
      <c r="E54" s="11">
        <v>149.71404960000001</v>
      </c>
      <c r="F54" s="11">
        <v>155.09592720000001</v>
      </c>
      <c r="G54" s="147">
        <v>158.89418944767203</v>
      </c>
      <c r="H54" s="147">
        <v>140.17112464514679</v>
      </c>
      <c r="I54" s="152">
        <v>118.02086835548369</v>
      </c>
      <c r="K54" s="190"/>
      <c r="L54" s="62">
        <v>0.91666666666666696</v>
      </c>
      <c r="M54" s="147">
        <v>94.942215805604903</v>
      </c>
      <c r="N54" s="147">
        <v>94.756476686935102</v>
      </c>
      <c r="O54" s="11">
        <v>87.577826400000021</v>
      </c>
      <c r="P54" s="11">
        <v>111.06238319999999</v>
      </c>
      <c r="Q54" s="147">
        <v>106.07805417987161</v>
      </c>
      <c r="R54" s="147">
        <v>297.88453200926881</v>
      </c>
      <c r="S54" s="152">
        <v>160.13079660210462</v>
      </c>
      <c r="U54" s="65"/>
      <c r="W54" s="155"/>
      <c r="X54" s="155"/>
      <c r="Y54" s="156"/>
      <c r="Z54" s="156"/>
      <c r="AA54" s="155"/>
      <c r="AB54" s="155"/>
      <c r="AC54" s="155"/>
      <c r="AE54" s="155"/>
    </row>
    <row r="55" spans="1:31" ht="15.75" thickBot="1" x14ac:dyDescent="0.3">
      <c r="A55" s="191"/>
      <c r="B55" s="64">
        <v>0.95833333333333304</v>
      </c>
      <c r="C55" s="149">
        <v>89.194580914138655</v>
      </c>
      <c r="D55" s="149">
        <v>78.409271777339228</v>
      </c>
      <c r="E55" s="16">
        <v>91.002657600000006</v>
      </c>
      <c r="F55" s="16">
        <v>105.68050559999999</v>
      </c>
      <c r="G55" s="149">
        <v>99.298250421486301</v>
      </c>
      <c r="H55" s="149">
        <v>108.57618071607605</v>
      </c>
      <c r="I55" s="154">
        <v>64.899472544602574</v>
      </c>
      <c r="K55" s="191"/>
      <c r="L55" s="64">
        <v>0.95833333333333304</v>
      </c>
      <c r="M55" s="149">
        <v>63.074550265040664</v>
      </c>
      <c r="N55" s="149">
        <v>65.262804063374773</v>
      </c>
      <c r="O55" s="16">
        <v>64.093269599999999</v>
      </c>
      <c r="P55" s="16">
        <v>65.561054400000003</v>
      </c>
      <c r="Q55" s="149">
        <v>70.472608034402199</v>
      </c>
      <c r="R55" s="149">
        <v>267.0613534467081</v>
      </c>
      <c r="S55" s="154">
        <v>143.60012446260254</v>
      </c>
      <c r="U55" s="65"/>
      <c r="W55" s="155"/>
      <c r="X55" s="155"/>
      <c r="Y55" s="156"/>
      <c r="Z55" s="156"/>
      <c r="AA55" s="155"/>
      <c r="AB55" s="155"/>
      <c r="AC55" s="155"/>
      <c r="AE55" s="155"/>
    </row>
    <row r="56" spans="1:31" x14ac:dyDescent="0.25">
      <c r="Y56" s="60"/>
      <c r="Z56" s="60"/>
    </row>
    <row r="57" spans="1:31" x14ac:dyDescent="0.25">
      <c r="B57" s="9" t="s">
        <v>10</v>
      </c>
      <c r="Y57" s="60"/>
      <c r="Z57" s="60"/>
    </row>
  </sheetData>
  <mergeCells count="6">
    <mergeCell ref="A5:I5"/>
    <mergeCell ref="K5:S5"/>
    <mergeCell ref="A7:A30"/>
    <mergeCell ref="K7:K30"/>
    <mergeCell ref="A32:A55"/>
    <mergeCell ref="K32:K55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7"/>
  <sheetViews>
    <sheetView workbookViewId="0">
      <selection activeCell="I3" sqref="I3"/>
    </sheetView>
  </sheetViews>
  <sheetFormatPr defaultRowHeight="15" x14ac:dyDescent="0.25"/>
  <cols>
    <col min="1" max="1" width="3.7109375" customWidth="1"/>
    <col min="2" max="2" width="10.7109375" customWidth="1"/>
    <col min="3" max="9" width="11.7109375" customWidth="1"/>
    <col min="10" max="10" width="6" customWidth="1"/>
    <col min="11" max="11" width="3.7109375" customWidth="1"/>
    <col min="12" max="12" width="10.7109375" customWidth="1"/>
    <col min="13" max="19" width="11.7109375" customWidth="1"/>
  </cols>
  <sheetData>
    <row r="1" spans="1:19" x14ac:dyDescent="0.25">
      <c r="B1" s="1" t="s">
        <v>8</v>
      </c>
    </row>
    <row r="2" spans="1:19" x14ac:dyDescent="0.25">
      <c r="B2" s="1" t="s">
        <v>26</v>
      </c>
    </row>
    <row r="3" spans="1:19" x14ac:dyDescent="0.25">
      <c r="B3" t="s">
        <v>307</v>
      </c>
    </row>
    <row r="4" spans="1:19" ht="15.75" thickBot="1" x14ac:dyDescent="0.3"/>
    <row r="5" spans="1:19" ht="18" customHeight="1" thickBot="1" x14ac:dyDescent="0.3">
      <c r="A5" s="187" t="s">
        <v>24</v>
      </c>
      <c r="B5" s="188"/>
      <c r="C5" s="188"/>
      <c r="D5" s="188"/>
      <c r="E5" s="188"/>
      <c r="F5" s="188"/>
      <c r="G5" s="188"/>
      <c r="H5" s="188"/>
      <c r="I5" s="189"/>
      <c r="J5" s="10"/>
      <c r="K5" s="187" t="s">
        <v>25</v>
      </c>
      <c r="L5" s="188"/>
      <c r="M5" s="188"/>
      <c r="N5" s="188"/>
      <c r="O5" s="188"/>
      <c r="P5" s="188"/>
      <c r="Q5" s="188"/>
      <c r="R5" s="188"/>
      <c r="S5" s="189"/>
    </row>
    <row r="6" spans="1:19" x14ac:dyDescent="0.25">
      <c r="A6" s="2"/>
      <c r="B6" s="3" t="s">
        <v>0</v>
      </c>
      <c r="C6" s="4" t="s">
        <v>1</v>
      </c>
      <c r="D6" s="4" t="s">
        <v>2</v>
      </c>
      <c r="E6" s="4" t="s">
        <v>3</v>
      </c>
      <c r="F6" s="4" t="s">
        <v>4</v>
      </c>
      <c r="G6" s="4" t="s">
        <v>5</v>
      </c>
      <c r="H6" s="4" t="s">
        <v>6</v>
      </c>
      <c r="I6" s="5" t="s">
        <v>7</v>
      </c>
      <c r="K6" s="2"/>
      <c r="L6" s="3" t="s">
        <v>0</v>
      </c>
      <c r="M6" s="4" t="s">
        <v>1</v>
      </c>
      <c r="N6" s="4" t="s">
        <v>2</v>
      </c>
      <c r="O6" s="4" t="s">
        <v>3</v>
      </c>
      <c r="P6" s="4" t="s">
        <v>4</v>
      </c>
      <c r="Q6" s="4" t="s">
        <v>5</v>
      </c>
      <c r="R6" s="4" t="s">
        <v>6</v>
      </c>
      <c r="S6" s="5" t="s">
        <v>7</v>
      </c>
    </row>
    <row r="7" spans="1:19" x14ac:dyDescent="0.25">
      <c r="A7" s="190" t="s">
        <v>11</v>
      </c>
      <c r="B7" s="6">
        <v>0</v>
      </c>
      <c r="C7" s="171">
        <v>259.69230769230768</v>
      </c>
      <c r="D7" s="172">
        <v>226.61538461538461</v>
      </c>
      <c r="E7" s="171">
        <v>223.71428571428572</v>
      </c>
      <c r="F7" s="171">
        <v>277.46153846153845</v>
      </c>
      <c r="G7" s="171">
        <v>303.46153846153845</v>
      </c>
      <c r="H7" s="171">
        <v>389.69230769230768</v>
      </c>
      <c r="I7" s="173">
        <v>423.84615384615387</v>
      </c>
      <c r="K7" s="190" t="s">
        <v>11</v>
      </c>
      <c r="L7" s="6">
        <v>0</v>
      </c>
      <c r="M7" s="171">
        <v>306</v>
      </c>
      <c r="N7" s="172">
        <v>451.24999999999994</v>
      </c>
      <c r="O7" s="171">
        <v>459.42857142857139</v>
      </c>
      <c r="P7" s="171">
        <v>502.92307692307691</v>
      </c>
      <c r="Q7" s="171">
        <v>527.53846153846155</v>
      </c>
      <c r="R7" s="171">
        <v>699.76923076923072</v>
      </c>
      <c r="S7" s="173">
        <v>496.69230769230774</v>
      </c>
    </row>
    <row r="8" spans="1:19" x14ac:dyDescent="0.25">
      <c r="A8" s="190"/>
      <c r="B8" s="7">
        <v>4.1666666666666664E-2</v>
      </c>
      <c r="C8" s="174">
        <v>167.23076923076923</v>
      </c>
      <c r="D8" s="174">
        <v>145.53846153846155</v>
      </c>
      <c r="E8" s="174">
        <v>153.07142857142858</v>
      </c>
      <c r="F8" s="174">
        <v>165.92307692307691</v>
      </c>
      <c r="G8" s="174">
        <v>189.46153846153845</v>
      </c>
      <c r="H8" s="174">
        <v>243.53846153846152</v>
      </c>
      <c r="I8" s="175">
        <v>269.69230769230768</v>
      </c>
      <c r="K8" s="190"/>
      <c r="L8" s="7">
        <v>4.1666666666666664E-2</v>
      </c>
      <c r="M8" s="174">
        <v>178.69230769230768</v>
      </c>
      <c r="N8" s="174">
        <v>178.83333333333334</v>
      </c>
      <c r="O8" s="174">
        <v>167.57142857142858</v>
      </c>
      <c r="P8" s="174">
        <v>212.38461538461542</v>
      </c>
      <c r="Q8" s="174">
        <v>214</v>
      </c>
      <c r="R8" s="174">
        <v>333.07692307692309</v>
      </c>
      <c r="S8" s="175">
        <v>334.92307692307691</v>
      </c>
    </row>
    <row r="9" spans="1:19" x14ac:dyDescent="0.25">
      <c r="A9" s="190"/>
      <c r="B9" s="6">
        <v>8.3333333333333329E-2</v>
      </c>
      <c r="C9" s="171">
        <v>144.84615384615387</v>
      </c>
      <c r="D9" s="172">
        <v>151.46153846153845</v>
      </c>
      <c r="E9" s="171">
        <v>136.07142857142858</v>
      </c>
      <c r="F9" s="171">
        <v>175.69230769230768</v>
      </c>
      <c r="G9" s="171">
        <v>192</v>
      </c>
      <c r="H9" s="171">
        <v>246.61538461538461</v>
      </c>
      <c r="I9" s="173">
        <v>243.15384615384613</v>
      </c>
      <c r="K9" s="190"/>
      <c r="L9" s="6">
        <v>8.3333333333333329E-2</v>
      </c>
      <c r="M9" s="171">
        <v>152.23076923076923</v>
      </c>
      <c r="N9" s="172">
        <v>149.33333333333334</v>
      </c>
      <c r="O9" s="171">
        <v>160.14285714285714</v>
      </c>
      <c r="P9" s="171">
        <v>203.92307692307693</v>
      </c>
      <c r="Q9" s="171">
        <v>193.15384615384616</v>
      </c>
      <c r="R9" s="171">
        <v>256.15384615384619</v>
      </c>
      <c r="S9" s="173">
        <v>288.92307692307691</v>
      </c>
    </row>
    <row r="10" spans="1:19" x14ac:dyDescent="0.25">
      <c r="A10" s="190"/>
      <c r="B10" s="7">
        <v>0.125</v>
      </c>
      <c r="C10" s="174">
        <v>236.92307692307691</v>
      </c>
      <c r="D10" s="174">
        <v>237.76923076923077</v>
      </c>
      <c r="E10" s="174">
        <v>221</v>
      </c>
      <c r="F10" s="174">
        <v>246.07692307692307</v>
      </c>
      <c r="G10" s="174">
        <v>246.38461538461539</v>
      </c>
      <c r="H10" s="174">
        <v>218.15384615384619</v>
      </c>
      <c r="I10" s="175">
        <v>181.23076923076923</v>
      </c>
      <c r="K10" s="190"/>
      <c r="L10" s="7">
        <v>0.125</v>
      </c>
      <c r="M10" s="174">
        <v>193.92307692307693</v>
      </c>
      <c r="N10" s="174">
        <v>210.16666666666669</v>
      </c>
      <c r="O10" s="174">
        <v>207.92857142857142</v>
      </c>
      <c r="P10" s="174">
        <v>224.7692307692308</v>
      </c>
      <c r="Q10" s="174">
        <v>224.92307692307691</v>
      </c>
      <c r="R10" s="174">
        <v>220.07692307692307</v>
      </c>
      <c r="S10" s="175">
        <v>196.07692307692309</v>
      </c>
    </row>
    <row r="11" spans="1:19" x14ac:dyDescent="0.25">
      <c r="A11" s="190"/>
      <c r="B11" s="6">
        <v>0.16666666666666699</v>
      </c>
      <c r="C11" s="171">
        <v>548.76923076923072</v>
      </c>
      <c r="D11" s="172">
        <v>584.38461538461536</v>
      </c>
      <c r="E11" s="171">
        <v>579.5</v>
      </c>
      <c r="F11" s="171">
        <v>579.69230769230762</v>
      </c>
      <c r="G11" s="171">
        <v>549.30769230769226</v>
      </c>
      <c r="H11" s="171">
        <v>417.07692307692309</v>
      </c>
      <c r="I11" s="173">
        <v>228.92307692307691</v>
      </c>
      <c r="K11" s="190"/>
      <c r="L11" s="6">
        <v>0.16666666666666699</v>
      </c>
      <c r="M11" s="171">
        <v>413.84615384615387</v>
      </c>
      <c r="N11" s="172">
        <v>421.91666666666669</v>
      </c>
      <c r="O11" s="171">
        <v>446.21428571428578</v>
      </c>
      <c r="P11" s="171">
        <v>436.30769230769226</v>
      </c>
      <c r="Q11" s="171">
        <v>435.61538461538464</v>
      </c>
      <c r="R11" s="171">
        <v>291.15384615384619</v>
      </c>
      <c r="S11" s="173">
        <v>166.53846153846155</v>
      </c>
    </row>
    <row r="12" spans="1:19" x14ac:dyDescent="0.25">
      <c r="A12" s="190"/>
      <c r="B12" s="7">
        <v>0.20833333333333301</v>
      </c>
      <c r="C12" s="174">
        <v>1623.3076923076922</v>
      </c>
      <c r="D12" s="174">
        <v>1732.6923076923076</v>
      </c>
      <c r="E12" s="174">
        <v>1742.6428571428573</v>
      </c>
      <c r="F12" s="174">
        <v>1749.6153846153845</v>
      </c>
      <c r="G12" s="174">
        <v>1625.5384615384614</v>
      </c>
      <c r="H12" s="174">
        <v>856.92307692307702</v>
      </c>
      <c r="I12" s="175">
        <v>531.69230769230762</v>
      </c>
      <c r="K12" s="190"/>
      <c r="L12" s="7">
        <v>0.20833333333333301</v>
      </c>
      <c r="M12" s="174">
        <v>1148.3846153846152</v>
      </c>
      <c r="N12" s="174">
        <v>1225.8333333333335</v>
      </c>
      <c r="O12" s="174">
        <v>1217.6428571428571</v>
      </c>
      <c r="P12" s="174">
        <v>1225.0769230769231</v>
      </c>
      <c r="Q12" s="174">
        <v>1156.2307692307693</v>
      </c>
      <c r="R12" s="174">
        <v>559.30769230769238</v>
      </c>
      <c r="S12" s="175">
        <v>281.92307692307696</v>
      </c>
    </row>
    <row r="13" spans="1:19" x14ac:dyDescent="0.25">
      <c r="A13" s="190"/>
      <c r="B13" s="6">
        <v>0.25</v>
      </c>
      <c r="C13" s="171">
        <v>2813.0769230769229</v>
      </c>
      <c r="D13" s="172">
        <v>2977.3076923076924</v>
      </c>
      <c r="E13" s="171">
        <v>2997.3571428571431</v>
      </c>
      <c r="F13" s="171">
        <v>2988.7692307692309</v>
      </c>
      <c r="G13" s="171">
        <v>2705.6923076923076</v>
      </c>
      <c r="H13" s="171">
        <v>974.84615384615381</v>
      </c>
      <c r="I13" s="173">
        <v>577.92307692307691</v>
      </c>
      <c r="K13" s="190"/>
      <c r="L13" s="6">
        <v>0.25</v>
      </c>
      <c r="M13" s="171">
        <v>1985.6923076923078</v>
      </c>
      <c r="N13" s="172">
        <v>2086.5833333333335</v>
      </c>
      <c r="O13" s="171">
        <v>2117.4285714285716</v>
      </c>
      <c r="P13" s="171">
        <v>2095.0769230769229</v>
      </c>
      <c r="Q13" s="171">
        <v>2008.7692307692307</v>
      </c>
      <c r="R13" s="171">
        <v>985.92307692307691</v>
      </c>
      <c r="S13" s="173">
        <v>475.23076923076923</v>
      </c>
    </row>
    <row r="14" spans="1:19" x14ac:dyDescent="0.25">
      <c r="A14" s="190"/>
      <c r="B14" s="7">
        <v>0.29166666666666702</v>
      </c>
      <c r="C14" s="174">
        <v>2867.5384615384614</v>
      </c>
      <c r="D14" s="174">
        <v>3178.8461538461534</v>
      </c>
      <c r="E14" s="174">
        <v>3096.3571428571431</v>
      </c>
      <c r="F14" s="174">
        <v>3132.0769230769229</v>
      </c>
      <c r="G14" s="174">
        <v>2959.6153846153848</v>
      </c>
      <c r="H14" s="174">
        <v>1358.3846153846152</v>
      </c>
      <c r="I14" s="175">
        <v>791.38461538461547</v>
      </c>
      <c r="K14" s="190"/>
      <c r="L14" s="7">
        <v>0.29166666666666702</v>
      </c>
      <c r="M14" s="174">
        <v>2131.9230769230771</v>
      </c>
      <c r="N14" s="174">
        <v>2320.583333333333</v>
      </c>
      <c r="O14" s="174">
        <v>2297.5714285714284</v>
      </c>
      <c r="P14" s="174">
        <v>2348.6153846153848</v>
      </c>
      <c r="Q14" s="174">
        <v>2141.1538461538462</v>
      </c>
      <c r="R14" s="174">
        <v>1451.4615384615386</v>
      </c>
      <c r="S14" s="175">
        <v>720.92307692307691</v>
      </c>
    </row>
    <row r="15" spans="1:19" x14ac:dyDescent="0.25">
      <c r="A15" s="190"/>
      <c r="B15" s="6">
        <v>0.33333333333333298</v>
      </c>
      <c r="C15" s="171">
        <v>2185.4615384615386</v>
      </c>
      <c r="D15" s="172">
        <v>2332.8461538461538</v>
      </c>
      <c r="E15" s="171">
        <v>2310.8571428571427</v>
      </c>
      <c r="F15" s="171">
        <v>2298.7692307692305</v>
      </c>
      <c r="G15" s="171">
        <v>2187.2307692307691</v>
      </c>
      <c r="H15" s="171">
        <v>1745.4615384615386</v>
      </c>
      <c r="I15" s="173">
        <v>1060.4615384615386</v>
      </c>
      <c r="K15" s="190"/>
      <c r="L15" s="6">
        <v>0.33333333333333298</v>
      </c>
      <c r="M15" s="171">
        <v>1747.4615384615386</v>
      </c>
      <c r="N15" s="172">
        <v>1781.7500000000002</v>
      </c>
      <c r="O15" s="171">
        <v>1872</v>
      </c>
      <c r="P15" s="171">
        <v>1875.6153846153845</v>
      </c>
      <c r="Q15" s="171">
        <v>1837.7692307692307</v>
      </c>
      <c r="R15" s="171">
        <v>1832.6923076923078</v>
      </c>
      <c r="S15" s="173">
        <v>1018.2307692307692</v>
      </c>
    </row>
    <row r="16" spans="1:19" x14ac:dyDescent="0.25">
      <c r="A16" s="190"/>
      <c r="B16" s="7">
        <v>0.375</v>
      </c>
      <c r="C16" s="174">
        <v>1742.0769230769229</v>
      </c>
      <c r="D16" s="174">
        <v>1727.5384615384617</v>
      </c>
      <c r="E16" s="174">
        <v>1762.5714285714284</v>
      </c>
      <c r="F16" s="174">
        <v>1848.3846153846152</v>
      </c>
      <c r="G16" s="174">
        <v>1974.7692307692307</v>
      </c>
      <c r="H16" s="174">
        <v>2201.2307692307695</v>
      </c>
      <c r="I16" s="175">
        <v>1453.153846153846</v>
      </c>
      <c r="K16" s="190"/>
      <c r="L16" s="7">
        <v>0.375</v>
      </c>
      <c r="M16" s="174">
        <v>1382.6923076923076</v>
      </c>
      <c r="N16" s="174">
        <v>1459.6666666666667</v>
      </c>
      <c r="O16" s="174">
        <v>1526.7857142857142</v>
      </c>
      <c r="P16" s="174">
        <v>1593.6153846153848</v>
      </c>
      <c r="Q16" s="174">
        <v>1644.9230769230771</v>
      </c>
      <c r="R16" s="174">
        <v>1923.5384615384614</v>
      </c>
      <c r="S16" s="175">
        <v>1322</v>
      </c>
    </row>
    <row r="17" spans="1:19" x14ac:dyDescent="0.25">
      <c r="A17" s="190"/>
      <c r="B17" s="6">
        <v>0.41666666666666702</v>
      </c>
      <c r="C17" s="171">
        <v>1627.0769230769231</v>
      </c>
      <c r="D17" s="172">
        <v>1593.5384615384614</v>
      </c>
      <c r="E17" s="171">
        <v>1627</v>
      </c>
      <c r="F17" s="171">
        <v>1732.3076923076924</v>
      </c>
      <c r="G17" s="171">
        <v>1995.9230769230769</v>
      </c>
      <c r="H17" s="171">
        <v>2396.6923076923076</v>
      </c>
      <c r="I17" s="173">
        <v>1774.1538461538462</v>
      </c>
      <c r="K17" s="190"/>
      <c r="L17" s="6">
        <v>0.41666666666666702</v>
      </c>
      <c r="M17" s="171">
        <v>1338.6153846153848</v>
      </c>
      <c r="N17" s="172">
        <v>1348.1666666666665</v>
      </c>
      <c r="O17" s="171">
        <v>1400.3571428571431</v>
      </c>
      <c r="P17" s="171">
        <v>1395.4615384615386</v>
      </c>
      <c r="Q17" s="171">
        <v>1648.4615384615386</v>
      </c>
      <c r="R17" s="171">
        <v>1961</v>
      </c>
      <c r="S17" s="173">
        <v>1549</v>
      </c>
    </row>
    <row r="18" spans="1:19" x14ac:dyDescent="0.25">
      <c r="A18" s="190"/>
      <c r="B18" s="7">
        <v>0.45833333333333298</v>
      </c>
      <c r="C18" s="174">
        <v>1614.9230769230771</v>
      </c>
      <c r="D18" s="174">
        <v>1561</v>
      </c>
      <c r="E18" s="174">
        <v>1588.7857142857142</v>
      </c>
      <c r="F18" s="174">
        <v>1745.1538461538462</v>
      </c>
      <c r="G18" s="174">
        <v>2263.6923076923076</v>
      </c>
      <c r="H18" s="174">
        <v>2478.2307692307691</v>
      </c>
      <c r="I18" s="175">
        <v>2055.3846153846152</v>
      </c>
      <c r="K18" s="190"/>
      <c r="L18" s="7">
        <v>0.45833333333333298</v>
      </c>
      <c r="M18" s="174">
        <v>1417.3846153846155</v>
      </c>
      <c r="N18" s="174">
        <v>1433.0833333333335</v>
      </c>
      <c r="O18" s="174">
        <v>1566.5</v>
      </c>
      <c r="P18" s="174">
        <v>1535.4615384615386</v>
      </c>
      <c r="Q18" s="174">
        <v>1875.0769230769231</v>
      </c>
      <c r="R18" s="174">
        <v>2132.4615384615381</v>
      </c>
      <c r="S18" s="175">
        <v>1700.3076923076922</v>
      </c>
    </row>
    <row r="19" spans="1:19" x14ac:dyDescent="0.25">
      <c r="A19" s="190"/>
      <c r="B19" s="6">
        <v>0.5</v>
      </c>
      <c r="C19" s="171">
        <v>1688.3076923076924</v>
      </c>
      <c r="D19" s="172">
        <v>1724.153846153846</v>
      </c>
      <c r="E19" s="171">
        <v>1567.7142857142858</v>
      </c>
      <c r="F19" s="171">
        <v>1841.4615384615386</v>
      </c>
      <c r="G19" s="171">
        <v>2372</v>
      </c>
      <c r="H19" s="171">
        <v>2484.6153846153848</v>
      </c>
      <c r="I19" s="173">
        <v>2257</v>
      </c>
      <c r="K19" s="190"/>
      <c r="L19" s="6">
        <v>0.5</v>
      </c>
      <c r="M19" s="171">
        <v>1537.7692307692307</v>
      </c>
      <c r="N19" s="172">
        <v>1499.4166666666667</v>
      </c>
      <c r="O19" s="171">
        <v>1741.2857142857144</v>
      </c>
      <c r="P19" s="171">
        <v>1746.2307692307693</v>
      </c>
      <c r="Q19" s="171">
        <v>2281.9230769230767</v>
      </c>
      <c r="R19" s="171">
        <v>2228.3846153846152</v>
      </c>
      <c r="S19" s="173">
        <v>1796.6153846153848</v>
      </c>
    </row>
    <row r="20" spans="1:19" x14ac:dyDescent="0.25">
      <c r="A20" s="190"/>
      <c r="B20" s="7">
        <v>0.54166666666666696</v>
      </c>
      <c r="C20" s="174">
        <v>1741.3076923076924</v>
      </c>
      <c r="D20" s="174">
        <v>1586.9230769230771</v>
      </c>
      <c r="E20" s="174">
        <v>1735.2857142857142</v>
      </c>
      <c r="F20" s="174">
        <v>2027.0769230769231</v>
      </c>
      <c r="G20" s="174">
        <v>2431.2307692307695</v>
      </c>
      <c r="H20" s="174">
        <v>2394.6923076923076</v>
      </c>
      <c r="I20" s="175">
        <v>2293.7692307692309</v>
      </c>
      <c r="K20" s="190"/>
      <c r="L20" s="7">
        <v>0.54166666666666696</v>
      </c>
      <c r="M20" s="174">
        <v>1625.7692307692309</v>
      </c>
      <c r="N20" s="174">
        <v>1580.9166666666667</v>
      </c>
      <c r="O20" s="174">
        <v>1731.0714285714287</v>
      </c>
      <c r="P20" s="174">
        <v>1866.8461538461538</v>
      </c>
      <c r="Q20" s="174">
        <v>2337.9230769230767</v>
      </c>
      <c r="R20" s="174">
        <v>2452.5384615384614</v>
      </c>
      <c r="S20" s="175">
        <v>1863.9230769230767</v>
      </c>
    </row>
    <row r="21" spans="1:19" x14ac:dyDescent="0.25">
      <c r="A21" s="190"/>
      <c r="B21" s="6">
        <v>0.58333333333333304</v>
      </c>
      <c r="C21" s="171">
        <v>2132.4615384615381</v>
      </c>
      <c r="D21" s="172">
        <v>2119.3846153846152</v>
      </c>
      <c r="E21" s="171">
        <v>2258.5714285714284</v>
      </c>
      <c r="F21" s="171">
        <v>2322.3846153846152</v>
      </c>
      <c r="G21" s="171">
        <v>2500.3846153846152</v>
      </c>
      <c r="H21" s="171">
        <v>2192.1538461538462</v>
      </c>
      <c r="I21" s="173">
        <v>2073.0769230769233</v>
      </c>
      <c r="K21" s="190"/>
      <c r="L21" s="6">
        <v>0.58333333333333304</v>
      </c>
      <c r="M21" s="171">
        <v>2127.6923076923076</v>
      </c>
      <c r="N21" s="172">
        <v>2117.5</v>
      </c>
      <c r="O21" s="171">
        <v>2298.8571428571427</v>
      </c>
      <c r="P21" s="171">
        <v>2383.3846153846152</v>
      </c>
      <c r="Q21" s="171">
        <v>2893.3846153846152</v>
      </c>
      <c r="R21" s="171">
        <v>2784.6153846153848</v>
      </c>
      <c r="S21" s="173">
        <v>2154.5384615384614</v>
      </c>
    </row>
    <row r="22" spans="1:19" x14ac:dyDescent="0.25">
      <c r="A22" s="190"/>
      <c r="B22" s="7">
        <v>0.625</v>
      </c>
      <c r="C22" s="174">
        <v>2459.8461538461534</v>
      </c>
      <c r="D22" s="174">
        <v>2545.9230769230767</v>
      </c>
      <c r="E22" s="174">
        <v>2609.4285714285716</v>
      </c>
      <c r="F22" s="174">
        <v>2772.2307692307695</v>
      </c>
      <c r="G22" s="174">
        <v>2653.9230769230771</v>
      </c>
      <c r="H22" s="174">
        <v>1986.6923076923076</v>
      </c>
      <c r="I22" s="175">
        <v>1912.6923076923076</v>
      </c>
      <c r="K22" s="190"/>
      <c r="L22" s="7">
        <v>0.625</v>
      </c>
      <c r="M22" s="174">
        <v>2954.2307692307695</v>
      </c>
      <c r="N22" s="174">
        <v>2818.0833333333335</v>
      </c>
      <c r="O22" s="174">
        <v>3029.7142857142853</v>
      </c>
      <c r="P22" s="174">
        <v>3103.7692307692305</v>
      </c>
      <c r="Q22" s="174">
        <v>3122.6153846153843</v>
      </c>
      <c r="R22" s="174">
        <v>2692.2307692307691</v>
      </c>
      <c r="S22" s="175">
        <v>1787.8461538461538</v>
      </c>
    </row>
    <row r="23" spans="1:19" x14ac:dyDescent="0.25">
      <c r="A23" s="190"/>
      <c r="B23" s="6">
        <v>0.66666666666666696</v>
      </c>
      <c r="C23" s="171">
        <v>2656.4615384615386</v>
      </c>
      <c r="D23" s="172">
        <v>2478.0769230769233</v>
      </c>
      <c r="E23" s="171">
        <v>2754.7857142857142</v>
      </c>
      <c r="F23" s="171">
        <v>2892</v>
      </c>
      <c r="G23" s="171">
        <v>2824.7692307692305</v>
      </c>
      <c r="H23" s="171">
        <v>1837.2307692307691</v>
      </c>
      <c r="I23" s="173">
        <v>1870.4615384615383</v>
      </c>
      <c r="K23" s="190"/>
      <c r="L23" s="6">
        <v>0.66666666666666696</v>
      </c>
      <c r="M23" s="171">
        <v>3127.7692307692305</v>
      </c>
      <c r="N23" s="172">
        <v>3313.9166666666665</v>
      </c>
      <c r="O23" s="171">
        <v>3343</v>
      </c>
      <c r="P23" s="171">
        <v>3183.6153846153848</v>
      </c>
      <c r="Q23" s="171">
        <v>3099.2307692307691</v>
      </c>
      <c r="R23" s="171">
        <v>2642.0769230769229</v>
      </c>
      <c r="S23" s="173">
        <v>1855.6153846153848</v>
      </c>
    </row>
    <row r="24" spans="1:19" x14ac:dyDescent="0.25">
      <c r="A24" s="190"/>
      <c r="B24" s="7">
        <v>0.70833333333333304</v>
      </c>
      <c r="C24" s="174">
        <v>2480.2307692307695</v>
      </c>
      <c r="D24" s="174">
        <v>2632.3846153846152</v>
      </c>
      <c r="E24" s="174">
        <v>2717.2142857142858</v>
      </c>
      <c r="F24" s="174">
        <v>2757</v>
      </c>
      <c r="G24" s="174">
        <v>2519.6153846153848</v>
      </c>
      <c r="H24" s="174">
        <v>1682.4615384615386</v>
      </c>
      <c r="I24" s="175">
        <v>1715.2307692307693</v>
      </c>
      <c r="K24" s="190"/>
      <c r="L24" s="7">
        <v>0.70833333333333304</v>
      </c>
      <c r="M24" s="174">
        <v>2891.2307692307695</v>
      </c>
      <c r="N24" s="174">
        <v>3086.333333333333</v>
      </c>
      <c r="O24" s="174">
        <v>3211.6428571428573</v>
      </c>
      <c r="P24" s="174">
        <v>2993.6153846153848</v>
      </c>
      <c r="Q24" s="174">
        <v>3067.7692307692309</v>
      </c>
      <c r="R24" s="174">
        <v>2474.9230769230771</v>
      </c>
      <c r="S24" s="175">
        <v>1840.6153846153848</v>
      </c>
    </row>
    <row r="25" spans="1:19" x14ac:dyDescent="0.25">
      <c r="A25" s="190"/>
      <c r="B25" s="6">
        <v>0.75</v>
      </c>
      <c r="C25" s="171">
        <v>1816.7692307692307</v>
      </c>
      <c r="D25" s="172">
        <v>2012.2307692307695</v>
      </c>
      <c r="E25" s="171">
        <v>2152.7857142857147</v>
      </c>
      <c r="F25" s="171">
        <v>2011.0769230769229</v>
      </c>
      <c r="G25" s="171">
        <v>2331.0769230769229</v>
      </c>
      <c r="H25" s="171">
        <v>1566.7692307692307</v>
      </c>
      <c r="I25" s="173">
        <v>1741.6923076923076</v>
      </c>
      <c r="K25" s="190"/>
      <c r="L25" s="6">
        <v>0.75</v>
      </c>
      <c r="M25" s="171">
        <v>1896.4615384615386</v>
      </c>
      <c r="N25" s="172">
        <v>2030.1666666666665</v>
      </c>
      <c r="O25" s="171">
        <v>2246.1428571428573</v>
      </c>
      <c r="P25" s="171">
        <v>2444.8461538461538</v>
      </c>
      <c r="Q25" s="171">
        <v>2409.6923076923076</v>
      </c>
      <c r="R25" s="171">
        <v>2201.9230769230771</v>
      </c>
      <c r="S25" s="173">
        <v>1654.7692307692307</v>
      </c>
    </row>
    <row r="26" spans="1:19" x14ac:dyDescent="0.25">
      <c r="A26" s="190"/>
      <c r="B26" s="7">
        <v>0.79166666666666696</v>
      </c>
      <c r="C26" s="174">
        <v>1134.9230769230769</v>
      </c>
      <c r="D26" s="174">
        <v>1218.8461538461538</v>
      </c>
      <c r="E26" s="174">
        <v>1314</v>
      </c>
      <c r="F26" s="174">
        <v>1409.8461538461538</v>
      </c>
      <c r="G26" s="174">
        <v>1730.8461538461538</v>
      </c>
      <c r="H26" s="174">
        <v>1317.9230769230769</v>
      </c>
      <c r="I26" s="175">
        <v>1412.9230769230769</v>
      </c>
      <c r="K26" s="190"/>
      <c r="L26" s="7">
        <v>0.79166666666666696</v>
      </c>
      <c r="M26" s="174">
        <v>1173.0769230769229</v>
      </c>
      <c r="N26" s="174">
        <v>1279.1666666666665</v>
      </c>
      <c r="O26" s="174">
        <v>1457.6428571428571</v>
      </c>
      <c r="P26" s="174">
        <v>1466.6153846153845</v>
      </c>
      <c r="Q26" s="174">
        <v>1824.1538461538462</v>
      </c>
      <c r="R26" s="174">
        <v>1743.9230769230771</v>
      </c>
      <c r="S26" s="175">
        <v>1472.6923076923076</v>
      </c>
    </row>
    <row r="27" spans="1:19" x14ac:dyDescent="0.25">
      <c r="A27" s="190"/>
      <c r="B27" s="6">
        <v>0.83333333333333304</v>
      </c>
      <c r="C27" s="171">
        <v>869.61538461538464</v>
      </c>
      <c r="D27" s="172">
        <v>858</v>
      </c>
      <c r="E27" s="171">
        <v>932</v>
      </c>
      <c r="F27" s="171">
        <v>1046</v>
      </c>
      <c r="G27" s="171">
        <v>1232.7692307692309</v>
      </c>
      <c r="H27" s="171">
        <v>1195.3846153846155</v>
      </c>
      <c r="I27" s="173">
        <v>1106.9230769230769</v>
      </c>
      <c r="K27" s="190"/>
      <c r="L27" s="6">
        <v>0.83333333333333304</v>
      </c>
      <c r="M27" s="171">
        <v>960.15384615384619</v>
      </c>
      <c r="N27" s="172">
        <v>1017.3333333333334</v>
      </c>
      <c r="O27" s="171">
        <v>1102.0714285714287</v>
      </c>
      <c r="P27" s="171">
        <v>1162.9230769230769</v>
      </c>
      <c r="Q27" s="171">
        <v>1410.3076923076924</v>
      </c>
      <c r="R27" s="171">
        <v>1533.9230769230769</v>
      </c>
      <c r="S27" s="173">
        <v>1252.3846153846155</v>
      </c>
    </row>
    <row r="28" spans="1:19" x14ac:dyDescent="0.25">
      <c r="A28" s="190"/>
      <c r="B28" s="7">
        <v>0.875</v>
      </c>
      <c r="C28" s="174">
        <v>754.84615384615392</v>
      </c>
      <c r="D28" s="174">
        <v>743</v>
      </c>
      <c r="E28" s="174">
        <v>840.78571428571422</v>
      </c>
      <c r="F28" s="174">
        <v>890.15384615384619</v>
      </c>
      <c r="G28" s="174">
        <v>1048.3076923076924</v>
      </c>
      <c r="H28" s="174">
        <v>1228.9230769230769</v>
      </c>
      <c r="I28" s="175">
        <v>910.07692307692309</v>
      </c>
      <c r="K28" s="190"/>
      <c r="L28" s="7">
        <v>0.875</v>
      </c>
      <c r="M28" s="174">
        <v>801.69230769230774</v>
      </c>
      <c r="N28" s="174">
        <v>874.5</v>
      </c>
      <c r="O28" s="174">
        <v>951.78571428571422</v>
      </c>
      <c r="P28" s="174">
        <v>1038.0769230769231</v>
      </c>
      <c r="Q28" s="174">
        <v>1193.8461538461538</v>
      </c>
      <c r="R28" s="174">
        <v>1380</v>
      </c>
      <c r="S28" s="175">
        <v>998.46153846153845</v>
      </c>
    </row>
    <row r="29" spans="1:19" x14ac:dyDescent="0.25">
      <c r="A29" s="190"/>
      <c r="B29" s="6">
        <v>0.91666666666666696</v>
      </c>
      <c r="C29" s="171">
        <v>677.38461538461547</v>
      </c>
      <c r="D29" s="172">
        <v>699.76923076923083</v>
      </c>
      <c r="E29" s="171">
        <v>778.64285714285711</v>
      </c>
      <c r="F29" s="171">
        <v>794.53846153846155</v>
      </c>
      <c r="G29" s="171">
        <v>900.23076923076917</v>
      </c>
      <c r="H29" s="171">
        <v>1093.8461538461538</v>
      </c>
      <c r="I29" s="173">
        <v>722.07692307692309</v>
      </c>
      <c r="K29" s="190"/>
      <c r="L29" s="6">
        <v>0.91666666666666696</v>
      </c>
      <c r="M29" s="171">
        <v>628.23076923076917</v>
      </c>
      <c r="N29" s="172">
        <v>621.58333333333326</v>
      </c>
      <c r="O29" s="171">
        <v>669.07142857142844</v>
      </c>
      <c r="P29" s="171">
        <v>773.92307692307691</v>
      </c>
      <c r="Q29" s="171">
        <v>1033.1538461538462</v>
      </c>
      <c r="R29" s="171">
        <v>1185.8461538461538</v>
      </c>
      <c r="S29" s="173">
        <v>821.46153846153845</v>
      </c>
    </row>
    <row r="30" spans="1:19" ht="15.75" thickBot="1" x14ac:dyDescent="0.3">
      <c r="A30" s="191"/>
      <c r="B30" s="8">
        <v>0.95833333333333304</v>
      </c>
      <c r="C30" s="176">
        <v>395.76923076923077</v>
      </c>
      <c r="D30" s="176">
        <v>395.23076923076923</v>
      </c>
      <c r="E30" s="176">
        <v>465.5</v>
      </c>
      <c r="F30" s="176">
        <v>474.99999999999994</v>
      </c>
      <c r="G30" s="176">
        <v>615.84615384615392</v>
      </c>
      <c r="H30" s="176">
        <v>791.76923076923083</v>
      </c>
      <c r="I30" s="177">
        <v>481.61538461538458</v>
      </c>
      <c r="K30" s="191"/>
      <c r="L30" s="8">
        <v>0.95833333333333304</v>
      </c>
      <c r="M30" s="176">
        <v>444.07692307692304</v>
      </c>
      <c r="N30" s="176">
        <v>426</v>
      </c>
      <c r="O30" s="176">
        <v>463.28571428571433</v>
      </c>
      <c r="P30" s="176">
        <v>535.46153846153845</v>
      </c>
      <c r="Q30" s="176">
        <v>760.61538461538453</v>
      </c>
      <c r="R30" s="176">
        <v>955.53846153846143</v>
      </c>
      <c r="S30" s="177">
        <v>592.23076923076928</v>
      </c>
    </row>
    <row r="31" spans="1:19" x14ac:dyDescent="0.25">
      <c r="A31" s="2"/>
      <c r="B31" s="3" t="s">
        <v>0</v>
      </c>
      <c r="C31" s="4" t="s">
        <v>1</v>
      </c>
      <c r="D31" s="4" t="s">
        <v>2</v>
      </c>
      <c r="E31" s="4" t="s">
        <v>3</v>
      </c>
      <c r="F31" s="4" t="s">
        <v>4</v>
      </c>
      <c r="G31" s="4" t="s">
        <v>5</v>
      </c>
      <c r="H31" s="4" t="s">
        <v>6</v>
      </c>
      <c r="I31" s="5" t="s">
        <v>7</v>
      </c>
      <c r="K31" s="2"/>
      <c r="L31" s="3" t="s">
        <v>0</v>
      </c>
      <c r="M31" s="4" t="s">
        <v>1</v>
      </c>
      <c r="N31" s="4" t="s">
        <v>2</v>
      </c>
      <c r="O31" s="4" t="s">
        <v>3</v>
      </c>
      <c r="P31" s="4" t="s">
        <v>4</v>
      </c>
      <c r="Q31" s="4" t="s">
        <v>5</v>
      </c>
      <c r="R31" s="4" t="s">
        <v>6</v>
      </c>
      <c r="S31" s="5" t="s">
        <v>7</v>
      </c>
    </row>
    <row r="32" spans="1:19" x14ac:dyDescent="0.25">
      <c r="A32" s="190" t="s">
        <v>12</v>
      </c>
      <c r="B32" s="6">
        <v>0</v>
      </c>
      <c r="C32" s="171">
        <v>204.10526315789474</v>
      </c>
      <c r="D32" s="172">
        <v>201.69444444444443</v>
      </c>
      <c r="E32" s="171">
        <v>204.48571428571427</v>
      </c>
      <c r="F32" s="171">
        <v>225.55555555555557</v>
      </c>
      <c r="G32" s="171">
        <v>245.16666666666669</v>
      </c>
      <c r="H32" s="171">
        <v>333.61111111111109</v>
      </c>
      <c r="I32" s="173">
        <v>329.42105263157896</v>
      </c>
      <c r="K32" s="190" t="s">
        <v>12</v>
      </c>
      <c r="L32" s="6">
        <v>0</v>
      </c>
      <c r="M32" s="171">
        <v>197.9736842105263</v>
      </c>
      <c r="N32" s="172">
        <v>342.63888888888886</v>
      </c>
      <c r="O32" s="171">
        <v>361.59999999999997</v>
      </c>
      <c r="P32" s="171">
        <v>374.61111111111114</v>
      </c>
      <c r="Q32" s="171">
        <v>398.47222222222229</v>
      </c>
      <c r="R32" s="171">
        <v>500.08333333333337</v>
      </c>
      <c r="S32" s="173">
        <v>370.4736842105263</v>
      </c>
    </row>
    <row r="33" spans="1:19" x14ac:dyDescent="0.25">
      <c r="A33" s="190"/>
      <c r="B33" s="7">
        <v>4.1666666666666664E-2</v>
      </c>
      <c r="C33" s="174">
        <v>135.55263157894737</v>
      </c>
      <c r="D33" s="174">
        <v>132.13888888888889</v>
      </c>
      <c r="E33" s="174">
        <v>131.77142857142854</v>
      </c>
      <c r="F33" s="174">
        <v>140.47222222222223</v>
      </c>
      <c r="G33" s="174">
        <v>155.38888888888889</v>
      </c>
      <c r="H33" s="174">
        <v>214.66666666666669</v>
      </c>
      <c r="I33" s="175">
        <v>220.44736842105263</v>
      </c>
      <c r="K33" s="190"/>
      <c r="L33" s="7">
        <v>4.1666666666666664E-2</v>
      </c>
      <c r="M33" s="174">
        <v>114.07894736842105</v>
      </c>
      <c r="N33" s="174">
        <v>118.25</v>
      </c>
      <c r="O33" s="174">
        <v>120.77142857142857</v>
      </c>
      <c r="P33" s="174">
        <v>152.05555555555554</v>
      </c>
      <c r="Q33" s="174">
        <v>154.13888888888889</v>
      </c>
      <c r="R33" s="174">
        <v>233.08333333333334</v>
      </c>
      <c r="S33" s="175">
        <v>249.9736842105263</v>
      </c>
    </row>
    <row r="34" spans="1:19" x14ac:dyDescent="0.25">
      <c r="A34" s="190"/>
      <c r="B34" s="6">
        <v>8.3333333333333329E-2</v>
      </c>
      <c r="C34" s="171">
        <v>130.18421052631578</v>
      </c>
      <c r="D34" s="172">
        <v>131.88888888888889</v>
      </c>
      <c r="E34" s="171">
        <v>124.11428571428571</v>
      </c>
      <c r="F34" s="171">
        <v>149</v>
      </c>
      <c r="G34" s="171">
        <v>165.05555555555554</v>
      </c>
      <c r="H34" s="171">
        <v>197.66666666666666</v>
      </c>
      <c r="I34" s="173">
        <v>191.49359886201992</v>
      </c>
      <c r="K34" s="190"/>
      <c r="L34" s="6">
        <v>8.3333333333333329E-2</v>
      </c>
      <c r="M34" s="171">
        <v>100.68421052631578</v>
      </c>
      <c r="N34" s="172">
        <v>110.36111111111111</v>
      </c>
      <c r="O34" s="171">
        <v>118.37142857142857</v>
      </c>
      <c r="P34" s="171">
        <v>149.83333333333331</v>
      </c>
      <c r="Q34" s="171">
        <v>144.36111111111111</v>
      </c>
      <c r="R34" s="171">
        <v>177.5</v>
      </c>
      <c r="S34" s="173">
        <v>225.31721194879088</v>
      </c>
    </row>
    <row r="35" spans="1:19" x14ac:dyDescent="0.25">
      <c r="A35" s="190"/>
      <c r="B35" s="7">
        <v>0.125</v>
      </c>
      <c r="C35" s="174">
        <v>219.84210526315789</v>
      </c>
      <c r="D35" s="174">
        <v>224.05555555555554</v>
      </c>
      <c r="E35" s="174">
        <v>211.45714285714286</v>
      </c>
      <c r="F35" s="174">
        <v>235.97222222222223</v>
      </c>
      <c r="G35" s="174">
        <v>236.08333333333337</v>
      </c>
      <c r="H35" s="174">
        <v>186.11111111111109</v>
      </c>
      <c r="I35" s="175">
        <v>155.89473684210529</v>
      </c>
      <c r="K35" s="190"/>
      <c r="L35" s="7">
        <v>0.125</v>
      </c>
      <c r="M35" s="174">
        <v>153.10526315789474</v>
      </c>
      <c r="N35" s="174">
        <v>157.22222222222223</v>
      </c>
      <c r="O35" s="174">
        <v>171.85714285714286</v>
      </c>
      <c r="P35" s="174">
        <v>183.02777777777777</v>
      </c>
      <c r="Q35" s="174">
        <v>182.55555555555554</v>
      </c>
      <c r="R35" s="174">
        <v>155.83333333333331</v>
      </c>
      <c r="S35" s="175">
        <v>139.18421052631578</v>
      </c>
    </row>
    <row r="36" spans="1:19" x14ac:dyDescent="0.25">
      <c r="A36" s="190"/>
      <c r="B36" s="6">
        <v>0.16666666666666699</v>
      </c>
      <c r="C36" s="171">
        <v>521.65789473684208</v>
      </c>
      <c r="D36" s="172">
        <v>564.36111111111109</v>
      </c>
      <c r="E36" s="171">
        <v>555.91428571428571</v>
      </c>
      <c r="F36" s="171">
        <v>568.80555555555543</v>
      </c>
      <c r="G36" s="171">
        <v>553.91666666666663</v>
      </c>
      <c r="H36" s="171">
        <v>353.25</v>
      </c>
      <c r="I36" s="173">
        <v>209.21052631578948</v>
      </c>
      <c r="K36" s="190"/>
      <c r="L36" s="6">
        <v>0.16666666666666699</v>
      </c>
      <c r="M36" s="171">
        <v>373.5</v>
      </c>
      <c r="N36" s="172">
        <v>388.11111111111109</v>
      </c>
      <c r="O36" s="171">
        <v>408.6</v>
      </c>
      <c r="P36" s="171">
        <v>410.94444444444446</v>
      </c>
      <c r="Q36" s="171">
        <v>397.83333333333331</v>
      </c>
      <c r="R36" s="171">
        <v>216</v>
      </c>
      <c r="S36" s="173">
        <v>132.73684210526318</v>
      </c>
    </row>
    <row r="37" spans="1:19" x14ac:dyDescent="0.25">
      <c r="A37" s="190"/>
      <c r="B37" s="7">
        <v>0.20833333333333301</v>
      </c>
      <c r="C37" s="174">
        <v>1570.7631578947369</v>
      </c>
      <c r="D37" s="174">
        <v>1741.083333333333</v>
      </c>
      <c r="E37" s="174">
        <v>1738.2285714285715</v>
      </c>
      <c r="F37" s="174">
        <v>1723.3611111111109</v>
      </c>
      <c r="G37" s="174">
        <v>1617</v>
      </c>
      <c r="H37" s="174">
        <v>726.08333333333326</v>
      </c>
      <c r="I37" s="175">
        <v>453.4736842105263</v>
      </c>
      <c r="K37" s="190"/>
      <c r="L37" s="7">
        <v>0.20833333333333301</v>
      </c>
      <c r="M37" s="174">
        <v>968.31578947368416</v>
      </c>
      <c r="N37" s="174">
        <v>1037.8055555555557</v>
      </c>
      <c r="O37" s="174">
        <v>1037.8</v>
      </c>
      <c r="P37" s="174">
        <v>1052.5277777777778</v>
      </c>
      <c r="Q37" s="174">
        <v>988.80555555555554</v>
      </c>
      <c r="R37" s="174">
        <v>387.02777777777783</v>
      </c>
      <c r="S37" s="175">
        <v>217.89473684210526</v>
      </c>
    </row>
    <row r="38" spans="1:19" x14ac:dyDescent="0.25">
      <c r="A38" s="190"/>
      <c r="B38" s="6">
        <v>0.25</v>
      </c>
      <c r="C38" s="171">
        <v>2737.0263157894742</v>
      </c>
      <c r="D38" s="172">
        <v>3027.0833333333335</v>
      </c>
      <c r="E38" s="171">
        <v>3054.3714285714282</v>
      </c>
      <c r="F38" s="171">
        <v>2976.6388888888887</v>
      </c>
      <c r="G38" s="171">
        <v>2787.8333333333335</v>
      </c>
      <c r="H38" s="171">
        <v>757.97222222222217</v>
      </c>
      <c r="I38" s="173">
        <v>486.71052631578948</v>
      </c>
      <c r="K38" s="190"/>
      <c r="L38" s="6">
        <v>0.25</v>
      </c>
      <c r="M38" s="171">
        <v>1769.421052631579</v>
      </c>
      <c r="N38" s="172">
        <v>1853.3055555555554</v>
      </c>
      <c r="O38" s="171">
        <v>1847.6285714285714</v>
      </c>
      <c r="P38" s="171">
        <v>1936.8055555555557</v>
      </c>
      <c r="Q38" s="171">
        <v>1791.9722222222224</v>
      </c>
      <c r="R38" s="171">
        <v>587.83333333333337</v>
      </c>
      <c r="S38" s="173">
        <v>321.57894736842104</v>
      </c>
    </row>
    <row r="39" spans="1:19" x14ac:dyDescent="0.25">
      <c r="A39" s="190"/>
      <c r="B39" s="7">
        <v>0.29166666666666702</v>
      </c>
      <c r="C39" s="174">
        <v>2921.6578947368421</v>
      </c>
      <c r="D39" s="174">
        <v>3219.8055555555557</v>
      </c>
      <c r="E39" s="174">
        <v>3225.6</v>
      </c>
      <c r="F39" s="174">
        <v>3200.6111111111113</v>
      </c>
      <c r="G39" s="174">
        <v>2980.4722222222226</v>
      </c>
      <c r="H39" s="174">
        <v>1040.8611111111111</v>
      </c>
      <c r="I39" s="175">
        <v>619.39473684210532</v>
      </c>
      <c r="K39" s="190"/>
      <c r="L39" s="7">
        <v>0.29166666666666702</v>
      </c>
      <c r="M39" s="174">
        <v>1812.6842105263158</v>
      </c>
      <c r="N39" s="174">
        <v>1972.6944444444441</v>
      </c>
      <c r="O39" s="174">
        <v>1990.1714285714286</v>
      </c>
      <c r="P39" s="174">
        <v>1998.9722222222222</v>
      </c>
      <c r="Q39" s="174">
        <v>1867.7777777777778</v>
      </c>
      <c r="R39" s="174">
        <v>746.27777777777783</v>
      </c>
      <c r="S39" s="175">
        <v>418.9473684210526</v>
      </c>
    </row>
    <row r="40" spans="1:19" x14ac:dyDescent="0.25">
      <c r="A40" s="190"/>
      <c r="B40" s="6">
        <v>0.33333333333333298</v>
      </c>
      <c r="C40" s="171">
        <v>2114.9210526315787</v>
      </c>
      <c r="D40" s="172">
        <v>2250.9444444444443</v>
      </c>
      <c r="E40" s="171">
        <v>2280.0285714285715</v>
      </c>
      <c r="F40" s="171">
        <v>2309.6388888888887</v>
      </c>
      <c r="G40" s="171">
        <v>2180.1388888888887</v>
      </c>
      <c r="H40" s="171">
        <v>1290.1111111111113</v>
      </c>
      <c r="I40" s="173">
        <v>796.42105263157896</v>
      </c>
      <c r="K40" s="190"/>
      <c r="L40" s="6">
        <v>0.33333333333333298</v>
      </c>
      <c r="M40" s="171">
        <v>1502.078947368421</v>
      </c>
      <c r="N40" s="172">
        <v>1612.1111111111111</v>
      </c>
      <c r="O40" s="171">
        <v>1624.2857142857142</v>
      </c>
      <c r="P40" s="171">
        <v>1663.9166666666667</v>
      </c>
      <c r="Q40" s="171">
        <v>1553</v>
      </c>
      <c r="R40" s="171">
        <v>921.69444444444446</v>
      </c>
      <c r="S40" s="173">
        <v>546.92105263157896</v>
      </c>
    </row>
    <row r="41" spans="1:19" x14ac:dyDescent="0.25">
      <c r="A41" s="190"/>
      <c r="B41" s="7">
        <v>0.375</v>
      </c>
      <c r="C41" s="174">
        <v>1547.0789473684213</v>
      </c>
      <c r="D41" s="174">
        <v>1615.2222222222222</v>
      </c>
      <c r="E41" s="174">
        <v>1604.6</v>
      </c>
      <c r="F41" s="174">
        <v>1645.1666666666665</v>
      </c>
      <c r="G41" s="174">
        <v>1745.8611111111111</v>
      </c>
      <c r="H41" s="174">
        <v>1430.3333333333335</v>
      </c>
      <c r="I41" s="175">
        <v>1065.0526315789475</v>
      </c>
      <c r="K41" s="190"/>
      <c r="L41" s="7">
        <v>0.375</v>
      </c>
      <c r="M41" s="174">
        <v>1174.5526315789475</v>
      </c>
      <c r="N41" s="174">
        <v>1226.0555555555557</v>
      </c>
      <c r="O41" s="174">
        <v>1296.8285714285714</v>
      </c>
      <c r="P41" s="174">
        <v>1288.6944444444443</v>
      </c>
      <c r="Q41" s="174">
        <v>1279.5000000000002</v>
      </c>
      <c r="R41" s="174">
        <v>1021.1111111111111</v>
      </c>
      <c r="S41" s="175">
        <v>709.89473684210532</v>
      </c>
    </row>
    <row r="42" spans="1:19" x14ac:dyDescent="0.25">
      <c r="A42" s="190"/>
      <c r="B42" s="6">
        <v>0.41666666666666702</v>
      </c>
      <c r="C42" s="171">
        <v>1409.5526315789473</v>
      </c>
      <c r="D42" s="172">
        <v>1435.8888888888889</v>
      </c>
      <c r="E42" s="171">
        <v>1423.4571428571428</v>
      </c>
      <c r="F42" s="171">
        <v>1500.8055555555557</v>
      </c>
      <c r="G42" s="171">
        <v>1668.1111111111111</v>
      </c>
      <c r="H42" s="171">
        <v>1587.1388888888891</v>
      </c>
      <c r="I42" s="173">
        <v>1283.6315789473683</v>
      </c>
      <c r="K42" s="190"/>
      <c r="L42" s="6">
        <v>0.41666666666666702</v>
      </c>
      <c r="M42" s="171">
        <v>1054.0526315789475</v>
      </c>
      <c r="N42" s="172">
        <v>1086.75</v>
      </c>
      <c r="O42" s="171">
        <v>1081.8571428571429</v>
      </c>
      <c r="P42" s="171">
        <v>1173.8333333333333</v>
      </c>
      <c r="Q42" s="171">
        <v>1279.5833333333333</v>
      </c>
      <c r="R42" s="171">
        <v>1114.9722222222222</v>
      </c>
      <c r="S42" s="173">
        <v>905.47368421052636</v>
      </c>
    </row>
    <row r="43" spans="1:19" x14ac:dyDescent="0.25">
      <c r="A43" s="190"/>
      <c r="B43" s="7">
        <v>0.45833333333333298</v>
      </c>
      <c r="C43" s="174">
        <v>1436.8157894736842</v>
      </c>
      <c r="D43" s="174">
        <v>1401.8333333333335</v>
      </c>
      <c r="E43" s="174">
        <v>1417.6</v>
      </c>
      <c r="F43" s="174">
        <v>1513.2777777777776</v>
      </c>
      <c r="G43" s="174">
        <v>1809.1666666666667</v>
      </c>
      <c r="H43" s="174">
        <v>1719.4166666666665</v>
      </c>
      <c r="I43" s="175">
        <v>1444.3947368421052</v>
      </c>
      <c r="K43" s="190"/>
      <c r="L43" s="7">
        <v>0.45833333333333298</v>
      </c>
      <c r="M43" s="174">
        <v>1127.7894736842104</v>
      </c>
      <c r="N43" s="174">
        <v>1153.1111111111111</v>
      </c>
      <c r="O43" s="174">
        <v>1109.3142857142857</v>
      </c>
      <c r="P43" s="174">
        <v>1214.6388888888887</v>
      </c>
      <c r="Q43" s="174">
        <v>1464.9722222222224</v>
      </c>
      <c r="R43" s="174">
        <v>1255.1111111111113</v>
      </c>
      <c r="S43" s="175">
        <v>1037.3947368421052</v>
      </c>
    </row>
    <row r="44" spans="1:19" x14ac:dyDescent="0.25">
      <c r="A44" s="190"/>
      <c r="B44" s="6">
        <v>0.5</v>
      </c>
      <c r="C44" s="171">
        <v>1486.2105263157896</v>
      </c>
      <c r="D44" s="172">
        <v>1476.0277777777778</v>
      </c>
      <c r="E44" s="171">
        <v>1479.8857142857141</v>
      </c>
      <c r="F44" s="171">
        <v>1587.4166666666667</v>
      </c>
      <c r="G44" s="171">
        <v>1975.9166666666665</v>
      </c>
      <c r="H44" s="171">
        <v>1817.4166666666667</v>
      </c>
      <c r="I44" s="173">
        <v>1579.0526315789473</v>
      </c>
      <c r="K44" s="190"/>
      <c r="L44" s="6">
        <v>0.5</v>
      </c>
      <c r="M44" s="171">
        <v>1211.2631578947369</v>
      </c>
      <c r="N44" s="172">
        <v>1199.6388888888889</v>
      </c>
      <c r="O44" s="171">
        <v>1201.1714285714284</v>
      </c>
      <c r="P44" s="171">
        <v>1299.0277777777778</v>
      </c>
      <c r="Q44" s="171">
        <v>1630.4444444444443</v>
      </c>
      <c r="R44" s="171">
        <v>1375.25</v>
      </c>
      <c r="S44" s="173">
        <v>1209.0263157894738</v>
      </c>
    </row>
    <row r="45" spans="1:19" x14ac:dyDescent="0.25">
      <c r="A45" s="190"/>
      <c r="B45" s="7">
        <v>0.54166666666666696</v>
      </c>
      <c r="C45" s="174">
        <v>1529.4210526315787</v>
      </c>
      <c r="D45" s="174">
        <v>1519.5833333333335</v>
      </c>
      <c r="E45" s="174">
        <v>1536.6</v>
      </c>
      <c r="F45" s="174">
        <v>1639.9722222222222</v>
      </c>
      <c r="G45" s="174">
        <v>2070.7222222222222</v>
      </c>
      <c r="H45" s="174">
        <v>1824.6666666666667</v>
      </c>
      <c r="I45" s="175">
        <v>1687.0526315789473</v>
      </c>
      <c r="K45" s="190"/>
      <c r="L45" s="7">
        <v>0.54166666666666696</v>
      </c>
      <c r="M45" s="174">
        <v>1277.9473684210527</v>
      </c>
      <c r="N45" s="174">
        <v>1295.4444444444446</v>
      </c>
      <c r="O45" s="174">
        <v>1315.5714285714287</v>
      </c>
      <c r="P45" s="174">
        <v>1400.1388888888889</v>
      </c>
      <c r="Q45" s="174">
        <v>1715.9166666666665</v>
      </c>
      <c r="R45" s="174">
        <v>1479.5</v>
      </c>
      <c r="S45" s="175">
        <v>1324.921052631579</v>
      </c>
    </row>
    <row r="46" spans="1:19" x14ac:dyDescent="0.25">
      <c r="A46" s="190"/>
      <c r="B46" s="6">
        <v>0.58333333333333304</v>
      </c>
      <c r="C46" s="171">
        <v>1868.921052631579</v>
      </c>
      <c r="D46" s="172">
        <v>1891</v>
      </c>
      <c r="E46" s="171">
        <v>1941.9428571428571</v>
      </c>
      <c r="F46" s="171">
        <v>2033.0277777777778</v>
      </c>
      <c r="G46" s="171">
        <v>2460.4444444444443</v>
      </c>
      <c r="H46" s="171">
        <v>1708.6111111111111</v>
      </c>
      <c r="I46" s="173">
        <v>1706.4736842105262</v>
      </c>
      <c r="K46" s="190"/>
      <c r="L46" s="6">
        <v>0.58333333333333304</v>
      </c>
      <c r="M46" s="171">
        <v>1709.8684210526317</v>
      </c>
      <c r="N46" s="172">
        <v>1768.3333333333335</v>
      </c>
      <c r="O46" s="171">
        <v>1803.5714285714287</v>
      </c>
      <c r="P46" s="171">
        <v>1912.4444444444443</v>
      </c>
      <c r="Q46" s="171">
        <v>2218.5833333333335</v>
      </c>
      <c r="R46" s="171">
        <v>1795.8611111111111</v>
      </c>
      <c r="S46" s="173">
        <v>1512.7368421052631</v>
      </c>
    </row>
    <row r="47" spans="1:19" x14ac:dyDescent="0.25">
      <c r="A47" s="190"/>
      <c r="B47" s="7">
        <v>0.625</v>
      </c>
      <c r="C47" s="174">
        <v>2214.5789473684208</v>
      </c>
      <c r="D47" s="174">
        <v>2350.8888888888887</v>
      </c>
      <c r="E47" s="174">
        <v>2402.1142857142854</v>
      </c>
      <c r="F47" s="174">
        <v>2502.8611111111109</v>
      </c>
      <c r="G47" s="174">
        <v>2687.833333333333</v>
      </c>
      <c r="H47" s="174">
        <v>1658.75</v>
      </c>
      <c r="I47" s="175">
        <v>1628.078947368421</v>
      </c>
      <c r="K47" s="190"/>
      <c r="L47" s="7">
        <v>0.625</v>
      </c>
      <c r="M47" s="174">
        <v>2491.8157894736842</v>
      </c>
      <c r="N47" s="174">
        <v>2579.5</v>
      </c>
      <c r="O47" s="174">
        <v>2460.7428571428572</v>
      </c>
      <c r="P47" s="174">
        <v>2667.6944444444443</v>
      </c>
      <c r="Q47" s="174">
        <v>2709.416666666667</v>
      </c>
      <c r="R47" s="174">
        <v>1604.6111111111111</v>
      </c>
      <c r="S47" s="175">
        <v>1333.3684210526317</v>
      </c>
    </row>
    <row r="48" spans="1:19" x14ac:dyDescent="0.25">
      <c r="A48" s="190"/>
      <c r="B48" s="6">
        <v>0.66666666666666696</v>
      </c>
      <c r="C48" s="171">
        <v>2449.6052631578946</v>
      </c>
      <c r="D48" s="172">
        <v>2649.166666666667</v>
      </c>
      <c r="E48" s="171">
        <v>2690.8</v>
      </c>
      <c r="F48" s="171">
        <v>2783.1666666666665</v>
      </c>
      <c r="G48" s="171">
        <v>2659.7777777777778</v>
      </c>
      <c r="H48" s="171">
        <v>1641.6111111111113</v>
      </c>
      <c r="I48" s="173">
        <v>1543.9736842105262</v>
      </c>
      <c r="K48" s="190"/>
      <c r="L48" s="6">
        <v>0.66666666666666696</v>
      </c>
      <c r="M48" s="171">
        <v>2598.3684210526317</v>
      </c>
      <c r="N48" s="172">
        <v>2691.416666666667</v>
      </c>
      <c r="O48" s="171">
        <v>2663.6571428571428</v>
      </c>
      <c r="P48" s="171">
        <v>2702.4444444444443</v>
      </c>
      <c r="Q48" s="171">
        <v>2663.8055555555557</v>
      </c>
      <c r="R48" s="171">
        <v>1624.6388888888889</v>
      </c>
      <c r="S48" s="173">
        <v>1350.1052631578946</v>
      </c>
    </row>
    <row r="49" spans="1:19" x14ac:dyDescent="0.25">
      <c r="A49" s="190"/>
      <c r="B49" s="7">
        <v>0.70833333333333304</v>
      </c>
      <c r="C49" s="174">
        <v>2284.0526315789475</v>
      </c>
      <c r="D49" s="174">
        <v>2483.4722222222217</v>
      </c>
      <c r="E49" s="174">
        <v>2518.2571428571428</v>
      </c>
      <c r="F49" s="174">
        <v>2469.5</v>
      </c>
      <c r="G49" s="174">
        <v>2554.5833333333335</v>
      </c>
      <c r="H49" s="174">
        <v>1542.9166666666665</v>
      </c>
      <c r="I49" s="175">
        <v>1429.1578947368421</v>
      </c>
      <c r="K49" s="190"/>
      <c r="L49" s="7">
        <v>0.70833333333333304</v>
      </c>
      <c r="M49" s="174">
        <v>2270.7894736842109</v>
      </c>
      <c r="N49" s="174">
        <v>2353.8333333333335</v>
      </c>
      <c r="O49" s="174">
        <v>2392.0857142857144</v>
      </c>
      <c r="P49" s="174">
        <v>2531.1666666666665</v>
      </c>
      <c r="Q49" s="174">
        <v>2368.5555555555557</v>
      </c>
      <c r="R49" s="174">
        <v>1521.8333333333335</v>
      </c>
      <c r="S49" s="175">
        <v>1340.0789473684213</v>
      </c>
    </row>
    <row r="50" spans="1:19" x14ac:dyDescent="0.25">
      <c r="A50" s="190"/>
      <c r="B50" s="6">
        <v>0.75</v>
      </c>
      <c r="C50" s="171">
        <v>1563.3421052631579</v>
      </c>
      <c r="D50" s="172">
        <v>1721.7222222222222</v>
      </c>
      <c r="E50" s="171">
        <v>1827.0285714285715</v>
      </c>
      <c r="F50" s="171">
        <v>1942.9722222222222</v>
      </c>
      <c r="G50" s="171">
        <v>2060.4444444444443</v>
      </c>
      <c r="H50" s="171">
        <v>1366.1944444444446</v>
      </c>
      <c r="I50" s="173">
        <v>1313.6315789473686</v>
      </c>
      <c r="K50" s="190"/>
      <c r="L50" s="6">
        <v>0.75</v>
      </c>
      <c r="M50" s="171">
        <v>1409.6052631578946</v>
      </c>
      <c r="N50" s="172">
        <v>1527.4722222222222</v>
      </c>
      <c r="O50" s="171">
        <v>1555.6571428571428</v>
      </c>
      <c r="P50" s="171">
        <v>1706.2777777777778</v>
      </c>
      <c r="Q50" s="171">
        <v>1817.2222222222222</v>
      </c>
      <c r="R50" s="171">
        <v>1357.8888888888889</v>
      </c>
      <c r="S50" s="173">
        <v>1203.3421052631579</v>
      </c>
    </row>
    <row r="51" spans="1:19" x14ac:dyDescent="0.25">
      <c r="A51" s="190"/>
      <c r="B51" s="7">
        <v>0.79166666666666696</v>
      </c>
      <c r="C51" s="174">
        <v>960.5</v>
      </c>
      <c r="D51" s="174">
        <v>1026.4444444444443</v>
      </c>
      <c r="E51" s="174">
        <v>1059.4571428571428</v>
      </c>
      <c r="F51" s="174">
        <v>1165.5555555555554</v>
      </c>
      <c r="G51" s="174">
        <v>1476.8888888888889</v>
      </c>
      <c r="H51" s="174">
        <v>1094.9166666666667</v>
      </c>
      <c r="I51" s="175">
        <v>1065.078947368421</v>
      </c>
      <c r="K51" s="190"/>
      <c r="L51" s="7">
        <v>0.79166666666666696</v>
      </c>
      <c r="M51" s="174">
        <v>874.21052631578948</v>
      </c>
      <c r="N51" s="174">
        <v>920.77777777777771</v>
      </c>
      <c r="O51" s="174">
        <v>964.51428571428573</v>
      </c>
      <c r="P51" s="174">
        <v>1054.3611111111111</v>
      </c>
      <c r="Q51" s="174">
        <v>1295.1944444444443</v>
      </c>
      <c r="R51" s="174">
        <v>1076.0555555555557</v>
      </c>
      <c r="S51" s="175">
        <v>1021.9473684210525</v>
      </c>
    </row>
    <row r="52" spans="1:19" x14ac:dyDescent="0.25">
      <c r="A52" s="190"/>
      <c r="B52" s="6">
        <v>0.83333333333333304</v>
      </c>
      <c r="C52" s="171">
        <v>754.07894736842104</v>
      </c>
      <c r="D52" s="172">
        <v>757.61111111111109</v>
      </c>
      <c r="E52" s="171">
        <v>806.0857142857144</v>
      </c>
      <c r="F52" s="171">
        <v>869.66666666666663</v>
      </c>
      <c r="G52" s="171">
        <v>1037.9444444444446</v>
      </c>
      <c r="H52" s="171">
        <v>886.94444444444434</v>
      </c>
      <c r="I52" s="173">
        <v>889.68421052631572</v>
      </c>
      <c r="K52" s="190"/>
      <c r="L52" s="6">
        <v>0.83333333333333304</v>
      </c>
      <c r="M52" s="171">
        <v>696.65789473684208</v>
      </c>
      <c r="N52" s="172">
        <v>748.8611111111112</v>
      </c>
      <c r="O52" s="171">
        <v>758.74285714285713</v>
      </c>
      <c r="P52" s="171">
        <v>829.13888888888891</v>
      </c>
      <c r="Q52" s="171">
        <v>997.66666666666663</v>
      </c>
      <c r="R52" s="171">
        <v>898.66666666666663</v>
      </c>
      <c r="S52" s="173">
        <v>873.3947368421052</v>
      </c>
    </row>
    <row r="53" spans="1:19" x14ac:dyDescent="0.25">
      <c r="A53" s="190"/>
      <c r="B53" s="7">
        <v>0.875</v>
      </c>
      <c r="C53" s="174">
        <v>647.5</v>
      </c>
      <c r="D53" s="174">
        <v>684.69444444444446</v>
      </c>
      <c r="E53" s="174">
        <v>737.14285714285711</v>
      </c>
      <c r="F53" s="174">
        <v>765.27777777777783</v>
      </c>
      <c r="G53" s="174">
        <v>886.44444444444446</v>
      </c>
      <c r="H53" s="174">
        <v>835.58333333333326</v>
      </c>
      <c r="I53" s="175">
        <v>688.52631578947376</v>
      </c>
      <c r="K53" s="190"/>
      <c r="L53" s="7">
        <v>0.875</v>
      </c>
      <c r="M53" s="174">
        <v>555.81578947368416</v>
      </c>
      <c r="N53" s="174">
        <v>638.75</v>
      </c>
      <c r="O53" s="174">
        <v>646.20000000000005</v>
      </c>
      <c r="P53" s="174">
        <v>715.77777777777783</v>
      </c>
      <c r="Q53" s="174">
        <v>882.5</v>
      </c>
      <c r="R53" s="174">
        <v>819.25</v>
      </c>
      <c r="S53" s="175">
        <v>688.42105263157896</v>
      </c>
    </row>
    <row r="54" spans="1:19" x14ac:dyDescent="0.25">
      <c r="A54" s="190"/>
      <c r="B54" s="6">
        <v>0.91666666666666696</v>
      </c>
      <c r="C54" s="171">
        <v>576.73684210526312</v>
      </c>
      <c r="D54" s="172">
        <v>572.16666666666663</v>
      </c>
      <c r="E54" s="171">
        <v>631.94285714285718</v>
      </c>
      <c r="F54" s="171">
        <v>654.11111111111109</v>
      </c>
      <c r="G54" s="171">
        <v>752.58333333333326</v>
      </c>
      <c r="H54" s="171">
        <v>768.52777777777783</v>
      </c>
      <c r="I54" s="173">
        <v>587.97368421052624</v>
      </c>
      <c r="K54" s="190"/>
      <c r="L54" s="6">
        <v>0.91666666666666696</v>
      </c>
      <c r="M54" s="171">
        <v>389.21052631578948</v>
      </c>
      <c r="N54" s="172">
        <v>434.52777777777783</v>
      </c>
      <c r="O54" s="171">
        <v>459.45714285714286</v>
      </c>
      <c r="P54" s="171">
        <v>528.88888888888891</v>
      </c>
      <c r="Q54" s="171">
        <v>758.94444444444446</v>
      </c>
      <c r="R54" s="171">
        <v>760.19444444444446</v>
      </c>
      <c r="S54" s="173">
        <v>534.47368421052624</v>
      </c>
    </row>
    <row r="55" spans="1:19" ht="15.75" thickBot="1" x14ac:dyDescent="0.3">
      <c r="A55" s="191"/>
      <c r="B55" s="8">
        <v>0.95833333333333304</v>
      </c>
      <c r="C55" s="176">
        <v>315.5</v>
      </c>
      <c r="D55" s="176">
        <v>327.91666666666663</v>
      </c>
      <c r="E55" s="176">
        <v>330.31428571428569</v>
      </c>
      <c r="F55" s="176">
        <v>375.69444444444446</v>
      </c>
      <c r="G55" s="176">
        <v>511.6111111111112</v>
      </c>
      <c r="H55" s="176">
        <v>530.63888888888891</v>
      </c>
      <c r="I55" s="177">
        <v>352.36842105263156</v>
      </c>
      <c r="K55" s="191"/>
      <c r="L55" s="8">
        <v>0.95833333333333304</v>
      </c>
      <c r="M55" s="176">
        <v>294.86842105263156</v>
      </c>
      <c r="N55" s="176">
        <v>303.11111111111109</v>
      </c>
      <c r="O55" s="176">
        <v>314.40000000000003</v>
      </c>
      <c r="P55" s="176">
        <v>382.33333333333337</v>
      </c>
      <c r="Q55" s="176">
        <v>559.63888888888891</v>
      </c>
      <c r="R55" s="176">
        <v>623.27777777777771</v>
      </c>
      <c r="S55" s="177">
        <v>394.68421052631572</v>
      </c>
    </row>
    <row r="57" spans="1:19" x14ac:dyDescent="0.25">
      <c r="B57" s="9" t="s">
        <v>10</v>
      </c>
    </row>
  </sheetData>
  <mergeCells count="6">
    <mergeCell ref="A5:I5"/>
    <mergeCell ref="K5:S5"/>
    <mergeCell ref="A7:A30"/>
    <mergeCell ref="K7:K30"/>
    <mergeCell ref="A32:A55"/>
    <mergeCell ref="K32:K55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7"/>
  <sheetViews>
    <sheetView workbookViewId="0">
      <selection activeCell="U11" sqref="U11"/>
    </sheetView>
  </sheetViews>
  <sheetFormatPr defaultRowHeight="15" x14ac:dyDescent="0.25"/>
  <cols>
    <col min="1" max="1" width="3.7109375" customWidth="1"/>
    <col min="2" max="2" width="10.7109375" customWidth="1"/>
    <col min="3" max="9" width="11.7109375" customWidth="1"/>
    <col min="10" max="10" width="6" customWidth="1"/>
    <col min="11" max="11" width="3.7109375" customWidth="1"/>
    <col min="12" max="12" width="10.7109375" customWidth="1"/>
    <col min="13" max="19" width="11.7109375" customWidth="1"/>
  </cols>
  <sheetData>
    <row r="1" spans="1:19" x14ac:dyDescent="0.25">
      <c r="B1" s="1" t="s">
        <v>8</v>
      </c>
    </row>
    <row r="2" spans="1:19" x14ac:dyDescent="0.25">
      <c r="B2" s="1" t="s">
        <v>27</v>
      </c>
    </row>
    <row r="3" spans="1:19" x14ac:dyDescent="0.25">
      <c r="B3" t="s">
        <v>307</v>
      </c>
    </row>
    <row r="4" spans="1:19" ht="15.75" thickBot="1" x14ac:dyDescent="0.3"/>
    <row r="5" spans="1:19" ht="18" customHeight="1" thickBot="1" x14ac:dyDescent="0.3">
      <c r="A5" s="187" t="s">
        <v>28</v>
      </c>
      <c r="B5" s="188"/>
      <c r="C5" s="188"/>
      <c r="D5" s="188"/>
      <c r="E5" s="188"/>
      <c r="F5" s="188"/>
      <c r="G5" s="188"/>
      <c r="H5" s="188"/>
      <c r="I5" s="189"/>
      <c r="J5" s="10"/>
      <c r="K5" s="187" t="s">
        <v>29</v>
      </c>
      <c r="L5" s="188"/>
      <c r="M5" s="188"/>
      <c r="N5" s="188"/>
      <c r="O5" s="188"/>
      <c r="P5" s="188"/>
      <c r="Q5" s="188"/>
      <c r="R5" s="188"/>
      <c r="S5" s="189"/>
    </row>
    <row r="6" spans="1:19" x14ac:dyDescent="0.25">
      <c r="A6" s="2"/>
      <c r="B6" s="3" t="s">
        <v>0</v>
      </c>
      <c r="C6" s="4" t="s">
        <v>1</v>
      </c>
      <c r="D6" s="4" t="s">
        <v>2</v>
      </c>
      <c r="E6" s="4" t="s">
        <v>3</v>
      </c>
      <c r="F6" s="4" t="s">
        <v>4</v>
      </c>
      <c r="G6" s="4" t="s">
        <v>5</v>
      </c>
      <c r="H6" s="4" t="s">
        <v>6</v>
      </c>
      <c r="I6" s="5" t="s">
        <v>7</v>
      </c>
      <c r="K6" s="2"/>
      <c r="L6" s="3" t="s">
        <v>0</v>
      </c>
      <c r="M6" s="4" t="s">
        <v>1</v>
      </c>
      <c r="N6" s="4" t="s">
        <v>2</v>
      </c>
      <c r="O6" s="4" t="s">
        <v>3</v>
      </c>
      <c r="P6" s="4" t="s">
        <v>4</v>
      </c>
      <c r="Q6" s="4" t="s">
        <v>5</v>
      </c>
      <c r="R6" s="4" t="s">
        <v>6</v>
      </c>
      <c r="S6" s="5" t="s">
        <v>7</v>
      </c>
    </row>
    <row r="7" spans="1:19" x14ac:dyDescent="0.25">
      <c r="A7" s="190" t="s">
        <v>11</v>
      </c>
      <c r="B7" s="6">
        <v>0</v>
      </c>
      <c r="C7" s="171">
        <v>607.23076923076917</v>
      </c>
      <c r="D7" s="172">
        <v>536.30769230769238</v>
      </c>
      <c r="E7" s="171">
        <v>501.85714285714283</v>
      </c>
      <c r="F7" s="171">
        <v>550.15384615384619</v>
      </c>
      <c r="G7" s="171">
        <v>635.84615384615381</v>
      </c>
      <c r="H7" s="171">
        <v>1064.1538461538462</v>
      </c>
      <c r="I7" s="173">
        <v>930.46153846153834</v>
      </c>
      <c r="K7" s="190" t="s">
        <v>11</v>
      </c>
      <c r="L7" s="6">
        <v>0</v>
      </c>
      <c r="M7" s="171">
        <v>594.84615384615381</v>
      </c>
      <c r="N7" s="172">
        <v>517.07692307692309</v>
      </c>
      <c r="O7" s="171">
        <v>543.78571428571433</v>
      </c>
      <c r="P7" s="171">
        <v>670.46153846153845</v>
      </c>
      <c r="Q7" s="171">
        <v>663.92307692307691</v>
      </c>
      <c r="R7" s="171">
        <v>1013.1538461538461</v>
      </c>
      <c r="S7" s="173">
        <v>1182.0769230769231</v>
      </c>
    </row>
    <row r="8" spans="1:19" x14ac:dyDescent="0.25">
      <c r="A8" s="190"/>
      <c r="B8" s="7">
        <v>4.1666666666666664E-2</v>
      </c>
      <c r="C8" s="174">
        <v>361.76923076923077</v>
      </c>
      <c r="D8" s="174">
        <v>286.61538461538458</v>
      </c>
      <c r="E8" s="174">
        <v>269.5</v>
      </c>
      <c r="F8" s="174">
        <v>312.76923076923077</v>
      </c>
      <c r="G8" s="174">
        <v>352.23076923076928</v>
      </c>
      <c r="H8" s="174">
        <v>600.38461538461536</v>
      </c>
      <c r="I8" s="175">
        <v>588.38461538461547</v>
      </c>
      <c r="K8" s="190"/>
      <c r="L8" s="7">
        <v>4.1666666666666664E-2</v>
      </c>
      <c r="M8" s="174">
        <v>348.92307692307691</v>
      </c>
      <c r="N8" s="174">
        <v>306</v>
      </c>
      <c r="O8" s="174">
        <v>301.64285714285711</v>
      </c>
      <c r="P8" s="174">
        <v>350.07692307692309</v>
      </c>
      <c r="Q8" s="174">
        <v>397.61538461538464</v>
      </c>
      <c r="R8" s="174">
        <v>672.92307692307691</v>
      </c>
      <c r="S8" s="175">
        <v>755.38461538461547</v>
      </c>
    </row>
    <row r="9" spans="1:19" x14ac:dyDescent="0.25">
      <c r="A9" s="190"/>
      <c r="B9" s="6">
        <v>8.3333333333333329E-2</v>
      </c>
      <c r="C9" s="171">
        <v>274</v>
      </c>
      <c r="D9" s="172">
        <v>224.53846153846152</v>
      </c>
      <c r="E9" s="171">
        <v>227.5</v>
      </c>
      <c r="F9" s="171">
        <v>281.84615384615381</v>
      </c>
      <c r="G9" s="171">
        <v>278.84615384615387</v>
      </c>
      <c r="H9" s="171">
        <v>438.15384615384619</v>
      </c>
      <c r="I9" s="173">
        <v>508.92307692307696</v>
      </c>
      <c r="K9" s="190"/>
      <c r="L9" s="6">
        <v>8.3333333333333329E-2</v>
      </c>
      <c r="M9" s="171">
        <v>292.84615384615381</v>
      </c>
      <c r="N9" s="172">
        <v>245.76923076923077</v>
      </c>
      <c r="O9" s="171">
        <v>243.57142857142856</v>
      </c>
      <c r="P9" s="171">
        <v>264.15384615384613</v>
      </c>
      <c r="Q9" s="171">
        <v>301.07692307692309</v>
      </c>
      <c r="R9" s="171">
        <v>655.53846153846155</v>
      </c>
      <c r="S9" s="173">
        <v>743.23076923076928</v>
      </c>
    </row>
    <row r="10" spans="1:19" x14ac:dyDescent="0.25">
      <c r="A10" s="190"/>
      <c r="B10" s="7">
        <v>0.125</v>
      </c>
      <c r="C10" s="174">
        <v>299.69230769230774</v>
      </c>
      <c r="D10" s="174">
        <v>274.61538461538464</v>
      </c>
      <c r="E10" s="174">
        <v>281.71428571428572</v>
      </c>
      <c r="F10" s="174">
        <v>299.76923076923077</v>
      </c>
      <c r="G10" s="174">
        <v>330.69230769230768</v>
      </c>
      <c r="H10" s="174">
        <v>342.46153846153845</v>
      </c>
      <c r="I10" s="175">
        <v>358.23076923076923</v>
      </c>
      <c r="K10" s="190"/>
      <c r="L10" s="7">
        <v>0.125</v>
      </c>
      <c r="M10" s="174">
        <v>336.15384615384613</v>
      </c>
      <c r="N10" s="174">
        <v>309.69230769230768</v>
      </c>
      <c r="O10" s="174">
        <v>286</v>
      </c>
      <c r="P10" s="174">
        <v>285.92307692307691</v>
      </c>
      <c r="Q10" s="174">
        <v>324.30769230769232</v>
      </c>
      <c r="R10" s="174">
        <v>442.15384615384613</v>
      </c>
      <c r="S10" s="175">
        <v>464.23076923076923</v>
      </c>
    </row>
    <row r="11" spans="1:19" x14ac:dyDescent="0.25">
      <c r="A11" s="190"/>
      <c r="B11" s="6">
        <v>0.16666666666666699</v>
      </c>
      <c r="C11" s="171">
        <v>727.23076923076917</v>
      </c>
      <c r="D11" s="172">
        <v>720.38461538461547</v>
      </c>
      <c r="E11" s="171">
        <v>749.14285714285711</v>
      </c>
      <c r="F11" s="171">
        <v>698.23076923076928</v>
      </c>
      <c r="G11" s="171">
        <v>702.84615384615392</v>
      </c>
      <c r="H11" s="171">
        <v>412.76923076923077</v>
      </c>
      <c r="I11" s="173">
        <v>342.76923076923072</v>
      </c>
      <c r="K11" s="190"/>
      <c r="L11" s="6">
        <v>0.16666666666666699</v>
      </c>
      <c r="M11" s="171">
        <v>642.69230769230774</v>
      </c>
      <c r="N11" s="172">
        <v>616.23076923076928</v>
      </c>
      <c r="O11" s="171">
        <v>598.21428571428578</v>
      </c>
      <c r="P11" s="171">
        <v>608.92307692307691</v>
      </c>
      <c r="Q11" s="171">
        <v>613.84615384615381</v>
      </c>
      <c r="R11" s="171">
        <v>527.69230769230762</v>
      </c>
      <c r="S11" s="173">
        <v>393</v>
      </c>
    </row>
    <row r="12" spans="1:19" x14ac:dyDescent="0.25">
      <c r="A12" s="190"/>
      <c r="B12" s="7">
        <v>0.20833333333333301</v>
      </c>
      <c r="C12" s="174">
        <v>2225.2307692307691</v>
      </c>
      <c r="D12" s="174">
        <v>2280.6923076923076</v>
      </c>
      <c r="E12" s="174">
        <v>2315.2857142857142</v>
      </c>
      <c r="F12" s="174">
        <v>2312.7692307692309</v>
      </c>
      <c r="G12" s="174">
        <v>2093.3076923076924</v>
      </c>
      <c r="H12" s="174">
        <v>797.30769230769226</v>
      </c>
      <c r="I12" s="175">
        <v>487.61538461538458</v>
      </c>
      <c r="K12" s="190"/>
      <c r="L12" s="7">
        <v>0.20833333333333301</v>
      </c>
      <c r="M12" s="174">
        <v>1725.8461538461538</v>
      </c>
      <c r="N12" s="174">
        <v>1735.9230769230769</v>
      </c>
      <c r="O12" s="174">
        <v>1721.3571428571429</v>
      </c>
      <c r="P12" s="174">
        <v>1694.6923076923078</v>
      </c>
      <c r="Q12" s="174">
        <v>1631.1538461538462</v>
      </c>
      <c r="R12" s="174">
        <v>1008.0769230769231</v>
      </c>
      <c r="S12" s="175">
        <v>624.15384615384619</v>
      </c>
    </row>
    <row r="13" spans="1:19" x14ac:dyDescent="0.25">
      <c r="A13" s="190"/>
      <c r="B13" s="6">
        <v>0.25</v>
      </c>
      <c r="C13" s="171">
        <v>3202.7692307692309</v>
      </c>
      <c r="D13" s="172">
        <v>3336.8461538461543</v>
      </c>
      <c r="E13" s="171">
        <v>3407.0714285714284</v>
      </c>
      <c r="F13" s="171">
        <v>3334.3846153846152</v>
      </c>
      <c r="G13" s="171">
        <v>3212.6923076923076</v>
      </c>
      <c r="H13" s="171">
        <v>1356.6153846153848</v>
      </c>
      <c r="I13" s="173">
        <v>744.15384615384619</v>
      </c>
      <c r="K13" s="190"/>
      <c r="L13" s="6">
        <v>0.25</v>
      </c>
      <c r="M13" s="171">
        <v>2911.6153846153848</v>
      </c>
      <c r="N13" s="172">
        <v>3046.6923076923076</v>
      </c>
      <c r="O13" s="171">
        <v>2948.7142857142853</v>
      </c>
      <c r="P13" s="171">
        <v>3022.0769230769229</v>
      </c>
      <c r="Q13" s="171">
        <v>2862.3076923076924</v>
      </c>
      <c r="R13" s="171">
        <v>1753.6153846153845</v>
      </c>
      <c r="S13" s="173">
        <v>1059.5384615384614</v>
      </c>
    </row>
    <row r="14" spans="1:19" x14ac:dyDescent="0.25">
      <c r="A14" s="190"/>
      <c r="B14" s="7">
        <v>0.29166666666666702</v>
      </c>
      <c r="C14" s="174">
        <v>3202.2307692307695</v>
      </c>
      <c r="D14" s="174">
        <v>3409.5384615384614</v>
      </c>
      <c r="E14" s="174">
        <v>3408.0714285714284</v>
      </c>
      <c r="F14" s="174">
        <v>3414.5384615384614</v>
      </c>
      <c r="G14" s="174">
        <v>3281.1538461538457</v>
      </c>
      <c r="H14" s="174">
        <v>1933.0769230769229</v>
      </c>
      <c r="I14" s="175">
        <v>1050.0769230769229</v>
      </c>
      <c r="K14" s="190"/>
      <c r="L14" s="7">
        <v>0.29166666666666702</v>
      </c>
      <c r="M14" s="174">
        <v>3049.5384615384614</v>
      </c>
      <c r="N14" s="174">
        <v>3117.8461538461538</v>
      </c>
      <c r="O14" s="174">
        <v>3111.4285714285716</v>
      </c>
      <c r="P14" s="174">
        <v>3237.4615384615386</v>
      </c>
      <c r="Q14" s="174">
        <v>3160.0769230769229</v>
      </c>
      <c r="R14" s="174">
        <v>2472</v>
      </c>
      <c r="S14" s="175">
        <v>1592.1538461538462</v>
      </c>
    </row>
    <row r="15" spans="1:19" x14ac:dyDescent="0.25">
      <c r="A15" s="190"/>
      <c r="B15" s="6">
        <v>0.33333333333333298</v>
      </c>
      <c r="C15" s="171">
        <v>2922.1538461538462</v>
      </c>
      <c r="D15" s="172">
        <v>3093.1538461538462</v>
      </c>
      <c r="E15" s="171">
        <v>3087</v>
      </c>
      <c r="F15" s="171">
        <v>3050.7692307692305</v>
      </c>
      <c r="G15" s="171">
        <v>2916.9230769230767</v>
      </c>
      <c r="H15" s="171">
        <v>2466.7692307692309</v>
      </c>
      <c r="I15" s="173">
        <v>1484.5384615384617</v>
      </c>
      <c r="K15" s="190"/>
      <c r="L15" s="6">
        <v>0.33333333333333298</v>
      </c>
      <c r="M15" s="171">
        <v>2817.4615384615381</v>
      </c>
      <c r="N15" s="172">
        <v>2845.6923076923076</v>
      </c>
      <c r="O15" s="171">
        <v>3024.3571428571427</v>
      </c>
      <c r="P15" s="171">
        <v>2901.2307692307695</v>
      </c>
      <c r="Q15" s="171">
        <v>2843.2307692307695</v>
      </c>
      <c r="R15" s="171">
        <v>2753.2307692307695</v>
      </c>
      <c r="S15" s="173">
        <v>2041.4615384615386</v>
      </c>
    </row>
    <row r="16" spans="1:19" x14ac:dyDescent="0.25">
      <c r="A16" s="190"/>
      <c r="B16" s="7">
        <v>0.375</v>
      </c>
      <c r="C16" s="174">
        <v>2495.2307692307691</v>
      </c>
      <c r="D16" s="174">
        <v>2645.0769230769233</v>
      </c>
      <c r="E16" s="174">
        <v>2838.4285714285716</v>
      </c>
      <c r="F16" s="174">
        <v>2761.0769230769229</v>
      </c>
      <c r="G16" s="174">
        <v>2619.6923076923076</v>
      </c>
      <c r="H16" s="174">
        <v>2843.4615384615381</v>
      </c>
      <c r="I16" s="175">
        <v>1953.6153846153848</v>
      </c>
      <c r="K16" s="190"/>
      <c r="L16" s="7">
        <v>0.375</v>
      </c>
      <c r="M16" s="174">
        <v>2623.2307692307691</v>
      </c>
      <c r="N16" s="174">
        <v>2709</v>
      </c>
      <c r="O16" s="174">
        <v>2769.2857142857147</v>
      </c>
      <c r="P16" s="174">
        <v>2734.6153846153848</v>
      </c>
      <c r="Q16" s="174">
        <v>2738.1538461538462</v>
      </c>
      <c r="R16" s="174">
        <v>2654.6153846153848</v>
      </c>
      <c r="S16" s="175">
        <v>2535.0769230769229</v>
      </c>
    </row>
    <row r="17" spans="1:19" x14ac:dyDescent="0.25">
      <c r="A17" s="190"/>
      <c r="B17" s="6">
        <v>0.41666666666666702</v>
      </c>
      <c r="C17" s="171">
        <v>2489.7692307692305</v>
      </c>
      <c r="D17" s="172">
        <v>2573.2307692307695</v>
      </c>
      <c r="E17" s="171">
        <v>2664.1428571428573</v>
      </c>
      <c r="F17" s="171">
        <v>2650.4615384615386</v>
      </c>
      <c r="G17" s="171">
        <v>2730.3076923076924</v>
      </c>
      <c r="H17" s="171">
        <v>2680</v>
      </c>
      <c r="I17" s="173">
        <v>2492.7692307692309</v>
      </c>
      <c r="K17" s="190"/>
      <c r="L17" s="6">
        <v>0.41666666666666702</v>
      </c>
      <c r="M17" s="171">
        <v>2645.1538461538462</v>
      </c>
      <c r="N17" s="172">
        <v>2531.3076923076924</v>
      </c>
      <c r="O17" s="171">
        <v>2618.9285714285716</v>
      </c>
      <c r="P17" s="171">
        <v>2577.9230769230767</v>
      </c>
      <c r="Q17" s="171">
        <v>2624.6153846153848</v>
      </c>
      <c r="R17" s="171">
        <v>2537.7692307692305</v>
      </c>
      <c r="S17" s="173">
        <v>2650.6923076923076</v>
      </c>
    </row>
    <row r="18" spans="1:19" x14ac:dyDescent="0.25">
      <c r="A18" s="190"/>
      <c r="B18" s="7">
        <v>0.45833333333333298</v>
      </c>
      <c r="C18" s="174">
        <v>2594.8461538461534</v>
      </c>
      <c r="D18" s="174">
        <v>2659.7692307692305</v>
      </c>
      <c r="E18" s="174">
        <v>2419.5714285714289</v>
      </c>
      <c r="F18" s="174">
        <v>2634.6923076923076</v>
      </c>
      <c r="G18" s="174">
        <v>2747.4615384615381</v>
      </c>
      <c r="H18" s="174">
        <v>2792.3076923076924</v>
      </c>
      <c r="I18" s="175">
        <v>2738.3846153846152</v>
      </c>
      <c r="K18" s="190"/>
      <c r="L18" s="7">
        <v>0.45833333333333298</v>
      </c>
      <c r="M18" s="174">
        <v>2641.6153846153848</v>
      </c>
      <c r="N18" s="174">
        <v>2476.4615384615386</v>
      </c>
      <c r="O18" s="174">
        <v>2592</v>
      </c>
      <c r="P18" s="174">
        <v>2564.8461538461538</v>
      </c>
      <c r="Q18" s="174">
        <v>2472</v>
      </c>
      <c r="R18" s="174">
        <v>2450.8461538461538</v>
      </c>
      <c r="S18" s="175">
        <v>2436.4615384615381</v>
      </c>
    </row>
    <row r="19" spans="1:19" x14ac:dyDescent="0.25">
      <c r="A19" s="190"/>
      <c r="B19" s="6">
        <v>0.5</v>
      </c>
      <c r="C19" s="171">
        <v>2622.0769230769229</v>
      </c>
      <c r="D19" s="172">
        <v>2617.8461538461538</v>
      </c>
      <c r="E19" s="171">
        <v>2481</v>
      </c>
      <c r="F19" s="171">
        <v>2785.6153846153848</v>
      </c>
      <c r="G19" s="171">
        <v>2724.8461538461538</v>
      </c>
      <c r="H19" s="171">
        <v>2620.4615384615381</v>
      </c>
      <c r="I19" s="173">
        <v>2825.0769230769233</v>
      </c>
      <c r="K19" s="190"/>
      <c r="L19" s="6">
        <v>0.5</v>
      </c>
      <c r="M19" s="171">
        <v>2618.1538461538462</v>
      </c>
      <c r="N19" s="172">
        <v>2639.7692307692309</v>
      </c>
      <c r="O19" s="171">
        <v>2522.9285714285716</v>
      </c>
      <c r="P19" s="171">
        <v>2587.5384615384614</v>
      </c>
      <c r="Q19" s="171">
        <v>2514.3076923076924</v>
      </c>
      <c r="R19" s="171">
        <v>2460.5384615384614</v>
      </c>
      <c r="S19" s="173">
        <v>2427.3076923076924</v>
      </c>
    </row>
    <row r="20" spans="1:19" x14ac:dyDescent="0.25">
      <c r="A20" s="190"/>
      <c r="B20" s="7">
        <v>0.54166666666666696</v>
      </c>
      <c r="C20" s="174">
        <v>2679.1538461538462</v>
      </c>
      <c r="D20" s="174">
        <v>2676.9230769230771</v>
      </c>
      <c r="E20" s="174">
        <v>2536.9285714285716</v>
      </c>
      <c r="F20" s="174">
        <v>2759.0769230769229</v>
      </c>
      <c r="G20" s="174">
        <v>2741.5384615384619</v>
      </c>
      <c r="H20" s="174">
        <v>2685.6153846153848</v>
      </c>
      <c r="I20" s="175">
        <v>2755.1538461538462</v>
      </c>
      <c r="K20" s="190"/>
      <c r="L20" s="7">
        <v>0.54166666666666696</v>
      </c>
      <c r="M20" s="174">
        <v>2514.2307692307695</v>
      </c>
      <c r="N20" s="174">
        <v>2628.3846153846152</v>
      </c>
      <c r="O20" s="174">
        <v>2564.7142857142858</v>
      </c>
      <c r="P20" s="174">
        <v>2587.5384615384614</v>
      </c>
      <c r="Q20" s="174">
        <v>2523.8461538461538</v>
      </c>
      <c r="R20" s="174">
        <v>2508.9230769230771</v>
      </c>
      <c r="S20" s="175">
        <v>2419.3076923076924</v>
      </c>
    </row>
    <row r="21" spans="1:19" x14ac:dyDescent="0.25">
      <c r="A21" s="190"/>
      <c r="B21" s="6">
        <v>0.58333333333333304</v>
      </c>
      <c r="C21" s="171">
        <v>2877</v>
      </c>
      <c r="D21" s="172">
        <v>2876.8461538461538</v>
      </c>
      <c r="E21" s="171">
        <v>2774.7142857142858</v>
      </c>
      <c r="F21" s="171">
        <v>2869.4615384615386</v>
      </c>
      <c r="G21" s="171">
        <v>2726.0769230769229</v>
      </c>
      <c r="H21" s="171">
        <v>2569.3846153846152</v>
      </c>
      <c r="I21" s="173">
        <v>2825.6153846153848</v>
      </c>
      <c r="K21" s="190"/>
      <c r="L21" s="6">
        <v>0.58333333333333304</v>
      </c>
      <c r="M21" s="171">
        <v>2569.4615384615381</v>
      </c>
      <c r="N21" s="172">
        <v>2721.1538461538462</v>
      </c>
      <c r="O21" s="171">
        <v>2523.2142857142858</v>
      </c>
      <c r="P21" s="171">
        <v>2596.4615384615386</v>
      </c>
      <c r="Q21" s="171">
        <v>2523.3076923076924</v>
      </c>
      <c r="R21" s="171">
        <v>2509</v>
      </c>
      <c r="S21" s="173">
        <v>2385.3076923076924</v>
      </c>
    </row>
    <row r="22" spans="1:19" x14ac:dyDescent="0.25">
      <c r="A22" s="190"/>
      <c r="B22" s="7">
        <v>0.625</v>
      </c>
      <c r="C22" s="174">
        <v>2965.538461538461</v>
      </c>
      <c r="D22" s="174">
        <v>2971.8461538461538</v>
      </c>
      <c r="E22" s="174">
        <v>2964.2142857142858</v>
      </c>
      <c r="F22" s="174">
        <v>2953</v>
      </c>
      <c r="G22" s="174">
        <v>2769.2307692307691</v>
      </c>
      <c r="H22" s="174">
        <v>2622.0769230769229</v>
      </c>
      <c r="I22" s="175">
        <v>2723.2307692307695</v>
      </c>
      <c r="K22" s="190"/>
      <c r="L22" s="7">
        <v>0.625</v>
      </c>
      <c r="M22" s="174">
        <v>2600.9230769230771</v>
      </c>
      <c r="N22" s="174">
        <v>2654.6153846153848</v>
      </c>
      <c r="O22" s="174">
        <v>2693.5714285714284</v>
      </c>
      <c r="P22" s="174">
        <v>2699.6923076923076</v>
      </c>
      <c r="Q22" s="174">
        <v>2467.6923076923076</v>
      </c>
      <c r="R22" s="174">
        <v>2501.2307692307695</v>
      </c>
      <c r="S22" s="175">
        <v>2491.3846153846152</v>
      </c>
    </row>
    <row r="23" spans="1:19" x14ac:dyDescent="0.25">
      <c r="A23" s="190"/>
      <c r="B23" s="6">
        <v>0.66666666666666696</v>
      </c>
      <c r="C23" s="171">
        <v>2946.9230769230771</v>
      </c>
      <c r="D23" s="172">
        <v>3060.3846153846152</v>
      </c>
      <c r="E23" s="171">
        <v>2978.6428571428569</v>
      </c>
      <c r="F23" s="171">
        <v>2985.6923076923076</v>
      </c>
      <c r="G23" s="171">
        <v>2767.8461538461543</v>
      </c>
      <c r="H23" s="171">
        <v>2617.3846153846152</v>
      </c>
      <c r="I23" s="173">
        <v>2720.2307692307695</v>
      </c>
      <c r="K23" s="190"/>
      <c r="L23" s="6">
        <v>0.66666666666666696</v>
      </c>
      <c r="M23" s="171">
        <v>2750.7692307692309</v>
      </c>
      <c r="N23" s="172">
        <v>2821.0769230769233</v>
      </c>
      <c r="O23" s="171">
        <v>2768</v>
      </c>
      <c r="P23" s="171">
        <v>2728.3846153846152</v>
      </c>
      <c r="Q23" s="171">
        <v>2717.0769230769229</v>
      </c>
      <c r="R23" s="171">
        <v>2606.3846153846152</v>
      </c>
      <c r="S23" s="173">
        <v>2546.2307692307691</v>
      </c>
    </row>
    <row r="24" spans="1:19" x14ac:dyDescent="0.25">
      <c r="A24" s="190"/>
      <c r="B24" s="7">
        <v>0.70833333333333304</v>
      </c>
      <c r="C24" s="174">
        <v>2904</v>
      </c>
      <c r="D24" s="174">
        <v>2973.6923076923076</v>
      </c>
      <c r="E24" s="174">
        <v>2994.0714285714284</v>
      </c>
      <c r="F24" s="174">
        <v>2969.4615384615386</v>
      </c>
      <c r="G24" s="174">
        <v>2885.9230769230771</v>
      </c>
      <c r="H24" s="174">
        <v>2662.5384615384614</v>
      </c>
      <c r="I24" s="175">
        <v>2671.5384615384614</v>
      </c>
      <c r="K24" s="190"/>
      <c r="L24" s="7">
        <v>0.70833333333333304</v>
      </c>
      <c r="M24" s="174">
        <v>2758.0769230769229</v>
      </c>
      <c r="N24" s="174">
        <v>2800.5384615384614</v>
      </c>
      <c r="O24" s="174">
        <v>2699.9285714285716</v>
      </c>
      <c r="P24" s="174">
        <v>2739.9230769230771</v>
      </c>
      <c r="Q24" s="174">
        <v>2701.2307692307691</v>
      </c>
      <c r="R24" s="174">
        <v>2555.1538461538462</v>
      </c>
      <c r="S24" s="175">
        <v>2504.7692307692309</v>
      </c>
    </row>
    <row r="25" spans="1:19" x14ac:dyDescent="0.25">
      <c r="A25" s="190"/>
      <c r="B25" s="6">
        <v>0.75</v>
      </c>
      <c r="C25" s="171">
        <v>2565.2307692307695</v>
      </c>
      <c r="D25" s="172">
        <v>2720.9230769230771</v>
      </c>
      <c r="E25" s="171">
        <v>2851.8571428571431</v>
      </c>
      <c r="F25" s="171">
        <v>2910.8461538461543</v>
      </c>
      <c r="G25" s="171">
        <v>2793.1538461538457</v>
      </c>
      <c r="H25" s="171">
        <v>2629.0769230769229</v>
      </c>
      <c r="I25" s="173">
        <v>2561.7692307692309</v>
      </c>
      <c r="K25" s="190"/>
      <c r="L25" s="6">
        <v>0.75</v>
      </c>
      <c r="M25" s="171">
        <v>2642</v>
      </c>
      <c r="N25" s="172">
        <v>2758.3846153846152</v>
      </c>
      <c r="O25" s="171">
        <v>2697.1428571428573</v>
      </c>
      <c r="P25" s="171">
        <v>2713.6153846153843</v>
      </c>
      <c r="Q25" s="171">
        <v>2586.3846153846157</v>
      </c>
      <c r="R25" s="171">
        <v>2519.4615384615381</v>
      </c>
      <c r="S25" s="173">
        <v>2447.1538461538462</v>
      </c>
    </row>
    <row r="26" spans="1:19" x14ac:dyDescent="0.25">
      <c r="A26" s="190"/>
      <c r="B26" s="7">
        <v>0.79166666666666696</v>
      </c>
      <c r="C26" s="174">
        <v>1829.3846153846155</v>
      </c>
      <c r="D26" s="174">
        <v>1897.8461538461538</v>
      </c>
      <c r="E26" s="174">
        <v>2136.7857142857142</v>
      </c>
      <c r="F26" s="174">
        <v>2352.0769230769233</v>
      </c>
      <c r="G26" s="174">
        <v>2719.1538461538466</v>
      </c>
      <c r="H26" s="174">
        <v>2535.9230769230771</v>
      </c>
      <c r="I26" s="175">
        <v>2495.9230769230771</v>
      </c>
      <c r="K26" s="190"/>
      <c r="L26" s="7">
        <v>0.79166666666666696</v>
      </c>
      <c r="M26" s="174">
        <v>1944.9230769230769</v>
      </c>
      <c r="N26" s="174">
        <v>2169.3846153846152</v>
      </c>
      <c r="O26" s="174">
        <v>2366.2142857142858</v>
      </c>
      <c r="P26" s="174">
        <v>2306.9230769230771</v>
      </c>
      <c r="Q26" s="174">
        <v>2611.8461538461538</v>
      </c>
      <c r="R26" s="174">
        <v>2335.3846153846152</v>
      </c>
      <c r="S26" s="175">
        <v>2469.6153846153848</v>
      </c>
    </row>
    <row r="27" spans="1:19" x14ac:dyDescent="0.25">
      <c r="A27" s="190"/>
      <c r="B27" s="6">
        <v>0.83333333333333304</v>
      </c>
      <c r="C27" s="171">
        <v>1503.5384615384614</v>
      </c>
      <c r="D27" s="172">
        <v>1457.8461538461538</v>
      </c>
      <c r="E27" s="171">
        <v>1625.7142857142858</v>
      </c>
      <c r="F27" s="171">
        <v>1900.6923076923076</v>
      </c>
      <c r="G27" s="171">
        <v>2455</v>
      </c>
      <c r="H27" s="171">
        <v>2234.3076923076919</v>
      </c>
      <c r="I27" s="173">
        <v>2260.3076923076924</v>
      </c>
      <c r="K27" s="190"/>
      <c r="L27" s="6">
        <v>0.83333333333333304</v>
      </c>
      <c r="M27" s="171">
        <v>1592.3076923076922</v>
      </c>
      <c r="N27" s="172">
        <v>1656.5384615384614</v>
      </c>
      <c r="O27" s="171">
        <v>1827.7142857142858</v>
      </c>
      <c r="P27" s="171">
        <v>1847.0769230769233</v>
      </c>
      <c r="Q27" s="171">
        <v>2104.2307692307695</v>
      </c>
      <c r="R27" s="171">
        <v>2176.5384615384614</v>
      </c>
      <c r="S27" s="173">
        <v>2132.1538461538462</v>
      </c>
    </row>
    <row r="28" spans="1:19" x14ac:dyDescent="0.25">
      <c r="A28" s="190"/>
      <c r="B28" s="7">
        <v>0.875</v>
      </c>
      <c r="C28" s="174">
        <v>1211.6923076923076</v>
      </c>
      <c r="D28" s="174">
        <v>1287</v>
      </c>
      <c r="E28" s="174">
        <v>1374.2857142857144</v>
      </c>
      <c r="F28" s="174">
        <v>1494.4615384615386</v>
      </c>
      <c r="G28" s="174">
        <v>2168.7692307692305</v>
      </c>
      <c r="H28" s="174">
        <v>2061.5384615384619</v>
      </c>
      <c r="I28" s="175">
        <v>1805.8461538461538</v>
      </c>
      <c r="K28" s="190"/>
      <c r="L28" s="7">
        <v>0.875</v>
      </c>
      <c r="M28" s="174">
        <v>1341.8461538461538</v>
      </c>
      <c r="N28" s="174">
        <v>1366</v>
      </c>
      <c r="O28" s="174">
        <v>1407.2857142857142</v>
      </c>
      <c r="P28" s="174">
        <v>1524.3076923076922</v>
      </c>
      <c r="Q28" s="174">
        <v>2010.8461538461538</v>
      </c>
      <c r="R28" s="174">
        <v>2150.7692307692309</v>
      </c>
      <c r="S28" s="175">
        <v>1786.9230769230769</v>
      </c>
    </row>
    <row r="29" spans="1:19" x14ac:dyDescent="0.25">
      <c r="A29" s="190"/>
      <c r="B29" s="6">
        <v>0.91666666666666696</v>
      </c>
      <c r="C29" s="171">
        <v>1030.0769230769231</v>
      </c>
      <c r="D29" s="172">
        <v>1037.7692307692307</v>
      </c>
      <c r="E29" s="171">
        <v>1092.3571428571429</v>
      </c>
      <c r="F29" s="171">
        <v>1272.7692307692307</v>
      </c>
      <c r="G29" s="171">
        <v>2002</v>
      </c>
      <c r="H29" s="171">
        <v>1869.0769230769231</v>
      </c>
      <c r="I29" s="173">
        <v>1411.2307692307693</v>
      </c>
      <c r="K29" s="190"/>
      <c r="L29" s="6">
        <v>0.91666666666666696</v>
      </c>
      <c r="M29" s="171">
        <v>1148.2307692307691</v>
      </c>
      <c r="N29" s="172">
        <v>1078.8461538461538</v>
      </c>
      <c r="O29" s="171">
        <v>1189.3571428571427</v>
      </c>
      <c r="P29" s="171">
        <v>1185.4615384615383</v>
      </c>
      <c r="Q29" s="171">
        <v>1735</v>
      </c>
      <c r="R29" s="171">
        <v>1988.3846153846152</v>
      </c>
      <c r="S29" s="173">
        <v>1329.6923076923076</v>
      </c>
    </row>
    <row r="30" spans="1:19" ht="15.75" thickBot="1" x14ac:dyDescent="0.3">
      <c r="A30" s="191"/>
      <c r="B30" s="8">
        <v>0.95833333333333304</v>
      </c>
      <c r="C30" s="176">
        <v>751.69230769230774</v>
      </c>
      <c r="D30" s="176">
        <v>691.23076923076917</v>
      </c>
      <c r="E30" s="176">
        <v>766.42857142857144</v>
      </c>
      <c r="F30" s="176">
        <v>886.69230769230774</v>
      </c>
      <c r="G30" s="176">
        <v>1507.5384615384614</v>
      </c>
      <c r="H30" s="176">
        <v>1444.0769230769231</v>
      </c>
      <c r="I30" s="177">
        <v>1010.2307692307692</v>
      </c>
      <c r="K30" s="191"/>
      <c r="L30" s="8">
        <v>0.95833333333333304</v>
      </c>
      <c r="M30" s="176">
        <v>871.61538461538453</v>
      </c>
      <c r="N30" s="176">
        <v>822</v>
      </c>
      <c r="O30" s="176">
        <v>952.42857142857133</v>
      </c>
      <c r="P30" s="176">
        <v>921.69230769230762</v>
      </c>
      <c r="Q30" s="176">
        <v>1356</v>
      </c>
      <c r="R30" s="176">
        <v>1682.6923076923076</v>
      </c>
      <c r="S30" s="177">
        <v>963.07692307692309</v>
      </c>
    </row>
    <row r="31" spans="1:19" x14ac:dyDescent="0.25">
      <c r="A31" s="2"/>
      <c r="B31" s="3" t="s">
        <v>0</v>
      </c>
      <c r="C31" s="4" t="s">
        <v>1</v>
      </c>
      <c r="D31" s="4" t="s">
        <v>2</v>
      </c>
      <c r="E31" s="4" t="s">
        <v>3</v>
      </c>
      <c r="F31" s="4" t="s">
        <v>4</v>
      </c>
      <c r="G31" s="4" t="s">
        <v>5</v>
      </c>
      <c r="H31" s="4" t="s">
        <v>6</v>
      </c>
      <c r="I31" s="5" t="s">
        <v>7</v>
      </c>
      <c r="K31" s="2"/>
      <c r="L31" s="3" t="s">
        <v>0</v>
      </c>
      <c r="M31" s="4" t="s">
        <v>1</v>
      </c>
      <c r="N31" s="4" t="s">
        <v>2</v>
      </c>
      <c r="O31" s="4" t="s">
        <v>3</v>
      </c>
      <c r="P31" s="4" t="s">
        <v>4</v>
      </c>
      <c r="Q31" s="4" t="s">
        <v>5</v>
      </c>
      <c r="R31" s="4" t="s">
        <v>6</v>
      </c>
      <c r="S31" s="5" t="s">
        <v>7</v>
      </c>
    </row>
    <row r="32" spans="1:19" x14ac:dyDescent="0.25">
      <c r="A32" s="190" t="s">
        <v>12</v>
      </c>
      <c r="B32" s="6">
        <v>0</v>
      </c>
      <c r="C32" s="171">
        <v>497.5</v>
      </c>
      <c r="D32" s="172">
        <v>443.47222222222217</v>
      </c>
      <c r="E32" s="171">
        <v>422.45714285714286</v>
      </c>
      <c r="F32" s="171">
        <v>462.00000000000006</v>
      </c>
      <c r="G32" s="171">
        <v>528.3888888888888</v>
      </c>
      <c r="H32" s="171">
        <v>825.36111111111109</v>
      </c>
      <c r="I32" s="173">
        <v>814.48648648648646</v>
      </c>
      <c r="K32" s="190" t="s">
        <v>12</v>
      </c>
      <c r="L32" s="6">
        <v>0</v>
      </c>
      <c r="M32" s="171">
        <v>440.97297297297297</v>
      </c>
      <c r="N32" s="172">
        <v>399.62857142857143</v>
      </c>
      <c r="O32" s="171">
        <v>394.70588235294116</v>
      </c>
      <c r="P32" s="171">
        <v>437.05714285714288</v>
      </c>
      <c r="Q32" s="171">
        <v>518.44444444444446</v>
      </c>
      <c r="R32" s="171">
        <v>769.14285714285711</v>
      </c>
      <c r="S32" s="173">
        <v>796.08333333333326</v>
      </c>
    </row>
    <row r="33" spans="1:19" x14ac:dyDescent="0.25">
      <c r="A33" s="190"/>
      <c r="B33" s="7">
        <v>4.1666666666666664E-2</v>
      </c>
      <c r="C33" s="174">
        <v>271.63157894736844</v>
      </c>
      <c r="D33" s="174">
        <v>223.36111111111111</v>
      </c>
      <c r="E33" s="174">
        <v>213.91428571428571</v>
      </c>
      <c r="F33" s="174">
        <v>258.80555555555554</v>
      </c>
      <c r="G33" s="174">
        <v>282.25</v>
      </c>
      <c r="H33" s="174">
        <v>477.27777777777783</v>
      </c>
      <c r="I33" s="175">
        <v>509.32432432432432</v>
      </c>
      <c r="K33" s="190"/>
      <c r="L33" s="7">
        <v>4.1666666666666664E-2</v>
      </c>
      <c r="M33" s="174">
        <v>269.51351351351354</v>
      </c>
      <c r="N33" s="174">
        <v>235.8857142857143</v>
      </c>
      <c r="O33" s="174">
        <v>233.26470588235293</v>
      </c>
      <c r="P33" s="174">
        <v>260.1142857142857</v>
      </c>
      <c r="Q33" s="174">
        <v>315.02777777777777</v>
      </c>
      <c r="R33" s="174">
        <v>536.65714285714284</v>
      </c>
      <c r="S33" s="175">
        <v>573.16666666666674</v>
      </c>
    </row>
    <row r="34" spans="1:19" x14ac:dyDescent="0.25">
      <c r="A34" s="190"/>
      <c r="B34" s="6">
        <v>8.3333333333333329E-2</v>
      </c>
      <c r="C34" s="171">
        <v>207.94736842105263</v>
      </c>
      <c r="D34" s="172">
        <v>188.36111111111111</v>
      </c>
      <c r="E34" s="171">
        <v>178.97142857142856</v>
      </c>
      <c r="F34" s="171">
        <v>231.7222222222222</v>
      </c>
      <c r="G34" s="171">
        <v>231.11111111111111</v>
      </c>
      <c r="H34" s="171">
        <v>352.36111111111109</v>
      </c>
      <c r="I34" s="173">
        <v>417.52777777777777</v>
      </c>
      <c r="K34" s="190"/>
      <c r="L34" s="6">
        <v>8.3333333333333329E-2</v>
      </c>
      <c r="M34" s="171">
        <v>238.62162162162161</v>
      </c>
      <c r="N34" s="172">
        <v>189.54285714285714</v>
      </c>
      <c r="O34" s="171">
        <v>196.52941176470588</v>
      </c>
      <c r="P34" s="171">
        <v>226.97142857142856</v>
      </c>
      <c r="Q34" s="171">
        <v>258.66666666666663</v>
      </c>
      <c r="R34" s="171">
        <v>525.82857142857142</v>
      </c>
      <c r="S34" s="173">
        <v>615.19999999999993</v>
      </c>
    </row>
    <row r="35" spans="1:19" x14ac:dyDescent="0.25">
      <c r="A35" s="190"/>
      <c r="B35" s="7">
        <v>0.125</v>
      </c>
      <c r="C35" s="174">
        <v>262.21052631578948</v>
      </c>
      <c r="D35" s="174">
        <v>241.91666666666663</v>
      </c>
      <c r="E35" s="174">
        <v>243.51428571428568</v>
      </c>
      <c r="F35" s="174">
        <v>259.22222222222223</v>
      </c>
      <c r="G35" s="174">
        <v>292.72222222222223</v>
      </c>
      <c r="H35" s="174">
        <v>281.24999999999994</v>
      </c>
      <c r="I35" s="175">
        <v>300.83783783783781</v>
      </c>
      <c r="K35" s="190"/>
      <c r="L35" s="7">
        <v>0.125</v>
      </c>
      <c r="M35" s="174">
        <v>274.54054054054058</v>
      </c>
      <c r="N35" s="174">
        <v>251.25714285714287</v>
      </c>
      <c r="O35" s="174">
        <v>245.79411764705881</v>
      </c>
      <c r="P35" s="174">
        <v>243.6</v>
      </c>
      <c r="Q35" s="174">
        <v>269.86111111111109</v>
      </c>
      <c r="R35" s="174">
        <v>351</v>
      </c>
      <c r="S35" s="175">
        <v>351.72222222222223</v>
      </c>
    </row>
    <row r="36" spans="1:19" x14ac:dyDescent="0.25">
      <c r="A36" s="190"/>
      <c r="B36" s="6">
        <v>0.16666666666666699</v>
      </c>
      <c r="C36" s="171">
        <v>695.42105263157896</v>
      </c>
      <c r="D36" s="172">
        <v>692.5</v>
      </c>
      <c r="E36" s="171">
        <v>680.5428571428572</v>
      </c>
      <c r="F36" s="171">
        <v>702.33333333333337</v>
      </c>
      <c r="G36" s="171">
        <v>668.19444444444446</v>
      </c>
      <c r="H36" s="171">
        <v>334.55555555555554</v>
      </c>
      <c r="I36" s="173">
        <v>294.13513513513516</v>
      </c>
      <c r="K36" s="190"/>
      <c r="L36" s="6">
        <v>0.16666666666666699</v>
      </c>
      <c r="M36" s="171">
        <v>578.32432432432427</v>
      </c>
      <c r="N36" s="172">
        <v>576.85714285714289</v>
      </c>
      <c r="O36" s="171">
        <v>558.73529411764707</v>
      </c>
      <c r="P36" s="171">
        <v>563.37142857142851</v>
      </c>
      <c r="Q36" s="171">
        <v>554.33333333333326</v>
      </c>
      <c r="R36" s="171">
        <v>376.05714285714282</v>
      </c>
      <c r="S36" s="173">
        <v>312.05555555555554</v>
      </c>
    </row>
    <row r="37" spans="1:19" x14ac:dyDescent="0.25">
      <c r="A37" s="190"/>
      <c r="B37" s="7">
        <v>0.20833333333333301</v>
      </c>
      <c r="C37" s="174">
        <v>2094.1578947368421</v>
      </c>
      <c r="D37" s="174">
        <v>2264.6944444444443</v>
      </c>
      <c r="E37" s="174">
        <v>2225.8285714285716</v>
      </c>
      <c r="F37" s="174">
        <v>2224.3611111111113</v>
      </c>
      <c r="G37" s="174">
        <v>1962.4166666666665</v>
      </c>
      <c r="H37" s="174">
        <v>656.16666666666674</v>
      </c>
      <c r="I37" s="175">
        <v>425.89189189189187</v>
      </c>
      <c r="K37" s="190"/>
      <c r="L37" s="7">
        <v>0.20833333333333301</v>
      </c>
      <c r="M37" s="174">
        <v>1550.5405405405406</v>
      </c>
      <c r="N37" s="174">
        <v>1619.1714285714286</v>
      </c>
      <c r="O37" s="174">
        <v>1607.2352941176468</v>
      </c>
      <c r="P37" s="174">
        <v>1583.3714285714286</v>
      </c>
      <c r="Q37" s="174">
        <v>1491.0833333333335</v>
      </c>
      <c r="R37" s="174">
        <v>712.97142857142853</v>
      </c>
      <c r="S37" s="175">
        <v>482.16666666666663</v>
      </c>
    </row>
    <row r="38" spans="1:19" x14ac:dyDescent="0.25">
      <c r="A38" s="190"/>
      <c r="B38" s="6">
        <v>0.25</v>
      </c>
      <c r="C38" s="171">
        <v>3091.4473684210529</v>
      </c>
      <c r="D38" s="172">
        <v>3370.8888888888887</v>
      </c>
      <c r="E38" s="171">
        <v>3254.9714285714281</v>
      </c>
      <c r="F38" s="171">
        <v>3304.583333333333</v>
      </c>
      <c r="G38" s="171">
        <v>3215.083333333333</v>
      </c>
      <c r="H38" s="171">
        <v>1102.4166666666667</v>
      </c>
      <c r="I38" s="173">
        <v>632.78378378378375</v>
      </c>
      <c r="K38" s="190"/>
      <c r="L38" s="6">
        <v>0.25</v>
      </c>
      <c r="M38" s="171">
        <v>2679.8918918918916</v>
      </c>
      <c r="N38" s="172">
        <v>2863.3428571428572</v>
      </c>
      <c r="O38" s="171">
        <v>2887.205882352941</v>
      </c>
      <c r="P38" s="171">
        <v>2849.5714285714284</v>
      </c>
      <c r="Q38" s="171">
        <v>2714.333333333333</v>
      </c>
      <c r="R38" s="171">
        <v>1214.7428571428572</v>
      </c>
      <c r="S38" s="173">
        <v>774.69444444444446</v>
      </c>
    </row>
    <row r="39" spans="1:19" x14ac:dyDescent="0.25">
      <c r="A39" s="190"/>
      <c r="B39" s="7">
        <v>0.29166666666666702</v>
      </c>
      <c r="C39" s="174">
        <v>3144.0526315789471</v>
      </c>
      <c r="D39" s="174">
        <v>3377.8333333333335</v>
      </c>
      <c r="E39" s="174">
        <v>3420.9714285714281</v>
      </c>
      <c r="F39" s="174">
        <v>3420.333333333333</v>
      </c>
      <c r="G39" s="174">
        <v>3336.8888888888887</v>
      </c>
      <c r="H39" s="174">
        <v>1467.8611111111113</v>
      </c>
      <c r="I39" s="175">
        <v>818.81081081081084</v>
      </c>
      <c r="K39" s="190"/>
      <c r="L39" s="7">
        <v>0.29166666666666702</v>
      </c>
      <c r="M39" s="174">
        <v>2916.1081081081084</v>
      </c>
      <c r="N39" s="174">
        <v>3122.7714285714287</v>
      </c>
      <c r="O39" s="174">
        <v>3066.9705882352941</v>
      </c>
      <c r="P39" s="174">
        <v>3116.0857142857144</v>
      </c>
      <c r="Q39" s="174">
        <v>2963.0833333333335</v>
      </c>
      <c r="R39" s="174">
        <v>1706.3142857142857</v>
      </c>
      <c r="S39" s="175">
        <v>1082.5555555555557</v>
      </c>
    </row>
    <row r="40" spans="1:19" x14ac:dyDescent="0.25">
      <c r="A40" s="190"/>
      <c r="B40" s="6">
        <v>0.33333333333333298</v>
      </c>
      <c r="C40" s="171">
        <v>2805</v>
      </c>
      <c r="D40" s="172">
        <v>3185.2222222222226</v>
      </c>
      <c r="E40" s="171">
        <v>3115.4285714285716</v>
      </c>
      <c r="F40" s="171">
        <v>3156.8333333333335</v>
      </c>
      <c r="G40" s="171">
        <v>2771</v>
      </c>
      <c r="H40" s="171">
        <v>1876.9166666666665</v>
      </c>
      <c r="I40" s="173">
        <v>1049.1621621621621</v>
      </c>
      <c r="K40" s="190"/>
      <c r="L40" s="6">
        <v>0.33333333333333298</v>
      </c>
      <c r="M40" s="171">
        <v>2746.3243243243242</v>
      </c>
      <c r="N40" s="172">
        <v>2859.5428571428574</v>
      </c>
      <c r="O40" s="171">
        <v>2913.9705882352941</v>
      </c>
      <c r="P40" s="171">
        <v>2892.9142857142856</v>
      </c>
      <c r="Q40" s="171">
        <v>2742.083333333333</v>
      </c>
      <c r="R40" s="171">
        <v>2169.542857142857</v>
      </c>
      <c r="S40" s="173">
        <v>1418.0277777777778</v>
      </c>
    </row>
    <row r="41" spans="1:19" x14ac:dyDescent="0.25">
      <c r="A41" s="190"/>
      <c r="B41" s="7">
        <v>0.375</v>
      </c>
      <c r="C41" s="174">
        <v>2404.4210526315792</v>
      </c>
      <c r="D41" s="174">
        <v>2602.6944444444443</v>
      </c>
      <c r="E41" s="174">
        <v>2631</v>
      </c>
      <c r="F41" s="174">
        <v>2620.6666666666665</v>
      </c>
      <c r="G41" s="174">
        <v>2474.4166666666665</v>
      </c>
      <c r="H41" s="174">
        <v>2185.3333333333335</v>
      </c>
      <c r="I41" s="175">
        <v>1411.3513513513515</v>
      </c>
      <c r="K41" s="190"/>
      <c r="L41" s="7">
        <v>0.375</v>
      </c>
      <c r="M41" s="174">
        <v>2430.8378378378379</v>
      </c>
      <c r="N41" s="174">
        <v>2398.6571428571428</v>
      </c>
      <c r="O41" s="174">
        <v>2466.7352941176468</v>
      </c>
      <c r="P41" s="174">
        <v>2549.3999999999996</v>
      </c>
      <c r="Q41" s="174">
        <v>2580.6666666666665</v>
      </c>
      <c r="R41" s="174">
        <v>2455.7142857142858</v>
      </c>
      <c r="S41" s="175">
        <v>1973.3611111111109</v>
      </c>
    </row>
    <row r="42" spans="1:19" x14ac:dyDescent="0.25">
      <c r="A42" s="190"/>
      <c r="B42" s="6">
        <v>0.41666666666666702</v>
      </c>
      <c r="C42" s="171">
        <v>2252.8684210526317</v>
      </c>
      <c r="D42" s="172">
        <v>2327.0833333333335</v>
      </c>
      <c r="E42" s="171">
        <v>2364.1714285714288</v>
      </c>
      <c r="F42" s="171">
        <v>2423.3611111111113</v>
      </c>
      <c r="G42" s="171">
        <v>2346.9722222222222</v>
      </c>
      <c r="H42" s="171">
        <v>2374.3333333333335</v>
      </c>
      <c r="I42" s="173">
        <v>1858.4864864864865</v>
      </c>
      <c r="K42" s="190"/>
      <c r="L42" s="6">
        <v>0.41666666666666702</v>
      </c>
      <c r="M42" s="171">
        <v>2302.9459459459458</v>
      </c>
      <c r="N42" s="172">
        <v>2181.3428571428572</v>
      </c>
      <c r="O42" s="171">
        <v>2258.8529411764703</v>
      </c>
      <c r="P42" s="171">
        <v>2328.3999999999996</v>
      </c>
      <c r="Q42" s="171">
        <v>2567.1388888888887</v>
      </c>
      <c r="R42" s="171">
        <v>2599.9142857142856</v>
      </c>
      <c r="S42" s="173">
        <v>2422.6111111111113</v>
      </c>
    </row>
    <row r="43" spans="1:19" x14ac:dyDescent="0.25">
      <c r="A43" s="190"/>
      <c r="B43" s="7">
        <v>0.45833333333333298</v>
      </c>
      <c r="C43" s="174">
        <v>2248.1052631578946</v>
      </c>
      <c r="D43" s="174">
        <v>2267.6944444444448</v>
      </c>
      <c r="E43" s="174">
        <v>2385.8000000000002</v>
      </c>
      <c r="F43" s="174">
        <v>2457.2222222222222</v>
      </c>
      <c r="G43" s="174">
        <v>2615.1944444444443</v>
      </c>
      <c r="H43" s="174">
        <v>2656.0555555555557</v>
      </c>
      <c r="I43" s="175">
        <v>2225.4054054054054</v>
      </c>
      <c r="K43" s="190"/>
      <c r="L43" s="7">
        <v>0.45833333333333298</v>
      </c>
      <c r="M43" s="174">
        <v>2339.3783783783783</v>
      </c>
      <c r="N43" s="174">
        <v>2257.0857142857144</v>
      </c>
      <c r="O43" s="174">
        <v>2297</v>
      </c>
      <c r="P43" s="174">
        <v>2424.7999999999997</v>
      </c>
      <c r="Q43" s="174">
        <v>2711</v>
      </c>
      <c r="R43" s="174">
        <v>2606.1999999999998</v>
      </c>
      <c r="S43" s="175">
        <v>2540.7222222222222</v>
      </c>
    </row>
    <row r="44" spans="1:19" x14ac:dyDescent="0.25">
      <c r="A44" s="190"/>
      <c r="B44" s="6">
        <v>0.5</v>
      </c>
      <c r="C44" s="171">
        <v>2344.6842105263158</v>
      </c>
      <c r="D44" s="172">
        <v>2314.1388888888887</v>
      </c>
      <c r="E44" s="171">
        <v>2349.1714285714288</v>
      </c>
      <c r="F44" s="171">
        <v>2468</v>
      </c>
      <c r="G44" s="171">
        <v>2731.1666666666665</v>
      </c>
      <c r="H44" s="171">
        <v>2736.8611111111113</v>
      </c>
      <c r="I44" s="173">
        <v>2453.8378378378379</v>
      </c>
      <c r="K44" s="190"/>
      <c r="L44" s="6">
        <v>0.5</v>
      </c>
      <c r="M44" s="171">
        <v>2379.8918918918916</v>
      </c>
      <c r="N44" s="172">
        <v>2375.1142857142859</v>
      </c>
      <c r="O44" s="171">
        <v>2465.0588235294117</v>
      </c>
      <c r="P44" s="171">
        <v>2555.6571428571428</v>
      </c>
      <c r="Q44" s="171">
        <v>2814.7222222222222</v>
      </c>
      <c r="R44" s="171">
        <v>2662.3142857142857</v>
      </c>
      <c r="S44" s="173">
        <v>2578.6111111111113</v>
      </c>
    </row>
    <row r="45" spans="1:19" x14ac:dyDescent="0.25">
      <c r="A45" s="190"/>
      <c r="B45" s="7">
        <v>0.54166666666666696</v>
      </c>
      <c r="C45" s="174">
        <v>2364.9736842105262</v>
      </c>
      <c r="D45" s="174">
        <v>2328.7222222222222</v>
      </c>
      <c r="E45" s="174">
        <v>2389.7428571428572</v>
      </c>
      <c r="F45" s="174">
        <v>2459.5</v>
      </c>
      <c r="G45" s="174">
        <v>2723.75</v>
      </c>
      <c r="H45" s="174">
        <v>2788.9444444444443</v>
      </c>
      <c r="I45" s="175">
        <v>2615.1081081081084</v>
      </c>
      <c r="K45" s="190"/>
      <c r="L45" s="7">
        <v>0.54166666666666696</v>
      </c>
      <c r="M45" s="174">
        <v>2465.5135135135138</v>
      </c>
      <c r="N45" s="174">
        <v>2415.3142857142857</v>
      </c>
      <c r="O45" s="174">
        <v>2511.4705882352941</v>
      </c>
      <c r="P45" s="174">
        <v>2607.457142857143</v>
      </c>
      <c r="Q45" s="174">
        <v>2835.9722222222222</v>
      </c>
      <c r="R45" s="174">
        <v>2705.9142857142856</v>
      </c>
      <c r="S45" s="175">
        <v>2597.3611111111113</v>
      </c>
    </row>
    <row r="46" spans="1:19" x14ac:dyDescent="0.25">
      <c r="A46" s="190"/>
      <c r="B46" s="6">
        <v>0.58333333333333304</v>
      </c>
      <c r="C46" s="171">
        <v>2668.1842105263158</v>
      </c>
      <c r="D46" s="172">
        <v>2671.4166666666665</v>
      </c>
      <c r="E46" s="171">
        <v>2734.3714285714286</v>
      </c>
      <c r="F46" s="171">
        <v>2854.416666666667</v>
      </c>
      <c r="G46" s="171">
        <v>2887.6111111111109</v>
      </c>
      <c r="H46" s="171">
        <v>2715.083333333333</v>
      </c>
      <c r="I46" s="173">
        <v>2643.1891891891892</v>
      </c>
      <c r="K46" s="190"/>
      <c r="L46" s="6">
        <v>0.58333333333333304</v>
      </c>
      <c r="M46" s="171">
        <v>2750</v>
      </c>
      <c r="N46" s="172">
        <v>2775.7428571428568</v>
      </c>
      <c r="O46" s="171">
        <v>2882.9117647058824</v>
      </c>
      <c r="P46" s="171">
        <v>2778.0285714285719</v>
      </c>
      <c r="Q46" s="171">
        <v>2784</v>
      </c>
      <c r="R46" s="171">
        <v>2675.0857142857144</v>
      </c>
      <c r="S46" s="173">
        <v>2568.8888888888891</v>
      </c>
    </row>
    <row r="47" spans="1:19" x14ac:dyDescent="0.25">
      <c r="A47" s="190"/>
      <c r="B47" s="7">
        <v>0.625</v>
      </c>
      <c r="C47" s="174">
        <v>3097.2894736842104</v>
      </c>
      <c r="D47" s="174">
        <v>3118.166666666667</v>
      </c>
      <c r="E47" s="174">
        <v>3127.5714285714289</v>
      </c>
      <c r="F47" s="174">
        <v>3120.3611111111113</v>
      </c>
      <c r="G47" s="174">
        <v>3044.7222222222222</v>
      </c>
      <c r="H47" s="174">
        <v>2716.416666666667</v>
      </c>
      <c r="I47" s="175">
        <v>2581.3783783783783</v>
      </c>
      <c r="K47" s="190"/>
      <c r="L47" s="7">
        <v>0.625</v>
      </c>
      <c r="M47" s="174">
        <v>2919.8108108108108</v>
      </c>
      <c r="N47" s="174">
        <v>2956.8285714285712</v>
      </c>
      <c r="O47" s="174">
        <v>2968.1470588235293</v>
      </c>
      <c r="P47" s="174">
        <v>2946.5714285714284</v>
      </c>
      <c r="Q47" s="174">
        <v>2774.166666666667</v>
      </c>
      <c r="R47" s="174">
        <v>2618.8857142857146</v>
      </c>
      <c r="S47" s="175">
        <v>2606.6111111111109</v>
      </c>
    </row>
    <row r="48" spans="1:19" x14ac:dyDescent="0.25">
      <c r="A48" s="190"/>
      <c r="B48" s="6">
        <v>0.66666666666666696</v>
      </c>
      <c r="C48" s="171">
        <v>2998.4210526315787</v>
      </c>
      <c r="D48" s="172">
        <v>3172.9444444444448</v>
      </c>
      <c r="E48" s="171">
        <v>3213.5714285714284</v>
      </c>
      <c r="F48" s="171">
        <v>3208.666666666667</v>
      </c>
      <c r="G48" s="171">
        <v>3045.9444444444443</v>
      </c>
      <c r="H48" s="171">
        <v>2741.0555555555557</v>
      </c>
      <c r="I48" s="173">
        <v>2639.2972972972971</v>
      </c>
      <c r="K48" s="190"/>
      <c r="L48" s="6">
        <v>0.66666666666666696</v>
      </c>
      <c r="M48" s="171">
        <v>2938.6756756756758</v>
      </c>
      <c r="N48" s="172">
        <v>3014.0857142857139</v>
      </c>
      <c r="O48" s="171">
        <v>2931.2058823529414</v>
      </c>
      <c r="P48" s="171">
        <v>2967.1714285714288</v>
      </c>
      <c r="Q48" s="171">
        <v>2781.8888888888887</v>
      </c>
      <c r="R48" s="171">
        <v>2646.9142857142861</v>
      </c>
      <c r="S48" s="173">
        <v>2576.7222222222222</v>
      </c>
    </row>
    <row r="49" spans="1:19" x14ac:dyDescent="0.25">
      <c r="A49" s="190"/>
      <c r="B49" s="7">
        <v>0.70833333333333304</v>
      </c>
      <c r="C49" s="174">
        <v>2832.605263157895</v>
      </c>
      <c r="D49" s="174">
        <v>2887.2777777777778</v>
      </c>
      <c r="E49" s="174">
        <v>3008.1714285714284</v>
      </c>
      <c r="F49" s="174">
        <v>3098.2222222222226</v>
      </c>
      <c r="G49" s="174">
        <v>2872.8333333333335</v>
      </c>
      <c r="H49" s="174">
        <v>2706.333333333333</v>
      </c>
      <c r="I49" s="175">
        <v>2590.0270270270266</v>
      </c>
      <c r="K49" s="190"/>
      <c r="L49" s="7">
        <v>0.70833333333333304</v>
      </c>
      <c r="M49" s="174">
        <v>2862.8918918918921</v>
      </c>
      <c r="N49" s="174">
        <v>3016.2</v>
      </c>
      <c r="O49" s="174">
        <v>2923.0294117647059</v>
      </c>
      <c r="P49" s="174">
        <v>3009.3428571428572</v>
      </c>
      <c r="Q49" s="174">
        <v>2710.75</v>
      </c>
      <c r="R49" s="174">
        <v>2558.5714285714284</v>
      </c>
      <c r="S49" s="175">
        <v>2455.8611111111113</v>
      </c>
    </row>
    <row r="50" spans="1:19" x14ac:dyDescent="0.25">
      <c r="A50" s="190"/>
      <c r="B50" s="6">
        <v>0.75</v>
      </c>
      <c r="C50" s="171">
        <v>2193.9473684210529</v>
      </c>
      <c r="D50" s="172">
        <v>2356.8888888888891</v>
      </c>
      <c r="E50" s="171">
        <v>2463.4285714285716</v>
      </c>
      <c r="F50" s="171">
        <v>2619.0555555555552</v>
      </c>
      <c r="G50" s="171">
        <v>2711.5277777777778</v>
      </c>
      <c r="H50" s="171">
        <v>2581.4722222222222</v>
      </c>
      <c r="I50" s="173">
        <v>2422.6486486486488</v>
      </c>
      <c r="K50" s="190"/>
      <c r="L50" s="6">
        <v>0.75</v>
      </c>
      <c r="M50" s="171">
        <v>2438.7027027027025</v>
      </c>
      <c r="N50" s="172">
        <v>2621.1714285714284</v>
      </c>
      <c r="O50" s="171">
        <v>2696.4411764705883</v>
      </c>
      <c r="P50" s="171">
        <v>2713.1428571428573</v>
      </c>
      <c r="Q50" s="171">
        <v>2700.7222222222222</v>
      </c>
      <c r="R50" s="171">
        <v>2409.6</v>
      </c>
      <c r="S50" s="173">
        <v>2248.5277777777778</v>
      </c>
    </row>
    <row r="51" spans="1:19" x14ac:dyDescent="0.25">
      <c r="A51" s="190"/>
      <c r="B51" s="7">
        <v>0.79166666666666696</v>
      </c>
      <c r="C51" s="174">
        <v>1580.5263157894738</v>
      </c>
      <c r="D51" s="174">
        <v>1637.8055555555557</v>
      </c>
      <c r="E51" s="174">
        <v>1673.4857142857143</v>
      </c>
      <c r="F51" s="174">
        <v>1902.1944444444443</v>
      </c>
      <c r="G51" s="174">
        <v>2477.9444444444448</v>
      </c>
      <c r="H51" s="174">
        <v>2270.833333333333</v>
      </c>
      <c r="I51" s="175">
        <v>2151.3513513513517</v>
      </c>
      <c r="K51" s="190"/>
      <c r="L51" s="7">
        <v>0.79166666666666696</v>
      </c>
      <c r="M51" s="174">
        <v>1745</v>
      </c>
      <c r="N51" s="174">
        <v>1839.9714285714285</v>
      </c>
      <c r="O51" s="174">
        <v>1934.4411764705881</v>
      </c>
      <c r="P51" s="174">
        <v>2155.6571428571428</v>
      </c>
      <c r="Q51" s="174">
        <v>2252.9444444444443</v>
      </c>
      <c r="R51" s="174">
        <v>2090.0857142857144</v>
      </c>
      <c r="S51" s="175">
        <v>1895.1388888888889</v>
      </c>
    </row>
    <row r="52" spans="1:19" x14ac:dyDescent="0.25">
      <c r="A52" s="190"/>
      <c r="B52" s="6">
        <v>0.83333333333333304</v>
      </c>
      <c r="C52" s="171">
        <v>1281.3684210526317</v>
      </c>
      <c r="D52" s="172">
        <v>1282.1666666666667</v>
      </c>
      <c r="E52" s="171">
        <v>1342.6857142857143</v>
      </c>
      <c r="F52" s="171">
        <v>1499.3333333333333</v>
      </c>
      <c r="G52" s="171">
        <v>2107.1944444444443</v>
      </c>
      <c r="H52" s="171">
        <v>1934.0555555555554</v>
      </c>
      <c r="I52" s="173">
        <v>1922</v>
      </c>
      <c r="K52" s="190"/>
      <c r="L52" s="6">
        <v>0.83333333333333304</v>
      </c>
      <c r="M52" s="171">
        <v>1357.5675675675675</v>
      </c>
      <c r="N52" s="172">
        <v>1430.4285714285716</v>
      </c>
      <c r="O52" s="171">
        <v>1507.5</v>
      </c>
      <c r="P52" s="171">
        <v>1643.7142857142858</v>
      </c>
      <c r="Q52" s="171">
        <v>1819.8055555555557</v>
      </c>
      <c r="R52" s="171">
        <v>1761.3428571428572</v>
      </c>
      <c r="S52" s="173">
        <v>1574.3333333333335</v>
      </c>
    </row>
    <row r="53" spans="1:19" x14ac:dyDescent="0.25">
      <c r="A53" s="190"/>
      <c r="B53" s="7">
        <v>0.875</v>
      </c>
      <c r="C53" s="174">
        <v>1078.3421052631579</v>
      </c>
      <c r="D53" s="174">
        <v>1088.8888888888889</v>
      </c>
      <c r="E53" s="174">
        <v>1106.8571428571429</v>
      </c>
      <c r="F53" s="174">
        <v>1265.5277777777778</v>
      </c>
      <c r="G53" s="174">
        <v>1873.6388888888889</v>
      </c>
      <c r="H53" s="174">
        <v>1809.2222222222222</v>
      </c>
      <c r="I53" s="175">
        <v>1607.9729729729729</v>
      </c>
      <c r="K53" s="190"/>
      <c r="L53" s="7">
        <v>0.875</v>
      </c>
      <c r="M53" s="174">
        <v>1150.4054054054054</v>
      </c>
      <c r="N53" s="174">
        <v>1248.2285714285715</v>
      </c>
      <c r="O53" s="174">
        <v>1228.5294117647059</v>
      </c>
      <c r="P53" s="174">
        <v>1330.9428571428573</v>
      </c>
      <c r="Q53" s="174">
        <v>1584.8611111111113</v>
      </c>
      <c r="R53" s="174">
        <v>1693.1999999999998</v>
      </c>
      <c r="S53" s="175">
        <v>1233.5</v>
      </c>
    </row>
    <row r="54" spans="1:19" x14ac:dyDescent="0.25">
      <c r="A54" s="190"/>
      <c r="B54" s="6">
        <v>0.91666666666666696</v>
      </c>
      <c r="C54" s="171">
        <v>830.92105263157896</v>
      </c>
      <c r="D54" s="172">
        <v>852.36111111111109</v>
      </c>
      <c r="E54" s="171">
        <v>868.11428571428576</v>
      </c>
      <c r="F54" s="171">
        <v>1041.4722222222222</v>
      </c>
      <c r="G54" s="171">
        <v>1653.7777777777778</v>
      </c>
      <c r="H54" s="171">
        <v>1670.1666666666665</v>
      </c>
      <c r="I54" s="173">
        <v>1273.4054054054054</v>
      </c>
      <c r="K54" s="190"/>
      <c r="L54" s="6">
        <v>0.91666666666666696</v>
      </c>
      <c r="M54" s="171">
        <v>914.54054054054052</v>
      </c>
      <c r="N54" s="172">
        <v>984.82857142857154</v>
      </c>
      <c r="O54" s="171">
        <v>1000.7352941176471</v>
      </c>
      <c r="P54" s="171">
        <v>1101.3714285714286</v>
      </c>
      <c r="Q54" s="171">
        <v>1411.1944444444443</v>
      </c>
      <c r="R54" s="171">
        <v>1605.8</v>
      </c>
      <c r="S54" s="173">
        <v>966.5</v>
      </c>
    </row>
    <row r="55" spans="1:19" ht="15.75" thickBot="1" x14ac:dyDescent="0.3">
      <c r="A55" s="191"/>
      <c r="B55" s="8">
        <v>0.95833333333333304</v>
      </c>
      <c r="C55" s="176">
        <v>572.97368421052624</v>
      </c>
      <c r="D55" s="176">
        <v>556.47222222222217</v>
      </c>
      <c r="E55" s="176">
        <v>605</v>
      </c>
      <c r="F55" s="176">
        <v>736.52777777777771</v>
      </c>
      <c r="G55" s="176">
        <v>1207.9166666666667</v>
      </c>
      <c r="H55" s="176">
        <v>1295.1111111111111</v>
      </c>
      <c r="I55" s="177">
        <v>911.32432432432427</v>
      </c>
      <c r="K55" s="191"/>
      <c r="L55" s="8">
        <v>0.95833333333333304</v>
      </c>
      <c r="M55" s="176">
        <v>590.56756756756749</v>
      </c>
      <c r="N55" s="176">
        <v>630.57142857142856</v>
      </c>
      <c r="O55" s="176">
        <v>682.85294117647061</v>
      </c>
      <c r="P55" s="176">
        <v>741.02857142857147</v>
      </c>
      <c r="Q55" s="176">
        <v>1081.4444444444443</v>
      </c>
      <c r="R55" s="176">
        <v>1167.5142857142857</v>
      </c>
      <c r="S55" s="177">
        <v>725.94444444444434</v>
      </c>
    </row>
    <row r="57" spans="1:19" x14ac:dyDescent="0.25">
      <c r="B57" s="9" t="s">
        <v>10</v>
      </c>
    </row>
  </sheetData>
  <mergeCells count="6">
    <mergeCell ref="A5:I5"/>
    <mergeCell ref="K5:S5"/>
    <mergeCell ref="A7:A30"/>
    <mergeCell ref="K7:K30"/>
    <mergeCell ref="A32:A55"/>
    <mergeCell ref="K32:K55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7"/>
  <sheetViews>
    <sheetView workbookViewId="0">
      <selection activeCell="N21" sqref="N21"/>
    </sheetView>
  </sheetViews>
  <sheetFormatPr defaultRowHeight="15" x14ac:dyDescent="0.25"/>
  <cols>
    <col min="1" max="1" width="3.7109375" customWidth="1"/>
    <col min="2" max="2" width="10.7109375" customWidth="1"/>
    <col min="3" max="9" width="11.7109375" customWidth="1"/>
    <col min="10" max="10" width="6" customWidth="1"/>
    <col min="11" max="11" width="3.7109375" customWidth="1"/>
    <col min="12" max="12" width="10.7109375" customWidth="1"/>
    <col min="13" max="19" width="11.7109375" customWidth="1"/>
  </cols>
  <sheetData>
    <row r="1" spans="1:19" x14ac:dyDescent="0.25">
      <c r="B1" s="1" t="s">
        <v>8</v>
      </c>
    </row>
    <row r="2" spans="1:19" x14ac:dyDescent="0.25">
      <c r="B2" s="1" t="s">
        <v>15</v>
      </c>
    </row>
    <row r="3" spans="1:19" x14ac:dyDescent="0.25">
      <c r="B3" t="s">
        <v>308</v>
      </c>
    </row>
    <row r="4" spans="1:19" ht="15.75" thickBot="1" x14ac:dyDescent="0.3"/>
    <row r="5" spans="1:19" ht="18" customHeight="1" thickBot="1" x14ac:dyDescent="0.3">
      <c r="A5" s="187" t="s">
        <v>16</v>
      </c>
      <c r="B5" s="188"/>
      <c r="C5" s="188"/>
      <c r="D5" s="188"/>
      <c r="E5" s="188"/>
      <c r="F5" s="188"/>
      <c r="G5" s="188"/>
      <c r="H5" s="188"/>
      <c r="I5" s="189"/>
      <c r="J5" s="10"/>
      <c r="K5" s="187" t="s">
        <v>17</v>
      </c>
      <c r="L5" s="188"/>
      <c r="M5" s="188"/>
      <c r="N5" s="188"/>
      <c r="O5" s="188"/>
      <c r="P5" s="188"/>
      <c r="Q5" s="188"/>
      <c r="R5" s="188"/>
      <c r="S5" s="189"/>
    </row>
    <row r="6" spans="1:19" x14ac:dyDescent="0.25">
      <c r="A6" s="2"/>
      <c r="B6" s="3" t="s">
        <v>0</v>
      </c>
      <c r="C6" s="4" t="s">
        <v>1</v>
      </c>
      <c r="D6" s="4" t="s">
        <v>2</v>
      </c>
      <c r="E6" s="4" t="s">
        <v>3</v>
      </c>
      <c r="F6" s="4" t="s">
        <v>4</v>
      </c>
      <c r="G6" s="4" t="s">
        <v>5</v>
      </c>
      <c r="H6" s="4" t="s">
        <v>6</v>
      </c>
      <c r="I6" s="5" t="s">
        <v>7</v>
      </c>
      <c r="K6" s="2"/>
      <c r="L6" s="3" t="s">
        <v>0</v>
      </c>
      <c r="M6" s="4" t="s">
        <v>1</v>
      </c>
      <c r="N6" s="4" t="s">
        <v>2</v>
      </c>
      <c r="O6" s="4" t="s">
        <v>3</v>
      </c>
      <c r="P6" s="4" t="s">
        <v>4</v>
      </c>
      <c r="Q6" s="4" t="s">
        <v>5</v>
      </c>
      <c r="R6" s="4" t="s">
        <v>6</v>
      </c>
      <c r="S6" s="5" t="s">
        <v>7</v>
      </c>
    </row>
    <row r="7" spans="1:19" x14ac:dyDescent="0.25">
      <c r="A7" s="190" t="s">
        <v>11</v>
      </c>
      <c r="B7" s="6">
        <v>0</v>
      </c>
      <c r="C7" s="171">
        <v>161.21428571428569</v>
      </c>
      <c r="D7" s="172">
        <v>74.692307692307693</v>
      </c>
      <c r="E7" s="171">
        <v>111.30769230769232</v>
      </c>
      <c r="F7" s="171">
        <v>101.69230769230768</v>
      </c>
      <c r="G7" s="171">
        <v>102.69230769230769</v>
      </c>
      <c r="H7" s="171">
        <v>174.16666666666666</v>
      </c>
      <c r="I7" s="173">
        <v>189.16666666666666</v>
      </c>
      <c r="K7" s="190" t="s">
        <v>11</v>
      </c>
      <c r="L7" s="6">
        <v>0</v>
      </c>
      <c r="M7" s="171">
        <v>153.92857142857144</v>
      </c>
      <c r="N7" s="172">
        <v>165.69230769230771</v>
      </c>
      <c r="O7" s="171">
        <v>153.84615384615384</v>
      </c>
      <c r="P7" s="171">
        <v>188.92307692307693</v>
      </c>
      <c r="Q7" s="171">
        <v>207.46153846153848</v>
      </c>
      <c r="R7" s="171">
        <v>274.07692307692309</v>
      </c>
      <c r="S7" s="173">
        <v>280.30769230769232</v>
      </c>
    </row>
    <row r="8" spans="1:19" x14ac:dyDescent="0.25">
      <c r="A8" s="190"/>
      <c r="B8" s="7">
        <v>4.1666666666666664E-2</v>
      </c>
      <c r="C8" s="174">
        <v>86.999999999999986</v>
      </c>
      <c r="D8" s="174">
        <v>45</v>
      </c>
      <c r="E8" s="174">
        <v>65.538461538461547</v>
      </c>
      <c r="F8" s="174">
        <v>50.153846153846153</v>
      </c>
      <c r="G8" s="174">
        <v>59.07692307692308</v>
      </c>
      <c r="H8" s="174">
        <v>108.66666666666667</v>
      </c>
      <c r="I8" s="175">
        <v>114.49999999999999</v>
      </c>
      <c r="K8" s="190"/>
      <c r="L8" s="7">
        <v>4.1666666666666664E-2</v>
      </c>
      <c r="M8" s="174">
        <v>76.785714285714278</v>
      </c>
      <c r="N8" s="174">
        <v>92.153846153846146</v>
      </c>
      <c r="O8" s="174">
        <v>83.15384615384616</v>
      </c>
      <c r="P8" s="174">
        <v>103.38461538461537</v>
      </c>
      <c r="Q8" s="174">
        <v>113.92307692307692</v>
      </c>
      <c r="R8" s="174">
        <v>203.61538461538461</v>
      </c>
      <c r="S8" s="175">
        <v>194</v>
      </c>
    </row>
    <row r="9" spans="1:19" x14ac:dyDescent="0.25">
      <c r="A9" s="190"/>
      <c r="B9" s="6">
        <v>8.3333333333333329E-2</v>
      </c>
      <c r="C9" s="171">
        <v>69.357142857142861</v>
      </c>
      <c r="D9" s="172">
        <v>41.692307692307693</v>
      </c>
      <c r="E9" s="171">
        <v>52.230769230769234</v>
      </c>
      <c r="F9" s="171">
        <v>45.923076923076927</v>
      </c>
      <c r="G9" s="171">
        <v>52.92307692307692</v>
      </c>
      <c r="H9" s="171">
        <v>95.833333333333329</v>
      </c>
      <c r="I9" s="173">
        <v>89</v>
      </c>
      <c r="K9" s="190"/>
      <c r="L9" s="6">
        <v>8.3333333333333329E-2</v>
      </c>
      <c r="M9" s="171">
        <v>67.428571428571416</v>
      </c>
      <c r="N9" s="172">
        <v>79</v>
      </c>
      <c r="O9" s="171">
        <v>67.461538461538467</v>
      </c>
      <c r="P9" s="171">
        <v>78.07692307692308</v>
      </c>
      <c r="Q9" s="171">
        <v>92.769230769230774</v>
      </c>
      <c r="R9" s="171">
        <v>180.07692307692309</v>
      </c>
      <c r="S9" s="173">
        <v>189.46153846153845</v>
      </c>
    </row>
    <row r="10" spans="1:19" x14ac:dyDescent="0.25">
      <c r="A10" s="190"/>
      <c r="B10" s="7">
        <v>0.125</v>
      </c>
      <c r="C10" s="174">
        <v>120.71428571428572</v>
      </c>
      <c r="D10" s="174">
        <v>71.07692307692308</v>
      </c>
      <c r="E10" s="174">
        <v>83.307692307692307</v>
      </c>
      <c r="F10" s="174">
        <v>86.538461538461547</v>
      </c>
      <c r="G10" s="174">
        <v>84.692307692307693</v>
      </c>
      <c r="H10" s="174">
        <v>74</v>
      </c>
      <c r="I10" s="175">
        <v>76.5</v>
      </c>
      <c r="K10" s="190"/>
      <c r="L10" s="7">
        <v>0.125</v>
      </c>
      <c r="M10" s="174">
        <v>68</v>
      </c>
      <c r="N10" s="174">
        <v>80.615384615384613</v>
      </c>
      <c r="O10" s="174">
        <v>78.538461538461533</v>
      </c>
      <c r="P10" s="174">
        <v>73.84615384615384</v>
      </c>
      <c r="Q10" s="174">
        <v>89.15384615384616</v>
      </c>
      <c r="R10" s="174">
        <v>101.61538461538461</v>
      </c>
      <c r="S10" s="175">
        <v>108.07692307692309</v>
      </c>
    </row>
    <row r="11" spans="1:19" x14ac:dyDescent="0.25">
      <c r="A11" s="190"/>
      <c r="B11" s="6">
        <v>0.16666666666666699</v>
      </c>
      <c r="C11" s="171">
        <v>399.14285714285711</v>
      </c>
      <c r="D11" s="172">
        <v>349.38461538461536</v>
      </c>
      <c r="E11" s="171">
        <v>355.23076923076923</v>
      </c>
      <c r="F11" s="171">
        <v>367.23076923076923</v>
      </c>
      <c r="G11" s="171">
        <v>329.53846153846155</v>
      </c>
      <c r="H11" s="171">
        <v>106.16666666666666</v>
      </c>
      <c r="I11" s="173">
        <v>84.333333333333329</v>
      </c>
      <c r="K11" s="190"/>
      <c r="L11" s="6">
        <v>0.16666666666666699</v>
      </c>
      <c r="M11" s="171">
        <v>189.78571428571428</v>
      </c>
      <c r="N11" s="172">
        <v>206</v>
      </c>
      <c r="O11" s="171">
        <v>201.61538461538464</v>
      </c>
      <c r="P11" s="171">
        <v>198.84615384615384</v>
      </c>
      <c r="Q11" s="171">
        <v>184.07692307692307</v>
      </c>
      <c r="R11" s="171">
        <v>95.92307692307692</v>
      </c>
      <c r="S11" s="173">
        <v>78.461538461538467</v>
      </c>
    </row>
    <row r="12" spans="1:19" x14ac:dyDescent="0.25">
      <c r="A12" s="190"/>
      <c r="B12" s="7">
        <v>0.20833333333333301</v>
      </c>
      <c r="C12" s="174">
        <v>1083.5</v>
      </c>
      <c r="D12" s="174">
        <v>1107.4615384615386</v>
      </c>
      <c r="E12" s="174">
        <v>1110.7692307692307</v>
      </c>
      <c r="F12" s="174">
        <v>1091.3846153846155</v>
      </c>
      <c r="G12" s="174">
        <v>967.38461538461536</v>
      </c>
      <c r="H12" s="174">
        <v>343.83333333333331</v>
      </c>
      <c r="I12" s="175">
        <v>199.83333333333331</v>
      </c>
      <c r="K12" s="190"/>
      <c r="L12" s="7">
        <v>0.20833333333333301</v>
      </c>
      <c r="M12" s="174">
        <v>585.92857142857144</v>
      </c>
      <c r="N12" s="174">
        <v>610.69230769230774</v>
      </c>
      <c r="O12" s="174">
        <v>598.30769230769238</v>
      </c>
      <c r="P12" s="174">
        <v>596.84615384615381</v>
      </c>
      <c r="Q12" s="174">
        <v>535.76923076923072</v>
      </c>
      <c r="R12" s="174">
        <v>211.69230769230771</v>
      </c>
      <c r="S12" s="175">
        <v>153.53846153846155</v>
      </c>
    </row>
    <row r="13" spans="1:19" x14ac:dyDescent="0.25">
      <c r="A13" s="190"/>
      <c r="B13" s="6">
        <v>0.25</v>
      </c>
      <c r="C13" s="171">
        <v>1396.8571428571429</v>
      </c>
      <c r="D13" s="172">
        <v>1408.7692307692309</v>
      </c>
      <c r="E13" s="171">
        <v>1429.5384615384614</v>
      </c>
      <c r="F13" s="171">
        <v>1390.8461538461538</v>
      </c>
      <c r="G13" s="171">
        <v>1314.4615384615386</v>
      </c>
      <c r="H13" s="171">
        <v>528</v>
      </c>
      <c r="I13" s="173">
        <v>387.66666666666669</v>
      </c>
      <c r="K13" s="190"/>
      <c r="L13" s="6">
        <v>0.25</v>
      </c>
      <c r="M13" s="171">
        <v>1055.7142857142858</v>
      </c>
      <c r="N13" s="172">
        <v>1048</v>
      </c>
      <c r="O13" s="171">
        <v>1077.3846153846155</v>
      </c>
      <c r="P13" s="171">
        <v>1060.0769230769231</v>
      </c>
      <c r="Q13" s="171">
        <v>970.15384615384619</v>
      </c>
      <c r="R13" s="171">
        <v>343.61538461538464</v>
      </c>
      <c r="S13" s="173">
        <v>256</v>
      </c>
    </row>
    <row r="14" spans="1:19" x14ac:dyDescent="0.25">
      <c r="A14" s="190"/>
      <c r="B14" s="7">
        <v>0.29166666666666702</v>
      </c>
      <c r="C14" s="174">
        <v>1410.2857142857142</v>
      </c>
      <c r="D14" s="174">
        <v>1432.6923076923076</v>
      </c>
      <c r="E14" s="174">
        <v>1444.2307692307693</v>
      </c>
      <c r="F14" s="174">
        <v>1422.2307692307691</v>
      </c>
      <c r="G14" s="174">
        <v>1311.3846153846155</v>
      </c>
      <c r="H14" s="174">
        <v>533.16666666666674</v>
      </c>
      <c r="I14" s="175">
        <v>366.66666666666663</v>
      </c>
      <c r="K14" s="190"/>
      <c r="L14" s="7">
        <v>0.29166666666666702</v>
      </c>
      <c r="M14" s="174">
        <v>1130.7857142857142</v>
      </c>
      <c r="N14" s="174">
        <v>1106.6923076923076</v>
      </c>
      <c r="O14" s="174">
        <v>1124.2307692307691</v>
      </c>
      <c r="P14" s="174">
        <v>1101</v>
      </c>
      <c r="Q14" s="174">
        <v>1008.3076923076923</v>
      </c>
      <c r="R14" s="174">
        <v>429.23076923076923</v>
      </c>
      <c r="S14" s="175">
        <v>318.07692307692309</v>
      </c>
    </row>
    <row r="15" spans="1:19" x14ac:dyDescent="0.25">
      <c r="A15" s="190"/>
      <c r="B15" s="6">
        <v>0.33333333333333298</v>
      </c>
      <c r="C15" s="171">
        <v>1375.9285714285716</v>
      </c>
      <c r="D15" s="172">
        <v>1363.8461538461538</v>
      </c>
      <c r="E15" s="171">
        <v>1411.3846153846152</v>
      </c>
      <c r="F15" s="171">
        <v>1366</v>
      </c>
      <c r="G15" s="171">
        <v>1278.3846153846152</v>
      </c>
      <c r="H15" s="171">
        <v>643.66666666666674</v>
      </c>
      <c r="I15" s="173">
        <v>401.50000000000006</v>
      </c>
      <c r="K15" s="190"/>
      <c r="L15" s="6">
        <v>0.33333333333333298</v>
      </c>
      <c r="M15" s="171">
        <v>808.42857142857144</v>
      </c>
      <c r="N15" s="172">
        <v>834.07692307692309</v>
      </c>
      <c r="O15" s="171">
        <v>860.38461538461536</v>
      </c>
      <c r="P15" s="171">
        <v>845.92307692307702</v>
      </c>
      <c r="Q15" s="171">
        <v>791.92307692307691</v>
      </c>
      <c r="R15" s="171">
        <v>426.84615384615381</v>
      </c>
      <c r="S15" s="173">
        <v>269.30769230769226</v>
      </c>
    </row>
    <row r="16" spans="1:19" x14ac:dyDescent="0.25">
      <c r="A16" s="190"/>
      <c r="B16" s="7">
        <v>0.375</v>
      </c>
      <c r="C16" s="174">
        <v>1025.8571428571429</v>
      </c>
      <c r="D16" s="174">
        <v>1069.9230769230771</v>
      </c>
      <c r="E16" s="174">
        <v>1044.2307692307691</v>
      </c>
      <c r="F16" s="174">
        <v>1062.3846153846152</v>
      </c>
      <c r="G16" s="174">
        <v>1035.8461538461538</v>
      </c>
      <c r="H16" s="174">
        <v>690.33333333333337</v>
      </c>
      <c r="I16" s="175">
        <v>577.5</v>
      </c>
      <c r="K16" s="190"/>
      <c r="L16" s="7">
        <v>0.375</v>
      </c>
      <c r="M16" s="174">
        <v>699.07142857142867</v>
      </c>
      <c r="N16" s="174">
        <v>714.07692307692309</v>
      </c>
      <c r="O16" s="174">
        <v>765.23076923076917</v>
      </c>
      <c r="P16" s="174">
        <v>736.84615384615381</v>
      </c>
      <c r="Q16" s="174">
        <v>748.15384615384619</v>
      </c>
      <c r="R16" s="174">
        <v>502.76923076923083</v>
      </c>
      <c r="S16" s="175">
        <v>333.38461538461536</v>
      </c>
    </row>
    <row r="17" spans="1:19" x14ac:dyDescent="0.25">
      <c r="A17" s="190"/>
      <c r="B17" s="6">
        <v>0.41666666666666702</v>
      </c>
      <c r="C17" s="171">
        <v>897.14285714285722</v>
      </c>
      <c r="D17" s="172">
        <v>936.61538461538453</v>
      </c>
      <c r="E17" s="171">
        <v>922.61538461538464</v>
      </c>
      <c r="F17" s="171">
        <v>995.30769230769238</v>
      </c>
      <c r="G17" s="171">
        <v>951.76923076923072</v>
      </c>
      <c r="H17" s="171">
        <v>744.83333333333337</v>
      </c>
      <c r="I17" s="173">
        <v>695.16666666666663</v>
      </c>
      <c r="K17" s="190"/>
      <c r="L17" s="6">
        <v>0.41666666666666702</v>
      </c>
      <c r="M17" s="171">
        <v>716.64285714285711</v>
      </c>
      <c r="N17" s="172">
        <v>739.53846153846143</v>
      </c>
      <c r="O17" s="171">
        <v>754.76923076923072</v>
      </c>
      <c r="P17" s="171">
        <v>777.07692307692309</v>
      </c>
      <c r="Q17" s="171">
        <v>819.53846153846155</v>
      </c>
      <c r="R17" s="171">
        <v>639.53846153846155</v>
      </c>
      <c r="S17" s="173">
        <v>438</v>
      </c>
    </row>
    <row r="18" spans="1:19" x14ac:dyDescent="0.25">
      <c r="A18" s="190"/>
      <c r="B18" s="7">
        <v>0.45833333333333298</v>
      </c>
      <c r="C18" s="174">
        <v>853.42857142857133</v>
      </c>
      <c r="D18" s="174">
        <v>897.15384615384619</v>
      </c>
      <c r="E18" s="174">
        <v>906.61538461538453</v>
      </c>
      <c r="F18" s="174">
        <v>918.92307692307691</v>
      </c>
      <c r="G18" s="174">
        <v>966.76923076923072</v>
      </c>
      <c r="H18" s="174">
        <v>824.66666666666663</v>
      </c>
      <c r="I18" s="175">
        <v>632</v>
      </c>
      <c r="K18" s="190"/>
      <c r="L18" s="7">
        <v>0.45833333333333298</v>
      </c>
      <c r="M18" s="174">
        <v>829.5</v>
      </c>
      <c r="N18" s="174">
        <v>834.15384615384619</v>
      </c>
      <c r="O18" s="174">
        <v>846.46153846153857</v>
      </c>
      <c r="P18" s="174">
        <v>882.23076923076928</v>
      </c>
      <c r="Q18" s="174">
        <v>988.15384615384619</v>
      </c>
      <c r="R18" s="174">
        <v>743.46153846153845</v>
      </c>
      <c r="S18" s="175">
        <v>529.07692307692309</v>
      </c>
    </row>
    <row r="19" spans="1:19" x14ac:dyDescent="0.25">
      <c r="A19" s="190"/>
      <c r="B19" s="6">
        <v>0.5</v>
      </c>
      <c r="C19" s="171">
        <v>858.07142857142867</v>
      </c>
      <c r="D19" s="172">
        <v>931.07692307692309</v>
      </c>
      <c r="E19" s="171">
        <v>877.15384615384619</v>
      </c>
      <c r="F19" s="171">
        <v>958.46153846153857</v>
      </c>
      <c r="G19" s="171">
        <v>934.38461538461524</v>
      </c>
      <c r="H19" s="171">
        <v>817</v>
      </c>
      <c r="I19" s="173">
        <v>691.33333333333337</v>
      </c>
      <c r="K19" s="190"/>
      <c r="L19" s="6">
        <v>0.5</v>
      </c>
      <c r="M19" s="171">
        <v>904.57142857142856</v>
      </c>
      <c r="N19" s="172">
        <v>914.92307692307691</v>
      </c>
      <c r="O19" s="171">
        <v>929.92307692307691</v>
      </c>
      <c r="P19" s="171">
        <v>1036.3846153846152</v>
      </c>
      <c r="Q19" s="171">
        <v>1188.9230769230769</v>
      </c>
      <c r="R19" s="171">
        <v>831.53846153846155</v>
      </c>
      <c r="S19" s="173">
        <v>743.07692307692309</v>
      </c>
    </row>
    <row r="20" spans="1:19" x14ac:dyDescent="0.25">
      <c r="A20" s="190"/>
      <c r="B20" s="7">
        <v>0.54166666666666696</v>
      </c>
      <c r="C20" s="174">
        <v>849.71428571428578</v>
      </c>
      <c r="D20" s="174">
        <v>898.07692307692309</v>
      </c>
      <c r="E20" s="174">
        <v>843.61538461538464</v>
      </c>
      <c r="F20" s="174">
        <v>940.92307692307691</v>
      </c>
      <c r="G20" s="174">
        <v>980.84615384615381</v>
      </c>
      <c r="H20" s="174">
        <v>886.33333333333326</v>
      </c>
      <c r="I20" s="175">
        <v>664.16666666666663</v>
      </c>
      <c r="K20" s="190"/>
      <c r="L20" s="7">
        <v>0.54166666666666696</v>
      </c>
      <c r="M20" s="174">
        <v>978.07142857142856</v>
      </c>
      <c r="N20" s="174">
        <v>996.38461538461536</v>
      </c>
      <c r="O20" s="174">
        <v>963.61538461538476</v>
      </c>
      <c r="P20" s="174">
        <v>1075.2307692307691</v>
      </c>
      <c r="Q20" s="174">
        <v>1235.2307692307693</v>
      </c>
      <c r="R20" s="174">
        <v>829</v>
      </c>
      <c r="S20" s="175">
        <v>793.69230769230774</v>
      </c>
    </row>
    <row r="21" spans="1:19" x14ac:dyDescent="0.25">
      <c r="A21" s="190"/>
      <c r="B21" s="6">
        <v>0.58333333333333304</v>
      </c>
      <c r="C21" s="171">
        <v>1004.1428571428571</v>
      </c>
      <c r="D21" s="172">
        <v>1009.6923076923077</v>
      </c>
      <c r="E21" s="171">
        <v>983.46153846153857</v>
      </c>
      <c r="F21" s="171">
        <v>1028.6153846153848</v>
      </c>
      <c r="G21" s="171">
        <v>1122.4615384615386</v>
      </c>
      <c r="H21" s="171">
        <v>940.66666666666663</v>
      </c>
      <c r="I21" s="173">
        <v>689.66666666666663</v>
      </c>
      <c r="K21" s="190"/>
      <c r="L21" s="6">
        <v>0.58333333333333304</v>
      </c>
      <c r="M21" s="171">
        <v>1269</v>
      </c>
      <c r="N21" s="172">
        <v>1263.7692307692307</v>
      </c>
      <c r="O21" s="171">
        <v>1241.5384615384614</v>
      </c>
      <c r="P21" s="171">
        <v>1275.9230769230769</v>
      </c>
      <c r="Q21" s="171">
        <v>1339.3846153846152</v>
      </c>
      <c r="R21" s="171">
        <v>888.15384615384619</v>
      </c>
      <c r="S21" s="173">
        <v>832.46153846153845</v>
      </c>
    </row>
    <row r="22" spans="1:19" x14ac:dyDescent="0.25">
      <c r="A22" s="190"/>
      <c r="B22" s="7">
        <v>0.625</v>
      </c>
      <c r="C22" s="174">
        <v>1224.2857142857142</v>
      </c>
      <c r="D22" s="174">
        <v>1262.7692307692307</v>
      </c>
      <c r="E22" s="174">
        <v>1261.3846153846152</v>
      </c>
      <c r="F22" s="174">
        <v>1287.3076923076924</v>
      </c>
      <c r="G22" s="174">
        <v>1261.8461538461538</v>
      </c>
      <c r="H22" s="174">
        <v>859.33333333333326</v>
      </c>
      <c r="I22" s="175">
        <v>696.33333333333326</v>
      </c>
      <c r="K22" s="190"/>
      <c r="L22" s="7">
        <v>0.625</v>
      </c>
      <c r="M22" s="174">
        <v>1388.6428571428573</v>
      </c>
      <c r="N22" s="174">
        <v>1399.6153846153843</v>
      </c>
      <c r="O22" s="174">
        <v>1416.2307692307691</v>
      </c>
      <c r="P22" s="174">
        <v>1387.5384615384617</v>
      </c>
      <c r="Q22" s="174">
        <v>1347.4615384615386</v>
      </c>
      <c r="R22" s="174">
        <v>859.07692307692309</v>
      </c>
      <c r="S22" s="175">
        <v>821.38461538461536</v>
      </c>
    </row>
    <row r="23" spans="1:19" x14ac:dyDescent="0.25">
      <c r="A23" s="190"/>
      <c r="B23" s="6">
        <v>0.66666666666666696</v>
      </c>
      <c r="C23" s="171">
        <v>1232.1428571428571</v>
      </c>
      <c r="D23" s="172">
        <v>1282.6153846153848</v>
      </c>
      <c r="E23" s="171">
        <v>1350.6153846153848</v>
      </c>
      <c r="F23" s="171">
        <v>1314.6923076923076</v>
      </c>
      <c r="G23" s="171">
        <v>1259.9230769230769</v>
      </c>
      <c r="H23" s="171">
        <v>848.33333333333337</v>
      </c>
      <c r="I23" s="173">
        <v>657.83333333333337</v>
      </c>
      <c r="K23" s="190"/>
      <c r="L23" s="6">
        <v>0.66666666666666696</v>
      </c>
      <c r="M23" s="171">
        <v>1421.4285714285713</v>
      </c>
      <c r="N23" s="172">
        <v>1459.6923076923078</v>
      </c>
      <c r="O23" s="171">
        <v>1452.3076923076924</v>
      </c>
      <c r="P23" s="171">
        <v>1421.2307692307691</v>
      </c>
      <c r="Q23" s="171">
        <v>1389.6153846153848</v>
      </c>
      <c r="R23" s="171">
        <v>850.92307692307702</v>
      </c>
      <c r="S23" s="173">
        <v>754.92307692307691</v>
      </c>
    </row>
    <row r="24" spans="1:19" x14ac:dyDescent="0.25">
      <c r="A24" s="190"/>
      <c r="B24" s="7">
        <v>0.70833333333333304</v>
      </c>
      <c r="C24" s="174">
        <v>1169.6428571428571</v>
      </c>
      <c r="D24" s="174">
        <v>1234</v>
      </c>
      <c r="E24" s="174">
        <v>1231.7692307692307</v>
      </c>
      <c r="F24" s="174">
        <v>1306.8461538461538</v>
      </c>
      <c r="G24" s="174">
        <v>1188.3076923076924</v>
      </c>
      <c r="H24" s="174">
        <v>844.66666666666674</v>
      </c>
      <c r="I24" s="175">
        <v>687</v>
      </c>
      <c r="K24" s="190"/>
      <c r="L24" s="7">
        <v>0.70833333333333304</v>
      </c>
      <c r="M24" s="174">
        <v>1360.4285714285716</v>
      </c>
      <c r="N24" s="174">
        <v>1462.4615384615386</v>
      </c>
      <c r="O24" s="174">
        <v>1476.0769230769231</v>
      </c>
      <c r="P24" s="174">
        <v>1457.3076923076924</v>
      </c>
      <c r="Q24" s="174">
        <v>1233.0769230769231</v>
      </c>
      <c r="R24" s="174">
        <v>789.76923076923072</v>
      </c>
      <c r="S24" s="175">
        <v>737.07692307692309</v>
      </c>
    </row>
    <row r="25" spans="1:19" x14ac:dyDescent="0.25">
      <c r="A25" s="190"/>
      <c r="B25" s="6">
        <v>0.75</v>
      </c>
      <c r="C25" s="171">
        <v>917.78571428571422</v>
      </c>
      <c r="D25" s="172">
        <v>994.84615384615392</v>
      </c>
      <c r="E25" s="171">
        <v>1014.6923076923076</v>
      </c>
      <c r="F25" s="171">
        <v>1085.6923076923076</v>
      </c>
      <c r="G25" s="171">
        <v>1126.3076923076924</v>
      </c>
      <c r="H25" s="171">
        <v>861.83333333333337</v>
      </c>
      <c r="I25" s="173">
        <v>687.16666666666663</v>
      </c>
      <c r="K25" s="190"/>
      <c r="L25" s="6">
        <v>0.75</v>
      </c>
      <c r="M25" s="171">
        <v>1003.4285714285713</v>
      </c>
      <c r="N25" s="172">
        <v>1130.6923076923076</v>
      </c>
      <c r="O25" s="171">
        <v>1222</v>
      </c>
      <c r="P25" s="171">
        <v>1143.2307692307691</v>
      </c>
      <c r="Q25" s="171">
        <v>993.23076923076906</v>
      </c>
      <c r="R25" s="171">
        <v>723</v>
      </c>
      <c r="S25" s="173">
        <v>741.15384615384608</v>
      </c>
    </row>
    <row r="26" spans="1:19" x14ac:dyDescent="0.25">
      <c r="A26" s="190"/>
      <c r="B26" s="7">
        <v>0.79166666666666696</v>
      </c>
      <c r="C26" s="174">
        <v>522.78571428571422</v>
      </c>
      <c r="D26" s="174">
        <v>545.76923076923072</v>
      </c>
      <c r="E26" s="174">
        <v>593.92307692307691</v>
      </c>
      <c r="F26" s="174">
        <v>658.69230769230762</v>
      </c>
      <c r="G26" s="174">
        <v>732.69230769230762</v>
      </c>
      <c r="H26" s="174">
        <v>636.33333333333326</v>
      </c>
      <c r="I26" s="175">
        <v>493.83333333333337</v>
      </c>
      <c r="K26" s="190"/>
      <c r="L26" s="7">
        <v>0.79166666666666696</v>
      </c>
      <c r="M26" s="174">
        <v>706</v>
      </c>
      <c r="N26" s="174">
        <v>737.53846153846155</v>
      </c>
      <c r="O26" s="174">
        <v>793.76923076923072</v>
      </c>
      <c r="P26" s="174">
        <v>825.69230769230762</v>
      </c>
      <c r="Q26" s="174">
        <v>747.76923076923072</v>
      </c>
      <c r="R26" s="174">
        <v>613.69230769230762</v>
      </c>
      <c r="S26" s="175">
        <v>584.07692307692309</v>
      </c>
    </row>
    <row r="27" spans="1:19" x14ac:dyDescent="0.25">
      <c r="A27" s="190"/>
      <c r="B27" s="6">
        <v>0.83333333333333304</v>
      </c>
      <c r="C27" s="171">
        <v>384</v>
      </c>
      <c r="D27" s="172">
        <v>425.23076923076917</v>
      </c>
      <c r="E27" s="171">
        <v>433.38461538461536</v>
      </c>
      <c r="F27" s="171">
        <v>440</v>
      </c>
      <c r="G27" s="171">
        <v>608.46153846153845</v>
      </c>
      <c r="H27" s="171">
        <v>523.66666666666674</v>
      </c>
      <c r="I27" s="173">
        <v>426.66666666666663</v>
      </c>
      <c r="K27" s="190"/>
      <c r="L27" s="6">
        <v>0.83333333333333304</v>
      </c>
      <c r="M27" s="171">
        <v>624.64285714285711</v>
      </c>
      <c r="N27" s="172">
        <v>702.76923076923072</v>
      </c>
      <c r="O27" s="171">
        <v>702.92307692307691</v>
      </c>
      <c r="P27" s="171">
        <v>718.92307692307691</v>
      </c>
      <c r="Q27" s="171">
        <v>617</v>
      </c>
      <c r="R27" s="171">
        <v>553</v>
      </c>
      <c r="S27" s="173">
        <v>511.84615384615392</v>
      </c>
    </row>
    <row r="28" spans="1:19" x14ac:dyDescent="0.25">
      <c r="A28" s="190"/>
      <c r="B28" s="7">
        <v>0.875</v>
      </c>
      <c r="C28" s="174">
        <v>274.71428571428572</v>
      </c>
      <c r="D28" s="174">
        <v>345.30769230769232</v>
      </c>
      <c r="E28" s="174">
        <v>351.46153846153851</v>
      </c>
      <c r="F28" s="174">
        <v>342.38461538461536</v>
      </c>
      <c r="G28" s="174">
        <v>591.30769230769226</v>
      </c>
      <c r="H28" s="174">
        <v>441.50000000000006</v>
      </c>
      <c r="I28" s="175">
        <v>376</v>
      </c>
      <c r="K28" s="190"/>
      <c r="L28" s="7">
        <v>0.875</v>
      </c>
      <c r="M28" s="174">
        <v>550.07142857142856</v>
      </c>
      <c r="N28" s="174">
        <v>543.30769230769226</v>
      </c>
      <c r="O28" s="174">
        <v>576</v>
      </c>
      <c r="P28" s="174">
        <v>579.84615384615381</v>
      </c>
      <c r="Q28" s="174">
        <v>634.07692307692309</v>
      </c>
      <c r="R28" s="174">
        <v>579.23076923076928</v>
      </c>
      <c r="S28" s="175">
        <v>456.53846153846155</v>
      </c>
    </row>
    <row r="29" spans="1:19" x14ac:dyDescent="0.25">
      <c r="A29" s="190"/>
      <c r="B29" s="6">
        <v>0.91666666666666696</v>
      </c>
      <c r="C29" s="171">
        <v>191.78571428571428</v>
      </c>
      <c r="D29" s="172">
        <v>288.61538461538464</v>
      </c>
      <c r="E29" s="171">
        <v>254.76923076923077</v>
      </c>
      <c r="F29" s="171">
        <v>277.30769230769232</v>
      </c>
      <c r="G29" s="171">
        <v>530.92307692307691</v>
      </c>
      <c r="H29" s="171">
        <v>416.33333333333337</v>
      </c>
      <c r="I29" s="173">
        <v>277.83333333333331</v>
      </c>
      <c r="K29" s="190"/>
      <c r="L29" s="6">
        <v>0.91666666666666696</v>
      </c>
      <c r="M29" s="171">
        <v>417.42857142857144</v>
      </c>
      <c r="N29" s="172">
        <v>368.23076923076928</v>
      </c>
      <c r="O29" s="171">
        <v>379.69230769230774</v>
      </c>
      <c r="P29" s="171">
        <v>422.61538461538458</v>
      </c>
      <c r="Q29" s="171">
        <v>529.15384615384608</v>
      </c>
      <c r="R29" s="171">
        <v>518.46153846153857</v>
      </c>
      <c r="S29" s="173">
        <v>338.69230769230762</v>
      </c>
    </row>
    <row r="30" spans="1:19" ht="15.75" thickBot="1" x14ac:dyDescent="0.3">
      <c r="A30" s="191"/>
      <c r="B30" s="8">
        <v>0.95833333333333304</v>
      </c>
      <c r="C30" s="176">
        <v>120.35714285714285</v>
      </c>
      <c r="D30" s="176">
        <v>178.76923076923077</v>
      </c>
      <c r="E30" s="176">
        <v>164.23076923076923</v>
      </c>
      <c r="F30" s="176">
        <v>182.15384615384616</v>
      </c>
      <c r="G30" s="176">
        <v>394</v>
      </c>
      <c r="H30" s="176">
        <v>297.83333333333331</v>
      </c>
      <c r="I30" s="177">
        <v>189</v>
      </c>
      <c r="K30" s="191"/>
      <c r="L30" s="8">
        <v>0.95833333333333304</v>
      </c>
      <c r="M30" s="176">
        <v>264.42857142857144</v>
      </c>
      <c r="N30" s="176">
        <v>239.23076923076923</v>
      </c>
      <c r="O30" s="176">
        <v>285.76923076923077</v>
      </c>
      <c r="P30" s="176">
        <v>299.84615384615381</v>
      </c>
      <c r="Q30" s="176">
        <v>411.84615384615381</v>
      </c>
      <c r="R30" s="176">
        <v>407.23076923076928</v>
      </c>
      <c r="S30" s="177">
        <v>248.61538461538464</v>
      </c>
    </row>
    <row r="31" spans="1:19" x14ac:dyDescent="0.25">
      <c r="A31" s="2"/>
      <c r="B31" s="3" t="s">
        <v>0</v>
      </c>
      <c r="C31" s="4" t="s">
        <v>1</v>
      </c>
      <c r="D31" s="4" t="s">
        <v>2</v>
      </c>
      <c r="E31" s="4" t="s">
        <v>3</v>
      </c>
      <c r="F31" s="4" t="s">
        <v>4</v>
      </c>
      <c r="G31" s="4" t="s">
        <v>5</v>
      </c>
      <c r="H31" s="4" t="s">
        <v>6</v>
      </c>
      <c r="I31" s="5" t="s">
        <v>7</v>
      </c>
      <c r="K31" s="2"/>
      <c r="L31" s="3" t="s">
        <v>0</v>
      </c>
      <c r="M31" s="145" t="s">
        <v>1</v>
      </c>
      <c r="N31" s="145" t="s">
        <v>2</v>
      </c>
      <c r="O31" s="145" t="s">
        <v>3</v>
      </c>
      <c r="P31" s="145" t="s">
        <v>4</v>
      </c>
      <c r="Q31" s="145" t="s">
        <v>5</v>
      </c>
      <c r="R31" s="145" t="s">
        <v>6</v>
      </c>
      <c r="S31" s="146" t="s">
        <v>7</v>
      </c>
    </row>
    <row r="32" spans="1:19" ht="15" customHeight="1" x14ac:dyDescent="0.25">
      <c r="A32" s="190" t="s">
        <v>12</v>
      </c>
      <c r="B32" s="6">
        <v>0</v>
      </c>
      <c r="C32" s="171">
        <v>80.13636363636364</v>
      </c>
      <c r="D32" s="172">
        <v>73.772727272727266</v>
      </c>
      <c r="E32" s="171">
        <v>97.047619047619051</v>
      </c>
      <c r="F32" s="171">
        <v>91.285714285714278</v>
      </c>
      <c r="G32" s="171">
        <v>120.18181818181819</v>
      </c>
      <c r="H32" s="171">
        <v>144</v>
      </c>
      <c r="I32" s="173">
        <v>140.42857142857144</v>
      </c>
      <c r="K32" s="190" t="s">
        <v>12</v>
      </c>
      <c r="L32" s="6">
        <v>0</v>
      </c>
      <c r="M32" s="171">
        <v>94.227272727272734</v>
      </c>
      <c r="N32" s="172">
        <v>108.95454545454545</v>
      </c>
      <c r="O32" s="171">
        <v>123.23809523809524</v>
      </c>
      <c r="P32" s="171">
        <v>121.28571428571431</v>
      </c>
      <c r="Q32" s="171">
        <v>160.95454545454547</v>
      </c>
      <c r="R32" s="171">
        <v>198.14285714285711</v>
      </c>
      <c r="S32" s="173">
        <v>205.95238095238096</v>
      </c>
    </row>
    <row r="33" spans="1:19" x14ac:dyDescent="0.25">
      <c r="A33" s="190"/>
      <c r="B33" s="7">
        <v>4.1666666666666664E-2</v>
      </c>
      <c r="C33" s="174">
        <v>46.31818181818182</v>
      </c>
      <c r="D33" s="174">
        <v>43.86363636363636</v>
      </c>
      <c r="E33" s="174">
        <v>54.238095238095241</v>
      </c>
      <c r="F33" s="174">
        <v>51.714285714285715</v>
      </c>
      <c r="G33" s="174">
        <v>65.045454545454547</v>
      </c>
      <c r="H33" s="174">
        <v>83.904761904761912</v>
      </c>
      <c r="I33" s="175">
        <v>90.238095238095241</v>
      </c>
      <c r="K33" s="190"/>
      <c r="L33" s="7">
        <v>4.1666666666666664E-2</v>
      </c>
      <c r="M33" s="174">
        <v>49.31818181818182</v>
      </c>
      <c r="N33" s="174">
        <v>59.227272727272734</v>
      </c>
      <c r="O33" s="174">
        <v>63.714285714285715</v>
      </c>
      <c r="P33" s="174">
        <v>64.571428571428569</v>
      </c>
      <c r="Q33" s="174">
        <v>100.40909090909091</v>
      </c>
      <c r="R33" s="174">
        <v>139.52380952380952</v>
      </c>
      <c r="S33" s="175">
        <v>150.76190476190476</v>
      </c>
    </row>
    <row r="34" spans="1:19" x14ac:dyDescent="0.25">
      <c r="A34" s="190"/>
      <c r="B34" s="6">
        <v>8.3333333333333329E-2</v>
      </c>
      <c r="C34" s="171">
        <v>42.68181818181818</v>
      </c>
      <c r="D34" s="172">
        <v>36.5</v>
      </c>
      <c r="E34" s="171">
        <v>46.857142857142861</v>
      </c>
      <c r="F34" s="171">
        <v>46.761904761904773</v>
      </c>
      <c r="G34" s="171">
        <v>58.863636363636367</v>
      </c>
      <c r="H34" s="171">
        <v>72.285714285714278</v>
      </c>
      <c r="I34" s="173">
        <v>72.7</v>
      </c>
      <c r="K34" s="190"/>
      <c r="L34" s="6">
        <v>8.3333333333333329E-2</v>
      </c>
      <c r="M34" s="171">
        <v>40.227272727272727</v>
      </c>
      <c r="N34" s="172">
        <v>42.590909090909093</v>
      </c>
      <c r="O34" s="171">
        <v>46.61904761904762</v>
      </c>
      <c r="P34" s="171">
        <v>47.476190476190482</v>
      </c>
      <c r="Q34" s="171">
        <v>66.818181818181827</v>
      </c>
      <c r="R34" s="171">
        <v>115.76190476190476</v>
      </c>
      <c r="S34" s="173">
        <v>133.85</v>
      </c>
    </row>
    <row r="35" spans="1:19" x14ac:dyDescent="0.25">
      <c r="A35" s="190"/>
      <c r="B35" s="7">
        <v>0.125</v>
      </c>
      <c r="C35" s="174">
        <v>70.181818181818187</v>
      </c>
      <c r="D35" s="174">
        <v>75.409090909090907</v>
      </c>
      <c r="E35" s="174">
        <v>77.904761904761898</v>
      </c>
      <c r="F35" s="174">
        <v>88.904761904761912</v>
      </c>
      <c r="G35" s="174">
        <v>84.909090909090907</v>
      </c>
      <c r="H35" s="174">
        <v>62.238095238095241</v>
      </c>
      <c r="I35" s="175">
        <v>63.285714285714285</v>
      </c>
      <c r="K35" s="190"/>
      <c r="L35" s="7">
        <v>0.125</v>
      </c>
      <c r="M35" s="174">
        <v>38.272727272727273</v>
      </c>
      <c r="N35" s="174">
        <v>49.772727272727273</v>
      </c>
      <c r="O35" s="174">
        <v>56.333333333333336</v>
      </c>
      <c r="P35" s="174">
        <v>50.476190476190474</v>
      </c>
      <c r="Q35" s="174">
        <v>57.272727272727273</v>
      </c>
      <c r="R35" s="174">
        <v>73.523809523809518</v>
      </c>
      <c r="S35" s="175">
        <v>85.61904761904762</v>
      </c>
    </row>
    <row r="36" spans="1:19" x14ac:dyDescent="0.25">
      <c r="A36" s="190"/>
      <c r="B36" s="6">
        <v>0.16666666666666699</v>
      </c>
      <c r="C36" s="171">
        <v>257.27272727272731</v>
      </c>
      <c r="D36" s="172">
        <v>311.4545454545455</v>
      </c>
      <c r="E36" s="171">
        <v>314.76190476190476</v>
      </c>
      <c r="F36" s="171">
        <v>329.19047619047615</v>
      </c>
      <c r="G36" s="171">
        <v>272.59090909090907</v>
      </c>
      <c r="H36" s="171">
        <v>95.904761904761898</v>
      </c>
      <c r="I36" s="173">
        <v>74.333333333333329</v>
      </c>
      <c r="K36" s="190"/>
      <c r="L36" s="6">
        <v>0.16666666666666699</v>
      </c>
      <c r="M36" s="171">
        <v>101.68181818181819</v>
      </c>
      <c r="N36" s="172">
        <v>116.27272727272727</v>
      </c>
      <c r="O36" s="171">
        <v>122</v>
      </c>
      <c r="P36" s="171">
        <v>118.52380952380952</v>
      </c>
      <c r="Q36" s="171">
        <v>115.36363636363637</v>
      </c>
      <c r="R36" s="171">
        <v>67.428571428571431</v>
      </c>
      <c r="S36" s="173">
        <v>66.571428571428569</v>
      </c>
    </row>
    <row r="37" spans="1:19" x14ac:dyDescent="0.25">
      <c r="A37" s="190"/>
      <c r="B37" s="7">
        <v>0.20833333333333301</v>
      </c>
      <c r="C37" s="174">
        <v>861.90909090909099</v>
      </c>
      <c r="D37" s="174">
        <v>994</v>
      </c>
      <c r="E37" s="174">
        <v>990.42857142857144</v>
      </c>
      <c r="F37" s="174">
        <v>977.85714285714278</v>
      </c>
      <c r="G37" s="174">
        <v>846.36363636363649</v>
      </c>
      <c r="H37" s="174">
        <v>248.1904761904762</v>
      </c>
      <c r="I37" s="175">
        <v>164.0952380952381</v>
      </c>
      <c r="K37" s="190"/>
      <c r="L37" s="7">
        <v>0.20833333333333301</v>
      </c>
      <c r="M37" s="174">
        <v>356.13636363636363</v>
      </c>
      <c r="N37" s="174">
        <v>401.59090909090901</v>
      </c>
      <c r="O37" s="174">
        <v>394.66666666666663</v>
      </c>
      <c r="P37" s="174">
        <v>401.71428571428567</v>
      </c>
      <c r="Q37" s="174">
        <v>369.59090909090907</v>
      </c>
      <c r="R37" s="174">
        <v>147.85714285714286</v>
      </c>
      <c r="S37" s="175">
        <v>109.66666666666666</v>
      </c>
    </row>
    <row r="38" spans="1:19" x14ac:dyDescent="0.25">
      <c r="A38" s="190"/>
      <c r="B38" s="6">
        <v>0.25</v>
      </c>
      <c r="C38" s="171">
        <v>1330.8181818181818</v>
      </c>
      <c r="D38" s="172">
        <v>1469.1363636363635</v>
      </c>
      <c r="E38" s="171">
        <v>1476.2380952380952</v>
      </c>
      <c r="F38" s="171">
        <v>1475.7142857142856</v>
      </c>
      <c r="G38" s="171">
        <v>1376.6818181818182</v>
      </c>
      <c r="H38" s="171">
        <v>449.85714285714283</v>
      </c>
      <c r="I38" s="173">
        <v>315.23809523809524</v>
      </c>
      <c r="K38" s="190"/>
      <c r="L38" s="6">
        <v>0.25</v>
      </c>
      <c r="M38" s="171">
        <v>831.40909090909088</v>
      </c>
      <c r="N38" s="172">
        <v>942.36363636363649</v>
      </c>
      <c r="O38" s="171">
        <v>949.14285714285711</v>
      </c>
      <c r="P38" s="171">
        <v>942.04761904761904</v>
      </c>
      <c r="Q38" s="171">
        <v>855.63636363636351</v>
      </c>
      <c r="R38" s="171">
        <v>288.04761904761904</v>
      </c>
      <c r="S38" s="173">
        <v>201.57142857142856</v>
      </c>
    </row>
    <row r="39" spans="1:19" x14ac:dyDescent="0.25">
      <c r="A39" s="190"/>
      <c r="B39" s="7">
        <v>0.29166666666666702</v>
      </c>
      <c r="C39" s="174">
        <v>1316.8181818181818</v>
      </c>
      <c r="D39" s="174">
        <v>1452.8636363636365</v>
      </c>
      <c r="E39" s="174">
        <v>1474.1428571428571</v>
      </c>
      <c r="F39" s="174">
        <v>1444.952380952381</v>
      </c>
      <c r="G39" s="174">
        <v>1388.4545454545455</v>
      </c>
      <c r="H39" s="174">
        <v>462.28571428571428</v>
      </c>
      <c r="I39" s="175">
        <v>295.1904761904762</v>
      </c>
      <c r="K39" s="190"/>
      <c r="L39" s="7">
        <v>0.29166666666666702</v>
      </c>
      <c r="M39" s="174">
        <v>994.72727272727275</v>
      </c>
      <c r="N39" s="174">
        <v>1104.2272727272727</v>
      </c>
      <c r="O39" s="174">
        <v>1135.952380952381</v>
      </c>
      <c r="P39" s="174">
        <v>1086.6190476190477</v>
      </c>
      <c r="Q39" s="174">
        <v>979.22727272727275</v>
      </c>
      <c r="R39" s="174">
        <v>384.52380952380952</v>
      </c>
      <c r="S39" s="175">
        <v>276.09523809523807</v>
      </c>
    </row>
    <row r="40" spans="1:19" x14ac:dyDescent="0.25">
      <c r="A40" s="190"/>
      <c r="B40" s="6">
        <v>0.33333333333333298</v>
      </c>
      <c r="C40" s="171">
        <v>1275.8636363636365</v>
      </c>
      <c r="D40" s="172">
        <v>1385.2727272727275</v>
      </c>
      <c r="E40" s="171">
        <v>1405.5714285714287</v>
      </c>
      <c r="F40" s="171">
        <v>1414.8571428571429</v>
      </c>
      <c r="G40" s="171">
        <v>1261.0454545454545</v>
      </c>
      <c r="H40" s="171">
        <v>582.47619047619037</v>
      </c>
      <c r="I40" s="173">
        <v>346.04761904761904</v>
      </c>
      <c r="K40" s="190"/>
      <c r="L40" s="6">
        <v>0.33333333333333298</v>
      </c>
      <c r="M40" s="171">
        <v>753.22727272727275</v>
      </c>
      <c r="N40" s="172">
        <v>829.40909090909088</v>
      </c>
      <c r="O40" s="171">
        <v>814.42857142857144</v>
      </c>
      <c r="P40" s="171">
        <v>852.28571428571422</v>
      </c>
      <c r="Q40" s="171">
        <v>781.13636363636363</v>
      </c>
      <c r="R40" s="171">
        <v>378.52380952380952</v>
      </c>
      <c r="S40" s="173">
        <v>218.42857142857144</v>
      </c>
    </row>
    <row r="41" spans="1:19" x14ac:dyDescent="0.25">
      <c r="A41" s="190"/>
      <c r="B41" s="7">
        <v>0.375</v>
      </c>
      <c r="C41" s="174">
        <v>1013.2272727272727</v>
      </c>
      <c r="D41" s="174">
        <v>1125.9545454545455</v>
      </c>
      <c r="E41" s="174">
        <v>1161.3809523809525</v>
      </c>
      <c r="F41" s="174">
        <v>1160.6666666666667</v>
      </c>
      <c r="G41" s="174">
        <v>1013.6363636363636</v>
      </c>
      <c r="H41" s="174">
        <v>624.76190476190482</v>
      </c>
      <c r="I41" s="175">
        <v>467.61904761904759</v>
      </c>
      <c r="K41" s="190"/>
      <c r="L41" s="7">
        <v>0.375</v>
      </c>
      <c r="M41" s="174">
        <v>625.22727272727275</v>
      </c>
      <c r="N41" s="174">
        <v>692.5</v>
      </c>
      <c r="O41" s="174">
        <v>693.23809523809518</v>
      </c>
      <c r="P41" s="174">
        <v>695.52380952380952</v>
      </c>
      <c r="Q41" s="174">
        <v>685.77272727272725</v>
      </c>
      <c r="R41" s="174">
        <v>418.61904761904759</v>
      </c>
      <c r="S41" s="175">
        <v>285.47619047619048</v>
      </c>
    </row>
    <row r="42" spans="1:19" x14ac:dyDescent="0.25">
      <c r="A42" s="190"/>
      <c r="B42" s="6">
        <v>0.41666666666666702</v>
      </c>
      <c r="C42" s="171">
        <v>820.18181818181813</v>
      </c>
      <c r="D42" s="172">
        <v>885.99999999999989</v>
      </c>
      <c r="E42" s="171">
        <v>935.85714285714289</v>
      </c>
      <c r="F42" s="171">
        <v>940</v>
      </c>
      <c r="G42" s="171">
        <v>871.54545454545462</v>
      </c>
      <c r="H42" s="171">
        <v>653.23809523809518</v>
      </c>
      <c r="I42" s="173">
        <v>563.28571428571422</v>
      </c>
      <c r="K42" s="190"/>
      <c r="L42" s="6">
        <v>0.41666666666666702</v>
      </c>
      <c r="M42" s="171">
        <v>620.9545454545455</v>
      </c>
      <c r="N42" s="172">
        <v>674.27272727272725</v>
      </c>
      <c r="O42" s="171">
        <v>693.14285714285711</v>
      </c>
      <c r="P42" s="171">
        <v>709.7619047619047</v>
      </c>
      <c r="Q42" s="171">
        <v>742.59090909090912</v>
      </c>
      <c r="R42" s="171">
        <v>491.61904761904759</v>
      </c>
      <c r="S42" s="173">
        <v>395.28571428571428</v>
      </c>
    </row>
    <row r="43" spans="1:19" x14ac:dyDescent="0.25">
      <c r="A43" s="190"/>
      <c r="B43" s="7">
        <v>0.45833333333333298</v>
      </c>
      <c r="C43" s="174">
        <v>787.49999999999989</v>
      </c>
      <c r="D43" s="174">
        <v>848.77272727272725</v>
      </c>
      <c r="E43" s="174">
        <v>884.90476190476193</v>
      </c>
      <c r="F43" s="174">
        <v>871.09523809523807</v>
      </c>
      <c r="G43" s="174">
        <v>906.5454545454545</v>
      </c>
      <c r="H43" s="174">
        <v>689.71428571428578</v>
      </c>
      <c r="I43" s="175">
        <v>533.95238095238096</v>
      </c>
      <c r="K43" s="190"/>
      <c r="L43" s="7">
        <v>0.45833333333333298</v>
      </c>
      <c r="M43" s="174">
        <v>714.5454545454545</v>
      </c>
      <c r="N43" s="174">
        <v>788.86363636363637</v>
      </c>
      <c r="O43" s="174">
        <v>799.47619047619048</v>
      </c>
      <c r="P43" s="174">
        <v>839.47619047619048</v>
      </c>
      <c r="Q43" s="174">
        <v>904.72727272727286</v>
      </c>
      <c r="R43" s="174">
        <v>554.66666666666674</v>
      </c>
      <c r="S43" s="175">
        <v>438.85714285714283</v>
      </c>
    </row>
    <row r="44" spans="1:19" x14ac:dyDescent="0.25">
      <c r="A44" s="190"/>
      <c r="B44" s="6">
        <v>0.5</v>
      </c>
      <c r="C44" s="171">
        <v>788.59090909090912</v>
      </c>
      <c r="D44" s="172">
        <v>850.68181818181813</v>
      </c>
      <c r="E44" s="171">
        <v>843.14285714285711</v>
      </c>
      <c r="F44" s="171">
        <v>864.85714285714289</v>
      </c>
      <c r="G44" s="171">
        <v>914.31818181818187</v>
      </c>
      <c r="H44" s="171">
        <v>723.14285714285711</v>
      </c>
      <c r="I44" s="173">
        <v>579.90476190476193</v>
      </c>
      <c r="K44" s="190"/>
      <c r="L44" s="6">
        <v>0.5</v>
      </c>
      <c r="M44" s="171">
        <v>813.36363636363626</v>
      </c>
      <c r="N44" s="172">
        <v>886.9545454545455</v>
      </c>
      <c r="O44" s="171">
        <v>877.38095238095241</v>
      </c>
      <c r="P44" s="171">
        <v>947.42857142857133</v>
      </c>
      <c r="Q44" s="171">
        <v>1043.7272727272727</v>
      </c>
      <c r="R44" s="171">
        <v>706.76190476190482</v>
      </c>
      <c r="S44" s="173">
        <v>613</v>
      </c>
    </row>
    <row r="45" spans="1:19" x14ac:dyDescent="0.25">
      <c r="A45" s="190"/>
      <c r="B45" s="7">
        <v>0.54166666666666696</v>
      </c>
      <c r="C45" s="174">
        <v>741.81818181818198</v>
      </c>
      <c r="D45" s="174">
        <v>805.68181818181813</v>
      </c>
      <c r="E45" s="174">
        <v>796.38095238095229</v>
      </c>
      <c r="F45" s="174">
        <v>844.4761904761906</v>
      </c>
      <c r="G45" s="174">
        <v>877.5454545454545</v>
      </c>
      <c r="H45" s="174">
        <v>722.42857142857133</v>
      </c>
      <c r="I45" s="175">
        <v>599.61904761904771</v>
      </c>
      <c r="K45" s="190"/>
      <c r="L45" s="7">
        <v>0.54166666666666696</v>
      </c>
      <c r="M45" s="174">
        <v>856.09090909090912</v>
      </c>
      <c r="N45" s="174">
        <v>948.50000000000011</v>
      </c>
      <c r="O45" s="174">
        <v>955.28571428571422</v>
      </c>
      <c r="P45" s="174">
        <v>987.47619047619048</v>
      </c>
      <c r="Q45" s="174">
        <v>1128.590909090909</v>
      </c>
      <c r="R45" s="174">
        <v>691.28571428571422</v>
      </c>
      <c r="S45" s="175">
        <v>633.2380952380953</v>
      </c>
    </row>
    <row r="46" spans="1:19" x14ac:dyDescent="0.25">
      <c r="A46" s="190"/>
      <c r="B46" s="6">
        <v>0.58333333333333304</v>
      </c>
      <c r="C46" s="171">
        <v>868.72727272727275</v>
      </c>
      <c r="D46" s="172">
        <v>935.9545454545455</v>
      </c>
      <c r="E46" s="171">
        <v>930.52380952380952</v>
      </c>
      <c r="F46" s="171">
        <v>930.71428571428578</v>
      </c>
      <c r="G46" s="171">
        <v>967.77272727272725</v>
      </c>
      <c r="H46" s="171">
        <v>716.76190476190482</v>
      </c>
      <c r="I46" s="173">
        <v>615.09523809523807</v>
      </c>
      <c r="K46" s="190"/>
      <c r="L46" s="6">
        <v>0.58333333333333304</v>
      </c>
      <c r="M46" s="171">
        <v>1121.3181818181818</v>
      </c>
      <c r="N46" s="172">
        <v>1196.681818181818</v>
      </c>
      <c r="O46" s="171">
        <v>1238.0952380952381</v>
      </c>
      <c r="P46" s="171">
        <v>1205</v>
      </c>
      <c r="Q46" s="171">
        <v>1289.2727272727273</v>
      </c>
      <c r="R46" s="171">
        <v>732.71428571428578</v>
      </c>
      <c r="S46" s="173">
        <v>656.71428571428578</v>
      </c>
    </row>
    <row r="47" spans="1:19" x14ac:dyDescent="0.25">
      <c r="A47" s="190"/>
      <c r="B47" s="7">
        <v>0.625</v>
      </c>
      <c r="C47" s="174">
        <v>1059.5</v>
      </c>
      <c r="D47" s="174">
        <v>1130.772727272727</v>
      </c>
      <c r="E47" s="174">
        <v>1136.3809523809523</v>
      </c>
      <c r="F47" s="174">
        <v>1149.7619047619046</v>
      </c>
      <c r="G47" s="174">
        <v>1116.7727272727273</v>
      </c>
      <c r="H47" s="174">
        <v>705.95238095238108</v>
      </c>
      <c r="I47" s="175">
        <v>550.76190476190482</v>
      </c>
      <c r="K47" s="190"/>
      <c r="L47" s="7">
        <v>0.625</v>
      </c>
      <c r="M47" s="174">
        <v>1343.8636363636365</v>
      </c>
      <c r="N47" s="174">
        <v>1395.0454545454545</v>
      </c>
      <c r="O47" s="174">
        <v>1429.2857142857142</v>
      </c>
      <c r="P47" s="174">
        <v>1446.1904761904761</v>
      </c>
      <c r="Q47" s="174">
        <v>1334.3181818181818</v>
      </c>
      <c r="R47" s="174">
        <v>750</v>
      </c>
      <c r="S47" s="175">
        <v>662.80952380952385</v>
      </c>
    </row>
    <row r="48" spans="1:19" x14ac:dyDescent="0.25">
      <c r="A48" s="190"/>
      <c r="B48" s="6">
        <v>0.66666666666666696</v>
      </c>
      <c r="C48" s="171">
        <v>1127.2727272727273</v>
      </c>
      <c r="D48" s="172">
        <v>1251.7727272727273</v>
      </c>
      <c r="E48" s="171">
        <v>1204.4285714285713</v>
      </c>
      <c r="F48" s="171">
        <v>1313.0476190476193</v>
      </c>
      <c r="G48" s="171">
        <v>1060.909090909091</v>
      </c>
      <c r="H48" s="171">
        <v>714.42857142857144</v>
      </c>
      <c r="I48" s="173">
        <v>544.80952380952385</v>
      </c>
      <c r="K48" s="190"/>
      <c r="L48" s="6">
        <v>0.66666666666666696</v>
      </c>
      <c r="M48" s="171">
        <v>1373.7727272727273</v>
      </c>
      <c r="N48" s="172">
        <v>1486.6818181818182</v>
      </c>
      <c r="O48" s="171">
        <v>1462.7619047619046</v>
      </c>
      <c r="P48" s="171">
        <v>1484.7619047619048</v>
      </c>
      <c r="Q48" s="171">
        <v>1280.2727272727273</v>
      </c>
      <c r="R48" s="171">
        <v>702.76190476190482</v>
      </c>
      <c r="S48" s="173">
        <v>587.76190476190482</v>
      </c>
    </row>
    <row r="49" spans="1:19" x14ac:dyDescent="0.25">
      <c r="A49" s="190"/>
      <c r="B49" s="7">
        <v>0.70833333333333304</v>
      </c>
      <c r="C49" s="174">
        <v>991.9545454545455</v>
      </c>
      <c r="D49" s="174">
        <v>1165.0454545454545</v>
      </c>
      <c r="E49" s="174">
        <v>1154.2380952380952</v>
      </c>
      <c r="F49" s="174">
        <v>1249.0476190476193</v>
      </c>
      <c r="G49" s="174">
        <v>1065.5</v>
      </c>
      <c r="H49" s="174">
        <v>769</v>
      </c>
      <c r="I49" s="175">
        <v>545.04761904761904</v>
      </c>
      <c r="K49" s="190"/>
      <c r="L49" s="7">
        <v>0.70833333333333304</v>
      </c>
      <c r="M49" s="174">
        <v>1299.3181818181818</v>
      </c>
      <c r="N49" s="174">
        <v>1464.818181818182</v>
      </c>
      <c r="O49" s="174">
        <v>1492.1904761904764</v>
      </c>
      <c r="P49" s="174">
        <v>1503.4285714285716</v>
      </c>
      <c r="Q49" s="174">
        <v>1206.5</v>
      </c>
      <c r="R49" s="174">
        <v>666.52380952380952</v>
      </c>
      <c r="S49" s="175">
        <v>599.09523809523807</v>
      </c>
    </row>
    <row r="50" spans="1:19" x14ac:dyDescent="0.25">
      <c r="A50" s="190"/>
      <c r="B50" s="6">
        <v>0.75</v>
      </c>
      <c r="C50" s="171">
        <v>761.54545454545462</v>
      </c>
      <c r="D50" s="172">
        <v>887.63636363636363</v>
      </c>
      <c r="E50" s="171">
        <v>895.71428571428578</v>
      </c>
      <c r="F50" s="171">
        <v>946.66666666666674</v>
      </c>
      <c r="G50" s="171">
        <v>944.9545454545455</v>
      </c>
      <c r="H50" s="171">
        <v>792.66666666666674</v>
      </c>
      <c r="I50" s="173">
        <v>538.71428571428578</v>
      </c>
      <c r="K50" s="190"/>
      <c r="L50" s="6">
        <v>0.75</v>
      </c>
      <c r="M50" s="171">
        <v>904</v>
      </c>
      <c r="N50" s="172">
        <v>1052.9545454545455</v>
      </c>
      <c r="O50" s="171">
        <v>1106.1428571428573</v>
      </c>
      <c r="P50" s="171">
        <v>1119.2380952380952</v>
      </c>
      <c r="Q50" s="171">
        <v>912.22727272727275</v>
      </c>
      <c r="R50" s="171">
        <v>669.61904761904759</v>
      </c>
      <c r="S50" s="173">
        <v>545</v>
      </c>
    </row>
    <row r="51" spans="1:19" x14ac:dyDescent="0.25">
      <c r="A51" s="190"/>
      <c r="B51" s="7">
        <v>0.79166666666666696</v>
      </c>
      <c r="C51" s="174">
        <v>437.27272727272731</v>
      </c>
      <c r="D51" s="174">
        <v>486.68181818181819</v>
      </c>
      <c r="E51" s="174">
        <v>495.80952380952385</v>
      </c>
      <c r="F51" s="174">
        <v>510.52380952380958</v>
      </c>
      <c r="G51" s="174">
        <v>622.81818181818176</v>
      </c>
      <c r="H51" s="174">
        <v>529.85714285714289</v>
      </c>
      <c r="I51" s="175">
        <v>373.47619047619048</v>
      </c>
      <c r="K51" s="190"/>
      <c r="L51" s="7">
        <v>0.79166666666666696</v>
      </c>
      <c r="M51" s="174">
        <v>642.72727272727275</v>
      </c>
      <c r="N51" s="174">
        <v>714.72727272727275</v>
      </c>
      <c r="O51" s="174">
        <v>729.28571428571422</v>
      </c>
      <c r="P51" s="174">
        <v>785.04761904761904</v>
      </c>
      <c r="Q51" s="174">
        <v>613</v>
      </c>
      <c r="R51" s="174">
        <v>538.66666666666674</v>
      </c>
      <c r="S51" s="175">
        <v>442.66666666666674</v>
      </c>
    </row>
    <row r="52" spans="1:19" x14ac:dyDescent="0.25">
      <c r="A52" s="190"/>
      <c r="B52" s="6">
        <v>0.83333333333333304</v>
      </c>
      <c r="C52" s="171">
        <v>294.13636363636363</v>
      </c>
      <c r="D52" s="172">
        <v>350.40909090909088</v>
      </c>
      <c r="E52" s="171">
        <v>357.90476190476193</v>
      </c>
      <c r="F52" s="171">
        <v>348.85714285714283</v>
      </c>
      <c r="G52" s="171">
        <v>395.95454545454544</v>
      </c>
      <c r="H52" s="171">
        <v>379.47619047619048</v>
      </c>
      <c r="I52" s="173">
        <v>322.57142857142856</v>
      </c>
      <c r="K52" s="190"/>
      <c r="L52" s="6">
        <v>0.83333333333333304</v>
      </c>
      <c r="M52" s="171">
        <v>472</v>
      </c>
      <c r="N52" s="172">
        <v>574.77272727272725</v>
      </c>
      <c r="O52" s="171">
        <v>588.19047619047615</v>
      </c>
      <c r="P52" s="171">
        <v>588.14285714285711</v>
      </c>
      <c r="Q52" s="171">
        <v>457.45454545454544</v>
      </c>
      <c r="R52" s="171">
        <v>456.33333333333337</v>
      </c>
      <c r="S52" s="173">
        <v>342.47619047619048</v>
      </c>
    </row>
    <row r="53" spans="1:19" x14ac:dyDescent="0.25">
      <c r="A53" s="190"/>
      <c r="B53" s="7">
        <v>0.875</v>
      </c>
      <c r="C53" s="174">
        <v>243</v>
      </c>
      <c r="D53" s="174">
        <v>309.27272727272725</v>
      </c>
      <c r="E53" s="174">
        <v>307</v>
      </c>
      <c r="F53" s="174">
        <v>323</v>
      </c>
      <c r="G53" s="174">
        <v>347.13636363636363</v>
      </c>
      <c r="H53" s="174">
        <v>346.28571428571428</v>
      </c>
      <c r="I53" s="175">
        <v>274.42857142857144</v>
      </c>
      <c r="K53" s="190"/>
      <c r="L53" s="7">
        <v>0.875</v>
      </c>
      <c r="M53" s="174">
        <v>382.31818181818181</v>
      </c>
      <c r="N53" s="174">
        <v>492.27272727272725</v>
      </c>
      <c r="O53" s="174">
        <v>469.85714285714289</v>
      </c>
      <c r="P53" s="174">
        <v>511.61904761904765</v>
      </c>
      <c r="Q53" s="174">
        <v>447.18181818181813</v>
      </c>
      <c r="R53" s="174">
        <v>461.04761904761904</v>
      </c>
      <c r="S53" s="175">
        <v>249.47619047619048</v>
      </c>
    </row>
    <row r="54" spans="1:19" x14ac:dyDescent="0.25">
      <c r="A54" s="190"/>
      <c r="B54" s="6">
        <v>0.91666666666666696</v>
      </c>
      <c r="C54" s="171">
        <v>189.63636363636363</v>
      </c>
      <c r="D54" s="172">
        <v>234.22727272727272</v>
      </c>
      <c r="E54" s="171">
        <v>226.47619047619045</v>
      </c>
      <c r="F54" s="171">
        <v>253.71428571428569</v>
      </c>
      <c r="G54" s="171">
        <v>301.90909090909093</v>
      </c>
      <c r="H54" s="171">
        <v>307.47619047619048</v>
      </c>
      <c r="I54" s="173">
        <v>233.66666666666666</v>
      </c>
      <c r="K54" s="190"/>
      <c r="L54" s="6">
        <v>0.91666666666666696</v>
      </c>
      <c r="M54" s="171">
        <v>277.9545454545455</v>
      </c>
      <c r="N54" s="172">
        <v>337.90909090909088</v>
      </c>
      <c r="O54" s="171">
        <v>320.38095238095235</v>
      </c>
      <c r="P54" s="171">
        <v>336</v>
      </c>
      <c r="Q54" s="171">
        <v>405.77272727272731</v>
      </c>
      <c r="R54" s="171">
        <v>443.33333333333337</v>
      </c>
      <c r="S54" s="173">
        <v>217.38095238095238</v>
      </c>
    </row>
    <row r="55" spans="1:19" ht="15.75" thickBot="1" x14ac:dyDescent="0.3">
      <c r="A55" s="191"/>
      <c r="B55" s="8">
        <v>0.95833333333333304</v>
      </c>
      <c r="C55" s="176">
        <v>119.5</v>
      </c>
      <c r="D55" s="176">
        <v>151.22727272727272</v>
      </c>
      <c r="E55" s="176">
        <v>144.38095238095238</v>
      </c>
      <c r="F55" s="176">
        <v>170.95238095238096</v>
      </c>
      <c r="G55" s="176">
        <v>214.22727272727275</v>
      </c>
      <c r="H55" s="176">
        <v>226</v>
      </c>
      <c r="I55" s="177">
        <v>153.80952380952382</v>
      </c>
      <c r="K55" s="191"/>
      <c r="L55" s="8">
        <v>0.95833333333333304</v>
      </c>
      <c r="M55" s="176">
        <v>177.90909090909088</v>
      </c>
      <c r="N55" s="176">
        <v>209.27272727272728</v>
      </c>
      <c r="O55" s="176">
        <v>200.61904761904759</v>
      </c>
      <c r="P55" s="176">
        <v>209.28571428571428</v>
      </c>
      <c r="Q55" s="176">
        <v>284.22727272727269</v>
      </c>
      <c r="R55" s="176">
        <v>297.95238095238096</v>
      </c>
      <c r="S55" s="177">
        <v>169.57142857142856</v>
      </c>
    </row>
    <row r="57" spans="1:19" x14ac:dyDescent="0.25">
      <c r="B57" s="9" t="s">
        <v>10</v>
      </c>
    </row>
  </sheetData>
  <mergeCells count="6">
    <mergeCell ref="A5:I5"/>
    <mergeCell ref="K5:S5"/>
    <mergeCell ref="A7:A30"/>
    <mergeCell ref="K7:K30"/>
    <mergeCell ref="A32:A55"/>
    <mergeCell ref="K32:K55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7"/>
  <sheetViews>
    <sheetView workbookViewId="0">
      <selection activeCell="V16" sqref="V16"/>
    </sheetView>
  </sheetViews>
  <sheetFormatPr defaultRowHeight="15" x14ac:dyDescent="0.25"/>
  <cols>
    <col min="1" max="1" width="3.7109375" customWidth="1"/>
    <col min="2" max="2" width="10.7109375" customWidth="1"/>
    <col min="3" max="9" width="11.7109375" customWidth="1"/>
    <col min="10" max="10" width="6" customWidth="1"/>
    <col min="11" max="11" width="3.7109375" customWidth="1"/>
    <col min="12" max="12" width="10.7109375" customWidth="1"/>
    <col min="13" max="19" width="11.7109375" customWidth="1"/>
  </cols>
  <sheetData>
    <row r="1" spans="1:19" x14ac:dyDescent="0.25">
      <c r="B1" s="1" t="s">
        <v>8</v>
      </c>
    </row>
    <row r="2" spans="1:19" x14ac:dyDescent="0.25">
      <c r="B2" s="1" t="s">
        <v>9</v>
      </c>
    </row>
    <row r="3" spans="1:19" x14ac:dyDescent="0.25">
      <c r="B3" t="s">
        <v>310</v>
      </c>
    </row>
    <row r="4" spans="1:19" ht="15.75" thickBot="1" x14ac:dyDescent="0.3"/>
    <row r="5" spans="1:19" ht="18" customHeight="1" thickBot="1" x14ac:dyDescent="0.3">
      <c r="A5" s="187" t="s">
        <v>13</v>
      </c>
      <c r="B5" s="188"/>
      <c r="C5" s="188"/>
      <c r="D5" s="188"/>
      <c r="E5" s="188"/>
      <c r="F5" s="188"/>
      <c r="G5" s="188"/>
      <c r="H5" s="188"/>
      <c r="I5" s="189"/>
      <c r="J5" s="10"/>
      <c r="K5" s="187" t="s">
        <v>14</v>
      </c>
      <c r="L5" s="188"/>
      <c r="M5" s="188"/>
      <c r="N5" s="188"/>
      <c r="O5" s="188"/>
      <c r="P5" s="188"/>
      <c r="Q5" s="188"/>
      <c r="R5" s="188"/>
      <c r="S5" s="189"/>
    </row>
    <row r="6" spans="1:19" x14ac:dyDescent="0.25">
      <c r="A6" s="2"/>
      <c r="B6" s="3" t="s">
        <v>0</v>
      </c>
      <c r="C6" s="4" t="s">
        <v>1</v>
      </c>
      <c r="D6" s="4" t="s">
        <v>2</v>
      </c>
      <c r="E6" s="4" t="s">
        <v>3</v>
      </c>
      <c r="F6" s="4" t="s">
        <v>4</v>
      </c>
      <c r="G6" s="4" t="s">
        <v>5</v>
      </c>
      <c r="H6" s="4" t="s">
        <v>6</v>
      </c>
      <c r="I6" s="5" t="s">
        <v>7</v>
      </c>
      <c r="K6" s="2"/>
      <c r="L6" s="3" t="s">
        <v>0</v>
      </c>
      <c r="M6" s="4" t="s">
        <v>1</v>
      </c>
      <c r="N6" s="4" t="s">
        <v>2</v>
      </c>
      <c r="O6" s="4" t="s">
        <v>3</v>
      </c>
      <c r="P6" s="4" t="s">
        <v>4</v>
      </c>
      <c r="Q6" s="4" t="s">
        <v>5</v>
      </c>
      <c r="R6" s="4" t="s">
        <v>6</v>
      </c>
      <c r="S6" s="5" t="s">
        <v>7</v>
      </c>
    </row>
    <row r="7" spans="1:19" x14ac:dyDescent="0.25">
      <c r="A7" s="190" t="s">
        <v>11</v>
      </c>
      <c r="B7" s="6">
        <v>0</v>
      </c>
      <c r="C7" s="171">
        <v>280.14285714285711</v>
      </c>
      <c r="D7" s="172">
        <v>309.69230769230774</v>
      </c>
      <c r="E7" s="171">
        <v>348.15384615384613</v>
      </c>
      <c r="F7" s="171">
        <v>379.61538461538464</v>
      </c>
      <c r="G7" s="171">
        <v>382.08333333333337</v>
      </c>
      <c r="H7" s="171">
        <v>567</v>
      </c>
      <c r="I7" s="173">
        <v>610.16666666666663</v>
      </c>
      <c r="K7" s="190" t="s">
        <v>11</v>
      </c>
      <c r="L7" s="6">
        <v>0</v>
      </c>
      <c r="M7" s="171">
        <v>372.21428571428567</v>
      </c>
      <c r="N7" s="172">
        <v>275.30769230769232</v>
      </c>
      <c r="O7" s="171">
        <v>316.38461538461536</v>
      </c>
      <c r="P7" s="171">
        <v>366.76923076923072</v>
      </c>
      <c r="Q7" s="171">
        <v>417.5</v>
      </c>
      <c r="R7" s="171">
        <v>621.30769230769238</v>
      </c>
      <c r="S7" s="173">
        <v>634.41666666666663</v>
      </c>
    </row>
    <row r="8" spans="1:19" x14ac:dyDescent="0.25">
      <c r="A8" s="190"/>
      <c r="B8" s="7">
        <v>4.1666666666666664E-2</v>
      </c>
      <c r="C8" s="174">
        <v>166.14285714285714</v>
      </c>
      <c r="D8" s="174">
        <v>188.30769230769232</v>
      </c>
      <c r="E8" s="174">
        <v>214.07692307692309</v>
      </c>
      <c r="F8" s="174">
        <v>221.84615384615387</v>
      </c>
      <c r="G8" s="174">
        <v>246.58333333333334</v>
      </c>
      <c r="H8" s="174">
        <v>398.16666666666669</v>
      </c>
      <c r="I8" s="175">
        <v>434.66666666666669</v>
      </c>
      <c r="K8" s="190"/>
      <c r="L8" s="7">
        <v>4.1666666666666664E-2</v>
      </c>
      <c r="M8" s="174">
        <v>239.42857142857144</v>
      </c>
      <c r="N8" s="174">
        <v>180.69230769230768</v>
      </c>
      <c r="O8" s="174">
        <v>203.53846153846152</v>
      </c>
      <c r="P8" s="174">
        <v>236.46153846153845</v>
      </c>
      <c r="Q8" s="174">
        <v>248</v>
      </c>
      <c r="R8" s="174">
        <v>476</v>
      </c>
      <c r="S8" s="175">
        <v>472.25</v>
      </c>
    </row>
    <row r="9" spans="1:19" x14ac:dyDescent="0.25">
      <c r="A9" s="190"/>
      <c r="B9" s="6">
        <v>8.3333333333333329E-2</v>
      </c>
      <c r="C9" s="171">
        <v>137.85714285714286</v>
      </c>
      <c r="D9" s="172">
        <v>203.76923076923077</v>
      </c>
      <c r="E9" s="171">
        <v>194</v>
      </c>
      <c r="F9" s="171">
        <v>204.53846153846155</v>
      </c>
      <c r="G9" s="171">
        <v>218.41666666666666</v>
      </c>
      <c r="H9" s="171">
        <v>338.33333333333337</v>
      </c>
      <c r="I9" s="173">
        <v>337.5</v>
      </c>
      <c r="K9" s="190"/>
      <c r="L9" s="6">
        <v>8.3333333333333329E-2</v>
      </c>
      <c r="M9" s="171">
        <v>228.35714285714286</v>
      </c>
      <c r="N9" s="172">
        <v>161.53846153846155</v>
      </c>
      <c r="O9" s="171">
        <v>200.92307692307691</v>
      </c>
      <c r="P9" s="171">
        <v>226.46153846153845</v>
      </c>
      <c r="Q9" s="171">
        <v>231.5</v>
      </c>
      <c r="R9" s="171">
        <v>448.30769230769232</v>
      </c>
      <c r="S9" s="173">
        <v>500.33333333333337</v>
      </c>
    </row>
    <row r="10" spans="1:19" x14ac:dyDescent="0.25">
      <c r="A10" s="190"/>
      <c r="B10" s="7">
        <v>0.125</v>
      </c>
      <c r="C10" s="174">
        <v>163.85714285714286</v>
      </c>
      <c r="D10" s="174">
        <v>208</v>
      </c>
      <c r="E10" s="174">
        <v>211.76923076923077</v>
      </c>
      <c r="F10" s="174">
        <v>211</v>
      </c>
      <c r="G10" s="174">
        <v>221.83333333333334</v>
      </c>
      <c r="H10" s="174">
        <v>274.16666666666669</v>
      </c>
      <c r="I10" s="175">
        <v>243.83333333333334</v>
      </c>
      <c r="K10" s="190"/>
      <c r="L10" s="7">
        <v>0.125</v>
      </c>
      <c r="M10" s="174">
        <v>241.28571428571428</v>
      </c>
      <c r="N10" s="174">
        <v>198</v>
      </c>
      <c r="O10" s="174">
        <v>222.07692307692309</v>
      </c>
      <c r="P10" s="174">
        <v>247</v>
      </c>
      <c r="Q10" s="174">
        <v>244.08333333333331</v>
      </c>
      <c r="R10" s="174">
        <v>273</v>
      </c>
      <c r="S10" s="175">
        <v>268.66666666666669</v>
      </c>
    </row>
    <row r="11" spans="1:19" x14ac:dyDescent="0.25">
      <c r="A11" s="190"/>
      <c r="B11" s="6">
        <v>0.16666666666666699</v>
      </c>
      <c r="C11" s="171">
        <v>531.30357142857144</v>
      </c>
      <c r="D11" s="172">
        <v>535.30769230769226</v>
      </c>
      <c r="E11" s="171">
        <v>544.38461538461536</v>
      </c>
      <c r="F11" s="171">
        <v>545.69230769230774</v>
      </c>
      <c r="G11" s="171">
        <v>525.08333333333337</v>
      </c>
      <c r="H11" s="171">
        <v>338.5</v>
      </c>
      <c r="I11" s="173">
        <v>246.83333333333331</v>
      </c>
      <c r="K11" s="190"/>
      <c r="L11" s="6">
        <v>0.16666666666666699</v>
      </c>
      <c r="M11" s="171">
        <v>689</v>
      </c>
      <c r="N11" s="172">
        <v>643.46153846153845</v>
      </c>
      <c r="O11" s="171">
        <v>666.30769230769226</v>
      </c>
      <c r="P11" s="171">
        <v>707.84615384615381</v>
      </c>
      <c r="Q11" s="171">
        <v>651.58333333333326</v>
      </c>
      <c r="R11" s="171">
        <v>330.30769230769226</v>
      </c>
      <c r="S11" s="173">
        <v>269.91666666666669</v>
      </c>
    </row>
    <row r="12" spans="1:19" x14ac:dyDescent="0.25">
      <c r="A12" s="190"/>
      <c r="B12" s="7">
        <v>0.20833333333333301</v>
      </c>
      <c r="C12" s="174">
        <v>1658.1428571428569</v>
      </c>
      <c r="D12" s="174">
        <v>1694.7692307692309</v>
      </c>
      <c r="E12" s="174">
        <v>1661.7692307692309</v>
      </c>
      <c r="F12" s="174">
        <v>1670.6923076923076</v>
      </c>
      <c r="G12" s="174">
        <v>1520.5000000000002</v>
      </c>
      <c r="H12" s="174">
        <v>609.66666666666663</v>
      </c>
      <c r="I12" s="175">
        <v>513.33333333333337</v>
      </c>
      <c r="K12" s="190"/>
      <c r="L12" s="7">
        <v>0.20833333333333301</v>
      </c>
      <c r="M12" s="174">
        <v>2028.0714285714284</v>
      </c>
      <c r="N12" s="174">
        <v>2089.1538461538462</v>
      </c>
      <c r="O12" s="174">
        <v>2118.3076923076924</v>
      </c>
      <c r="P12" s="174">
        <v>2013.5384615384614</v>
      </c>
      <c r="Q12" s="174">
        <v>1850.25</v>
      </c>
      <c r="R12" s="174">
        <v>689.92307692307691</v>
      </c>
      <c r="S12" s="175">
        <v>450.16666666666663</v>
      </c>
    </row>
    <row r="13" spans="1:19" x14ac:dyDescent="0.25">
      <c r="A13" s="190"/>
      <c r="B13" s="6">
        <v>0.25</v>
      </c>
      <c r="C13" s="171">
        <v>2637.5714285714284</v>
      </c>
      <c r="D13" s="172">
        <v>2648.7692307692305</v>
      </c>
      <c r="E13" s="171">
        <v>2661.5384615384614</v>
      </c>
      <c r="F13" s="171">
        <v>2588.5384615384614</v>
      </c>
      <c r="G13" s="171">
        <v>2380</v>
      </c>
      <c r="H13" s="171">
        <v>855.16666666666663</v>
      </c>
      <c r="I13" s="173">
        <v>629.33333333333337</v>
      </c>
      <c r="K13" s="190"/>
      <c r="L13" s="6">
        <v>0.25</v>
      </c>
      <c r="M13" s="171">
        <v>2634.7142857142858</v>
      </c>
      <c r="N13" s="172">
        <v>2696.6923076923076</v>
      </c>
      <c r="O13" s="171">
        <v>2654.6153846153843</v>
      </c>
      <c r="P13" s="171">
        <v>2646.9230769230771</v>
      </c>
      <c r="Q13" s="171">
        <v>2354.1666666666665</v>
      </c>
      <c r="R13" s="171">
        <v>823.30769230769238</v>
      </c>
      <c r="S13" s="173">
        <v>614.25</v>
      </c>
    </row>
    <row r="14" spans="1:19" x14ac:dyDescent="0.25">
      <c r="A14" s="190"/>
      <c r="B14" s="7">
        <v>0.29166666666666702</v>
      </c>
      <c r="C14" s="174">
        <v>2816.1428571428573</v>
      </c>
      <c r="D14" s="174">
        <v>2827.0769230769233</v>
      </c>
      <c r="E14" s="174">
        <v>2881.3846153846152</v>
      </c>
      <c r="F14" s="174">
        <v>2807.4615384615386</v>
      </c>
      <c r="G14" s="174">
        <v>2611.833333333333</v>
      </c>
      <c r="H14" s="174">
        <v>1239.3333333333333</v>
      </c>
      <c r="I14" s="175">
        <v>842.5</v>
      </c>
      <c r="K14" s="190"/>
      <c r="L14" s="7">
        <v>0.29166666666666702</v>
      </c>
      <c r="M14" s="174">
        <v>2407.5714285714284</v>
      </c>
      <c r="N14" s="174">
        <v>2473</v>
      </c>
      <c r="O14" s="174">
        <v>2511.5384615384619</v>
      </c>
      <c r="P14" s="174">
        <v>2442.6153846153843</v>
      </c>
      <c r="Q14" s="174">
        <v>2239.9166666666665</v>
      </c>
      <c r="R14" s="174">
        <v>916.15384615384619</v>
      </c>
      <c r="S14" s="175">
        <v>614.16666666666663</v>
      </c>
    </row>
    <row r="15" spans="1:19" x14ac:dyDescent="0.25">
      <c r="A15" s="190"/>
      <c r="B15" s="6">
        <v>0.33333333333333298</v>
      </c>
      <c r="C15" s="171">
        <v>2464.9285714285711</v>
      </c>
      <c r="D15" s="172">
        <v>2501.2307692307691</v>
      </c>
      <c r="E15" s="171">
        <v>2513.3076923076924</v>
      </c>
      <c r="F15" s="171">
        <v>2519.6153846153848</v>
      </c>
      <c r="G15" s="171">
        <v>2327.416666666667</v>
      </c>
      <c r="H15" s="171">
        <v>1298.5</v>
      </c>
      <c r="I15" s="173">
        <v>891.66666666666663</v>
      </c>
      <c r="K15" s="190"/>
      <c r="L15" s="6">
        <v>0.33333333333333298</v>
      </c>
      <c r="M15" s="171">
        <v>2158.5714285714284</v>
      </c>
      <c r="N15" s="172">
        <v>2183.8461538461538</v>
      </c>
      <c r="O15" s="171">
        <v>2183.7692307692305</v>
      </c>
      <c r="P15" s="171">
        <v>2203.5384615384614</v>
      </c>
      <c r="Q15" s="171">
        <v>2021.1666666666665</v>
      </c>
      <c r="R15" s="171">
        <v>985.53846153846155</v>
      </c>
      <c r="S15" s="173">
        <v>745.41666666666663</v>
      </c>
    </row>
    <row r="16" spans="1:19" x14ac:dyDescent="0.25">
      <c r="A16" s="190"/>
      <c r="B16" s="7">
        <v>0.375</v>
      </c>
      <c r="C16" s="174">
        <v>2120.4285714285716</v>
      </c>
      <c r="D16" s="174">
        <v>2157.5384615384619</v>
      </c>
      <c r="E16" s="174">
        <v>2087.3846153846152</v>
      </c>
      <c r="F16" s="174">
        <v>2241.8461538461538</v>
      </c>
      <c r="G16" s="174">
        <v>2257.0833333333335</v>
      </c>
      <c r="H16" s="174">
        <v>1555.8333333333335</v>
      </c>
      <c r="I16" s="175">
        <v>1183.6666666666665</v>
      </c>
      <c r="K16" s="190"/>
      <c r="L16" s="7">
        <v>0.375</v>
      </c>
      <c r="M16" s="174">
        <v>1826.0714285714287</v>
      </c>
      <c r="N16" s="174">
        <v>1856.6153846153845</v>
      </c>
      <c r="O16" s="174">
        <v>1911.3846153846155</v>
      </c>
      <c r="P16" s="174">
        <v>1855.6153846153845</v>
      </c>
      <c r="Q16" s="174">
        <v>1868.0833333333333</v>
      </c>
      <c r="R16" s="174">
        <v>1258.8461538461538</v>
      </c>
      <c r="S16" s="175">
        <v>994.41666666666674</v>
      </c>
    </row>
    <row r="17" spans="1:19" x14ac:dyDescent="0.25">
      <c r="A17" s="190"/>
      <c r="B17" s="6">
        <v>0.41666666666666702</v>
      </c>
      <c r="C17" s="171">
        <v>2168.9285714285716</v>
      </c>
      <c r="D17" s="172">
        <v>2248.9230769230771</v>
      </c>
      <c r="E17" s="171">
        <v>2355.5384615384614</v>
      </c>
      <c r="F17" s="171">
        <v>2341.9230769230771</v>
      </c>
      <c r="G17" s="171">
        <v>2346.916666666667</v>
      </c>
      <c r="H17" s="171">
        <v>1707.3333333333335</v>
      </c>
      <c r="I17" s="173">
        <v>1465.6666666666667</v>
      </c>
      <c r="K17" s="190"/>
      <c r="L17" s="6">
        <v>0.41666666666666702</v>
      </c>
      <c r="M17" s="171">
        <v>1746.1428571428569</v>
      </c>
      <c r="N17" s="172">
        <v>1740.9230769230769</v>
      </c>
      <c r="O17" s="171">
        <v>1732.9230769230769</v>
      </c>
      <c r="P17" s="171">
        <v>1791.1538461538462</v>
      </c>
      <c r="Q17" s="171">
        <v>1901.5</v>
      </c>
      <c r="R17" s="171">
        <v>1523.9230769230767</v>
      </c>
      <c r="S17" s="173">
        <v>1374.75</v>
      </c>
    </row>
    <row r="18" spans="1:19" x14ac:dyDescent="0.25">
      <c r="A18" s="190"/>
      <c r="B18" s="7">
        <v>0.45833333333333298</v>
      </c>
      <c r="C18" s="174">
        <v>2280.8571428571427</v>
      </c>
      <c r="D18" s="174">
        <v>2264.5384615384619</v>
      </c>
      <c r="E18" s="174">
        <v>2356.8461538461538</v>
      </c>
      <c r="F18" s="174">
        <v>2325.5384615384614</v>
      </c>
      <c r="G18" s="174">
        <v>2513.75</v>
      </c>
      <c r="H18" s="174">
        <v>1903.6666666666665</v>
      </c>
      <c r="I18" s="175">
        <v>1473.3333333333333</v>
      </c>
      <c r="K18" s="190"/>
      <c r="L18" s="7">
        <v>0.45833333333333298</v>
      </c>
      <c r="M18" s="174">
        <v>1768.5</v>
      </c>
      <c r="N18" s="174">
        <v>1801.6923076923078</v>
      </c>
      <c r="O18" s="174">
        <v>1786.6923076923078</v>
      </c>
      <c r="P18" s="174">
        <v>1894.9230769230769</v>
      </c>
      <c r="Q18" s="174">
        <v>2090</v>
      </c>
      <c r="R18" s="174">
        <v>1688.4615384615386</v>
      </c>
      <c r="S18" s="175">
        <v>1512.25</v>
      </c>
    </row>
    <row r="19" spans="1:19" x14ac:dyDescent="0.25">
      <c r="A19" s="190"/>
      <c r="B19" s="6">
        <v>0.5</v>
      </c>
      <c r="C19" s="171">
        <v>2241.9285714285716</v>
      </c>
      <c r="D19" s="172">
        <v>2340.4615384615381</v>
      </c>
      <c r="E19" s="171">
        <v>2434.2307692307695</v>
      </c>
      <c r="F19" s="171">
        <v>2403.2307692307691</v>
      </c>
      <c r="G19" s="171">
        <v>2542.25</v>
      </c>
      <c r="H19" s="171">
        <v>2055</v>
      </c>
      <c r="I19" s="173">
        <v>1668.8333333333333</v>
      </c>
      <c r="K19" s="190"/>
      <c r="L19" s="6">
        <v>0.5</v>
      </c>
      <c r="M19" s="171">
        <v>1944.7857142857142</v>
      </c>
      <c r="N19" s="172">
        <v>2001.9230769230769</v>
      </c>
      <c r="O19" s="171">
        <v>1994.2307692307693</v>
      </c>
      <c r="P19" s="171">
        <v>2134</v>
      </c>
      <c r="Q19" s="171">
        <v>2311.0000000000005</v>
      </c>
      <c r="R19" s="171">
        <v>1784.9230769230769</v>
      </c>
      <c r="S19" s="173">
        <v>1644.3333333333333</v>
      </c>
    </row>
    <row r="20" spans="1:19" x14ac:dyDescent="0.25">
      <c r="A20" s="190"/>
      <c r="B20" s="7">
        <v>0.54166666666666696</v>
      </c>
      <c r="C20" s="174">
        <v>2191.8571428571427</v>
      </c>
      <c r="D20" s="174">
        <v>2394.9230769230771</v>
      </c>
      <c r="E20" s="174">
        <v>2400.2307692307695</v>
      </c>
      <c r="F20" s="174">
        <v>2412.1538461538457</v>
      </c>
      <c r="G20" s="174">
        <v>2547.8333333333335</v>
      </c>
      <c r="H20" s="174">
        <v>2013.6666666666667</v>
      </c>
      <c r="I20" s="175">
        <v>1705.6666666666665</v>
      </c>
      <c r="K20" s="190"/>
      <c r="L20" s="7">
        <v>0.54166666666666696</v>
      </c>
      <c r="M20" s="174">
        <v>1990.2142857142858</v>
      </c>
      <c r="N20" s="174">
        <v>2058</v>
      </c>
      <c r="O20" s="174">
        <v>2041.3846153846152</v>
      </c>
      <c r="P20" s="174">
        <v>2178.7692307692309</v>
      </c>
      <c r="Q20" s="174">
        <v>2461</v>
      </c>
      <c r="R20" s="174">
        <v>1738.6153846153848</v>
      </c>
      <c r="S20" s="175">
        <v>1772.3333333333333</v>
      </c>
    </row>
    <row r="21" spans="1:19" x14ac:dyDescent="0.25">
      <c r="A21" s="190"/>
      <c r="B21" s="6">
        <v>0.58333333333333304</v>
      </c>
      <c r="C21" s="171">
        <v>2506.3571428571427</v>
      </c>
      <c r="D21" s="172">
        <v>2819.7692307692314</v>
      </c>
      <c r="E21" s="171">
        <v>2697.2307692307695</v>
      </c>
      <c r="F21" s="171">
        <v>2733.3076923076924</v>
      </c>
      <c r="G21" s="171">
        <v>2710.6666666666665</v>
      </c>
      <c r="H21" s="171">
        <v>2125.8333333333335</v>
      </c>
      <c r="I21" s="173">
        <v>1770.8333333333333</v>
      </c>
      <c r="K21" s="190"/>
      <c r="L21" s="6">
        <v>0.58333333333333304</v>
      </c>
      <c r="M21" s="171">
        <v>2339.5714285714284</v>
      </c>
      <c r="N21" s="172">
        <v>2440.7692307692309</v>
      </c>
      <c r="O21" s="171">
        <v>2446.1538461538457</v>
      </c>
      <c r="P21" s="171">
        <v>2545.6923076923076</v>
      </c>
      <c r="Q21" s="171">
        <v>2815.9166666666665</v>
      </c>
      <c r="R21" s="171">
        <v>1877.6923076923076</v>
      </c>
      <c r="S21" s="173">
        <v>1834.5</v>
      </c>
    </row>
    <row r="22" spans="1:19" x14ac:dyDescent="0.25">
      <c r="A22" s="190"/>
      <c r="B22" s="7">
        <v>0.625</v>
      </c>
      <c r="C22" s="174">
        <v>2694.7857142857147</v>
      </c>
      <c r="D22" s="174">
        <v>2669.7692307692305</v>
      </c>
      <c r="E22" s="174">
        <v>2595.0769230769229</v>
      </c>
      <c r="F22" s="174">
        <v>2691.8461538461543</v>
      </c>
      <c r="G22" s="174">
        <v>2427.583333333333</v>
      </c>
      <c r="H22" s="174">
        <v>2049.3333333333335</v>
      </c>
      <c r="I22" s="175">
        <v>1693</v>
      </c>
      <c r="K22" s="190"/>
      <c r="L22" s="7">
        <v>0.625</v>
      </c>
      <c r="M22" s="174">
        <v>2830.7857142857147</v>
      </c>
      <c r="N22" s="174">
        <v>2864.5384615384614</v>
      </c>
      <c r="O22" s="174">
        <v>2905.2307692307695</v>
      </c>
      <c r="P22" s="174">
        <v>2933.6923076923076</v>
      </c>
      <c r="Q22" s="174">
        <v>2906.75</v>
      </c>
      <c r="R22" s="174">
        <v>1841.8461538461538</v>
      </c>
      <c r="S22" s="175">
        <v>1838.5000000000002</v>
      </c>
    </row>
    <row r="23" spans="1:19" x14ac:dyDescent="0.25">
      <c r="A23" s="190"/>
      <c r="B23" s="6">
        <v>0.66666666666666696</v>
      </c>
      <c r="C23" s="171">
        <v>2732.7857142857142</v>
      </c>
      <c r="D23" s="172">
        <v>2669.8461538461538</v>
      </c>
      <c r="E23" s="171">
        <v>2690.6923076923076</v>
      </c>
      <c r="F23" s="171">
        <v>2358.0769230769229</v>
      </c>
      <c r="G23" s="171">
        <v>2627.083333333333</v>
      </c>
      <c r="H23" s="171">
        <v>2000.8333333333333</v>
      </c>
      <c r="I23" s="173">
        <v>1606.8333333333333</v>
      </c>
      <c r="K23" s="190"/>
      <c r="L23" s="6">
        <v>0.66666666666666696</v>
      </c>
      <c r="M23" s="171">
        <v>3110.9285714285716</v>
      </c>
      <c r="N23" s="172">
        <v>3003.2307692307691</v>
      </c>
      <c r="O23" s="171">
        <v>3110.5384615384619</v>
      </c>
      <c r="P23" s="171">
        <v>3001.6153846153848</v>
      </c>
      <c r="Q23" s="171">
        <v>2957.9166666666665</v>
      </c>
      <c r="R23" s="171">
        <v>1792.6923076923076</v>
      </c>
      <c r="S23" s="173">
        <v>1715.9166666666667</v>
      </c>
    </row>
    <row r="24" spans="1:19" x14ac:dyDescent="0.25">
      <c r="A24" s="190"/>
      <c r="B24" s="7">
        <v>0.70833333333333304</v>
      </c>
      <c r="C24" s="174">
        <v>2612.7142857142858</v>
      </c>
      <c r="D24" s="174">
        <v>2657.4615384615381</v>
      </c>
      <c r="E24" s="174">
        <v>2716.1538461538462</v>
      </c>
      <c r="F24" s="174">
        <v>2600.3076923076924</v>
      </c>
      <c r="G24" s="174">
        <v>2486.1666666666665</v>
      </c>
      <c r="H24" s="174">
        <v>1955.8333333333335</v>
      </c>
      <c r="I24" s="175">
        <v>1541</v>
      </c>
      <c r="K24" s="190"/>
      <c r="L24" s="7">
        <v>0.70833333333333304</v>
      </c>
      <c r="M24" s="174">
        <v>3038.2142857142858</v>
      </c>
      <c r="N24" s="174">
        <v>3157.7692307692305</v>
      </c>
      <c r="O24" s="174">
        <v>3093.5384615384614</v>
      </c>
      <c r="P24" s="174">
        <v>3095.6923076923076</v>
      </c>
      <c r="Q24" s="174">
        <v>2866.75</v>
      </c>
      <c r="R24" s="174">
        <v>1692.2307692307693</v>
      </c>
      <c r="S24" s="175">
        <v>1643.5</v>
      </c>
    </row>
    <row r="25" spans="1:19" x14ac:dyDescent="0.25">
      <c r="A25" s="190"/>
      <c r="B25" s="6">
        <v>0.75</v>
      </c>
      <c r="C25" s="171">
        <v>2001.8571428571429</v>
      </c>
      <c r="D25" s="172">
        <v>2148</v>
      </c>
      <c r="E25" s="171">
        <v>2202.0769230769229</v>
      </c>
      <c r="F25" s="171">
        <v>2342</v>
      </c>
      <c r="G25" s="171">
        <v>2282.5</v>
      </c>
      <c r="H25" s="171">
        <v>1720.3333333333333</v>
      </c>
      <c r="I25" s="173">
        <v>1411.8333333333333</v>
      </c>
      <c r="K25" s="190"/>
      <c r="L25" s="6">
        <v>0.75</v>
      </c>
      <c r="M25" s="171">
        <v>2031.8571428571429</v>
      </c>
      <c r="N25" s="172">
        <v>2222</v>
      </c>
      <c r="O25" s="171">
        <v>2325.6153846153848</v>
      </c>
      <c r="P25" s="171">
        <v>2330.3846153846152</v>
      </c>
      <c r="Q25" s="171">
        <v>2158.0000000000005</v>
      </c>
      <c r="R25" s="171">
        <v>1595.5384615384614</v>
      </c>
      <c r="S25" s="173">
        <v>1512.6666666666667</v>
      </c>
    </row>
    <row r="26" spans="1:19" x14ac:dyDescent="0.25">
      <c r="A26" s="190"/>
      <c r="B26" s="7">
        <v>0.79166666666666696</v>
      </c>
      <c r="C26" s="174">
        <v>1423.8571428571429</v>
      </c>
      <c r="D26" s="174">
        <v>1560.8461538461538</v>
      </c>
      <c r="E26" s="174">
        <v>1606.4615384615386</v>
      </c>
      <c r="F26" s="174">
        <v>1643.7692307692305</v>
      </c>
      <c r="G26" s="174">
        <v>1776.3333333333333</v>
      </c>
      <c r="H26" s="174">
        <v>1469.8333333333335</v>
      </c>
      <c r="I26" s="175">
        <v>1233.1666666666667</v>
      </c>
      <c r="K26" s="190"/>
      <c r="L26" s="7">
        <v>0.79166666666666696</v>
      </c>
      <c r="M26" s="174">
        <v>1350</v>
      </c>
      <c r="N26" s="174">
        <v>1449</v>
      </c>
      <c r="O26" s="174">
        <v>1506.2307692307691</v>
      </c>
      <c r="P26" s="174">
        <v>1513.2307692307691</v>
      </c>
      <c r="Q26" s="174">
        <v>1614.8333333333333</v>
      </c>
      <c r="R26" s="174">
        <v>1357.2307692307695</v>
      </c>
      <c r="S26" s="175">
        <v>1234.5833333333335</v>
      </c>
    </row>
    <row r="27" spans="1:19" x14ac:dyDescent="0.25">
      <c r="A27" s="190"/>
      <c r="B27" s="6">
        <v>0.83333333333333304</v>
      </c>
      <c r="C27" s="171">
        <v>1085.5714285714287</v>
      </c>
      <c r="D27" s="172">
        <v>1235.3076923076924</v>
      </c>
      <c r="E27" s="171">
        <v>1321.3846153846155</v>
      </c>
      <c r="F27" s="171">
        <v>1249.4615384615383</v>
      </c>
      <c r="G27" s="171">
        <v>1372.0571428571429</v>
      </c>
      <c r="H27" s="171">
        <v>1270.8333333333335</v>
      </c>
      <c r="I27" s="173">
        <v>952</v>
      </c>
      <c r="K27" s="190"/>
      <c r="L27" s="6">
        <v>0.83333333333333304</v>
      </c>
      <c r="M27" s="171">
        <v>858.78571428571422</v>
      </c>
      <c r="N27" s="172">
        <v>941.84615384615381</v>
      </c>
      <c r="O27" s="171">
        <v>1091.9230769230767</v>
      </c>
      <c r="P27" s="171">
        <v>1136.3846153846152</v>
      </c>
      <c r="Q27" s="171">
        <v>1324.9166666666665</v>
      </c>
      <c r="R27" s="171">
        <v>1240.4615384615386</v>
      </c>
      <c r="S27" s="173">
        <v>1098.3333333333333</v>
      </c>
    </row>
    <row r="28" spans="1:19" x14ac:dyDescent="0.25">
      <c r="A28" s="190"/>
      <c r="B28" s="7">
        <v>0.875</v>
      </c>
      <c r="C28" s="174">
        <v>890.5</v>
      </c>
      <c r="D28" s="174">
        <v>1071</v>
      </c>
      <c r="E28" s="174">
        <v>1082.3076923076924</v>
      </c>
      <c r="F28" s="174">
        <v>990.23076923076928</v>
      </c>
      <c r="G28" s="174">
        <v>1315.4</v>
      </c>
      <c r="H28" s="174">
        <v>1313.3333333333333</v>
      </c>
      <c r="I28" s="175">
        <v>826.5</v>
      </c>
      <c r="K28" s="190"/>
      <c r="L28" s="7">
        <v>0.875</v>
      </c>
      <c r="M28" s="174">
        <v>786.07142857142867</v>
      </c>
      <c r="N28" s="174">
        <v>853.61538461538464</v>
      </c>
      <c r="O28" s="174">
        <v>1034.3846153846155</v>
      </c>
      <c r="P28" s="174">
        <v>1007.3846153846155</v>
      </c>
      <c r="Q28" s="174">
        <v>1294.0833333333333</v>
      </c>
      <c r="R28" s="174">
        <v>1255.3846153846152</v>
      </c>
      <c r="S28" s="175">
        <v>979.08333333333337</v>
      </c>
    </row>
    <row r="29" spans="1:19" x14ac:dyDescent="0.25">
      <c r="A29" s="190"/>
      <c r="B29" s="6">
        <v>0.91666666666666696</v>
      </c>
      <c r="C29" s="171">
        <v>697.28571428571433</v>
      </c>
      <c r="D29" s="172">
        <v>913.84615384615381</v>
      </c>
      <c r="E29" s="171">
        <v>880.92307692307691</v>
      </c>
      <c r="F29" s="171">
        <v>831.76923076923083</v>
      </c>
      <c r="G29" s="171">
        <v>1085.8</v>
      </c>
      <c r="H29" s="171">
        <v>1212.1666666666667</v>
      </c>
      <c r="I29" s="173">
        <v>683.33333333333326</v>
      </c>
      <c r="K29" s="190"/>
      <c r="L29" s="6">
        <v>0.91666666666666696</v>
      </c>
      <c r="M29" s="171">
        <v>571.92857142857144</v>
      </c>
      <c r="N29" s="172">
        <v>667.07692307692309</v>
      </c>
      <c r="O29" s="171">
        <v>824.61538461538453</v>
      </c>
      <c r="P29" s="171">
        <v>797.76923076923072</v>
      </c>
      <c r="Q29" s="171">
        <v>1125.5833333333333</v>
      </c>
      <c r="R29" s="171">
        <v>1144.6153846153845</v>
      </c>
      <c r="S29" s="173">
        <v>751</v>
      </c>
    </row>
    <row r="30" spans="1:19" ht="15.75" thickBot="1" x14ac:dyDescent="0.3">
      <c r="A30" s="191"/>
      <c r="B30" s="8">
        <v>0.95833333333333304</v>
      </c>
      <c r="C30" s="176">
        <v>521.14285714285711</v>
      </c>
      <c r="D30" s="176">
        <v>630.53846153846155</v>
      </c>
      <c r="E30" s="176">
        <v>647.07692307692309</v>
      </c>
      <c r="F30" s="176">
        <v>649.15384615384619</v>
      </c>
      <c r="G30" s="176">
        <v>885.59999999999991</v>
      </c>
      <c r="H30" s="176">
        <v>1027.8333333333333</v>
      </c>
      <c r="I30" s="177">
        <v>504.66666666666663</v>
      </c>
      <c r="K30" s="191"/>
      <c r="L30" s="8">
        <v>0.95833333333333304</v>
      </c>
      <c r="M30" s="176">
        <v>404.92857142857144</v>
      </c>
      <c r="N30" s="176">
        <v>470.38461538461536</v>
      </c>
      <c r="O30" s="176">
        <v>548.61538461538464</v>
      </c>
      <c r="P30" s="176">
        <v>563.15384615384619</v>
      </c>
      <c r="Q30" s="176">
        <v>846.41666666666674</v>
      </c>
      <c r="R30" s="176">
        <v>906</v>
      </c>
      <c r="S30" s="177">
        <v>578.41666666666663</v>
      </c>
    </row>
    <row r="31" spans="1:19" x14ac:dyDescent="0.25">
      <c r="A31" s="2"/>
      <c r="B31" s="3" t="s">
        <v>0</v>
      </c>
      <c r="C31" s="4" t="s">
        <v>1</v>
      </c>
      <c r="D31" s="4" t="s">
        <v>2</v>
      </c>
      <c r="E31" s="4" t="s">
        <v>3</v>
      </c>
      <c r="F31" s="4" t="s">
        <v>4</v>
      </c>
      <c r="G31" s="4" t="s">
        <v>5</v>
      </c>
      <c r="H31" s="4" t="s">
        <v>6</v>
      </c>
      <c r="I31" s="5" t="s">
        <v>7</v>
      </c>
      <c r="K31" s="2"/>
      <c r="L31" s="3" t="s">
        <v>0</v>
      </c>
      <c r="M31" s="4" t="s">
        <v>1</v>
      </c>
      <c r="N31" s="4" t="s">
        <v>2</v>
      </c>
      <c r="O31" s="4" t="s">
        <v>3</v>
      </c>
      <c r="P31" s="4" t="s">
        <v>4</v>
      </c>
      <c r="Q31" s="4" t="s">
        <v>5</v>
      </c>
      <c r="R31" s="4" t="s">
        <v>6</v>
      </c>
      <c r="S31" s="5" t="s">
        <v>7</v>
      </c>
    </row>
    <row r="32" spans="1:19" ht="15" customHeight="1" x14ac:dyDescent="0.25">
      <c r="A32" s="190" t="s">
        <v>12</v>
      </c>
      <c r="B32" s="6">
        <v>0</v>
      </c>
      <c r="C32" s="171">
        <v>251.2</v>
      </c>
      <c r="D32" s="172">
        <v>257.77142857142854</v>
      </c>
      <c r="E32" s="171">
        <v>237.57142857142856</v>
      </c>
      <c r="F32" s="171">
        <v>254.5151515151515</v>
      </c>
      <c r="G32" s="171">
        <v>319.61764705882354</v>
      </c>
      <c r="H32" s="171">
        <v>554.45000000000005</v>
      </c>
      <c r="I32" s="173">
        <v>551.17647058823536</v>
      </c>
      <c r="K32" s="190" t="s">
        <v>12</v>
      </c>
      <c r="L32" s="6">
        <v>0</v>
      </c>
      <c r="M32" s="171">
        <v>321.72000000000003</v>
      </c>
      <c r="N32" s="172">
        <v>297.79310344827587</v>
      </c>
      <c r="O32" s="171">
        <v>297.35714285714289</v>
      </c>
      <c r="P32" s="171">
        <v>331.03703703703701</v>
      </c>
      <c r="Q32" s="171">
        <v>354.78571428571422</v>
      </c>
      <c r="R32" s="171">
        <v>517.79310344827582</v>
      </c>
      <c r="S32" s="173">
        <v>482.11538461538464</v>
      </c>
    </row>
    <row r="33" spans="1:19" x14ac:dyDescent="0.25">
      <c r="A33" s="190"/>
      <c r="B33" s="7">
        <v>4.1666666666666664E-2</v>
      </c>
      <c r="C33" s="174">
        <v>164</v>
      </c>
      <c r="D33" s="174">
        <v>161.74285714285713</v>
      </c>
      <c r="E33" s="174">
        <v>143.17142857142855</v>
      </c>
      <c r="F33" s="174">
        <v>151.5151515151515</v>
      </c>
      <c r="G33" s="174">
        <v>207.79411764705881</v>
      </c>
      <c r="H33" s="174">
        <v>367.04999999999995</v>
      </c>
      <c r="I33" s="175">
        <v>444.35294117647061</v>
      </c>
      <c r="K33" s="190"/>
      <c r="L33" s="7">
        <v>4.1666666666666664E-2</v>
      </c>
      <c r="M33" s="174">
        <v>206.92000000000002</v>
      </c>
      <c r="N33" s="174">
        <v>188</v>
      </c>
      <c r="O33" s="174">
        <v>188.53571428571428</v>
      </c>
      <c r="P33" s="174">
        <v>212.44444444444443</v>
      </c>
      <c r="Q33" s="174">
        <v>228.07142857142858</v>
      </c>
      <c r="R33" s="174">
        <v>387.44827586206895</v>
      </c>
      <c r="S33" s="175">
        <v>390.15384615384613</v>
      </c>
    </row>
    <row r="34" spans="1:19" x14ac:dyDescent="0.25">
      <c r="A34" s="190"/>
      <c r="B34" s="6">
        <v>8.3333333333333329E-2</v>
      </c>
      <c r="C34" s="171">
        <v>150.4</v>
      </c>
      <c r="D34" s="172">
        <v>149.17142857142858</v>
      </c>
      <c r="E34" s="171">
        <v>136.75714285714287</v>
      </c>
      <c r="F34" s="171">
        <v>149.45454545454544</v>
      </c>
      <c r="G34" s="171">
        <v>177.61764705882354</v>
      </c>
      <c r="H34" s="171">
        <v>317.5</v>
      </c>
      <c r="I34" s="173">
        <v>316.70588235294122</v>
      </c>
      <c r="K34" s="190"/>
      <c r="L34" s="6">
        <v>8.3333333333333329E-2</v>
      </c>
      <c r="M34" s="171">
        <v>211.04</v>
      </c>
      <c r="N34" s="172">
        <v>170.17241379310346</v>
      </c>
      <c r="O34" s="171">
        <v>169.92857142857144</v>
      </c>
      <c r="P34" s="171">
        <v>192.11111111111111</v>
      </c>
      <c r="Q34" s="171">
        <v>214.07142857142858</v>
      </c>
      <c r="R34" s="171">
        <v>356.41379310344826</v>
      </c>
      <c r="S34" s="173">
        <v>406.24461538461537</v>
      </c>
    </row>
    <row r="35" spans="1:19" x14ac:dyDescent="0.25">
      <c r="A35" s="190"/>
      <c r="B35" s="7">
        <v>0.125</v>
      </c>
      <c r="C35" s="174">
        <v>178.09999999999997</v>
      </c>
      <c r="D35" s="174">
        <v>164.94285714285715</v>
      </c>
      <c r="E35" s="174">
        <v>141.52941176470588</v>
      </c>
      <c r="F35" s="174">
        <v>175.57575757575759</v>
      </c>
      <c r="G35" s="174">
        <v>197.88235294117646</v>
      </c>
      <c r="H35" s="174">
        <v>250.85000000000002</v>
      </c>
      <c r="I35" s="175">
        <v>235.47058823529414</v>
      </c>
      <c r="K35" s="190"/>
      <c r="L35" s="7">
        <v>0.125</v>
      </c>
      <c r="M35" s="174">
        <v>213</v>
      </c>
      <c r="N35" s="174">
        <v>207.48275862068965</v>
      </c>
      <c r="O35" s="174">
        <v>205.42857142857142</v>
      </c>
      <c r="P35" s="174">
        <v>211.25925925925924</v>
      </c>
      <c r="Q35" s="174">
        <v>238.64285714285714</v>
      </c>
      <c r="R35" s="174">
        <v>234.72413793103448</v>
      </c>
      <c r="S35" s="175">
        <v>247.30769230769232</v>
      </c>
    </row>
    <row r="36" spans="1:19" x14ac:dyDescent="0.25">
      <c r="A36" s="190"/>
      <c r="B36" s="6">
        <v>0.16666666666666699</v>
      </c>
      <c r="C36" s="171">
        <v>429.35</v>
      </c>
      <c r="D36" s="172">
        <v>440.14285714285711</v>
      </c>
      <c r="E36" s="171">
        <v>417.14705882352939</v>
      </c>
      <c r="F36" s="171">
        <v>452.09090909090907</v>
      </c>
      <c r="G36" s="171">
        <v>459.97058823529414</v>
      </c>
      <c r="H36" s="171">
        <v>274.10000000000002</v>
      </c>
      <c r="I36" s="173">
        <v>234.70588235294119</v>
      </c>
      <c r="K36" s="190"/>
      <c r="L36" s="6">
        <v>0.16666666666666699</v>
      </c>
      <c r="M36" s="171">
        <v>613.28</v>
      </c>
      <c r="N36" s="172">
        <v>639.13793103448279</v>
      </c>
      <c r="O36" s="171">
        <v>610.60714285714289</v>
      </c>
      <c r="P36" s="171">
        <v>634.59259259259261</v>
      </c>
      <c r="Q36" s="171">
        <v>623.92857142857144</v>
      </c>
      <c r="R36" s="171">
        <v>296.65517241379308</v>
      </c>
      <c r="S36" s="173">
        <v>236.61538461538458</v>
      </c>
    </row>
    <row r="37" spans="1:19" x14ac:dyDescent="0.25">
      <c r="A37" s="190"/>
      <c r="B37" s="7">
        <v>0.20833333333333301</v>
      </c>
      <c r="C37" s="174">
        <v>1368.909090909091</v>
      </c>
      <c r="D37" s="174">
        <v>1489.9142857142858</v>
      </c>
      <c r="E37" s="174">
        <v>1498.0882352941176</v>
      </c>
      <c r="F37" s="174">
        <v>1498.787878787879</v>
      </c>
      <c r="G37" s="174">
        <v>1447.0294117647059</v>
      </c>
      <c r="H37" s="174">
        <v>602.85</v>
      </c>
      <c r="I37" s="175">
        <v>446.76470588235293</v>
      </c>
      <c r="K37" s="190"/>
      <c r="L37" s="7">
        <v>0.20833333333333301</v>
      </c>
      <c r="M37" s="174">
        <v>1758.92</v>
      </c>
      <c r="N37" s="174">
        <v>1929.7586206896551</v>
      </c>
      <c r="O37" s="174">
        <v>1947.4642857142858</v>
      </c>
      <c r="P37" s="174">
        <v>1937.148148148148</v>
      </c>
      <c r="Q37" s="174">
        <v>1781.75</v>
      </c>
      <c r="R37" s="174">
        <v>653.31034482758616</v>
      </c>
      <c r="S37" s="175">
        <v>399.07692307692309</v>
      </c>
    </row>
    <row r="38" spans="1:19" x14ac:dyDescent="0.25">
      <c r="A38" s="190"/>
      <c r="B38" s="6">
        <v>0.25</v>
      </c>
      <c r="C38" s="171">
        <v>2391.333333333333</v>
      </c>
      <c r="D38" s="172">
        <v>2600.6571428571428</v>
      </c>
      <c r="E38" s="171">
        <v>2619.1470588235293</v>
      </c>
      <c r="F38" s="171">
        <v>2604.090909090909</v>
      </c>
      <c r="G38" s="171">
        <v>2533.3529411764707</v>
      </c>
      <c r="H38" s="171">
        <v>797.45</v>
      </c>
      <c r="I38" s="173">
        <v>584.64705882352939</v>
      </c>
      <c r="K38" s="190"/>
      <c r="L38" s="6">
        <v>0.25</v>
      </c>
      <c r="M38" s="171">
        <v>2398.96</v>
      </c>
      <c r="N38" s="172">
        <v>2612.2068965517242</v>
      </c>
      <c r="O38" s="171">
        <v>2652.5714285714284</v>
      </c>
      <c r="P38" s="171">
        <v>2572.2962962962961</v>
      </c>
      <c r="Q38" s="171">
        <v>2552.9285714285716</v>
      </c>
      <c r="R38" s="171">
        <v>823.13793103448279</v>
      </c>
      <c r="S38" s="173">
        <v>541.38461538461536</v>
      </c>
    </row>
    <row r="39" spans="1:19" x14ac:dyDescent="0.25">
      <c r="A39" s="190"/>
      <c r="B39" s="7">
        <v>0.29166666666666702</v>
      </c>
      <c r="C39" s="174">
        <v>2536.848484848485</v>
      </c>
      <c r="D39" s="174">
        <v>2830.7714285714283</v>
      </c>
      <c r="E39" s="174">
        <v>2825.8823529411766</v>
      </c>
      <c r="F39" s="174">
        <v>2839.3939393939395</v>
      </c>
      <c r="G39" s="174">
        <v>2809.3529411764707</v>
      </c>
      <c r="H39" s="174">
        <v>1095.9000000000001</v>
      </c>
      <c r="I39" s="175">
        <v>885.23529411764707</v>
      </c>
      <c r="K39" s="190"/>
      <c r="L39" s="7">
        <v>0.29166666666666702</v>
      </c>
      <c r="M39" s="174">
        <v>2282.1999999999998</v>
      </c>
      <c r="N39" s="174">
        <v>2411.5862068965516</v>
      </c>
      <c r="O39" s="174">
        <v>2450.1428571428573</v>
      </c>
      <c r="P39" s="174">
        <v>2457.9259259259261</v>
      </c>
      <c r="Q39" s="174">
        <v>2394.5357142857142</v>
      </c>
      <c r="R39" s="174">
        <v>800.24137931034488</v>
      </c>
      <c r="S39" s="175">
        <v>540.53846153846155</v>
      </c>
    </row>
    <row r="40" spans="1:19" x14ac:dyDescent="0.25">
      <c r="A40" s="190"/>
      <c r="B40" s="6">
        <v>0.33333333333333298</v>
      </c>
      <c r="C40" s="171">
        <v>2332.333333333333</v>
      </c>
      <c r="D40" s="172">
        <v>2573.3714285714286</v>
      </c>
      <c r="E40" s="171">
        <v>2553.5294117647059</v>
      </c>
      <c r="F40" s="171">
        <v>2511.030303030303</v>
      </c>
      <c r="G40" s="171">
        <v>2486.2941176470586</v>
      </c>
      <c r="H40" s="171">
        <v>1239.5</v>
      </c>
      <c r="I40" s="173">
        <v>875.41176470588232</v>
      </c>
      <c r="K40" s="190"/>
      <c r="L40" s="6">
        <v>0.33333333333333298</v>
      </c>
      <c r="M40" s="171">
        <v>2136.96</v>
      </c>
      <c r="N40" s="172">
        <v>2257.4137931034484</v>
      </c>
      <c r="O40" s="171">
        <v>2276.7142857142853</v>
      </c>
      <c r="P40" s="171">
        <v>2240.2592592592591</v>
      </c>
      <c r="Q40" s="171">
        <v>2214</v>
      </c>
      <c r="R40" s="171">
        <v>996.75862068965523</v>
      </c>
      <c r="S40" s="173">
        <v>690.57692307692298</v>
      </c>
    </row>
    <row r="41" spans="1:19" x14ac:dyDescent="0.25">
      <c r="A41" s="190"/>
      <c r="B41" s="7">
        <v>0.375</v>
      </c>
      <c r="C41" s="174">
        <v>1982.3333333333333</v>
      </c>
      <c r="D41" s="174">
        <v>2081.6571428571428</v>
      </c>
      <c r="E41" s="174">
        <v>2089.1470588235293</v>
      </c>
      <c r="F41" s="174">
        <v>2051.6666666666665</v>
      </c>
      <c r="G41" s="174">
        <v>2053.8823529411766</v>
      </c>
      <c r="H41" s="174">
        <v>1361.4</v>
      </c>
      <c r="I41" s="175">
        <v>1133.3529411764707</v>
      </c>
      <c r="K41" s="190"/>
      <c r="L41" s="7">
        <v>0.375</v>
      </c>
      <c r="M41" s="174">
        <v>1755.2800000000002</v>
      </c>
      <c r="N41" s="174">
        <v>1817.1379310344828</v>
      </c>
      <c r="O41" s="174">
        <v>1841.4285714285716</v>
      </c>
      <c r="P41" s="174">
        <v>1835.037037037037</v>
      </c>
      <c r="Q41" s="174">
        <v>1920.2142857142858</v>
      </c>
      <c r="R41" s="174">
        <v>1157.6896551724137</v>
      </c>
      <c r="S41" s="175">
        <v>868.80769230769238</v>
      </c>
    </row>
    <row r="42" spans="1:19" x14ac:dyDescent="0.25">
      <c r="A42" s="190"/>
      <c r="B42" s="6">
        <v>0.41666666666666702</v>
      </c>
      <c r="C42" s="171">
        <v>1984.9090909090908</v>
      </c>
      <c r="D42" s="172">
        <v>2072.1428571428573</v>
      </c>
      <c r="E42" s="171">
        <v>2117.2647058823527</v>
      </c>
      <c r="F42" s="171">
        <v>2115.939393939394</v>
      </c>
      <c r="G42" s="171">
        <v>2231.3235294117649</v>
      </c>
      <c r="H42" s="171">
        <v>1548.5000000000002</v>
      </c>
      <c r="I42" s="173">
        <v>1371.0588235294117</v>
      </c>
      <c r="K42" s="190"/>
      <c r="L42" s="6">
        <v>0.41666666666666702</v>
      </c>
      <c r="M42" s="171">
        <v>1644.8</v>
      </c>
      <c r="N42" s="172">
        <v>1647.8620689655172</v>
      </c>
      <c r="O42" s="171">
        <v>1709.75</v>
      </c>
      <c r="P42" s="171">
        <v>1711.1111111111111</v>
      </c>
      <c r="Q42" s="171">
        <v>1838.0714285714284</v>
      </c>
      <c r="R42" s="171">
        <v>1289.7931034482758</v>
      </c>
      <c r="S42" s="173">
        <v>1177.9230769230769</v>
      </c>
    </row>
    <row r="43" spans="1:19" x14ac:dyDescent="0.25">
      <c r="A43" s="190"/>
      <c r="B43" s="7">
        <v>0.45833333333333298</v>
      </c>
      <c r="C43" s="174">
        <v>2061.060606060606</v>
      </c>
      <c r="D43" s="174">
        <v>2059.3142857142857</v>
      </c>
      <c r="E43" s="174">
        <v>2165.7647058823527</v>
      </c>
      <c r="F43" s="174">
        <v>2135.848484848485</v>
      </c>
      <c r="G43" s="174">
        <v>2322.205882352941</v>
      </c>
      <c r="H43" s="174">
        <v>1817.7</v>
      </c>
      <c r="I43" s="175">
        <v>1405.5882352941176</v>
      </c>
      <c r="K43" s="190"/>
      <c r="L43" s="7">
        <v>0.45833333333333298</v>
      </c>
      <c r="M43" s="174">
        <v>1718.8400000000001</v>
      </c>
      <c r="N43" s="174">
        <v>1687.2068965517242</v>
      </c>
      <c r="O43" s="174">
        <v>1759.7142857142856</v>
      </c>
      <c r="P43" s="174">
        <v>1785.0740740740739</v>
      </c>
      <c r="Q43" s="174">
        <v>1949.5714285714284</v>
      </c>
      <c r="R43" s="174">
        <v>1434.0689655172414</v>
      </c>
      <c r="S43" s="175">
        <v>1273.1538461538462</v>
      </c>
    </row>
    <row r="44" spans="1:19" x14ac:dyDescent="0.25">
      <c r="A44" s="190"/>
      <c r="B44" s="6">
        <v>0.5</v>
      </c>
      <c r="C44" s="171">
        <v>2076.5757575757575</v>
      </c>
      <c r="D44" s="172">
        <v>2123.7142857142858</v>
      </c>
      <c r="E44" s="171">
        <v>2169.7647058823527</v>
      </c>
      <c r="F44" s="171">
        <v>2165.3939393939395</v>
      </c>
      <c r="G44" s="171">
        <v>2474.0294117647059</v>
      </c>
      <c r="H44" s="171">
        <v>1961.8500000000001</v>
      </c>
      <c r="I44" s="173">
        <v>1583.2352941176471</v>
      </c>
      <c r="K44" s="190"/>
      <c r="L44" s="6">
        <v>0.5</v>
      </c>
      <c r="M44" s="171">
        <v>1871.76</v>
      </c>
      <c r="N44" s="172">
        <v>1862.7586206896553</v>
      </c>
      <c r="O44" s="171">
        <v>1928.2857142857142</v>
      </c>
      <c r="P44" s="171">
        <v>1986.3703703703704</v>
      </c>
      <c r="Q44" s="171">
        <v>2198.8571428571431</v>
      </c>
      <c r="R44" s="171">
        <v>1527.8965517241379</v>
      </c>
      <c r="S44" s="173">
        <v>1392.9230769230769</v>
      </c>
    </row>
    <row r="45" spans="1:19" x14ac:dyDescent="0.25">
      <c r="A45" s="190"/>
      <c r="B45" s="7">
        <v>0.54166666666666696</v>
      </c>
      <c r="C45" s="174">
        <v>2073.3939393939395</v>
      </c>
      <c r="D45" s="174">
        <v>2125.5428571428574</v>
      </c>
      <c r="E45" s="174">
        <v>2132.9411764705883</v>
      </c>
      <c r="F45" s="174">
        <v>2024.090909090909</v>
      </c>
      <c r="G45" s="174">
        <v>2406.9411764705883</v>
      </c>
      <c r="H45" s="174">
        <v>1958.2</v>
      </c>
      <c r="I45" s="175">
        <v>1682.2352941176471</v>
      </c>
      <c r="K45" s="190"/>
      <c r="L45" s="7">
        <v>0.54166666666666696</v>
      </c>
      <c r="M45" s="174">
        <v>1869</v>
      </c>
      <c r="N45" s="174">
        <v>1881.2068965517242</v>
      </c>
      <c r="O45" s="174">
        <v>1961.2142857142858</v>
      </c>
      <c r="P45" s="174">
        <v>2007.9629629629626</v>
      </c>
      <c r="Q45" s="174">
        <v>2283.7857142857147</v>
      </c>
      <c r="R45" s="174">
        <v>1525.6206896551723</v>
      </c>
      <c r="S45" s="175">
        <v>1521.8461538461538</v>
      </c>
    </row>
    <row r="46" spans="1:19" x14ac:dyDescent="0.25">
      <c r="A46" s="190"/>
      <c r="B46" s="6">
        <v>0.58333333333333304</v>
      </c>
      <c r="C46" s="171">
        <v>2494.3939393939395</v>
      </c>
      <c r="D46" s="172">
        <v>2507.6857142857143</v>
      </c>
      <c r="E46" s="171">
        <v>2503.794117647059</v>
      </c>
      <c r="F46" s="171">
        <v>2485.575757575758</v>
      </c>
      <c r="G46" s="171">
        <v>2606.0294117647059</v>
      </c>
      <c r="H46" s="171">
        <v>1961.0500000000002</v>
      </c>
      <c r="I46" s="173">
        <v>1690.4117647058822</v>
      </c>
      <c r="K46" s="190"/>
      <c r="L46" s="6">
        <v>0.58333333333333304</v>
      </c>
      <c r="M46" s="171">
        <v>2253.88</v>
      </c>
      <c r="N46" s="172">
        <v>2196.4482758620688</v>
      </c>
      <c r="O46" s="171">
        <v>2326.0357142857142</v>
      </c>
      <c r="P46" s="171">
        <v>2334.1481481481483</v>
      </c>
      <c r="Q46" s="171">
        <v>2639.1428571428569</v>
      </c>
      <c r="R46" s="171">
        <v>1584.8275862068965</v>
      </c>
      <c r="S46" s="173">
        <v>1587.8076923076922</v>
      </c>
    </row>
    <row r="47" spans="1:19" x14ac:dyDescent="0.25">
      <c r="A47" s="190"/>
      <c r="B47" s="7">
        <v>0.625</v>
      </c>
      <c r="C47" s="174">
        <v>2730.5454545454545</v>
      </c>
      <c r="D47" s="174">
        <v>2741.0571428571429</v>
      </c>
      <c r="E47" s="174">
        <v>2809.2647058823532</v>
      </c>
      <c r="F47" s="174">
        <v>2741.6060606060605</v>
      </c>
      <c r="G47" s="174">
        <v>2706.4411764705883</v>
      </c>
      <c r="H47" s="174">
        <v>2041.2</v>
      </c>
      <c r="I47" s="175">
        <v>1616.3529411764707</v>
      </c>
      <c r="K47" s="190"/>
      <c r="L47" s="7">
        <v>0.625</v>
      </c>
      <c r="M47" s="174">
        <v>2738.6</v>
      </c>
      <c r="N47" s="174">
        <v>2746.2413793103451</v>
      </c>
      <c r="O47" s="174">
        <v>2892.8571428571431</v>
      </c>
      <c r="P47" s="174">
        <v>2881.0740740740739</v>
      </c>
      <c r="Q47" s="174">
        <v>2967.5714285714284</v>
      </c>
      <c r="R47" s="174">
        <v>1659.9655172413793</v>
      </c>
      <c r="S47" s="175">
        <v>1575.1538461538462</v>
      </c>
    </row>
    <row r="48" spans="1:19" x14ac:dyDescent="0.25">
      <c r="A48" s="190"/>
      <c r="B48" s="6">
        <v>0.66666666666666696</v>
      </c>
      <c r="C48" s="171">
        <v>2591.090909090909</v>
      </c>
      <c r="D48" s="172">
        <v>2682.7142857142853</v>
      </c>
      <c r="E48" s="171">
        <v>2736.6470588235297</v>
      </c>
      <c r="F48" s="171">
        <v>2656.4242424242429</v>
      </c>
      <c r="G48" s="171">
        <v>2672.3235294117649</v>
      </c>
      <c r="H48" s="171">
        <v>1869.2</v>
      </c>
      <c r="I48" s="173">
        <v>1541.3529411764707</v>
      </c>
      <c r="K48" s="190"/>
      <c r="L48" s="6">
        <v>0.66666666666666696</v>
      </c>
      <c r="M48" s="171">
        <v>2994.92</v>
      </c>
      <c r="N48" s="172">
        <v>2997.2758620689656</v>
      </c>
      <c r="O48" s="171">
        <v>3102.6428571428573</v>
      </c>
      <c r="P48" s="171">
        <v>2954.2592592592591</v>
      </c>
      <c r="Q48" s="171">
        <v>3054.0714285714284</v>
      </c>
      <c r="R48" s="171">
        <v>1613.9310344827586</v>
      </c>
      <c r="S48" s="173">
        <v>1538.3461538461538</v>
      </c>
    </row>
    <row r="49" spans="1:19" x14ac:dyDescent="0.25">
      <c r="A49" s="190"/>
      <c r="B49" s="7">
        <v>0.70833333333333304</v>
      </c>
      <c r="C49" s="174">
        <v>2438.030303030303</v>
      </c>
      <c r="D49" s="174">
        <v>2552</v>
      </c>
      <c r="E49" s="174">
        <v>2604.8529411764707</v>
      </c>
      <c r="F49" s="174">
        <v>2582.272727272727</v>
      </c>
      <c r="G49" s="174">
        <v>2600.794117647059</v>
      </c>
      <c r="H49" s="174">
        <v>1850.8500000000001</v>
      </c>
      <c r="I49" s="175">
        <v>1491.2352941176471</v>
      </c>
      <c r="K49" s="190"/>
      <c r="L49" s="7">
        <v>0.70833333333333304</v>
      </c>
      <c r="M49" s="174">
        <v>2928.0800000000004</v>
      </c>
      <c r="N49" s="174">
        <v>2973.9310344827586</v>
      </c>
      <c r="O49" s="174">
        <v>3086.75</v>
      </c>
      <c r="P49" s="174">
        <v>3047.4444444444443</v>
      </c>
      <c r="Q49" s="174">
        <v>2963.1071428571427</v>
      </c>
      <c r="R49" s="174">
        <v>1548.2413793103449</v>
      </c>
      <c r="S49" s="175">
        <v>1485.6153846153845</v>
      </c>
    </row>
    <row r="50" spans="1:19" x14ac:dyDescent="0.25">
      <c r="A50" s="190"/>
      <c r="B50" s="6">
        <v>0.75</v>
      </c>
      <c r="C50" s="171">
        <v>1824.3333333333335</v>
      </c>
      <c r="D50" s="172">
        <v>1977.0571428571427</v>
      </c>
      <c r="E50" s="171">
        <v>2089.2058823529414</v>
      </c>
      <c r="F50" s="171">
        <v>2082.5454545454545</v>
      </c>
      <c r="G50" s="171">
        <v>2249.1176470588234</v>
      </c>
      <c r="H50" s="171">
        <v>1660.3</v>
      </c>
      <c r="I50" s="173">
        <v>1352.7058823529412</v>
      </c>
      <c r="K50" s="190"/>
      <c r="L50" s="6">
        <v>0.75</v>
      </c>
      <c r="M50" s="171">
        <v>2012.08</v>
      </c>
      <c r="N50" s="172">
        <v>2131.1379310344828</v>
      </c>
      <c r="O50" s="171">
        <v>2307.7142857142858</v>
      </c>
      <c r="P50" s="171">
        <v>2256.8518518518522</v>
      </c>
      <c r="Q50" s="171">
        <v>2243.7142857142858</v>
      </c>
      <c r="R50" s="171">
        <v>1422.4137931034484</v>
      </c>
      <c r="S50" s="173">
        <v>1387.6923076923076</v>
      </c>
    </row>
    <row r="51" spans="1:19" x14ac:dyDescent="0.25">
      <c r="A51" s="190"/>
      <c r="B51" s="7">
        <v>0.79166666666666696</v>
      </c>
      <c r="C51" s="174">
        <v>1294.2424242424245</v>
      </c>
      <c r="D51" s="174">
        <v>1327.1428571428569</v>
      </c>
      <c r="E51" s="174">
        <v>1401.9260504201684</v>
      </c>
      <c r="F51" s="174">
        <v>1427.7575757575758</v>
      </c>
      <c r="G51" s="174">
        <v>1645.0588235294117</v>
      </c>
      <c r="H51" s="174">
        <v>1404.0500000000002</v>
      </c>
      <c r="I51" s="175">
        <v>1267.3529411764705</v>
      </c>
      <c r="K51" s="190"/>
      <c r="L51" s="7">
        <v>0.79166666666666696</v>
      </c>
      <c r="M51" s="174">
        <v>1345.1200000000001</v>
      </c>
      <c r="N51" s="174">
        <v>1382.1724137931035</v>
      </c>
      <c r="O51" s="174">
        <v>1483.5714285714284</v>
      </c>
      <c r="P51" s="174">
        <v>1437.2962962962963</v>
      </c>
      <c r="Q51" s="174">
        <v>1565.3928571428571</v>
      </c>
      <c r="R51" s="174">
        <v>1214.6896551724139</v>
      </c>
      <c r="S51" s="175">
        <v>1079.6923076923076</v>
      </c>
    </row>
    <row r="52" spans="1:19" x14ac:dyDescent="0.25">
      <c r="A52" s="190"/>
      <c r="B52" s="6">
        <v>0.83333333333333304</v>
      </c>
      <c r="C52" s="171">
        <v>926.18181818181824</v>
      </c>
      <c r="D52" s="172">
        <v>889.34285714285716</v>
      </c>
      <c r="E52" s="171">
        <v>933.91428571428582</v>
      </c>
      <c r="F52" s="171">
        <v>985.18181818181824</v>
      </c>
      <c r="G52" s="171">
        <v>1328.6939393939394</v>
      </c>
      <c r="H52" s="171">
        <v>1186.7</v>
      </c>
      <c r="I52" s="173">
        <v>1024.8235294117646</v>
      </c>
      <c r="K52" s="190"/>
      <c r="L52" s="6">
        <v>0.83333333333333304</v>
      </c>
      <c r="M52" s="171">
        <v>916.56</v>
      </c>
      <c r="N52" s="172">
        <v>990</v>
      </c>
      <c r="O52" s="171">
        <v>1110.2142857142858</v>
      </c>
      <c r="P52" s="171">
        <v>1062.851851851852</v>
      </c>
      <c r="Q52" s="171">
        <v>1129.0357142857142</v>
      </c>
      <c r="R52" s="171">
        <v>990.72413793103442</v>
      </c>
      <c r="S52" s="173">
        <v>923.26923076923072</v>
      </c>
    </row>
    <row r="53" spans="1:19" x14ac:dyDescent="0.25">
      <c r="A53" s="190"/>
      <c r="B53" s="7">
        <v>0.875</v>
      </c>
      <c r="C53" s="174">
        <v>728.4848484848485</v>
      </c>
      <c r="D53" s="174">
        <v>643.85714285714289</v>
      </c>
      <c r="E53" s="174">
        <v>710.85714285714289</v>
      </c>
      <c r="F53" s="174">
        <v>777.81818181818176</v>
      </c>
      <c r="G53" s="174">
        <v>1162.5999999999999</v>
      </c>
      <c r="H53" s="174">
        <v>1065</v>
      </c>
      <c r="I53" s="175">
        <v>762.17647058823536</v>
      </c>
      <c r="K53" s="190"/>
      <c r="L53" s="7">
        <v>0.875</v>
      </c>
      <c r="M53" s="174">
        <v>772.44</v>
      </c>
      <c r="N53" s="174">
        <v>850.86206896551721</v>
      </c>
      <c r="O53" s="174">
        <v>933.96428571428578</v>
      </c>
      <c r="P53" s="174">
        <v>923.11111111111109</v>
      </c>
      <c r="Q53" s="174">
        <v>1046.5767195767196</v>
      </c>
      <c r="R53" s="174">
        <v>976.55172413793093</v>
      </c>
      <c r="S53" s="175">
        <v>732.92307692307691</v>
      </c>
    </row>
    <row r="54" spans="1:19" x14ac:dyDescent="0.25">
      <c r="A54" s="190"/>
      <c r="B54" s="6">
        <v>0.91666666666666696</v>
      </c>
      <c r="C54" s="171">
        <v>548.030303030303</v>
      </c>
      <c r="D54" s="172">
        <v>498.8</v>
      </c>
      <c r="E54" s="171">
        <v>529.6</v>
      </c>
      <c r="F54" s="171">
        <v>666.96969696969688</v>
      </c>
      <c r="G54" s="171">
        <v>1094.6000000000001</v>
      </c>
      <c r="H54" s="171">
        <v>949.59999999999991</v>
      </c>
      <c r="I54" s="173">
        <v>615.76470588235293</v>
      </c>
      <c r="K54" s="190"/>
      <c r="L54" s="6">
        <v>0.91666666666666696</v>
      </c>
      <c r="M54" s="171">
        <v>559.24</v>
      </c>
      <c r="N54" s="172">
        <v>647.9655172413793</v>
      </c>
      <c r="O54" s="171">
        <v>686.53571428571433</v>
      </c>
      <c r="P54" s="171">
        <v>734.88888888888891</v>
      </c>
      <c r="Q54" s="171">
        <v>913.96296296296293</v>
      </c>
      <c r="R54" s="171">
        <v>849.65517241379314</v>
      </c>
      <c r="S54" s="173">
        <v>634.76923076923072</v>
      </c>
    </row>
    <row r="55" spans="1:19" ht="15.75" thickBot="1" x14ac:dyDescent="0.3">
      <c r="A55" s="191"/>
      <c r="B55" s="8">
        <v>0.95833333333333304</v>
      </c>
      <c r="C55" s="176">
        <v>433.66666666666669</v>
      </c>
      <c r="D55" s="176">
        <v>390</v>
      </c>
      <c r="E55" s="176">
        <v>411.7714285714286</v>
      </c>
      <c r="F55" s="176">
        <v>516.09090909090912</v>
      </c>
      <c r="G55" s="176">
        <v>900.6</v>
      </c>
      <c r="H55" s="176">
        <v>792.75000000000011</v>
      </c>
      <c r="I55" s="177">
        <v>454.29411764705884</v>
      </c>
      <c r="K55" s="191"/>
      <c r="L55" s="8">
        <v>0.95833333333333304</v>
      </c>
      <c r="M55" s="176">
        <v>409.88</v>
      </c>
      <c r="N55" s="176">
        <v>434.20689655172413</v>
      </c>
      <c r="O55" s="176">
        <v>466.89285714285711</v>
      </c>
      <c r="P55" s="176">
        <v>508.59259259259255</v>
      </c>
      <c r="Q55" s="176">
        <v>666.22222222222229</v>
      </c>
      <c r="R55" s="176">
        <v>638.10344827586209</v>
      </c>
      <c r="S55" s="177">
        <v>450.26923076923077</v>
      </c>
    </row>
    <row r="57" spans="1:19" x14ac:dyDescent="0.25">
      <c r="B57" s="9" t="s">
        <v>10</v>
      </c>
    </row>
  </sheetData>
  <mergeCells count="6">
    <mergeCell ref="A7:A30"/>
    <mergeCell ref="A5:I5"/>
    <mergeCell ref="A32:A55"/>
    <mergeCell ref="K5:S5"/>
    <mergeCell ref="K7:K30"/>
    <mergeCell ref="K32:K5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7"/>
  <sheetViews>
    <sheetView workbookViewId="0">
      <selection activeCell="U14" sqref="U14"/>
    </sheetView>
  </sheetViews>
  <sheetFormatPr defaultRowHeight="15" x14ac:dyDescent="0.25"/>
  <cols>
    <col min="1" max="1" width="3.7109375" customWidth="1"/>
    <col min="2" max="2" width="10.7109375" customWidth="1"/>
    <col min="3" max="9" width="11.7109375" customWidth="1"/>
    <col min="10" max="10" width="6" customWidth="1"/>
    <col min="11" max="11" width="3.7109375" customWidth="1"/>
    <col min="12" max="12" width="10.7109375" customWidth="1"/>
    <col min="13" max="19" width="11.7109375" customWidth="1"/>
  </cols>
  <sheetData>
    <row r="1" spans="1:19" x14ac:dyDescent="0.25">
      <c r="B1" s="1" t="s">
        <v>8</v>
      </c>
    </row>
    <row r="2" spans="1:19" x14ac:dyDescent="0.25">
      <c r="B2" s="1" t="s">
        <v>44</v>
      </c>
    </row>
    <row r="3" spans="1:19" x14ac:dyDescent="0.25">
      <c r="B3" t="s">
        <v>47</v>
      </c>
    </row>
    <row r="4" spans="1:19" ht="15.75" thickBot="1" x14ac:dyDescent="0.3"/>
    <row r="5" spans="1:19" ht="18" customHeight="1" thickBot="1" x14ac:dyDescent="0.3">
      <c r="A5" s="187" t="s">
        <v>45</v>
      </c>
      <c r="B5" s="188"/>
      <c r="C5" s="188"/>
      <c r="D5" s="188"/>
      <c r="E5" s="188"/>
      <c r="F5" s="188"/>
      <c r="G5" s="188"/>
      <c r="H5" s="188"/>
      <c r="I5" s="189"/>
      <c r="J5" s="10"/>
      <c r="K5" s="187" t="s">
        <v>46</v>
      </c>
      <c r="L5" s="188"/>
      <c r="M5" s="188"/>
      <c r="N5" s="188"/>
      <c r="O5" s="188"/>
      <c r="P5" s="188"/>
      <c r="Q5" s="188"/>
      <c r="R5" s="188"/>
      <c r="S5" s="189"/>
    </row>
    <row r="6" spans="1:19" x14ac:dyDescent="0.25">
      <c r="A6" s="2"/>
      <c r="B6" s="3" t="s">
        <v>0</v>
      </c>
      <c r="C6" s="4" t="s">
        <v>1</v>
      </c>
      <c r="D6" s="4" t="s">
        <v>2</v>
      </c>
      <c r="E6" s="4" t="s">
        <v>3</v>
      </c>
      <c r="F6" s="4" t="s">
        <v>4</v>
      </c>
      <c r="G6" s="4" t="s">
        <v>5</v>
      </c>
      <c r="H6" s="4" t="s">
        <v>6</v>
      </c>
      <c r="I6" s="5" t="s">
        <v>7</v>
      </c>
      <c r="K6" s="2"/>
      <c r="L6" s="3" t="s">
        <v>0</v>
      </c>
      <c r="M6" s="4" t="s">
        <v>1</v>
      </c>
      <c r="N6" s="4" t="s">
        <v>2</v>
      </c>
      <c r="O6" s="4" t="s">
        <v>3</v>
      </c>
      <c r="P6" s="4" t="s">
        <v>4</v>
      </c>
      <c r="Q6" s="4" t="s">
        <v>5</v>
      </c>
      <c r="R6" s="4" t="s">
        <v>6</v>
      </c>
      <c r="S6" s="5" t="s">
        <v>7</v>
      </c>
    </row>
    <row r="7" spans="1:19" x14ac:dyDescent="0.25">
      <c r="A7" s="190" t="s">
        <v>11</v>
      </c>
      <c r="B7" s="6">
        <v>0</v>
      </c>
      <c r="C7" s="164">
        <v>628.99999999999989</v>
      </c>
      <c r="D7" s="165">
        <v>550.99999999999989</v>
      </c>
      <c r="E7" s="164">
        <v>599.15384615384608</v>
      </c>
      <c r="F7" s="164">
        <v>572.18589743589735</v>
      </c>
      <c r="G7" s="164">
        <v>641.92307692307679</v>
      </c>
      <c r="H7" s="164">
        <v>998</v>
      </c>
      <c r="I7" s="166">
        <v>969.33333333333337</v>
      </c>
      <c r="K7" s="190" t="s">
        <v>11</v>
      </c>
      <c r="L7" s="6">
        <v>0</v>
      </c>
      <c r="M7" s="164">
        <v>666.25</v>
      </c>
      <c r="N7" s="165">
        <v>623</v>
      </c>
      <c r="O7" s="164">
        <v>665.30769230769226</v>
      </c>
      <c r="P7" s="164">
        <v>693.60897435897436</v>
      </c>
      <c r="Q7" s="164">
        <v>744.46153846153845</v>
      </c>
      <c r="R7" s="164">
        <v>1211.25</v>
      </c>
      <c r="S7" s="166">
        <v>1219.25</v>
      </c>
    </row>
    <row r="8" spans="1:19" x14ac:dyDescent="0.25">
      <c r="A8" s="190"/>
      <c r="B8" s="7">
        <v>4.1666666666666664E-2</v>
      </c>
      <c r="C8" s="167">
        <v>363.74999999999994</v>
      </c>
      <c r="D8" s="167">
        <v>312.66666666666669</v>
      </c>
      <c r="E8" s="167">
        <v>332.4615384615384</v>
      </c>
      <c r="F8" s="167">
        <v>345.4615384615384</v>
      </c>
      <c r="G8" s="167">
        <v>406.38461538461536</v>
      </c>
      <c r="H8" s="167">
        <v>642</v>
      </c>
      <c r="I8" s="168">
        <v>626.41666666666674</v>
      </c>
      <c r="K8" s="190"/>
      <c r="L8" s="7">
        <v>4.1666666666666664E-2</v>
      </c>
      <c r="M8" s="167">
        <v>449.16666666666663</v>
      </c>
      <c r="N8" s="167">
        <v>359.66666666666663</v>
      </c>
      <c r="O8" s="167">
        <v>379.23076923076917</v>
      </c>
      <c r="P8" s="167">
        <v>435.92307692307685</v>
      </c>
      <c r="Q8" s="167">
        <v>511.07692307692309</v>
      </c>
      <c r="R8" s="167">
        <v>886.66666666666674</v>
      </c>
      <c r="S8" s="168">
        <v>901.58333333333337</v>
      </c>
    </row>
    <row r="9" spans="1:19" x14ac:dyDescent="0.25">
      <c r="A9" s="190"/>
      <c r="B9" s="6">
        <v>8.3333333333333329E-2</v>
      </c>
      <c r="C9" s="164">
        <v>287.41666666666669</v>
      </c>
      <c r="D9" s="165">
        <v>272.25</v>
      </c>
      <c r="E9" s="164">
        <v>273.30769230769226</v>
      </c>
      <c r="F9" s="164">
        <v>302.15384615384619</v>
      </c>
      <c r="G9" s="164">
        <v>356.38461538461542</v>
      </c>
      <c r="H9" s="164">
        <v>597.41666666666663</v>
      </c>
      <c r="I9" s="166">
        <v>555.41666666666674</v>
      </c>
      <c r="K9" s="190"/>
      <c r="L9" s="6">
        <v>8.3333333333333329E-2</v>
      </c>
      <c r="M9" s="164">
        <v>370.08333333333337</v>
      </c>
      <c r="N9" s="165">
        <v>267.25</v>
      </c>
      <c r="O9" s="164">
        <v>293.76923076923077</v>
      </c>
      <c r="P9" s="164">
        <v>336.76923076923077</v>
      </c>
      <c r="Q9" s="164">
        <v>457.23076923076923</v>
      </c>
      <c r="R9" s="164">
        <v>780.00000000000011</v>
      </c>
      <c r="S9" s="166">
        <v>884.33333333333337</v>
      </c>
    </row>
    <row r="10" spans="1:19" x14ac:dyDescent="0.25">
      <c r="A10" s="190"/>
      <c r="B10" s="7">
        <v>0.125</v>
      </c>
      <c r="C10" s="167">
        <v>287.83333333333337</v>
      </c>
      <c r="D10" s="167">
        <v>301</v>
      </c>
      <c r="E10" s="167">
        <v>301.38461538461536</v>
      </c>
      <c r="F10" s="167">
        <v>317.4615384615384</v>
      </c>
      <c r="G10" s="167">
        <v>357.61538461538464</v>
      </c>
      <c r="H10" s="167">
        <v>421.75</v>
      </c>
      <c r="I10" s="168">
        <v>363.41666666666674</v>
      </c>
      <c r="K10" s="190"/>
      <c r="L10" s="7">
        <v>0.125</v>
      </c>
      <c r="M10" s="167">
        <v>318.41666666666669</v>
      </c>
      <c r="N10" s="167">
        <v>316.91666666666663</v>
      </c>
      <c r="O10" s="167">
        <v>316.76923076923077</v>
      </c>
      <c r="P10" s="167">
        <v>331.76923076923077</v>
      </c>
      <c r="Q10" s="167">
        <v>390.92307692307685</v>
      </c>
      <c r="R10" s="167">
        <v>466.58333333333331</v>
      </c>
      <c r="S10" s="168">
        <v>461.83333333333331</v>
      </c>
    </row>
    <row r="11" spans="1:19" x14ac:dyDescent="0.25">
      <c r="A11" s="190"/>
      <c r="B11" s="6">
        <v>0.16666666666666699</v>
      </c>
      <c r="C11" s="164">
        <v>614.58333333333337</v>
      </c>
      <c r="D11" s="165">
        <v>594.5</v>
      </c>
      <c r="E11" s="164">
        <v>602</v>
      </c>
      <c r="F11" s="164">
        <v>619</v>
      </c>
      <c r="G11" s="164">
        <v>634.53846153846155</v>
      </c>
      <c r="H11" s="164">
        <v>430</v>
      </c>
      <c r="I11" s="166">
        <v>321.08333333333331</v>
      </c>
      <c r="K11" s="190"/>
      <c r="L11" s="6">
        <v>0.16666666666666699</v>
      </c>
      <c r="M11" s="164">
        <v>749.33333333333337</v>
      </c>
      <c r="N11" s="165">
        <v>753.25</v>
      </c>
      <c r="O11" s="164">
        <v>795.23076923076917</v>
      </c>
      <c r="P11" s="164">
        <v>781.84615384615381</v>
      </c>
      <c r="Q11" s="164">
        <v>792</v>
      </c>
      <c r="R11" s="164">
        <v>454</v>
      </c>
      <c r="S11" s="166">
        <v>371.66666666666669</v>
      </c>
    </row>
    <row r="12" spans="1:19" x14ac:dyDescent="0.25">
      <c r="A12" s="190"/>
      <c r="B12" s="7">
        <v>0.20833333333333301</v>
      </c>
      <c r="C12" s="167">
        <v>2132.75</v>
      </c>
      <c r="D12" s="167">
        <v>2238.0833333333335</v>
      </c>
      <c r="E12" s="167">
        <v>2306.8461538461538</v>
      </c>
      <c r="F12" s="167">
        <v>2266.8461538461538</v>
      </c>
      <c r="G12" s="167">
        <v>2108.8461538461538</v>
      </c>
      <c r="H12" s="167">
        <v>911.41666666666663</v>
      </c>
      <c r="I12" s="168">
        <v>552.91666666666663</v>
      </c>
      <c r="K12" s="190"/>
      <c r="L12" s="7">
        <v>0.20833333333333301</v>
      </c>
      <c r="M12" s="167">
        <v>2350.916666666667</v>
      </c>
      <c r="N12" s="167">
        <v>2461.5833333333335</v>
      </c>
      <c r="O12" s="167">
        <v>2552.1538461538462</v>
      </c>
      <c r="P12" s="167">
        <v>2557.6923076923076</v>
      </c>
      <c r="Q12" s="167">
        <v>2453.4615384615386</v>
      </c>
      <c r="R12" s="167">
        <v>997.16666666666674</v>
      </c>
      <c r="S12" s="168">
        <v>555.25</v>
      </c>
    </row>
    <row r="13" spans="1:19" x14ac:dyDescent="0.25">
      <c r="A13" s="190"/>
      <c r="B13" s="6">
        <v>0.25</v>
      </c>
      <c r="C13" s="164">
        <v>4332.9166666666661</v>
      </c>
      <c r="D13" s="165">
        <v>4599</v>
      </c>
      <c r="E13" s="164">
        <v>4658.0769230769238</v>
      </c>
      <c r="F13" s="164">
        <v>4648.7692307692305</v>
      </c>
      <c r="G13" s="164">
        <v>4336.9230769230771</v>
      </c>
      <c r="H13" s="164">
        <v>1686.4999999999998</v>
      </c>
      <c r="I13" s="166">
        <v>942.91666666666663</v>
      </c>
      <c r="K13" s="190"/>
      <c r="L13" s="6">
        <v>0.25</v>
      </c>
      <c r="M13" s="164">
        <v>2808.25</v>
      </c>
      <c r="N13" s="165">
        <v>2878.3333333333335</v>
      </c>
      <c r="O13" s="164">
        <v>2870.3846153846152</v>
      </c>
      <c r="P13" s="164">
        <v>2888.8461538461538</v>
      </c>
      <c r="Q13" s="164">
        <v>2969</v>
      </c>
      <c r="R13" s="164">
        <v>1575.1666666666667</v>
      </c>
      <c r="S13" s="166">
        <v>1102.5833333333333</v>
      </c>
    </row>
    <row r="14" spans="1:19" x14ac:dyDescent="0.25">
      <c r="A14" s="190"/>
      <c r="B14" s="7">
        <v>0.29166666666666702</v>
      </c>
      <c r="C14" s="167">
        <v>5157.8333333333321</v>
      </c>
      <c r="D14" s="167">
        <v>5492.8333333333339</v>
      </c>
      <c r="E14" s="167">
        <v>5547.6153846153848</v>
      </c>
      <c r="F14" s="167">
        <v>5553.2307692307695</v>
      </c>
      <c r="G14" s="167">
        <v>5249.538461538461</v>
      </c>
      <c r="H14" s="167">
        <v>2155.8333333333335</v>
      </c>
      <c r="I14" s="168">
        <v>1281.8333333333333</v>
      </c>
      <c r="K14" s="190"/>
      <c r="L14" s="7">
        <v>0.29166666666666702</v>
      </c>
      <c r="M14" s="167">
        <v>2651.0833333333335</v>
      </c>
      <c r="N14" s="167">
        <v>2865.3333333333335</v>
      </c>
      <c r="O14" s="167">
        <v>2893.4615384615381</v>
      </c>
      <c r="P14" s="167">
        <v>2896.1538461538457</v>
      </c>
      <c r="Q14" s="167">
        <v>2930.2307692307695</v>
      </c>
      <c r="R14" s="167">
        <v>1583.4999999999998</v>
      </c>
      <c r="S14" s="168">
        <v>1032.5833333333333</v>
      </c>
    </row>
    <row r="15" spans="1:19" x14ac:dyDescent="0.25">
      <c r="A15" s="190"/>
      <c r="B15" s="6">
        <v>0.33333333333333298</v>
      </c>
      <c r="C15" s="164">
        <v>4543.8333333333339</v>
      </c>
      <c r="D15" s="165">
        <v>4930.083333333333</v>
      </c>
      <c r="E15" s="164">
        <v>5049.9230769230762</v>
      </c>
      <c r="F15" s="164">
        <v>5040.7692307692305</v>
      </c>
      <c r="G15" s="164">
        <v>4583.7692307692314</v>
      </c>
      <c r="H15" s="164">
        <v>2570.666666666667</v>
      </c>
      <c r="I15" s="166">
        <v>1354.6666666666665</v>
      </c>
      <c r="K15" s="190"/>
      <c r="L15" s="6">
        <v>0.33333333333333298</v>
      </c>
      <c r="M15" s="164">
        <v>2516.5833333333335</v>
      </c>
      <c r="N15" s="165">
        <v>2704.416666666667</v>
      </c>
      <c r="O15" s="164">
        <v>2765.6153846153848</v>
      </c>
      <c r="P15" s="164">
        <v>2809.6923076923076</v>
      </c>
      <c r="Q15" s="164">
        <v>2736.1538461538457</v>
      </c>
      <c r="R15" s="164">
        <v>1823.2499999999998</v>
      </c>
      <c r="S15" s="166">
        <v>1150.5833333333333</v>
      </c>
    </row>
    <row r="16" spans="1:19" x14ac:dyDescent="0.25">
      <c r="A16" s="190"/>
      <c r="B16" s="7">
        <v>0.375</v>
      </c>
      <c r="C16" s="167">
        <v>3214.666666666667</v>
      </c>
      <c r="D16" s="167">
        <v>3533.75</v>
      </c>
      <c r="E16" s="167">
        <v>3593.1538461538462</v>
      </c>
      <c r="F16" s="167">
        <v>3430.5384615384614</v>
      </c>
      <c r="G16" s="167">
        <v>3451.0769230769229</v>
      </c>
      <c r="H16" s="167">
        <v>2759.916666666667</v>
      </c>
      <c r="I16" s="168">
        <v>1964.0000000000002</v>
      </c>
      <c r="K16" s="190"/>
      <c r="L16" s="7">
        <v>0.375</v>
      </c>
      <c r="M16" s="167">
        <v>2339.3333333333335</v>
      </c>
      <c r="N16" s="167">
        <v>2448</v>
      </c>
      <c r="O16" s="167">
        <v>2364.3076923076924</v>
      </c>
      <c r="P16" s="167">
        <v>2442.6153846153843</v>
      </c>
      <c r="Q16" s="167">
        <v>2550.7692307692305</v>
      </c>
      <c r="R16" s="167">
        <v>2149.166666666667</v>
      </c>
      <c r="S16" s="168">
        <v>1566.916666666667</v>
      </c>
    </row>
    <row r="17" spans="1:19" x14ac:dyDescent="0.25">
      <c r="A17" s="190"/>
      <c r="B17" s="6">
        <v>0.41666666666666702</v>
      </c>
      <c r="C17" s="164">
        <v>3142.333333333333</v>
      </c>
      <c r="D17" s="165">
        <v>3404.5833333333335</v>
      </c>
      <c r="E17" s="164">
        <v>3372.3846153846157</v>
      </c>
      <c r="F17" s="164">
        <v>3529.4615384615381</v>
      </c>
      <c r="G17" s="164">
        <v>3688.461538461539</v>
      </c>
      <c r="H17" s="164">
        <v>3021.8333333333335</v>
      </c>
      <c r="I17" s="166">
        <v>2545.9166666666665</v>
      </c>
      <c r="K17" s="190"/>
      <c r="L17" s="6">
        <v>0.41666666666666702</v>
      </c>
      <c r="M17" s="164">
        <v>2451.1666666666665</v>
      </c>
      <c r="N17" s="165">
        <v>2590.4166666666665</v>
      </c>
      <c r="O17" s="164">
        <v>2536.5384615384614</v>
      </c>
      <c r="P17" s="164">
        <v>2666.5384615384614</v>
      </c>
      <c r="Q17" s="164">
        <v>2837.8461538461538</v>
      </c>
      <c r="R17" s="164">
        <v>2485.6666666666665</v>
      </c>
      <c r="S17" s="166">
        <v>2157.9166666666665</v>
      </c>
    </row>
    <row r="18" spans="1:19" x14ac:dyDescent="0.25">
      <c r="A18" s="190"/>
      <c r="B18" s="7">
        <v>0.45833333333333298</v>
      </c>
      <c r="C18" s="167">
        <v>3234</v>
      </c>
      <c r="D18" s="167">
        <v>3360.3333333333335</v>
      </c>
      <c r="E18" s="167">
        <v>3395.4615384615386</v>
      </c>
      <c r="F18" s="167">
        <v>3425.9230769230771</v>
      </c>
      <c r="G18" s="167">
        <v>3714.0769230769229</v>
      </c>
      <c r="H18" s="167">
        <v>3149.75</v>
      </c>
      <c r="I18" s="168">
        <v>2632.8333333333335</v>
      </c>
      <c r="K18" s="190"/>
      <c r="L18" s="7">
        <v>0.45833333333333298</v>
      </c>
      <c r="M18" s="167">
        <v>2619.6666666666661</v>
      </c>
      <c r="N18" s="167">
        <v>2718.666666666667</v>
      </c>
      <c r="O18" s="167">
        <v>2695.2307692307695</v>
      </c>
      <c r="P18" s="167">
        <v>2674.0769230769229</v>
      </c>
      <c r="Q18" s="167">
        <v>3034.3076923076924</v>
      </c>
      <c r="R18" s="167">
        <v>2746.1666666666665</v>
      </c>
      <c r="S18" s="168">
        <v>2283.9999999999995</v>
      </c>
    </row>
    <row r="19" spans="1:19" x14ac:dyDescent="0.25">
      <c r="A19" s="190"/>
      <c r="B19" s="6">
        <v>0.5</v>
      </c>
      <c r="C19" s="164">
        <v>3321.9999999999995</v>
      </c>
      <c r="D19" s="165">
        <v>3422.7499999999995</v>
      </c>
      <c r="E19" s="164">
        <v>3444.538461538461</v>
      </c>
      <c r="F19" s="164">
        <v>3571.7692307692309</v>
      </c>
      <c r="G19" s="164">
        <v>3776.6153846153848</v>
      </c>
      <c r="H19" s="164">
        <v>3525.7499999999995</v>
      </c>
      <c r="I19" s="166">
        <v>2880.6666666666665</v>
      </c>
      <c r="K19" s="190"/>
      <c r="L19" s="6">
        <v>0.5</v>
      </c>
      <c r="M19" s="164">
        <v>3036.5833333333335</v>
      </c>
      <c r="N19" s="165">
        <v>3094.8333333333335</v>
      </c>
      <c r="O19" s="164">
        <v>3055.4615384615386</v>
      </c>
      <c r="P19" s="164">
        <v>3249.2307692307695</v>
      </c>
      <c r="Q19" s="164">
        <v>3192.3846153846157</v>
      </c>
      <c r="R19" s="164">
        <v>2991.5833333333339</v>
      </c>
      <c r="S19" s="166">
        <v>2556</v>
      </c>
    </row>
    <row r="20" spans="1:19" x14ac:dyDescent="0.25">
      <c r="A20" s="190"/>
      <c r="B20" s="7">
        <v>0.54166666666666696</v>
      </c>
      <c r="C20" s="167">
        <v>3148.4166666666665</v>
      </c>
      <c r="D20" s="167">
        <v>3277.7500000000005</v>
      </c>
      <c r="E20" s="167">
        <v>3323.7692307692309</v>
      </c>
      <c r="F20" s="167">
        <v>3334</v>
      </c>
      <c r="G20" s="167">
        <v>3671.1538461538466</v>
      </c>
      <c r="H20" s="167">
        <v>3413.5</v>
      </c>
      <c r="I20" s="168">
        <v>3037.8333333333335</v>
      </c>
      <c r="K20" s="190"/>
      <c r="L20" s="7">
        <v>0.54166666666666696</v>
      </c>
      <c r="M20" s="167">
        <v>2819.5</v>
      </c>
      <c r="N20" s="167">
        <v>3034.416666666667</v>
      </c>
      <c r="O20" s="167">
        <v>3075.9230769230767</v>
      </c>
      <c r="P20" s="167">
        <v>2957.3846153846152</v>
      </c>
      <c r="Q20" s="167">
        <v>3050.4615384615386</v>
      </c>
      <c r="R20" s="167">
        <v>3040.25</v>
      </c>
      <c r="S20" s="168">
        <v>2946.4166666666674</v>
      </c>
    </row>
    <row r="21" spans="1:19" x14ac:dyDescent="0.25">
      <c r="A21" s="190"/>
      <c r="B21" s="6">
        <v>0.58333333333333304</v>
      </c>
      <c r="C21" s="164">
        <v>3481.75</v>
      </c>
      <c r="D21" s="165">
        <v>3591.5</v>
      </c>
      <c r="E21" s="164">
        <v>3572.7692307692314</v>
      </c>
      <c r="F21" s="164">
        <v>3708.0769230769224</v>
      </c>
      <c r="G21" s="164">
        <v>3733.9230769230767</v>
      </c>
      <c r="H21" s="164">
        <v>3383.0833333333335</v>
      </c>
      <c r="I21" s="166">
        <v>3024</v>
      </c>
      <c r="K21" s="190"/>
      <c r="L21" s="6">
        <v>0.58333333333333304</v>
      </c>
      <c r="M21" s="164">
        <v>3152.5000000000005</v>
      </c>
      <c r="N21" s="165">
        <v>3286.0000000000005</v>
      </c>
      <c r="O21" s="164">
        <v>3026.7692307692309</v>
      </c>
      <c r="P21" s="164">
        <v>3004.3076923076933</v>
      </c>
      <c r="Q21" s="164">
        <v>2957.3846153846157</v>
      </c>
      <c r="R21" s="164">
        <v>3082.2500000000005</v>
      </c>
      <c r="S21" s="166">
        <v>2972.9166666666661</v>
      </c>
    </row>
    <row r="22" spans="1:19" x14ac:dyDescent="0.25">
      <c r="A22" s="190"/>
      <c r="B22" s="7">
        <v>0.625</v>
      </c>
      <c r="C22" s="167">
        <v>3947.4999999999995</v>
      </c>
      <c r="D22" s="167">
        <v>4011.666666666667</v>
      </c>
      <c r="E22" s="167">
        <v>4034.461538461539</v>
      </c>
      <c r="F22" s="167">
        <v>4106</v>
      </c>
      <c r="G22" s="167">
        <v>4088.9230769230762</v>
      </c>
      <c r="H22" s="167">
        <v>3396.7500000000005</v>
      </c>
      <c r="I22" s="168">
        <v>2928.0833333333335</v>
      </c>
      <c r="K22" s="190"/>
      <c r="L22" s="7">
        <v>0.625</v>
      </c>
      <c r="M22" s="167">
        <v>3126.75</v>
      </c>
      <c r="N22" s="167">
        <v>3132.1666666666665</v>
      </c>
      <c r="O22" s="167">
        <v>3007.4615384615386</v>
      </c>
      <c r="P22" s="167">
        <v>2988.9230769230771</v>
      </c>
      <c r="Q22" s="167">
        <v>2996</v>
      </c>
      <c r="R22" s="167">
        <v>3146.416666666667</v>
      </c>
      <c r="S22" s="168">
        <v>2871.25</v>
      </c>
    </row>
    <row r="23" spans="1:19" x14ac:dyDescent="0.25">
      <c r="A23" s="190"/>
      <c r="B23" s="6">
        <v>0.66666666666666696</v>
      </c>
      <c r="C23" s="164">
        <v>4080</v>
      </c>
      <c r="D23" s="165">
        <v>4219.583333333333</v>
      </c>
      <c r="E23" s="164">
        <v>4156.4615384615381</v>
      </c>
      <c r="F23" s="164">
        <v>4238.3846153846152</v>
      </c>
      <c r="G23" s="164">
        <v>4024.2307692307695</v>
      </c>
      <c r="H23" s="164">
        <v>3376.8333333333335</v>
      </c>
      <c r="I23" s="166">
        <v>2728.416666666667</v>
      </c>
      <c r="K23" s="190"/>
      <c r="L23" s="6">
        <v>0.66666666666666696</v>
      </c>
      <c r="M23" s="164">
        <v>3303.75</v>
      </c>
      <c r="N23" s="165">
        <v>3198.25</v>
      </c>
      <c r="O23" s="164">
        <v>3181.6153846153843</v>
      </c>
      <c r="P23" s="164">
        <v>3109.9230769230771</v>
      </c>
      <c r="Q23" s="164">
        <v>3035.9230769230776</v>
      </c>
      <c r="R23" s="164">
        <v>3009.4166666666665</v>
      </c>
      <c r="S23" s="166">
        <v>2778.9166666666665</v>
      </c>
    </row>
    <row r="24" spans="1:19" x14ac:dyDescent="0.25">
      <c r="A24" s="190"/>
      <c r="B24" s="7">
        <v>0.70833333333333304</v>
      </c>
      <c r="C24" s="167">
        <v>3661.9999999999995</v>
      </c>
      <c r="D24" s="167">
        <v>3875.4166666666665</v>
      </c>
      <c r="E24" s="167">
        <v>3982.0000000000005</v>
      </c>
      <c r="F24" s="167">
        <v>4032.7692307692305</v>
      </c>
      <c r="G24" s="167">
        <v>3663.6153846153857</v>
      </c>
      <c r="H24" s="167">
        <v>3355.416666666667</v>
      </c>
      <c r="I24" s="168">
        <v>2688.2499999999995</v>
      </c>
      <c r="K24" s="190"/>
      <c r="L24" s="7">
        <v>0.70833333333333304</v>
      </c>
      <c r="M24" s="167">
        <v>3433.75</v>
      </c>
      <c r="N24" s="167">
        <v>3277.75</v>
      </c>
      <c r="O24" s="167">
        <v>3245.8461538461543</v>
      </c>
      <c r="P24" s="167">
        <v>3218.3076923076915</v>
      </c>
      <c r="Q24" s="167">
        <v>3073.3846153846152</v>
      </c>
      <c r="R24" s="167">
        <v>2858.5833333333335</v>
      </c>
      <c r="S24" s="168">
        <v>2685.416666666667</v>
      </c>
    </row>
    <row r="25" spans="1:19" x14ac:dyDescent="0.25">
      <c r="A25" s="190"/>
      <c r="B25" s="6">
        <v>0.75</v>
      </c>
      <c r="C25" s="164">
        <v>2878.666666666667</v>
      </c>
      <c r="D25" s="165">
        <v>3186.5</v>
      </c>
      <c r="E25" s="164">
        <v>3325.8461538461543</v>
      </c>
      <c r="F25" s="164">
        <v>3347.2307692307691</v>
      </c>
      <c r="G25" s="164">
        <v>3556.5384615384614</v>
      </c>
      <c r="H25" s="164">
        <v>3269.916666666667</v>
      </c>
      <c r="I25" s="166">
        <v>2457.3333333333335</v>
      </c>
      <c r="K25" s="190"/>
      <c r="L25" s="6">
        <v>0.75</v>
      </c>
      <c r="M25" s="164">
        <v>2985.7499999999995</v>
      </c>
      <c r="N25" s="165">
        <v>3113.166666666667</v>
      </c>
      <c r="O25" s="164">
        <v>3086.1538461538462</v>
      </c>
      <c r="P25" s="164">
        <v>3033.4615384615386</v>
      </c>
      <c r="Q25" s="164">
        <v>2908.1538461538462</v>
      </c>
      <c r="R25" s="164">
        <v>2691.916666666667</v>
      </c>
      <c r="S25" s="166">
        <v>2600.5833333333335</v>
      </c>
    </row>
    <row r="26" spans="1:19" x14ac:dyDescent="0.25">
      <c r="A26" s="190"/>
      <c r="B26" s="7">
        <v>0.79166666666666696</v>
      </c>
      <c r="C26" s="167">
        <v>2044.5</v>
      </c>
      <c r="D26" s="167">
        <v>2270.5</v>
      </c>
      <c r="E26" s="167">
        <v>2366.0000000000005</v>
      </c>
      <c r="F26" s="167">
        <v>2460.6923076923076</v>
      </c>
      <c r="G26" s="167">
        <v>2768.9230769230771</v>
      </c>
      <c r="H26" s="167">
        <v>2796.0833333333335</v>
      </c>
      <c r="I26" s="168">
        <v>2059.5833333333335</v>
      </c>
      <c r="K26" s="190"/>
      <c r="L26" s="7">
        <v>0.79166666666666696</v>
      </c>
      <c r="M26" s="167">
        <v>2369.6666666666665</v>
      </c>
      <c r="N26" s="167">
        <v>2475.4166666666665</v>
      </c>
      <c r="O26" s="167">
        <v>2626.0769230769233</v>
      </c>
      <c r="P26" s="167">
        <v>2728.4615384615381</v>
      </c>
      <c r="Q26" s="167">
        <v>2606.7692307692305</v>
      </c>
      <c r="R26" s="167">
        <v>2512.2500000000005</v>
      </c>
      <c r="S26" s="168">
        <v>2146.333333333333</v>
      </c>
    </row>
    <row r="27" spans="1:19" x14ac:dyDescent="0.25">
      <c r="A27" s="190"/>
      <c r="B27" s="6">
        <v>0.83333333333333304</v>
      </c>
      <c r="C27" s="164">
        <v>1733.6666666666665</v>
      </c>
      <c r="D27" s="165">
        <v>1838.333333333333</v>
      </c>
      <c r="E27" s="164">
        <v>1945.3076923076922</v>
      </c>
      <c r="F27" s="164">
        <v>2017.2307692307693</v>
      </c>
      <c r="G27" s="164">
        <v>2343.4615384615386</v>
      </c>
      <c r="H27" s="164">
        <v>2245.3333333333335</v>
      </c>
      <c r="I27" s="166">
        <v>1813.9166666666667</v>
      </c>
      <c r="K27" s="190"/>
      <c r="L27" s="6">
        <v>0.83333333333333304</v>
      </c>
      <c r="M27" s="164">
        <v>1955.5833333333335</v>
      </c>
      <c r="N27" s="165">
        <v>2056.25</v>
      </c>
      <c r="O27" s="164">
        <v>2159.3846153846152</v>
      </c>
      <c r="P27" s="164">
        <v>2336.8461538461538</v>
      </c>
      <c r="Q27" s="164">
        <v>2402.7692307692305</v>
      </c>
      <c r="R27" s="164">
        <v>2357.0833333333335</v>
      </c>
      <c r="S27" s="166">
        <v>1805</v>
      </c>
    </row>
    <row r="28" spans="1:19" x14ac:dyDescent="0.25">
      <c r="A28" s="190"/>
      <c r="B28" s="7">
        <v>0.875</v>
      </c>
      <c r="C28" s="167">
        <v>1539.4166666666665</v>
      </c>
      <c r="D28" s="167">
        <v>1633</v>
      </c>
      <c r="E28" s="167">
        <v>1791</v>
      </c>
      <c r="F28" s="167">
        <v>1778.7692307692305</v>
      </c>
      <c r="G28" s="167">
        <v>2200.8461538461538</v>
      </c>
      <c r="H28" s="167">
        <v>2104.5</v>
      </c>
      <c r="I28" s="168">
        <v>1653.1666666666667</v>
      </c>
      <c r="K28" s="190"/>
      <c r="L28" s="7">
        <v>0.875</v>
      </c>
      <c r="M28" s="167">
        <v>1636.5833333333335</v>
      </c>
      <c r="N28" s="167">
        <v>1692.6666666666667</v>
      </c>
      <c r="O28" s="167">
        <v>1863.2307692307693</v>
      </c>
      <c r="P28" s="167">
        <v>1831.1538461538462</v>
      </c>
      <c r="Q28" s="167">
        <v>2609.4615384615386</v>
      </c>
      <c r="R28" s="167">
        <v>2476.8333333333335</v>
      </c>
      <c r="S28" s="168">
        <v>1559.1666666666665</v>
      </c>
    </row>
    <row r="29" spans="1:19" x14ac:dyDescent="0.25">
      <c r="A29" s="190"/>
      <c r="B29" s="6">
        <v>0.91666666666666696</v>
      </c>
      <c r="C29" s="164">
        <v>1291.5833333333333</v>
      </c>
      <c r="D29" s="165">
        <v>1337.8333333333333</v>
      </c>
      <c r="E29" s="164">
        <v>1408.3076923076924</v>
      </c>
      <c r="F29" s="164">
        <v>1513.6923076923076</v>
      </c>
      <c r="G29" s="164">
        <v>1967.0769230769233</v>
      </c>
      <c r="H29" s="164">
        <v>1941.7499999999998</v>
      </c>
      <c r="I29" s="166">
        <v>1400.4166666666667</v>
      </c>
      <c r="K29" s="190"/>
      <c r="L29" s="6">
        <v>0.91666666666666696</v>
      </c>
      <c r="M29" s="164">
        <v>1373.1666666666665</v>
      </c>
      <c r="N29" s="165">
        <v>1385.1666666666665</v>
      </c>
      <c r="O29" s="164">
        <v>1452.0769230769233</v>
      </c>
      <c r="P29" s="164">
        <v>1507.9230769230769</v>
      </c>
      <c r="Q29" s="164">
        <v>2158.9230769230771</v>
      </c>
      <c r="R29" s="164">
        <v>2244.2500000000005</v>
      </c>
      <c r="S29" s="166">
        <v>1320.9166666666667</v>
      </c>
    </row>
    <row r="30" spans="1:19" ht="15.75" thickBot="1" x14ac:dyDescent="0.3">
      <c r="A30" s="191"/>
      <c r="B30" s="8">
        <v>0.95833333333333304</v>
      </c>
      <c r="C30" s="169">
        <v>931.66666666666663</v>
      </c>
      <c r="D30" s="169">
        <v>984.83333333333337</v>
      </c>
      <c r="E30" s="169">
        <v>990.92307692307668</v>
      </c>
      <c r="F30" s="169">
        <v>1054</v>
      </c>
      <c r="G30" s="169">
        <v>1531.153846153846</v>
      </c>
      <c r="H30" s="169">
        <v>1548.5833333333335</v>
      </c>
      <c r="I30" s="170">
        <v>1022.9999999999999</v>
      </c>
      <c r="K30" s="191"/>
      <c r="L30" s="8">
        <v>0.95833333333333304</v>
      </c>
      <c r="M30" s="169">
        <v>1008.9999999999999</v>
      </c>
      <c r="N30" s="169">
        <v>1101</v>
      </c>
      <c r="O30" s="169">
        <v>1147.8461538461543</v>
      </c>
      <c r="P30" s="169">
        <v>1199.6153846153845</v>
      </c>
      <c r="Q30" s="169">
        <v>1689.8461538461536</v>
      </c>
      <c r="R30" s="169">
        <v>1698.25</v>
      </c>
      <c r="S30" s="170">
        <v>1064.4166666666665</v>
      </c>
    </row>
    <row r="31" spans="1:19" x14ac:dyDescent="0.25">
      <c r="A31" s="2"/>
      <c r="B31" s="3" t="s">
        <v>0</v>
      </c>
      <c r="C31" s="4" t="s">
        <v>1</v>
      </c>
      <c r="D31" s="4" t="s">
        <v>2</v>
      </c>
      <c r="E31" s="4" t="s">
        <v>3</v>
      </c>
      <c r="F31" s="4" t="s">
        <v>4</v>
      </c>
      <c r="G31" s="4" t="s">
        <v>5</v>
      </c>
      <c r="H31" s="4" t="s">
        <v>6</v>
      </c>
      <c r="I31" s="5" t="s">
        <v>7</v>
      </c>
      <c r="K31" s="2"/>
      <c r="L31" s="3" t="s">
        <v>0</v>
      </c>
      <c r="M31" s="4" t="s">
        <v>1</v>
      </c>
      <c r="N31" s="4" t="s">
        <v>2</v>
      </c>
      <c r="O31" s="4" t="s">
        <v>3</v>
      </c>
      <c r="P31" s="4" t="s">
        <v>4</v>
      </c>
      <c r="Q31" s="4" t="s">
        <v>5</v>
      </c>
      <c r="R31" s="4" t="s">
        <v>6</v>
      </c>
      <c r="S31" s="5" t="s">
        <v>7</v>
      </c>
    </row>
    <row r="32" spans="1:19" x14ac:dyDescent="0.25">
      <c r="A32" s="190" t="s">
        <v>12</v>
      </c>
      <c r="B32" s="6">
        <v>0</v>
      </c>
      <c r="C32" s="164">
        <v>489.8095238095238</v>
      </c>
      <c r="D32" s="165">
        <v>506.85714285714289</v>
      </c>
      <c r="E32" s="164">
        <v>515.65714285714284</v>
      </c>
      <c r="F32" s="164">
        <v>517.61428571428576</v>
      </c>
      <c r="G32" s="164">
        <v>574.14285714285722</v>
      </c>
      <c r="H32" s="164">
        <v>905.04761904761904</v>
      </c>
      <c r="I32" s="166">
        <v>836.38095238095229</v>
      </c>
      <c r="K32" s="190" t="s">
        <v>12</v>
      </c>
      <c r="L32" s="6">
        <v>0</v>
      </c>
      <c r="M32" s="164">
        <v>498.76190476190482</v>
      </c>
      <c r="N32" s="165">
        <v>555</v>
      </c>
      <c r="O32" s="164">
        <v>573.08333333333348</v>
      </c>
      <c r="P32" s="164">
        <v>625.65</v>
      </c>
      <c r="Q32" s="164">
        <v>655.38095238095229</v>
      </c>
      <c r="R32" s="164">
        <v>945.38095238095241</v>
      </c>
      <c r="S32" s="166">
        <v>898.04761904761915</v>
      </c>
    </row>
    <row r="33" spans="1:19" x14ac:dyDescent="0.25">
      <c r="A33" s="190"/>
      <c r="B33" s="7">
        <v>4.1666666666666664E-2</v>
      </c>
      <c r="C33" s="167">
        <v>289</v>
      </c>
      <c r="D33" s="167">
        <v>295.8095238095238</v>
      </c>
      <c r="E33" s="167">
        <v>295.76190476190476</v>
      </c>
      <c r="F33" s="167">
        <v>315.04761904761904</v>
      </c>
      <c r="G33" s="167">
        <v>352.14285714285717</v>
      </c>
      <c r="H33" s="167">
        <v>584.61904761904771</v>
      </c>
      <c r="I33" s="168">
        <v>560.95238095238096</v>
      </c>
      <c r="K33" s="190"/>
      <c r="L33" s="7">
        <v>4.1666666666666664E-2</v>
      </c>
      <c r="M33" s="167">
        <v>310.90476190476187</v>
      </c>
      <c r="N33" s="167">
        <v>310.14285714285717</v>
      </c>
      <c r="O33" s="167">
        <v>327.95238095238091</v>
      </c>
      <c r="P33" s="167">
        <v>367.1904761904762</v>
      </c>
      <c r="Q33" s="167">
        <v>419.23809523809524</v>
      </c>
      <c r="R33" s="167">
        <v>662.28571428571422</v>
      </c>
      <c r="S33" s="168">
        <v>684.95238095238096</v>
      </c>
    </row>
    <row r="34" spans="1:19" x14ac:dyDescent="0.25">
      <c r="A34" s="190"/>
      <c r="B34" s="6">
        <v>8.3333333333333329E-2</v>
      </c>
      <c r="C34" s="164">
        <v>277.61904761904759</v>
      </c>
      <c r="D34" s="165">
        <v>244.23809523809524</v>
      </c>
      <c r="E34" s="164">
        <v>254.0952380952381</v>
      </c>
      <c r="F34" s="164">
        <v>273.42857142857144</v>
      </c>
      <c r="G34" s="164">
        <v>340.90476190476193</v>
      </c>
      <c r="H34" s="164">
        <v>559.38095238095241</v>
      </c>
      <c r="I34" s="166">
        <v>518.61904761904759</v>
      </c>
      <c r="K34" s="190"/>
      <c r="L34" s="6">
        <v>8.3333333333333329E-2</v>
      </c>
      <c r="M34" s="164">
        <v>277.57142857142856</v>
      </c>
      <c r="N34" s="165">
        <v>237.04761904761904</v>
      </c>
      <c r="O34" s="164">
        <v>266.09523809523813</v>
      </c>
      <c r="P34" s="164">
        <v>299.80952380952385</v>
      </c>
      <c r="Q34" s="164">
        <v>377.71428571428567</v>
      </c>
      <c r="R34" s="164">
        <v>595.90476190476193</v>
      </c>
      <c r="S34" s="166">
        <v>678.80952380952374</v>
      </c>
    </row>
    <row r="35" spans="1:19" x14ac:dyDescent="0.25">
      <c r="A35" s="190"/>
      <c r="B35" s="7">
        <v>0.125</v>
      </c>
      <c r="C35" s="167">
        <v>259.09523809523807</v>
      </c>
      <c r="D35" s="167">
        <v>280.00000000000006</v>
      </c>
      <c r="E35" s="167">
        <v>279.8095238095238</v>
      </c>
      <c r="F35" s="167">
        <v>290.1904761904762</v>
      </c>
      <c r="G35" s="167">
        <v>323.52380952380952</v>
      </c>
      <c r="H35" s="167">
        <v>378</v>
      </c>
      <c r="I35" s="168">
        <v>323.14285714285717</v>
      </c>
      <c r="K35" s="190"/>
      <c r="L35" s="7">
        <v>0.125</v>
      </c>
      <c r="M35" s="167">
        <v>252.76190476190476</v>
      </c>
      <c r="N35" s="167">
        <v>259.66666666666669</v>
      </c>
      <c r="O35" s="167">
        <v>270</v>
      </c>
      <c r="P35" s="167">
        <v>273.47619047619048</v>
      </c>
      <c r="Q35" s="167">
        <v>475.09523809523807</v>
      </c>
      <c r="R35" s="167">
        <v>368.47619047619042</v>
      </c>
      <c r="S35" s="168">
        <v>366.23809523809524</v>
      </c>
    </row>
    <row r="36" spans="1:19" x14ac:dyDescent="0.25">
      <c r="A36" s="190"/>
      <c r="B36" s="6">
        <v>0.16666666666666699</v>
      </c>
      <c r="C36" s="164">
        <v>541.76190476190482</v>
      </c>
      <c r="D36" s="165">
        <v>537.90476190476193</v>
      </c>
      <c r="E36" s="164">
        <v>539.47619047619048</v>
      </c>
      <c r="F36" s="164">
        <v>548.28571428571433</v>
      </c>
      <c r="G36" s="164">
        <v>563.19047619047626</v>
      </c>
      <c r="H36" s="164">
        <v>368.23809523809524</v>
      </c>
      <c r="I36" s="166">
        <v>287.47619047619042</v>
      </c>
      <c r="K36" s="190"/>
      <c r="L36" s="6">
        <v>0.16666666666666699</v>
      </c>
      <c r="M36" s="164">
        <v>645.61904761904759</v>
      </c>
      <c r="N36" s="165">
        <v>722.28571428571422</v>
      </c>
      <c r="O36" s="164">
        <v>691.66666666666652</v>
      </c>
      <c r="P36" s="164">
        <v>721.42857142857144</v>
      </c>
      <c r="Q36" s="164">
        <v>859.14285714285711</v>
      </c>
      <c r="R36" s="164">
        <v>392.23809523809524</v>
      </c>
      <c r="S36" s="166">
        <v>291.47619047619048</v>
      </c>
    </row>
    <row r="37" spans="1:19" x14ac:dyDescent="0.25">
      <c r="A37" s="190"/>
      <c r="B37" s="7">
        <v>0.20833333333333301</v>
      </c>
      <c r="C37" s="167">
        <v>2057.9523809523807</v>
      </c>
      <c r="D37" s="167">
        <v>2236.3809523809527</v>
      </c>
      <c r="E37" s="167">
        <v>2260.3333333333335</v>
      </c>
      <c r="F37" s="167">
        <v>2224.2380952380954</v>
      </c>
      <c r="G37" s="167">
        <v>2110.7619047619046</v>
      </c>
      <c r="H37" s="167">
        <v>762.19047619047626</v>
      </c>
      <c r="I37" s="168">
        <v>478</v>
      </c>
      <c r="K37" s="190"/>
      <c r="L37" s="7">
        <v>0.20833333333333301</v>
      </c>
      <c r="M37" s="167">
        <v>2351.9047619047619</v>
      </c>
      <c r="N37" s="167">
        <v>2556.9523809523807</v>
      </c>
      <c r="O37" s="167">
        <v>2496.2857142857142</v>
      </c>
      <c r="P37" s="167">
        <v>2528.9047619047624</v>
      </c>
      <c r="Q37" s="167">
        <v>2335.238095238095</v>
      </c>
      <c r="R37" s="167">
        <v>871.33333333333326</v>
      </c>
      <c r="S37" s="168">
        <v>545.95238095238096</v>
      </c>
    </row>
    <row r="38" spans="1:19" x14ac:dyDescent="0.25">
      <c r="A38" s="190"/>
      <c r="B38" s="6">
        <v>0.25</v>
      </c>
      <c r="C38" s="164">
        <v>4285.0000000000009</v>
      </c>
      <c r="D38" s="165">
        <v>4711.9523809523807</v>
      </c>
      <c r="E38" s="164">
        <v>4742.8095238095229</v>
      </c>
      <c r="F38" s="164">
        <v>4635.0476190476202</v>
      </c>
      <c r="G38" s="164">
        <v>4532.8571428571422</v>
      </c>
      <c r="H38" s="164">
        <v>1457.2380952380954</v>
      </c>
      <c r="I38" s="166">
        <v>970.76190476190482</v>
      </c>
      <c r="K38" s="190"/>
      <c r="L38" s="6">
        <v>0.25</v>
      </c>
      <c r="M38" s="164">
        <v>2613.7142857142858</v>
      </c>
      <c r="N38" s="165">
        <v>2702.3809523809527</v>
      </c>
      <c r="O38" s="164">
        <v>2626.7142857142858</v>
      </c>
      <c r="P38" s="164">
        <v>2649.0476190476193</v>
      </c>
      <c r="Q38" s="164">
        <v>2717.7142857142853</v>
      </c>
      <c r="R38" s="164">
        <v>1392.0952380952381</v>
      </c>
      <c r="S38" s="166">
        <v>999</v>
      </c>
    </row>
    <row r="39" spans="1:19" x14ac:dyDescent="0.25">
      <c r="A39" s="190"/>
      <c r="B39" s="7">
        <v>0.29166666666666702</v>
      </c>
      <c r="C39" s="167">
        <v>5163.9047619047624</v>
      </c>
      <c r="D39" s="167">
        <v>5593.9047619047624</v>
      </c>
      <c r="E39" s="167">
        <v>5532.2380952380963</v>
      </c>
      <c r="F39" s="167">
        <v>5482.3333333333339</v>
      </c>
      <c r="G39" s="167">
        <v>5300.2380952380945</v>
      </c>
      <c r="H39" s="167">
        <v>1954.3333333333335</v>
      </c>
      <c r="I39" s="168">
        <v>1417.1904761904761</v>
      </c>
      <c r="K39" s="190"/>
      <c r="L39" s="7">
        <v>0.29166666666666702</v>
      </c>
      <c r="M39" s="167">
        <v>2717.9523809523807</v>
      </c>
      <c r="N39" s="167">
        <v>2809.9047619047619</v>
      </c>
      <c r="O39" s="167">
        <v>2764.0476190476193</v>
      </c>
      <c r="P39" s="167">
        <v>2749.1428571428569</v>
      </c>
      <c r="Q39" s="167">
        <v>2896.2857142857142</v>
      </c>
      <c r="R39" s="167">
        <v>1275.333333333333</v>
      </c>
      <c r="S39" s="168">
        <v>851.90476190476181</v>
      </c>
    </row>
    <row r="40" spans="1:19" x14ac:dyDescent="0.25">
      <c r="A40" s="190"/>
      <c r="B40" s="6">
        <v>0.33333333333333298</v>
      </c>
      <c r="C40" s="164">
        <v>4769</v>
      </c>
      <c r="D40" s="165">
        <v>5213.0952380952376</v>
      </c>
      <c r="E40" s="164">
        <v>5048.0952380952394</v>
      </c>
      <c r="F40" s="164">
        <v>5148.2857142857138</v>
      </c>
      <c r="G40" s="164">
        <v>4938</v>
      </c>
      <c r="H40" s="164">
        <v>2331.8571428571431</v>
      </c>
      <c r="I40" s="166">
        <v>1498.5238095238096</v>
      </c>
      <c r="K40" s="190"/>
      <c r="L40" s="6">
        <v>0.33333333333333298</v>
      </c>
      <c r="M40" s="164">
        <v>2592.5714285714289</v>
      </c>
      <c r="N40" s="165">
        <v>2706.7142857142862</v>
      </c>
      <c r="O40" s="164">
        <v>2697.6666666666665</v>
      </c>
      <c r="P40" s="164">
        <v>2746.7619047619046</v>
      </c>
      <c r="Q40" s="164">
        <v>2786.5238095238096</v>
      </c>
      <c r="R40" s="164">
        <v>1407.5714285714284</v>
      </c>
      <c r="S40" s="166">
        <v>905.09523809523796</v>
      </c>
    </row>
    <row r="41" spans="1:19" x14ac:dyDescent="0.25">
      <c r="A41" s="190"/>
      <c r="B41" s="7">
        <v>0.375</v>
      </c>
      <c r="C41" s="167">
        <v>3319.2857142857142</v>
      </c>
      <c r="D41" s="167">
        <v>3684.0952380952376</v>
      </c>
      <c r="E41" s="167">
        <v>3664.4761904761908</v>
      </c>
      <c r="F41" s="167">
        <v>3632.8095238095239</v>
      </c>
      <c r="G41" s="167">
        <v>3584.7619047619055</v>
      </c>
      <c r="H41" s="167">
        <v>2463.6190476190482</v>
      </c>
      <c r="I41" s="168">
        <v>1786.0952380952378</v>
      </c>
      <c r="K41" s="190"/>
      <c r="L41" s="7">
        <v>0.375</v>
      </c>
      <c r="M41" s="167">
        <v>2296.1904761904761</v>
      </c>
      <c r="N41" s="167">
        <v>2456.7142857142853</v>
      </c>
      <c r="O41" s="167">
        <v>2425.666666666667</v>
      </c>
      <c r="P41" s="167">
        <v>2416.5714285714284</v>
      </c>
      <c r="Q41" s="167">
        <v>2467.9523809523812</v>
      </c>
      <c r="R41" s="167">
        <v>1620</v>
      </c>
      <c r="S41" s="168">
        <v>1268.4761904761906</v>
      </c>
    </row>
    <row r="42" spans="1:19" x14ac:dyDescent="0.25">
      <c r="A42" s="190"/>
      <c r="B42" s="6">
        <v>0.41666666666666702</v>
      </c>
      <c r="C42" s="164">
        <v>3198.761904761905</v>
      </c>
      <c r="D42" s="165">
        <v>3421.9047619047624</v>
      </c>
      <c r="E42" s="164">
        <v>3348.333333333333</v>
      </c>
      <c r="F42" s="164">
        <v>3472.3809523809523</v>
      </c>
      <c r="G42" s="164">
        <v>3520.7142857142853</v>
      </c>
      <c r="H42" s="164">
        <v>2713.1428571428569</v>
      </c>
      <c r="I42" s="166">
        <v>2393.3809523809523</v>
      </c>
      <c r="K42" s="190"/>
      <c r="L42" s="6">
        <v>0.41666666666666702</v>
      </c>
      <c r="M42" s="164">
        <v>2476.5714285714284</v>
      </c>
      <c r="N42" s="165">
        <v>2545.8571428571431</v>
      </c>
      <c r="O42" s="164">
        <v>2533.9047619047619</v>
      </c>
      <c r="P42" s="164">
        <v>2583.7142857142858</v>
      </c>
      <c r="Q42" s="164">
        <v>2733.0476190476188</v>
      </c>
      <c r="R42" s="164">
        <v>1876.2857142857144</v>
      </c>
      <c r="S42" s="166">
        <v>1762.8095238095239</v>
      </c>
    </row>
    <row r="43" spans="1:19" x14ac:dyDescent="0.25">
      <c r="A43" s="190"/>
      <c r="B43" s="7">
        <v>0.45833333333333298</v>
      </c>
      <c r="C43" s="167">
        <v>3212.7619047619046</v>
      </c>
      <c r="D43" s="167">
        <v>3273.0476190476188</v>
      </c>
      <c r="E43" s="167">
        <v>3295.6190476190477</v>
      </c>
      <c r="F43" s="167">
        <v>3331.6666666666665</v>
      </c>
      <c r="G43" s="167">
        <v>3581.9047619047619</v>
      </c>
      <c r="H43" s="167">
        <v>3055.0952380952381</v>
      </c>
      <c r="I43" s="168">
        <v>2502.1904761904757</v>
      </c>
      <c r="K43" s="190"/>
      <c r="L43" s="7">
        <v>0.45833333333333298</v>
      </c>
      <c r="M43" s="167">
        <v>2634.761904761905</v>
      </c>
      <c r="N43" s="167">
        <v>2700.4761904761904</v>
      </c>
      <c r="O43" s="167">
        <v>2707.8571428571431</v>
      </c>
      <c r="P43" s="167">
        <v>2734.333333333333</v>
      </c>
      <c r="Q43" s="167">
        <v>2936.0476190476193</v>
      </c>
      <c r="R43" s="167">
        <v>2154.5238095238092</v>
      </c>
      <c r="S43" s="168">
        <v>1806.238095238095</v>
      </c>
    </row>
    <row r="44" spans="1:19" x14ac:dyDescent="0.25">
      <c r="A44" s="190"/>
      <c r="B44" s="6">
        <v>0.5</v>
      </c>
      <c r="C44" s="164">
        <v>3325</v>
      </c>
      <c r="D44" s="165">
        <v>3335.6666666666665</v>
      </c>
      <c r="E44" s="164">
        <v>3336.2857142857147</v>
      </c>
      <c r="F44" s="164">
        <v>3382.9047619047619</v>
      </c>
      <c r="G44" s="164">
        <v>3832.4761904761904</v>
      </c>
      <c r="H44" s="164">
        <v>3258.7142857142853</v>
      </c>
      <c r="I44" s="166">
        <v>2680.4285714285706</v>
      </c>
      <c r="K44" s="190"/>
      <c r="L44" s="6">
        <v>0.5</v>
      </c>
      <c r="M44" s="164">
        <v>3052.9523809523807</v>
      </c>
      <c r="N44" s="165">
        <v>3123.4761904761899</v>
      </c>
      <c r="O44" s="164">
        <v>3079.1904761904761</v>
      </c>
      <c r="P44" s="164">
        <v>3191.0476190476193</v>
      </c>
      <c r="Q44" s="164">
        <v>3420.5238095238101</v>
      </c>
      <c r="R44" s="164">
        <v>2429.7142857142862</v>
      </c>
      <c r="S44" s="166">
        <v>1994.6190476190473</v>
      </c>
    </row>
    <row r="45" spans="1:19" x14ac:dyDescent="0.25">
      <c r="A45" s="190"/>
      <c r="B45" s="7">
        <v>0.54166666666666696</v>
      </c>
      <c r="C45" s="167">
        <v>3156.333333333333</v>
      </c>
      <c r="D45" s="167">
        <v>3227.8571428571427</v>
      </c>
      <c r="E45" s="167">
        <v>3218.0476190476184</v>
      </c>
      <c r="F45" s="167">
        <v>3287.5714285714284</v>
      </c>
      <c r="G45" s="167">
        <v>3630.9047619047615</v>
      </c>
      <c r="H45" s="167">
        <v>3182</v>
      </c>
      <c r="I45" s="168">
        <v>2901.2380952380954</v>
      </c>
      <c r="K45" s="190"/>
      <c r="L45" s="7">
        <v>0.54166666666666696</v>
      </c>
      <c r="M45" s="167">
        <v>3005.1428571428573</v>
      </c>
      <c r="N45" s="167">
        <v>2982.3809523809518</v>
      </c>
      <c r="O45" s="167">
        <v>3056.9523809523807</v>
      </c>
      <c r="P45" s="167">
        <v>3122.0952380952385</v>
      </c>
      <c r="Q45" s="167">
        <v>3264.5714285714284</v>
      </c>
      <c r="R45" s="167">
        <v>2541.9047619047619</v>
      </c>
      <c r="S45" s="168">
        <v>2346.0476190476193</v>
      </c>
    </row>
    <row r="46" spans="1:19" x14ac:dyDescent="0.25">
      <c r="A46" s="190"/>
      <c r="B46" s="6">
        <v>0.58333333333333304</v>
      </c>
      <c r="C46" s="164">
        <v>3507.7619047619041</v>
      </c>
      <c r="D46" s="165">
        <v>3540.6666666666665</v>
      </c>
      <c r="E46" s="164">
        <v>3594.4761904761904</v>
      </c>
      <c r="F46" s="164">
        <v>3696.3809523809527</v>
      </c>
      <c r="G46" s="164">
        <v>3920.3809523809523</v>
      </c>
      <c r="H46" s="164">
        <v>3306.7619047619046</v>
      </c>
      <c r="I46" s="166">
        <v>2939.1904761904761</v>
      </c>
      <c r="K46" s="190"/>
      <c r="L46" s="6">
        <v>0.58333333333333304</v>
      </c>
      <c r="M46" s="164">
        <v>3219.6190476190477</v>
      </c>
      <c r="N46" s="165">
        <v>3160.7619047619046</v>
      </c>
      <c r="O46" s="164">
        <v>3239.0476190476193</v>
      </c>
      <c r="P46" s="164">
        <v>3287.0952380952385</v>
      </c>
      <c r="Q46" s="164">
        <v>3160.4761904761913</v>
      </c>
      <c r="R46" s="164">
        <v>2620.1428571428573</v>
      </c>
      <c r="S46" s="166">
        <v>2439.0952380952381</v>
      </c>
    </row>
    <row r="47" spans="1:19" x14ac:dyDescent="0.25">
      <c r="A47" s="190"/>
      <c r="B47" s="7">
        <v>0.625</v>
      </c>
      <c r="C47" s="167">
        <v>4064.4761904761908</v>
      </c>
      <c r="D47" s="167">
        <v>4261.9047619047624</v>
      </c>
      <c r="E47" s="167">
        <v>4176.4285714285716</v>
      </c>
      <c r="F47" s="167">
        <v>4211.4761904761908</v>
      </c>
      <c r="G47" s="167">
        <v>4233.3809523809523</v>
      </c>
      <c r="H47" s="167">
        <v>3360.3809523809527</v>
      </c>
      <c r="I47" s="168">
        <v>2833.4285714285716</v>
      </c>
      <c r="K47" s="190"/>
      <c r="L47" s="7">
        <v>0.625</v>
      </c>
      <c r="M47" s="167">
        <v>3282.9047619047615</v>
      </c>
      <c r="N47" s="167">
        <v>3281.0000000000005</v>
      </c>
      <c r="O47" s="167">
        <v>3254.7142857142858</v>
      </c>
      <c r="P47" s="167">
        <v>3237.0476190476188</v>
      </c>
      <c r="Q47" s="167">
        <v>3067.7142857142858</v>
      </c>
      <c r="R47" s="167">
        <v>2774.6190476190482</v>
      </c>
      <c r="S47" s="168">
        <v>2504</v>
      </c>
    </row>
    <row r="48" spans="1:19" x14ac:dyDescent="0.25">
      <c r="A48" s="190"/>
      <c r="B48" s="6">
        <v>0.66666666666666696</v>
      </c>
      <c r="C48" s="164">
        <v>4145.7619047619046</v>
      </c>
      <c r="D48" s="165">
        <v>4345.3333333333339</v>
      </c>
      <c r="E48" s="164">
        <v>4391.3333333333339</v>
      </c>
      <c r="F48" s="164">
        <v>4385.9523809523816</v>
      </c>
      <c r="G48" s="164">
        <v>4287.9523809523807</v>
      </c>
      <c r="H48" s="164">
        <v>3259</v>
      </c>
      <c r="I48" s="166">
        <v>2621.3333333333335</v>
      </c>
      <c r="K48" s="190"/>
      <c r="L48" s="6">
        <v>0.66666666666666696</v>
      </c>
      <c r="M48" s="164">
        <v>3178.2857142857147</v>
      </c>
      <c r="N48" s="165">
        <v>3081.6666666666665</v>
      </c>
      <c r="O48" s="164">
        <v>3167.6666666666665</v>
      </c>
      <c r="P48" s="164">
        <v>3141.9999999999995</v>
      </c>
      <c r="Q48" s="164">
        <v>3097.7142857142862</v>
      </c>
      <c r="R48" s="164">
        <v>2692.8571428571427</v>
      </c>
      <c r="S48" s="166">
        <v>2390.5714285714289</v>
      </c>
    </row>
    <row r="49" spans="1:19" x14ac:dyDescent="0.25">
      <c r="A49" s="190"/>
      <c r="B49" s="7">
        <v>0.70833333333333304</v>
      </c>
      <c r="C49" s="167">
        <v>3797.1904761904761</v>
      </c>
      <c r="D49" s="167">
        <v>4085.7142857142853</v>
      </c>
      <c r="E49" s="167">
        <v>3980.1904761904766</v>
      </c>
      <c r="F49" s="167">
        <v>4114.5714285714284</v>
      </c>
      <c r="G49" s="167">
        <v>3913.5238095238096</v>
      </c>
      <c r="H49" s="167">
        <v>3159.9047619047619</v>
      </c>
      <c r="I49" s="168">
        <v>2539.0952380952381</v>
      </c>
      <c r="K49" s="190"/>
      <c r="L49" s="7">
        <v>0.70833333333333304</v>
      </c>
      <c r="M49" s="167">
        <v>3142.8571428571422</v>
      </c>
      <c r="N49" s="167">
        <v>3140.7619047619046</v>
      </c>
      <c r="O49" s="167">
        <v>3099.0476190476193</v>
      </c>
      <c r="P49" s="167">
        <v>3099.1904761904761</v>
      </c>
      <c r="Q49" s="167">
        <v>3068.6190476190473</v>
      </c>
      <c r="R49" s="167">
        <v>2540.0952380952381</v>
      </c>
      <c r="S49" s="168">
        <v>2305.7142857142858</v>
      </c>
    </row>
    <row r="50" spans="1:19" x14ac:dyDescent="0.25">
      <c r="A50" s="190"/>
      <c r="B50" s="6">
        <v>0.75</v>
      </c>
      <c r="C50" s="164">
        <v>2948.1904761904766</v>
      </c>
      <c r="D50" s="165">
        <v>3270.2857142857147</v>
      </c>
      <c r="E50" s="164">
        <v>3357.9999999999995</v>
      </c>
      <c r="F50" s="164">
        <v>3291.9047619047619</v>
      </c>
      <c r="G50" s="164">
        <v>3539.6190476190468</v>
      </c>
      <c r="H50" s="164">
        <v>3066.0952380952385</v>
      </c>
      <c r="I50" s="166">
        <v>2299.1904761904761</v>
      </c>
      <c r="K50" s="190"/>
      <c r="L50" s="6">
        <v>0.75</v>
      </c>
      <c r="M50" s="164">
        <v>2878.3809523809527</v>
      </c>
      <c r="N50" s="165">
        <v>3048.7142857142862</v>
      </c>
      <c r="O50" s="164">
        <v>3017.1904761904761</v>
      </c>
      <c r="P50" s="164">
        <v>2996.7619047619046</v>
      </c>
      <c r="Q50" s="164">
        <v>2844.1904761904761</v>
      </c>
      <c r="R50" s="164">
        <v>2313.4761904761904</v>
      </c>
      <c r="S50" s="166">
        <v>2119.9523809523807</v>
      </c>
    </row>
    <row r="51" spans="1:19" x14ac:dyDescent="0.25">
      <c r="A51" s="190"/>
      <c r="B51" s="7">
        <v>0.79166666666666696</v>
      </c>
      <c r="C51" s="167">
        <v>2045.3333333333333</v>
      </c>
      <c r="D51" s="167">
        <v>2131.7285714285713</v>
      </c>
      <c r="E51" s="167">
        <v>2259.7142857142858</v>
      </c>
      <c r="F51" s="167">
        <v>2229.3333333333335</v>
      </c>
      <c r="G51" s="167">
        <v>2822.6666666666661</v>
      </c>
      <c r="H51" s="167">
        <v>2363.3333333333339</v>
      </c>
      <c r="I51" s="168">
        <v>1876.3809523809525</v>
      </c>
      <c r="K51" s="190"/>
      <c r="L51" s="7">
        <v>0.79166666666666696</v>
      </c>
      <c r="M51" s="167">
        <v>2332.6190476190473</v>
      </c>
      <c r="N51" s="167">
        <v>2493.8214285714289</v>
      </c>
      <c r="O51" s="167">
        <v>2559.0476190476188</v>
      </c>
      <c r="P51" s="167">
        <v>2572.4357142857143</v>
      </c>
      <c r="Q51" s="167">
        <v>2347.9047619047619</v>
      </c>
      <c r="R51" s="167">
        <v>2009.1904761904766</v>
      </c>
      <c r="S51" s="168">
        <v>1726.9047619047617</v>
      </c>
    </row>
    <row r="52" spans="1:19" x14ac:dyDescent="0.25">
      <c r="A52" s="190"/>
      <c r="B52" s="6">
        <v>0.83333333333333304</v>
      </c>
      <c r="C52" s="164">
        <v>1598.9999999999998</v>
      </c>
      <c r="D52" s="165">
        <v>1703.8095238095239</v>
      </c>
      <c r="E52" s="164">
        <v>1748.3333333333333</v>
      </c>
      <c r="F52" s="164">
        <v>1806.3809523809523</v>
      </c>
      <c r="G52" s="164">
        <v>2213.4761904761904</v>
      </c>
      <c r="H52" s="164">
        <v>1917.3333333333333</v>
      </c>
      <c r="I52" s="166">
        <v>1640.9047619047619</v>
      </c>
      <c r="K52" s="190"/>
      <c r="L52" s="6">
        <v>0.83333333333333304</v>
      </c>
      <c r="M52" s="164">
        <v>1916.3809523809523</v>
      </c>
      <c r="N52" s="165">
        <v>1956.6190476190477</v>
      </c>
      <c r="O52" s="164">
        <v>2166.9047619047619</v>
      </c>
      <c r="P52" s="164">
        <v>2222.1428571428573</v>
      </c>
      <c r="Q52" s="164">
        <v>2063.8571428571431</v>
      </c>
      <c r="R52" s="164">
        <v>1843.9047619047619</v>
      </c>
      <c r="S52" s="166">
        <v>1490.8571428571427</v>
      </c>
    </row>
    <row r="53" spans="1:19" x14ac:dyDescent="0.25">
      <c r="A53" s="190"/>
      <c r="B53" s="7">
        <v>0.875</v>
      </c>
      <c r="C53" s="167">
        <v>1376.5714285714284</v>
      </c>
      <c r="D53" s="167">
        <v>1491.4761904761906</v>
      </c>
      <c r="E53" s="167">
        <v>1537.1904761904761</v>
      </c>
      <c r="F53" s="167">
        <v>1590.0952380952383</v>
      </c>
      <c r="G53" s="167">
        <v>1971.3809523809525</v>
      </c>
      <c r="H53" s="167">
        <v>1823.6190476190475</v>
      </c>
      <c r="I53" s="168">
        <v>1469.1428571428573</v>
      </c>
      <c r="K53" s="190"/>
      <c r="L53" s="7">
        <v>0.875</v>
      </c>
      <c r="M53" s="167">
        <v>1704.5238095238094</v>
      </c>
      <c r="N53" s="167">
        <v>1772</v>
      </c>
      <c r="O53" s="167">
        <v>1984.5714285714284</v>
      </c>
      <c r="P53" s="167">
        <v>2017.4285714285711</v>
      </c>
      <c r="Q53" s="167">
        <v>2187.7619047619046</v>
      </c>
      <c r="R53" s="167">
        <v>2006.1904761904761</v>
      </c>
      <c r="S53" s="168">
        <v>1241.5714285714284</v>
      </c>
    </row>
    <row r="54" spans="1:19" x14ac:dyDescent="0.25">
      <c r="A54" s="190"/>
      <c r="B54" s="6">
        <v>0.91666666666666696</v>
      </c>
      <c r="C54" s="164">
        <v>1139.0476190476193</v>
      </c>
      <c r="D54" s="165">
        <v>1140.1428571428571</v>
      </c>
      <c r="E54" s="164">
        <v>1188.0952380952383</v>
      </c>
      <c r="F54" s="164">
        <v>1292.7142857142858</v>
      </c>
      <c r="G54" s="164">
        <v>1790.7142857142853</v>
      </c>
      <c r="H54" s="164">
        <v>1701.8095238095239</v>
      </c>
      <c r="I54" s="166">
        <v>1270.8571428571429</v>
      </c>
      <c r="K54" s="190"/>
      <c r="L54" s="6">
        <v>0.91666666666666696</v>
      </c>
      <c r="M54" s="164">
        <v>1296.4285714285711</v>
      </c>
      <c r="N54" s="165">
        <v>1281</v>
      </c>
      <c r="O54" s="164">
        <v>1415.2857142857142</v>
      </c>
      <c r="P54" s="164">
        <v>1489.4285714285713</v>
      </c>
      <c r="Q54" s="164">
        <v>1900.5714285714289</v>
      </c>
      <c r="R54" s="164">
        <v>1720.9047619047619</v>
      </c>
      <c r="S54" s="166">
        <v>1071.6666666666667</v>
      </c>
    </row>
    <row r="55" spans="1:19" ht="15.75" thickBot="1" x14ac:dyDescent="0.3">
      <c r="A55" s="191"/>
      <c r="B55" s="8">
        <v>0.95833333333333304</v>
      </c>
      <c r="C55" s="169">
        <v>784.28571428571433</v>
      </c>
      <c r="D55" s="169">
        <v>844.19047619047615</v>
      </c>
      <c r="E55" s="169">
        <v>817.5642857142858</v>
      </c>
      <c r="F55" s="169">
        <v>928.2380952380953</v>
      </c>
      <c r="G55" s="169">
        <v>1349.8571428571429</v>
      </c>
      <c r="H55" s="169">
        <v>1357.1904761904764</v>
      </c>
      <c r="I55" s="170">
        <v>873</v>
      </c>
      <c r="K55" s="191"/>
      <c r="L55" s="8">
        <v>0.95833333333333304</v>
      </c>
      <c r="M55" s="169">
        <v>913.04761904761904</v>
      </c>
      <c r="N55" s="169">
        <v>968.42857142857122</v>
      </c>
      <c r="O55" s="169">
        <v>985.89047619047631</v>
      </c>
      <c r="P55" s="169">
        <v>1080.8095238095236</v>
      </c>
      <c r="Q55" s="169">
        <v>1345.4761904761904</v>
      </c>
      <c r="R55" s="169">
        <v>1217.2857142857142</v>
      </c>
      <c r="S55" s="170">
        <v>791.09523809523819</v>
      </c>
    </row>
    <row r="57" spans="1:19" x14ac:dyDescent="0.25">
      <c r="B57" s="9" t="s">
        <v>10</v>
      </c>
    </row>
  </sheetData>
  <mergeCells count="6">
    <mergeCell ref="A5:I5"/>
    <mergeCell ref="K5:S5"/>
    <mergeCell ref="A7:A30"/>
    <mergeCell ref="K7:K30"/>
    <mergeCell ref="A32:A55"/>
    <mergeCell ref="K32:K55"/>
  </mergeCell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"/>
  <sheetViews>
    <sheetView workbookViewId="0">
      <selection activeCell="G37" sqref="G37"/>
    </sheetView>
  </sheetViews>
  <sheetFormatPr defaultRowHeight="15" x14ac:dyDescent="0.25"/>
  <cols>
    <col min="1" max="1" width="3.7109375" customWidth="1"/>
    <col min="2" max="2" width="10.7109375" customWidth="1"/>
    <col min="3" max="4" width="11.7109375" customWidth="1"/>
    <col min="5" max="5" width="6" customWidth="1"/>
    <col min="6" max="6" width="3.7109375" customWidth="1"/>
    <col min="7" max="7" width="10.7109375" customWidth="1"/>
    <col min="8" max="9" width="11.7109375" customWidth="1"/>
  </cols>
  <sheetData>
    <row r="1" spans="1:9" x14ac:dyDescent="0.25">
      <c r="B1" s="1" t="s">
        <v>8</v>
      </c>
    </row>
    <row r="2" spans="1:9" x14ac:dyDescent="0.25">
      <c r="B2" s="1" t="s">
        <v>334</v>
      </c>
    </row>
    <row r="3" spans="1:9" x14ac:dyDescent="0.25">
      <c r="B3" t="s">
        <v>328</v>
      </c>
    </row>
    <row r="4" spans="1:9" ht="15.75" thickBot="1" x14ac:dyDescent="0.3"/>
    <row r="5" spans="1:9" ht="18" customHeight="1" thickBot="1" x14ac:dyDescent="0.3">
      <c r="A5" s="187" t="s">
        <v>230</v>
      </c>
      <c r="B5" s="188"/>
      <c r="C5" s="188"/>
      <c r="D5" s="189"/>
      <c r="E5" s="10"/>
      <c r="F5" s="187" t="s">
        <v>231</v>
      </c>
      <c r="G5" s="188"/>
      <c r="H5" s="188"/>
      <c r="I5" s="189"/>
    </row>
    <row r="6" spans="1:9" x14ac:dyDescent="0.25">
      <c r="A6" s="2"/>
      <c r="B6" s="3" t="s">
        <v>0</v>
      </c>
      <c r="C6" s="4" t="s">
        <v>2</v>
      </c>
      <c r="D6" s="5" t="s">
        <v>3</v>
      </c>
      <c r="F6" s="2"/>
      <c r="G6" s="3" t="s">
        <v>0</v>
      </c>
      <c r="H6" s="4" t="s">
        <v>2</v>
      </c>
      <c r="I6" s="5" t="s">
        <v>3</v>
      </c>
    </row>
    <row r="7" spans="1:9" ht="15" customHeight="1" x14ac:dyDescent="0.25">
      <c r="A7" s="190" t="s">
        <v>329</v>
      </c>
      <c r="B7" s="6">
        <v>0</v>
      </c>
      <c r="C7" s="157">
        <v>23</v>
      </c>
      <c r="D7" s="162">
        <v>22</v>
      </c>
      <c r="F7" s="190" t="s">
        <v>329</v>
      </c>
      <c r="G7" s="6">
        <v>0</v>
      </c>
      <c r="H7" s="157">
        <v>35</v>
      </c>
      <c r="I7" s="162">
        <v>31</v>
      </c>
    </row>
    <row r="8" spans="1:9" x14ac:dyDescent="0.25">
      <c r="A8" s="190"/>
      <c r="B8" s="7">
        <v>4.1666666666666664E-2</v>
      </c>
      <c r="C8" s="158">
        <v>14</v>
      </c>
      <c r="D8" s="159">
        <v>18</v>
      </c>
      <c r="F8" s="190"/>
      <c r="G8" s="7">
        <v>4.1666666666666664E-2</v>
      </c>
      <c r="H8" s="158">
        <v>17</v>
      </c>
      <c r="I8" s="159">
        <v>27</v>
      </c>
    </row>
    <row r="9" spans="1:9" x14ac:dyDescent="0.25">
      <c r="A9" s="190"/>
      <c r="B9" s="6">
        <v>8.3333333333333329E-2</v>
      </c>
      <c r="C9" s="157">
        <v>14</v>
      </c>
      <c r="D9" s="162">
        <v>15</v>
      </c>
      <c r="F9" s="190"/>
      <c r="G9" s="6">
        <v>8.3333333333333329E-2</v>
      </c>
      <c r="H9" s="157">
        <v>18</v>
      </c>
      <c r="I9" s="162">
        <v>25</v>
      </c>
    </row>
    <row r="10" spans="1:9" x14ac:dyDescent="0.25">
      <c r="A10" s="190"/>
      <c r="B10" s="7">
        <v>0.125</v>
      </c>
      <c r="C10" s="158">
        <v>6</v>
      </c>
      <c r="D10" s="159">
        <v>21</v>
      </c>
      <c r="F10" s="190"/>
      <c r="G10" s="7">
        <v>0.125</v>
      </c>
      <c r="H10" s="158">
        <v>18</v>
      </c>
      <c r="I10" s="159">
        <v>36</v>
      </c>
    </row>
    <row r="11" spans="1:9" x14ac:dyDescent="0.25">
      <c r="A11" s="190"/>
      <c r="B11" s="6">
        <v>0.16666666666666699</v>
      </c>
      <c r="C11" s="157">
        <v>26</v>
      </c>
      <c r="D11" s="162">
        <v>25</v>
      </c>
      <c r="F11" s="190"/>
      <c r="G11" s="6">
        <v>0.16666666666666699</v>
      </c>
      <c r="H11" s="157">
        <v>74</v>
      </c>
      <c r="I11" s="162">
        <v>67</v>
      </c>
    </row>
    <row r="12" spans="1:9" x14ac:dyDescent="0.25">
      <c r="A12" s="190"/>
      <c r="B12" s="7">
        <v>0.20833333333333301</v>
      </c>
      <c r="C12" s="158">
        <v>68</v>
      </c>
      <c r="D12" s="159">
        <v>76</v>
      </c>
      <c r="F12" s="190"/>
      <c r="G12" s="7">
        <v>0.20833333333333301</v>
      </c>
      <c r="H12" s="158">
        <v>314</v>
      </c>
      <c r="I12" s="159">
        <v>323</v>
      </c>
    </row>
    <row r="13" spans="1:9" x14ac:dyDescent="0.25">
      <c r="A13" s="190"/>
      <c r="B13" s="6">
        <v>0.25</v>
      </c>
      <c r="C13" s="157">
        <v>136</v>
      </c>
      <c r="D13" s="162">
        <v>138</v>
      </c>
      <c r="F13" s="190"/>
      <c r="G13" s="6">
        <v>0.25</v>
      </c>
      <c r="H13" s="157">
        <v>368</v>
      </c>
      <c r="I13" s="162">
        <v>377</v>
      </c>
    </row>
    <row r="14" spans="1:9" x14ac:dyDescent="0.25">
      <c r="A14" s="190"/>
      <c r="B14" s="7">
        <v>0.29166666666666702</v>
      </c>
      <c r="C14" s="158">
        <v>305</v>
      </c>
      <c r="D14" s="159">
        <v>395</v>
      </c>
      <c r="F14" s="190"/>
      <c r="G14" s="7">
        <v>0.29166666666666702</v>
      </c>
      <c r="H14" s="158">
        <v>319</v>
      </c>
      <c r="I14" s="159">
        <v>320</v>
      </c>
    </row>
    <row r="15" spans="1:9" x14ac:dyDescent="0.25">
      <c r="A15" s="190"/>
      <c r="B15" s="6">
        <v>0.33333333333333298</v>
      </c>
      <c r="C15" s="157">
        <v>265</v>
      </c>
      <c r="D15" s="162">
        <v>340</v>
      </c>
      <c r="F15" s="190"/>
      <c r="G15" s="6">
        <v>0.33333333333333298</v>
      </c>
      <c r="H15" s="157">
        <v>227</v>
      </c>
      <c r="I15" s="162">
        <v>255</v>
      </c>
    </row>
    <row r="16" spans="1:9" x14ac:dyDescent="0.25">
      <c r="A16" s="190"/>
      <c r="B16" s="7">
        <v>0.375</v>
      </c>
      <c r="C16" s="158">
        <v>223</v>
      </c>
      <c r="D16" s="159">
        <v>182</v>
      </c>
      <c r="F16" s="190"/>
      <c r="G16" s="7">
        <v>0.375</v>
      </c>
      <c r="H16" s="158">
        <v>160</v>
      </c>
      <c r="I16" s="159">
        <v>168</v>
      </c>
    </row>
    <row r="17" spans="1:9" x14ac:dyDescent="0.25">
      <c r="A17" s="190"/>
      <c r="B17" s="6">
        <v>0.41666666666666702</v>
      </c>
      <c r="C17" s="157">
        <v>161</v>
      </c>
      <c r="D17" s="162">
        <v>149</v>
      </c>
      <c r="F17" s="190"/>
      <c r="G17" s="6">
        <v>0.41666666666666702</v>
      </c>
      <c r="H17" s="157">
        <v>204</v>
      </c>
      <c r="I17" s="162">
        <v>162</v>
      </c>
    </row>
    <row r="18" spans="1:9" x14ac:dyDescent="0.25">
      <c r="A18" s="190"/>
      <c r="B18" s="7">
        <v>0.45833333333333298</v>
      </c>
      <c r="C18" s="158">
        <v>175</v>
      </c>
      <c r="D18" s="159">
        <v>229</v>
      </c>
      <c r="F18" s="190"/>
      <c r="G18" s="7">
        <v>0.45833333333333298</v>
      </c>
      <c r="H18" s="158">
        <v>179</v>
      </c>
      <c r="I18" s="159">
        <v>212</v>
      </c>
    </row>
    <row r="19" spans="1:9" x14ac:dyDescent="0.25">
      <c r="A19" s="190"/>
      <c r="B19" s="6">
        <v>0.5</v>
      </c>
      <c r="C19" s="157">
        <v>177</v>
      </c>
      <c r="D19" s="162">
        <v>146</v>
      </c>
      <c r="F19" s="190"/>
      <c r="G19" s="6">
        <v>0.5</v>
      </c>
      <c r="H19" s="157">
        <v>178</v>
      </c>
      <c r="I19" s="162">
        <v>163</v>
      </c>
    </row>
    <row r="20" spans="1:9" x14ac:dyDescent="0.25">
      <c r="A20" s="190"/>
      <c r="B20" s="7">
        <v>0.54166666666666696</v>
      </c>
      <c r="C20" s="158">
        <v>179</v>
      </c>
      <c r="D20" s="159">
        <v>199</v>
      </c>
      <c r="F20" s="190"/>
      <c r="G20" s="7">
        <v>0.54166666666666696</v>
      </c>
      <c r="H20" s="158">
        <v>183</v>
      </c>
      <c r="I20" s="159">
        <v>177</v>
      </c>
    </row>
    <row r="21" spans="1:9" x14ac:dyDescent="0.25">
      <c r="A21" s="190"/>
      <c r="B21" s="6">
        <v>0.58333333333333304</v>
      </c>
      <c r="C21" s="157">
        <v>328</v>
      </c>
      <c r="D21" s="162">
        <v>371</v>
      </c>
      <c r="F21" s="190"/>
      <c r="G21" s="6">
        <v>0.58333333333333304</v>
      </c>
      <c r="H21" s="157">
        <v>190</v>
      </c>
      <c r="I21" s="162">
        <v>220</v>
      </c>
    </row>
    <row r="22" spans="1:9" x14ac:dyDescent="0.25">
      <c r="A22" s="190"/>
      <c r="B22" s="7">
        <v>0.625</v>
      </c>
      <c r="C22" s="158">
        <v>666</v>
      </c>
      <c r="D22" s="159">
        <v>929</v>
      </c>
      <c r="F22" s="190"/>
      <c r="G22" s="7">
        <v>0.625</v>
      </c>
      <c r="H22" s="158">
        <v>313</v>
      </c>
      <c r="I22" s="159">
        <v>301</v>
      </c>
    </row>
    <row r="23" spans="1:9" x14ac:dyDescent="0.25">
      <c r="A23" s="190"/>
      <c r="B23" s="6">
        <v>0.66666666666666696</v>
      </c>
      <c r="C23" s="157">
        <v>498</v>
      </c>
      <c r="D23" s="162">
        <v>604</v>
      </c>
      <c r="F23" s="190"/>
      <c r="G23" s="6">
        <v>0.66666666666666696</v>
      </c>
      <c r="H23" s="157">
        <v>361</v>
      </c>
      <c r="I23" s="162">
        <v>340</v>
      </c>
    </row>
    <row r="24" spans="1:9" x14ac:dyDescent="0.25">
      <c r="A24" s="190"/>
      <c r="B24" s="7">
        <v>0.70833333333333304</v>
      </c>
      <c r="C24" s="158">
        <v>242</v>
      </c>
      <c r="D24" s="159">
        <v>275</v>
      </c>
      <c r="F24" s="190"/>
      <c r="G24" s="7">
        <v>0.70833333333333304</v>
      </c>
      <c r="H24" s="158">
        <v>319</v>
      </c>
      <c r="I24" s="159">
        <v>364</v>
      </c>
    </row>
    <row r="25" spans="1:9" x14ac:dyDescent="0.25">
      <c r="A25" s="190"/>
      <c r="B25" s="6">
        <v>0.75</v>
      </c>
      <c r="C25" s="157">
        <v>148</v>
      </c>
      <c r="D25" s="162">
        <v>141</v>
      </c>
      <c r="F25" s="190"/>
      <c r="G25" s="6">
        <v>0.75</v>
      </c>
      <c r="H25" s="157">
        <v>180</v>
      </c>
      <c r="I25" s="162">
        <v>193</v>
      </c>
    </row>
    <row r="26" spans="1:9" x14ac:dyDescent="0.25">
      <c r="A26" s="190"/>
      <c r="B26" s="7">
        <v>0.79166666666666696</v>
      </c>
      <c r="C26" s="158">
        <v>115</v>
      </c>
      <c r="D26" s="159">
        <v>122</v>
      </c>
      <c r="F26" s="190"/>
      <c r="G26" s="7">
        <v>0.79166666666666696</v>
      </c>
      <c r="H26" s="158">
        <v>115</v>
      </c>
      <c r="I26" s="159">
        <v>145</v>
      </c>
    </row>
    <row r="27" spans="1:9" x14ac:dyDescent="0.25">
      <c r="A27" s="190"/>
      <c r="B27" s="6">
        <v>0.83333333333333304</v>
      </c>
      <c r="C27" s="157">
        <v>74</v>
      </c>
      <c r="D27" s="162">
        <v>74</v>
      </c>
      <c r="F27" s="190"/>
      <c r="G27" s="6">
        <v>0.83333333333333304</v>
      </c>
      <c r="H27" s="157">
        <v>101</v>
      </c>
      <c r="I27" s="162">
        <v>137</v>
      </c>
    </row>
    <row r="28" spans="1:9" x14ac:dyDescent="0.25">
      <c r="A28" s="190"/>
      <c r="B28" s="7">
        <v>0.875</v>
      </c>
      <c r="C28" s="158">
        <v>48</v>
      </c>
      <c r="D28" s="159">
        <v>93</v>
      </c>
      <c r="F28" s="190"/>
      <c r="G28" s="7">
        <v>0.875</v>
      </c>
      <c r="H28" s="158">
        <v>77</v>
      </c>
      <c r="I28" s="159">
        <v>114</v>
      </c>
    </row>
    <row r="29" spans="1:9" x14ac:dyDescent="0.25">
      <c r="A29" s="190"/>
      <c r="B29" s="6">
        <v>0.91666666666666696</v>
      </c>
      <c r="C29" s="157">
        <v>57</v>
      </c>
      <c r="D29" s="162">
        <v>63</v>
      </c>
      <c r="F29" s="190"/>
      <c r="G29" s="6">
        <v>0.91666666666666696</v>
      </c>
      <c r="H29" s="157">
        <v>91</v>
      </c>
      <c r="I29" s="162">
        <v>92</v>
      </c>
    </row>
    <row r="30" spans="1:9" ht="15.75" thickBot="1" x14ac:dyDescent="0.3">
      <c r="A30" s="191"/>
      <c r="B30" s="8">
        <v>0.95833333333333304</v>
      </c>
      <c r="C30" s="160">
        <v>40</v>
      </c>
      <c r="D30" s="161">
        <v>33</v>
      </c>
      <c r="F30" s="191"/>
      <c r="G30" s="8">
        <v>0.95833333333333304</v>
      </c>
      <c r="H30" s="160">
        <v>49</v>
      </c>
      <c r="I30" s="161">
        <v>57</v>
      </c>
    </row>
    <row r="32" spans="1:9" x14ac:dyDescent="0.25">
      <c r="B32" s="9" t="s">
        <v>39</v>
      </c>
    </row>
  </sheetData>
  <mergeCells count="4">
    <mergeCell ref="A5:D5"/>
    <mergeCell ref="F5:I5"/>
    <mergeCell ref="A7:A30"/>
    <mergeCell ref="F7:F30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7"/>
  <sheetViews>
    <sheetView workbookViewId="0">
      <selection activeCell="G27" sqref="G27"/>
    </sheetView>
  </sheetViews>
  <sheetFormatPr defaultRowHeight="15" x14ac:dyDescent="0.25"/>
  <cols>
    <col min="1" max="1" width="3.7109375" customWidth="1"/>
    <col min="2" max="2" width="10.7109375" customWidth="1"/>
    <col min="3" max="9" width="11.7109375" customWidth="1"/>
    <col min="10" max="10" width="6" customWidth="1"/>
    <col min="11" max="11" width="3.7109375" customWidth="1"/>
    <col min="12" max="12" width="10.7109375" customWidth="1"/>
    <col min="13" max="19" width="11.7109375" customWidth="1"/>
    <col min="20" max="20" width="4.28515625" customWidth="1"/>
    <col min="21" max="21" width="8.140625" customWidth="1"/>
    <col min="22" max="22" width="6.7109375" customWidth="1"/>
    <col min="23" max="23" width="6.85546875" customWidth="1"/>
    <col min="24" max="25" width="7.140625" customWidth="1"/>
    <col min="26" max="26" width="6.85546875" customWidth="1"/>
    <col min="27" max="27" width="6.5703125" customWidth="1"/>
    <col min="28" max="28" width="6.85546875" customWidth="1"/>
    <col min="29" max="29" width="6.28515625" customWidth="1"/>
  </cols>
  <sheetData>
    <row r="1" spans="1:19" x14ac:dyDescent="0.25">
      <c r="B1" s="1" t="s">
        <v>8</v>
      </c>
    </row>
    <row r="2" spans="1:19" x14ac:dyDescent="0.25">
      <c r="B2" s="1" t="s">
        <v>334</v>
      </c>
    </row>
    <row r="3" spans="1:19" x14ac:dyDescent="0.25">
      <c r="B3" s="182" t="s">
        <v>330</v>
      </c>
    </row>
    <row r="4" spans="1:19" ht="15.75" thickBot="1" x14ac:dyDescent="0.3"/>
    <row r="5" spans="1:19" ht="18" customHeight="1" thickBot="1" x14ac:dyDescent="0.3">
      <c r="A5" s="187" t="s">
        <v>337</v>
      </c>
      <c r="B5" s="188"/>
      <c r="C5" s="188"/>
      <c r="D5" s="188"/>
      <c r="E5" s="188"/>
      <c r="F5" s="188"/>
      <c r="G5" s="188"/>
      <c r="H5" s="188"/>
      <c r="I5" s="189"/>
      <c r="J5" s="10"/>
      <c r="K5" s="187" t="s">
        <v>338</v>
      </c>
      <c r="L5" s="188"/>
      <c r="M5" s="188"/>
      <c r="N5" s="188"/>
      <c r="O5" s="188"/>
      <c r="P5" s="188"/>
      <c r="Q5" s="188"/>
      <c r="R5" s="188"/>
      <c r="S5" s="189"/>
    </row>
    <row r="6" spans="1:19" x14ac:dyDescent="0.25">
      <c r="A6" s="2"/>
      <c r="B6" s="3" t="s">
        <v>0</v>
      </c>
      <c r="C6" s="4" t="s">
        <v>1</v>
      </c>
      <c r="D6" s="4" t="s">
        <v>2</v>
      </c>
      <c r="E6" s="4" t="s">
        <v>3</v>
      </c>
      <c r="F6" s="4" t="s">
        <v>4</v>
      </c>
      <c r="G6" s="4" t="s">
        <v>5</v>
      </c>
      <c r="H6" s="4" t="s">
        <v>6</v>
      </c>
      <c r="I6" s="5" t="s">
        <v>7</v>
      </c>
      <c r="K6" s="2"/>
      <c r="L6" s="3" t="s">
        <v>0</v>
      </c>
      <c r="M6" s="4" t="s">
        <v>1</v>
      </c>
      <c r="N6" s="4" t="s">
        <v>2</v>
      </c>
      <c r="O6" s="4" t="s">
        <v>3</v>
      </c>
      <c r="P6" s="4" t="s">
        <v>4</v>
      </c>
      <c r="Q6" s="4" t="s">
        <v>5</v>
      </c>
      <c r="R6" s="4" t="s">
        <v>6</v>
      </c>
      <c r="S6" s="5" t="s">
        <v>7</v>
      </c>
    </row>
    <row r="7" spans="1:19" x14ac:dyDescent="0.25">
      <c r="A7" s="190" t="s">
        <v>11</v>
      </c>
      <c r="B7" s="6">
        <v>0</v>
      </c>
      <c r="C7" s="133">
        <v>19.163186556194038</v>
      </c>
      <c r="D7" s="157">
        <v>23</v>
      </c>
      <c r="E7" s="157">
        <v>22</v>
      </c>
      <c r="F7" s="133">
        <v>25.96760991580917</v>
      </c>
      <c r="G7" s="133">
        <v>26.136430074836298</v>
      </c>
      <c r="H7" s="133">
        <v>38.785664172123482</v>
      </c>
      <c r="I7" s="134">
        <v>41.738482226379794</v>
      </c>
      <c r="K7" s="190" t="s">
        <v>11</v>
      </c>
      <c r="L7" s="6">
        <v>0</v>
      </c>
      <c r="M7" s="133">
        <v>41.518442166258083</v>
      </c>
      <c r="N7" s="157">
        <v>35</v>
      </c>
      <c r="O7" s="157">
        <v>31</v>
      </c>
      <c r="P7" s="133">
        <v>40.911076443057723</v>
      </c>
      <c r="Q7" s="133">
        <v>46.569812792511705</v>
      </c>
      <c r="R7" s="133">
        <v>69.303432137285498</v>
      </c>
      <c r="S7" s="134">
        <v>70.765665626625079</v>
      </c>
    </row>
    <row r="8" spans="1:19" x14ac:dyDescent="0.25">
      <c r="A8" s="190"/>
      <c r="B8" s="7">
        <v>4.1666666666666664E-2</v>
      </c>
      <c r="C8" s="135">
        <v>13.212660785973727</v>
      </c>
      <c r="D8" s="158">
        <v>14</v>
      </c>
      <c r="E8" s="158">
        <v>18</v>
      </c>
      <c r="F8" s="135">
        <v>17.64251577136303</v>
      </c>
      <c r="G8" s="135">
        <v>19.609762314407696</v>
      </c>
      <c r="H8" s="135">
        <v>31.66456381826292</v>
      </c>
      <c r="I8" s="136">
        <v>34.567259287580448</v>
      </c>
      <c r="K8" s="190"/>
      <c r="L8" s="7">
        <v>4.1666666666666664E-2</v>
      </c>
      <c r="M8" s="135">
        <v>27.418046618046624</v>
      </c>
      <c r="N8" s="158">
        <v>17</v>
      </c>
      <c r="O8" s="158">
        <v>27</v>
      </c>
      <c r="P8" s="135">
        <v>27.07827827827828</v>
      </c>
      <c r="Q8" s="135">
        <v>28.399599599599604</v>
      </c>
      <c r="R8" s="135">
        <v>54.508908908908914</v>
      </c>
      <c r="S8" s="136">
        <v>54.079479479479488</v>
      </c>
    </row>
    <row r="9" spans="1:19" x14ac:dyDescent="0.25">
      <c r="A9" s="190"/>
      <c r="B9" s="6">
        <v>8.3333333333333329E-2</v>
      </c>
      <c r="C9" s="133">
        <v>10.050694808962069</v>
      </c>
      <c r="D9" s="157">
        <v>14</v>
      </c>
      <c r="E9" s="157">
        <v>15</v>
      </c>
      <c r="F9" s="133">
        <v>14.912202668729453</v>
      </c>
      <c r="G9" s="133">
        <v>15.924015341971248</v>
      </c>
      <c r="H9" s="133">
        <v>24.666731128730746</v>
      </c>
      <c r="I9" s="134">
        <v>24.605975633339778</v>
      </c>
      <c r="K9" s="190"/>
      <c r="L9" s="6">
        <v>8.3333333333333329E-2</v>
      </c>
      <c r="M9" s="133">
        <v>27.090756124181421</v>
      </c>
      <c r="N9" s="157">
        <v>18</v>
      </c>
      <c r="O9" s="157">
        <v>25</v>
      </c>
      <c r="P9" s="133">
        <v>26.865874363327677</v>
      </c>
      <c r="Q9" s="133">
        <v>27.463603565365027</v>
      </c>
      <c r="R9" s="133">
        <v>53.184210526315795</v>
      </c>
      <c r="S9" s="134">
        <v>59.356182795698935</v>
      </c>
    </row>
    <row r="10" spans="1:19" x14ac:dyDescent="0.25">
      <c r="A10" s="190"/>
      <c r="B10" s="7">
        <v>0.125</v>
      </c>
      <c r="C10" s="135">
        <v>10.539464383884393</v>
      </c>
      <c r="D10" s="158">
        <v>6</v>
      </c>
      <c r="E10" s="158">
        <v>21</v>
      </c>
      <c r="F10" s="135">
        <v>13.5717427157779</v>
      </c>
      <c r="G10" s="135">
        <v>14.268554150632216</v>
      </c>
      <c r="H10" s="135">
        <v>17.634689389774604</v>
      </c>
      <c r="I10" s="136">
        <v>15.683617372182518</v>
      </c>
      <c r="K10" s="190"/>
      <c r="L10" s="7">
        <v>0.125</v>
      </c>
      <c r="M10" s="135">
        <v>31.016768252805605</v>
      </c>
      <c r="N10" s="158">
        <v>18</v>
      </c>
      <c r="O10" s="158">
        <v>36</v>
      </c>
      <c r="P10" s="135">
        <v>31.751327595678447</v>
      </c>
      <c r="Q10" s="135">
        <v>31.376396264420432</v>
      </c>
      <c r="R10" s="135">
        <v>35.093572605749863</v>
      </c>
      <c r="S10" s="136">
        <v>34.536531770737966</v>
      </c>
    </row>
    <row r="11" spans="1:19" x14ac:dyDescent="0.25">
      <c r="A11" s="190"/>
      <c r="B11" s="6">
        <v>0.16666666666666699</v>
      </c>
      <c r="C11" s="133">
        <v>25.096485313276069</v>
      </c>
      <c r="D11" s="157">
        <v>26</v>
      </c>
      <c r="E11" s="157">
        <v>25</v>
      </c>
      <c r="F11" s="133">
        <v>25.776147050441725</v>
      </c>
      <c r="G11" s="133">
        <v>24.802668139070967</v>
      </c>
      <c r="H11" s="133">
        <v>15.989277571957825</v>
      </c>
      <c r="I11" s="134">
        <v>11.659340267882587</v>
      </c>
      <c r="K11" s="190"/>
      <c r="L11" s="6">
        <v>0.16666666666666699</v>
      </c>
      <c r="M11" s="133">
        <v>74.17260821048923</v>
      </c>
      <c r="N11" s="157">
        <v>74</v>
      </c>
      <c r="O11" s="157">
        <v>67</v>
      </c>
      <c r="P11" s="133">
        <v>76.201444764198044</v>
      </c>
      <c r="Q11" s="133">
        <v>70.144608562870729</v>
      </c>
      <c r="R11" s="133">
        <v>35.558465965818989</v>
      </c>
      <c r="S11" s="134">
        <v>29.057217947964997</v>
      </c>
    </row>
    <row r="12" spans="1:19" x14ac:dyDescent="0.25">
      <c r="A12" s="190"/>
      <c r="B12" s="7">
        <v>0.20833333333333301</v>
      </c>
      <c r="C12" s="135">
        <v>71.136551588665696</v>
      </c>
      <c r="D12" s="158">
        <v>68</v>
      </c>
      <c r="E12" s="158">
        <v>76</v>
      </c>
      <c r="F12" s="135">
        <v>71.674939841870057</v>
      </c>
      <c r="G12" s="135">
        <v>65.231488484015131</v>
      </c>
      <c r="H12" s="135">
        <v>26.155517359917496</v>
      </c>
      <c r="I12" s="136">
        <v>22.022688209006528</v>
      </c>
      <c r="K12" s="190"/>
      <c r="L12" s="7">
        <v>0.20833333333333301</v>
      </c>
      <c r="M12" s="135">
        <v>307.04534983637126</v>
      </c>
      <c r="N12" s="158">
        <v>314</v>
      </c>
      <c r="O12" s="158">
        <v>323</v>
      </c>
      <c r="P12" s="135">
        <v>304.84509205258053</v>
      </c>
      <c r="Q12" s="135">
        <v>280.12359452986448</v>
      </c>
      <c r="R12" s="135">
        <v>104.45276706217889</v>
      </c>
      <c r="S12" s="136">
        <v>68.154197975513569</v>
      </c>
    </row>
    <row r="13" spans="1:19" x14ac:dyDescent="0.25">
      <c r="A13" s="190"/>
      <c r="B13" s="6">
        <v>0.25</v>
      </c>
      <c r="C13" s="133">
        <v>136.09278657721455</v>
      </c>
      <c r="D13" s="157">
        <v>136</v>
      </c>
      <c r="E13" s="157">
        <v>138</v>
      </c>
      <c r="F13" s="133">
        <v>133.56279514442159</v>
      </c>
      <c r="G13" s="133">
        <v>122.80267694179682</v>
      </c>
      <c r="H13" s="133">
        <v>44.12468735212601</v>
      </c>
      <c r="I13" s="134">
        <v>32.472192446234232</v>
      </c>
      <c r="K13" s="190"/>
      <c r="L13" s="6">
        <v>0.25</v>
      </c>
      <c r="M13" s="133">
        <v>366.80046368454674</v>
      </c>
      <c r="N13" s="157">
        <v>368</v>
      </c>
      <c r="O13" s="157">
        <v>377</v>
      </c>
      <c r="P13" s="133">
        <v>368.50015093363243</v>
      </c>
      <c r="Q13" s="133">
        <v>327.74309897892203</v>
      </c>
      <c r="R13" s="133">
        <v>114.61950350022285</v>
      </c>
      <c r="S13" s="134">
        <v>85.51484540083662</v>
      </c>
    </row>
    <row r="14" spans="1:19" x14ac:dyDescent="0.25">
      <c r="A14" s="190"/>
      <c r="B14" s="7">
        <v>0.29166666666666702</v>
      </c>
      <c r="C14" s="135">
        <v>345.32947042177602</v>
      </c>
      <c r="D14" s="158">
        <v>305</v>
      </c>
      <c r="E14" s="158">
        <v>395</v>
      </c>
      <c r="F14" s="135">
        <v>344.26492386470824</v>
      </c>
      <c r="G14" s="135">
        <v>320.27601850604134</v>
      </c>
      <c r="H14" s="135">
        <v>151.97322912455641</v>
      </c>
      <c r="I14" s="136">
        <v>103.31154830885325</v>
      </c>
      <c r="K14" s="190"/>
      <c r="L14" s="7">
        <v>0.29166666666666702</v>
      </c>
      <c r="M14" s="135">
        <v>308.6420447405493</v>
      </c>
      <c r="N14" s="158">
        <v>319</v>
      </c>
      <c r="O14" s="158">
        <v>320</v>
      </c>
      <c r="P14" s="135">
        <v>313.13455454559477</v>
      </c>
      <c r="Q14" s="135">
        <v>287.14930400160495</v>
      </c>
      <c r="R14" s="135">
        <v>117.44764579700305</v>
      </c>
      <c r="S14" s="136">
        <v>78.733969660025608</v>
      </c>
    </row>
    <row r="15" spans="1:19" x14ac:dyDescent="0.25">
      <c r="A15" s="190"/>
      <c r="B15" s="6">
        <v>0.33333333333333298</v>
      </c>
      <c r="C15" s="133">
        <v>297.39163377695183</v>
      </c>
      <c r="D15" s="157">
        <v>265</v>
      </c>
      <c r="E15" s="157">
        <v>340</v>
      </c>
      <c r="F15" s="133">
        <v>303.9895534522696</v>
      </c>
      <c r="G15" s="133">
        <v>280.80093395102455</v>
      </c>
      <c r="H15" s="133">
        <v>156.66297228059952</v>
      </c>
      <c r="I15" s="134">
        <v>107.57886044169005</v>
      </c>
      <c r="K15" s="190"/>
      <c r="L15" s="6">
        <v>0.33333333333333298</v>
      </c>
      <c r="M15" s="133">
        <v>238.21498391004721</v>
      </c>
      <c r="N15" s="157">
        <v>227</v>
      </c>
      <c r="O15" s="157">
        <v>255</v>
      </c>
      <c r="P15" s="133">
        <v>243.1774423642544</v>
      </c>
      <c r="Q15" s="133">
        <v>223.05131005007718</v>
      </c>
      <c r="R15" s="133">
        <v>108.76176051004772</v>
      </c>
      <c r="S15" s="134">
        <v>82.262470866576251</v>
      </c>
    </row>
    <row r="16" spans="1:19" x14ac:dyDescent="0.25">
      <c r="A16" s="190"/>
      <c r="B16" s="7">
        <v>0.375</v>
      </c>
      <c r="C16" s="135">
        <v>202.3060384997722</v>
      </c>
      <c r="D16" s="158">
        <v>223</v>
      </c>
      <c r="E16" s="158">
        <v>182</v>
      </c>
      <c r="F16" s="135">
        <v>213.89025804581036</v>
      </c>
      <c r="G16" s="135">
        <v>215.34400822702233</v>
      </c>
      <c r="H16" s="135">
        <v>148.43908560452306</v>
      </c>
      <c r="I16" s="136">
        <v>112.93137503624237</v>
      </c>
      <c r="K16" s="190"/>
      <c r="L16" s="7">
        <v>0.375</v>
      </c>
      <c r="M16" s="135">
        <v>158.95738550197152</v>
      </c>
      <c r="N16" s="158">
        <v>160</v>
      </c>
      <c r="O16" s="158">
        <v>168</v>
      </c>
      <c r="P16" s="135">
        <v>161.52915237628613</v>
      </c>
      <c r="Q16" s="135">
        <v>162.61447275300776</v>
      </c>
      <c r="R16" s="135">
        <v>109.5810877021068</v>
      </c>
      <c r="S16" s="136">
        <v>86.562809624911537</v>
      </c>
    </row>
    <row r="17" spans="1:19" x14ac:dyDescent="0.25">
      <c r="A17" s="190"/>
      <c r="B17" s="6">
        <v>0.41666666666666702</v>
      </c>
      <c r="C17" s="133">
        <v>146.02529558049287</v>
      </c>
      <c r="D17" s="157">
        <v>161</v>
      </c>
      <c r="E17" s="157">
        <v>149</v>
      </c>
      <c r="F17" s="133">
        <v>157.67232450131976</v>
      </c>
      <c r="G17" s="133">
        <v>158.00852294875651</v>
      </c>
      <c r="H17" s="133">
        <v>114.94793232873356</v>
      </c>
      <c r="I17" s="134">
        <v>98.677481149832374</v>
      </c>
      <c r="K17" s="190"/>
      <c r="L17" s="6">
        <v>0.41666666666666702</v>
      </c>
      <c r="M17" s="133">
        <v>183.9713842844489</v>
      </c>
      <c r="N17" s="157">
        <v>204</v>
      </c>
      <c r="O17" s="157">
        <v>162</v>
      </c>
      <c r="P17" s="133">
        <v>188.71368467670507</v>
      </c>
      <c r="Q17" s="133">
        <v>200.33961470327725</v>
      </c>
      <c r="R17" s="133">
        <v>160.55859167404779</v>
      </c>
      <c r="S17" s="134">
        <v>144.84190655447298</v>
      </c>
    </row>
    <row r="18" spans="1:19" x14ac:dyDescent="0.25">
      <c r="A18" s="190"/>
      <c r="B18" s="7">
        <v>0.45833333333333298</v>
      </c>
      <c r="C18" s="135">
        <v>199.39181920646018</v>
      </c>
      <c r="D18" s="158">
        <v>175</v>
      </c>
      <c r="E18" s="158">
        <v>229</v>
      </c>
      <c r="F18" s="135">
        <v>203.29784613335997</v>
      </c>
      <c r="G18" s="135">
        <v>219.75124005459571</v>
      </c>
      <c r="H18" s="135">
        <v>166.41794555966132</v>
      </c>
      <c r="I18" s="136">
        <v>128.79833993586115</v>
      </c>
      <c r="K18" s="190"/>
      <c r="L18" s="7">
        <v>0.45833333333333298</v>
      </c>
      <c r="M18" s="135">
        <v>192.70049733113248</v>
      </c>
      <c r="N18" s="158">
        <v>179</v>
      </c>
      <c r="O18" s="158">
        <v>212</v>
      </c>
      <c r="P18" s="135">
        <v>206.47589444575445</v>
      </c>
      <c r="Q18" s="135">
        <v>227.73199854230529</v>
      </c>
      <c r="R18" s="135">
        <v>183.97929216060368</v>
      </c>
      <c r="S18" s="136">
        <v>164.77881090698619</v>
      </c>
    </row>
    <row r="19" spans="1:19" x14ac:dyDescent="0.25">
      <c r="A19" s="190"/>
      <c r="B19" s="6">
        <v>0.5</v>
      </c>
      <c r="C19" s="133">
        <v>151.6627422053547</v>
      </c>
      <c r="D19" s="157">
        <v>177</v>
      </c>
      <c r="E19" s="157">
        <v>146</v>
      </c>
      <c r="F19" s="133">
        <v>162.57456783360988</v>
      </c>
      <c r="G19" s="133">
        <v>171.97898777206748</v>
      </c>
      <c r="H19" s="133">
        <v>139.01733498735319</v>
      </c>
      <c r="I19" s="134">
        <v>112.8938017216843</v>
      </c>
      <c r="K19" s="190"/>
      <c r="L19" s="6">
        <v>0.5</v>
      </c>
      <c r="M19" s="133">
        <v>165.95255190430356</v>
      </c>
      <c r="N19" s="157">
        <v>178</v>
      </c>
      <c r="O19" s="157">
        <v>163</v>
      </c>
      <c r="P19" s="133">
        <v>182.09859480269489</v>
      </c>
      <c r="Q19" s="133">
        <v>197.20236766121272</v>
      </c>
      <c r="R19" s="133">
        <v>152.31114533205005</v>
      </c>
      <c r="S19" s="134">
        <v>140.31433429579724</v>
      </c>
    </row>
    <row r="20" spans="1:19" x14ac:dyDescent="0.25">
      <c r="A20" s="190"/>
      <c r="B20" s="7">
        <v>0.54166666666666696</v>
      </c>
      <c r="C20" s="135">
        <v>172.78319457144227</v>
      </c>
      <c r="D20" s="158">
        <v>179</v>
      </c>
      <c r="E20" s="158">
        <v>199</v>
      </c>
      <c r="F20" s="135">
        <v>190.14909283411129</v>
      </c>
      <c r="G20" s="135">
        <v>200.84465084941525</v>
      </c>
      <c r="H20" s="135">
        <v>158.73651282544876</v>
      </c>
      <c r="I20" s="136">
        <v>134.45699985562345</v>
      </c>
      <c r="K20" s="190"/>
      <c r="L20" s="7">
        <v>0.54166666666666696</v>
      </c>
      <c r="M20" s="135">
        <v>174.77675555698525</v>
      </c>
      <c r="N20" s="158">
        <v>183</v>
      </c>
      <c r="O20" s="158">
        <v>177</v>
      </c>
      <c r="P20" s="135">
        <v>191.33528484575547</v>
      </c>
      <c r="Q20" s="135">
        <v>216.12024318847108</v>
      </c>
      <c r="R20" s="135">
        <v>152.68182841702321</v>
      </c>
      <c r="S20" s="136">
        <v>155.64287322675074</v>
      </c>
    </row>
    <row r="21" spans="1:19" x14ac:dyDescent="0.25">
      <c r="A21" s="190"/>
      <c r="B21" s="6">
        <v>0.58333333333333304</v>
      </c>
      <c r="C21" s="133">
        <v>317.55367824128012</v>
      </c>
      <c r="D21" s="157">
        <v>328</v>
      </c>
      <c r="E21" s="157">
        <v>371</v>
      </c>
      <c r="F21" s="133">
        <v>346.3081524239762</v>
      </c>
      <c r="G21" s="133">
        <v>343.43955048033348</v>
      </c>
      <c r="H21" s="133">
        <v>269.34158056914987</v>
      </c>
      <c r="I21" s="134">
        <v>224.363331520754</v>
      </c>
      <c r="K21" s="190"/>
      <c r="L21" s="6">
        <v>0.58333333333333304</v>
      </c>
      <c r="M21" s="133">
        <v>196.28389287400779</v>
      </c>
      <c r="N21" s="157">
        <v>190</v>
      </c>
      <c r="O21" s="157">
        <v>220</v>
      </c>
      <c r="P21" s="133">
        <v>213.5768928065481</v>
      </c>
      <c r="Q21" s="133">
        <v>236.2480061913007</v>
      </c>
      <c r="R21" s="133">
        <v>157.5334487643633</v>
      </c>
      <c r="S21" s="134">
        <v>153.90972768770661</v>
      </c>
    </row>
    <row r="22" spans="1:19" x14ac:dyDescent="0.25">
      <c r="A22" s="190"/>
      <c r="B22" s="7">
        <v>0.625</v>
      </c>
      <c r="C22" s="135">
        <v>816.39293697988535</v>
      </c>
      <c r="D22" s="158">
        <v>666</v>
      </c>
      <c r="E22" s="158">
        <v>929</v>
      </c>
      <c r="F22" s="135">
        <v>815.5023888491155</v>
      </c>
      <c r="G22" s="135">
        <v>735.44322161019625</v>
      </c>
      <c r="H22" s="135">
        <v>620.85131666739733</v>
      </c>
      <c r="I22" s="136">
        <v>512.89912774133222</v>
      </c>
      <c r="K22" s="190"/>
      <c r="L22" s="7">
        <v>0.625</v>
      </c>
      <c r="M22" s="135">
        <v>301.24297160836426</v>
      </c>
      <c r="N22" s="158">
        <v>313</v>
      </c>
      <c r="O22" s="158">
        <v>301</v>
      </c>
      <c r="P22" s="135">
        <v>312.19395523084518</v>
      </c>
      <c r="Q22" s="135">
        <v>309.32684282800273</v>
      </c>
      <c r="R22" s="135">
        <v>196.00325302971723</v>
      </c>
      <c r="S22" s="136">
        <v>195.64716626448202</v>
      </c>
    </row>
    <row r="23" spans="1:19" x14ac:dyDescent="0.25">
      <c r="A23" s="190"/>
      <c r="B23" s="6">
        <v>0.66666666666666696</v>
      </c>
      <c r="C23" s="133">
        <v>561.79614767255225</v>
      </c>
      <c r="D23" s="157">
        <v>498</v>
      </c>
      <c r="E23" s="157">
        <v>604</v>
      </c>
      <c r="F23" s="133">
        <v>484.76487723678736</v>
      </c>
      <c r="G23" s="133">
        <v>540.06623664863366</v>
      </c>
      <c r="H23" s="133">
        <v>411.32403939520043</v>
      </c>
      <c r="I23" s="134">
        <v>330.32695242058537</v>
      </c>
      <c r="K23" s="190"/>
      <c r="L23" s="6">
        <v>0.66666666666666696</v>
      </c>
      <c r="M23" s="133">
        <v>356.69663774617914</v>
      </c>
      <c r="N23" s="157">
        <v>361</v>
      </c>
      <c r="O23" s="157">
        <v>340</v>
      </c>
      <c r="P23" s="133">
        <v>344.1628732117918</v>
      </c>
      <c r="Q23" s="133">
        <v>339.15241237727366</v>
      </c>
      <c r="R23" s="133">
        <v>205.54869839831906</v>
      </c>
      <c r="S23" s="134">
        <v>196.74566342472019</v>
      </c>
    </row>
    <row r="24" spans="1:19" x14ac:dyDescent="0.25">
      <c r="A24" s="190"/>
      <c r="B24" s="7">
        <v>0.70833333333333304</v>
      </c>
      <c r="C24" s="135">
        <v>251.37141180247812</v>
      </c>
      <c r="D24" s="158">
        <v>242</v>
      </c>
      <c r="E24" s="158">
        <v>275</v>
      </c>
      <c r="F24" s="135">
        <v>250.17776314470993</v>
      </c>
      <c r="G24" s="135">
        <v>239.19616025117975</v>
      </c>
      <c r="H24" s="135">
        <v>188.17234970487328</v>
      </c>
      <c r="I24" s="136">
        <v>148.26089010406974</v>
      </c>
      <c r="K24" s="190"/>
      <c r="L24" s="7">
        <v>0.70833333333333304</v>
      </c>
      <c r="M24" s="135">
        <v>331.94660369962162</v>
      </c>
      <c r="N24" s="158">
        <v>319</v>
      </c>
      <c r="O24" s="158">
        <v>364</v>
      </c>
      <c r="P24" s="135">
        <v>338.22648799635772</v>
      </c>
      <c r="Q24" s="135">
        <v>313.21290622269805</v>
      </c>
      <c r="R24" s="135">
        <v>184.88829414153349</v>
      </c>
      <c r="S24" s="136">
        <v>179.56410966320894</v>
      </c>
    </row>
    <row r="25" spans="1:19" x14ac:dyDescent="0.25">
      <c r="A25" s="190"/>
      <c r="B25" s="6">
        <v>0.75</v>
      </c>
      <c r="C25" s="133">
        <v>132.994594007432</v>
      </c>
      <c r="D25" s="157">
        <v>148</v>
      </c>
      <c r="E25" s="157">
        <v>141</v>
      </c>
      <c r="F25" s="133">
        <v>155.59219111952044</v>
      </c>
      <c r="G25" s="133">
        <v>151.63927251507491</v>
      </c>
      <c r="H25" s="133">
        <v>114.29138889380087</v>
      </c>
      <c r="I25" s="134">
        <v>93.796004196801704</v>
      </c>
      <c r="K25" s="190"/>
      <c r="L25" s="6">
        <v>0.75</v>
      </c>
      <c r="M25" s="133">
        <v>166.65497193312279</v>
      </c>
      <c r="N25" s="157">
        <v>180</v>
      </c>
      <c r="O25" s="157">
        <v>193</v>
      </c>
      <c r="P25" s="133">
        <v>191.14049628714963</v>
      </c>
      <c r="Q25" s="133">
        <v>177.00133628782626</v>
      </c>
      <c r="R25" s="133">
        <v>130.86767367512982</v>
      </c>
      <c r="S25" s="134">
        <v>124.07044548565888</v>
      </c>
    </row>
    <row r="26" spans="1:19" x14ac:dyDescent="0.25">
      <c r="A26" s="190"/>
      <c r="B26" s="7">
        <v>0.79166666666666696</v>
      </c>
      <c r="C26" s="135">
        <v>106.54289877699713</v>
      </c>
      <c r="D26" s="158">
        <v>115</v>
      </c>
      <c r="E26" s="158">
        <v>122</v>
      </c>
      <c r="F26" s="135">
        <v>122.9982513661202</v>
      </c>
      <c r="G26" s="135">
        <v>132.91761991499695</v>
      </c>
      <c r="H26" s="135">
        <v>109.98315725561629</v>
      </c>
      <c r="I26" s="136">
        <v>92.274110503946574</v>
      </c>
      <c r="K26" s="190"/>
      <c r="L26" s="7">
        <v>0.79166666666666696</v>
      </c>
      <c r="M26" s="135">
        <v>118.77245041386851</v>
      </c>
      <c r="N26" s="158">
        <v>115</v>
      </c>
      <c r="O26" s="158">
        <v>145</v>
      </c>
      <c r="P26" s="135">
        <v>133.13342703940859</v>
      </c>
      <c r="Q26" s="135">
        <v>142.07237926666321</v>
      </c>
      <c r="R26" s="135">
        <v>119.40861054713939</v>
      </c>
      <c r="S26" s="136">
        <v>108.61813906675691</v>
      </c>
    </row>
    <row r="27" spans="1:19" x14ac:dyDescent="0.25">
      <c r="A27" s="190"/>
      <c r="B27" s="6">
        <v>0.83333333333333304</v>
      </c>
      <c r="C27" s="133">
        <v>62.840792748185123</v>
      </c>
      <c r="D27" s="157">
        <v>74</v>
      </c>
      <c r="E27" s="157">
        <v>74</v>
      </c>
      <c r="F27" s="133">
        <v>72.327947769052557</v>
      </c>
      <c r="G27" s="133">
        <v>79.424675598193076</v>
      </c>
      <c r="H27" s="133">
        <v>73.565103148098004</v>
      </c>
      <c r="I27" s="134">
        <v>55.108704155007977</v>
      </c>
      <c r="K27" s="190"/>
      <c r="L27" s="6">
        <v>0.83333333333333304</v>
      </c>
      <c r="M27" s="133">
        <v>100.49861946367109</v>
      </c>
      <c r="N27" s="157">
        <v>101</v>
      </c>
      <c r="O27" s="157">
        <v>137</v>
      </c>
      <c r="P27" s="133">
        <v>132.98437913688113</v>
      </c>
      <c r="Q27" s="133">
        <v>155.04717147648046</v>
      </c>
      <c r="R27" s="133">
        <v>145.16388668255232</v>
      </c>
      <c r="S27" s="134">
        <v>128.53146235989763</v>
      </c>
    </row>
    <row r="28" spans="1:19" x14ac:dyDescent="0.25">
      <c r="A28" s="190"/>
      <c r="B28" s="7">
        <v>0.875</v>
      </c>
      <c r="C28" s="135">
        <v>58.310524059586321</v>
      </c>
      <c r="D28" s="158">
        <v>48</v>
      </c>
      <c r="E28" s="158">
        <v>93</v>
      </c>
      <c r="F28" s="135">
        <v>64.840960240060014</v>
      </c>
      <c r="G28" s="135">
        <v>86.133254742256995</v>
      </c>
      <c r="H28" s="135">
        <v>85.997928053441925</v>
      </c>
      <c r="I28" s="136">
        <v>54.119762083377985</v>
      </c>
      <c r="K28" s="190"/>
      <c r="L28" s="7">
        <v>0.875</v>
      </c>
      <c r="M28" s="135">
        <v>79.523115920096856</v>
      </c>
      <c r="N28" s="158">
        <v>77</v>
      </c>
      <c r="O28" s="158">
        <v>114</v>
      </c>
      <c r="P28" s="135">
        <v>101.91232073011736</v>
      </c>
      <c r="Q28" s="135">
        <v>130.91626942090394</v>
      </c>
      <c r="R28" s="135">
        <v>127.00130378096478</v>
      </c>
      <c r="S28" s="136">
        <v>99.049214336158201</v>
      </c>
    </row>
    <row r="29" spans="1:19" x14ac:dyDescent="0.25">
      <c r="A29" s="190"/>
      <c r="B29" s="6">
        <v>0.91666666666666696</v>
      </c>
      <c r="C29" s="133">
        <v>46.62119468051236</v>
      </c>
      <c r="D29" s="157">
        <v>57</v>
      </c>
      <c r="E29" s="157">
        <v>63</v>
      </c>
      <c r="F29" s="133">
        <v>55.612892165266594</v>
      </c>
      <c r="G29" s="133">
        <v>72.597634150522893</v>
      </c>
      <c r="H29" s="133">
        <v>81.046631236070638</v>
      </c>
      <c r="I29" s="134">
        <v>45.688325047145547</v>
      </c>
      <c r="K29" s="190"/>
      <c r="L29" s="6">
        <v>0.91666666666666696</v>
      </c>
      <c r="M29" s="133">
        <v>70.163885696605391</v>
      </c>
      <c r="N29" s="157">
        <v>91</v>
      </c>
      <c r="O29" s="157">
        <v>92</v>
      </c>
      <c r="P29" s="133">
        <v>97.869894801980195</v>
      </c>
      <c r="Q29" s="133">
        <v>138.0859503919142</v>
      </c>
      <c r="R29" s="133">
        <v>140.42079207920793</v>
      </c>
      <c r="S29" s="134">
        <v>92.132271039603964</v>
      </c>
    </row>
    <row r="30" spans="1:19" ht="15.75" thickBot="1" x14ac:dyDescent="0.3">
      <c r="A30" s="191"/>
      <c r="B30" s="8">
        <v>0.95833333333333304</v>
      </c>
      <c r="C30" s="137">
        <v>29.776902367907244</v>
      </c>
      <c r="D30" s="160">
        <v>40</v>
      </c>
      <c r="E30" s="160">
        <v>33</v>
      </c>
      <c r="F30" s="137">
        <v>37.091155397675955</v>
      </c>
      <c r="G30" s="137">
        <v>50.601143958095001</v>
      </c>
      <c r="H30" s="137">
        <v>58.728028980271731</v>
      </c>
      <c r="I30" s="138">
        <v>28.835490798161633</v>
      </c>
      <c r="K30" s="191"/>
      <c r="L30" s="8">
        <v>0.95833333333333304</v>
      </c>
      <c r="M30" s="137">
        <v>42.122108509743448</v>
      </c>
      <c r="N30" s="160">
        <v>49</v>
      </c>
      <c r="O30" s="160">
        <v>57</v>
      </c>
      <c r="P30" s="137">
        <v>58.581263682343177</v>
      </c>
      <c r="Q30" s="137">
        <v>88.04726856395159</v>
      </c>
      <c r="R30" s="137">
        <v>94.245338567222774</v>
      </c>
      <c r="S30" s="138">
        <v>60.168956493294075</v>
      </c>
    </row>
    <row r="31" spans="1:19" x14ac:dyDescent="0.25">
      <c r="A31" s="2"/>
      <c r="B31" s="3" t="s">
        <v>0</v>
      </c>
      <c r="C31" s="4" t="s">
        <v>1</v>
      </c>
      <c r="D31" s="4" t="s">
        <v>2</v>
      </c>
      <c r="E31" s="4" t="s">
        <v>3</v>
      </c>
      <c r="F31" s="4" t="s">
        <v>4</v>
      </c>
      <c r="G31" s="4" t="s">
        <v>5</v>
      </c>
      <c r="H31" s="4" t="s">
        <v>6</v>
      </c>
      <c r="I31" s="5" t="s">
        <v>7</v>
      </c>
      <c r="K31" s="2"/>
      <c r="L31" s="3" t="s">
        <v>0</v>
      </c>
      <c r="M31" s="4" t="s">
        <v>1</v>
      </c>
      <c r="N31" s="4" t="s">
        <v>2</v>
      </c>
      <c r="O31" s="4" t="s">
        <v>3</v>
      </c>
      <c r="P31" s="4" t="s">
        <v>4</v>
      </c>
      <c r="Q31" s="4" t="s">
        <v>5</v>
      </c>
      <c r="R31" s="4" t="s">
        <v>6</v>
      </c>
      <c r="S31" s="5" t="s">
        <v>7</v>
      </c>
    </row>
    <row r="32" spans="1:19" x14ac:dyDescent="0.25">
      <c r="A32" s="190" t="s">
        <v>12</v>
      </c>
      <c r="B32" s="6">
        <v>0</v>
      </c>
      <c r="C32" s="133">
        <v>17.321424198036333</v>
      </c>
      <c r="D32" s="139">
        <v>19.143978425945633</v>
      </c>
      <c r="E32" s="139">
        <v>15.012246701597123</v>
      </c>
      <c r="F32" s="133">
        <v>17.550019523174477</v>
      </c>
      <c r="G32" s="133">
        <v>22.039143494761714</v>
      </c>
      <c r="H32" s="133">
        <v>38.231941268317065</v>
      </c>
      <c r="I32" s="134">
        <v>38.006215983420866</v>
      </c>
      <c r="K32" s="190" t="s">
        <v>12</v>
      </c>
      <c r="L32" s="6">
        <v>0</v>
      </c>
      <c r="M32" s="133">
        <v>36.215030071551588</v>
      </c>
      <c r="N32" s="139">
        <v>37.858581187193494</v>
      </c>
      <c r="O32" s="139">
        <v>29.13565002952312</v>
      </c>
      <c r="P32" s="133">
        <v>37.263820250819435</v>
      </c>
      <c r="Q32" s="133">
        <v>39.937135744790652</v>
      </c>
      <c r="R32" s="133">
        <v>58.286375768436301</v>
      </c>
      <c r="S32" s="134">
        <v>54.270244783674656</v>
      </c>
    </row>
    <row r="33" spans="1:19" x14ac:dyDescent="0.25">
      <c r="A33" s="190"/>
      <c r="B33" s="7">
        <v>4.1666666666666664E-2</v>
      </c>
      <c r="C33" s="135">
        <v>12.942500290233967</v>
      </c>
      <c r="D33" s="135">
        <v>12.024999999999997</v>
      </c>
      <c r="E33" s="135">
        <v>12.03812945947333</v>
      </c>
      <c r="F33" s="135">
        <v>11.957224954022511</v>
      </c>
      <c r="G33" s="135">
        <v>16.398630658268107</v>
      </c>
      <c r="H33" s="135">
        <v>28.966736167868156</v>
      </c>
      <c r="I33" s="136">
        <v>35.067305305748711</v>
      </c>
      <c r="K33" s="190"/>
      <c r="L33" s="7">
        <v>4.1666666666666664E-2</v>
      </c>
      <c r="M33" s="135">
        <v>23.463747768793333</v>
      </c>
      <c r="N33" s="135">
        <v>17.68752660706684</v>
      </c>
      <c r="O33" s="135">
        <v>25.009839650145771</v>
      </c>
      <c r="P33" s="135">
        <v>24.090193598133929</v>
      </c>
      <c r="Q33" s="135">
        <v>25.862219569245919</v>
      </c>
      <c r="R33" s="135">
        <v>43.934799044468612</v>
      </c>
      <c r="S33" s="136">
        <v>44.241597898600645</v>
      </c>
    </row>
    <row r="34" spans="1:19" x14ac:dyDescent="0.25">
      <c r="A34" s="190"/>
      <c r="B34" s="6">
        <v>8.3333333333333329E-2</v>
      </c>
      <c r="C34" s="133">
        <v>10.952935913780379</v>
      </c>
      <c r="D34" s="139">
        <v>10.248848622121555</v>
      </c>
      <c r="E34" s="139">
        <v>10.574005891016201</v>
      </c>
      <c r="F34" s="133">
        <v>10.884082835018702</v>
      </c>
      <c r="G34" s="133">
        <v>12.935071179466464</v>
      </c>
      <c r="H34" s="133">
        <v>23.122055536072278</v>
      </c>
      <c r="I34" s="134">
        <v>23.064223623198359</v>
      </c>
      <c r="K34" s="190"/>
      <c r="L34" s="6">
        <v>8.3333333333333329E-2</v>
      </c>
      <c r="M34" s="133">
        <v>24.886362317397367</v>
      </c>
      <c r="N34" s="139">
        <v>18.962068965517243</v>
      </c>
      <c r="O34" s="139">
        <v>21.143486108072636</v>
      </c>
      <c r="P34" s="133">
        <v>22.654220604193014</v>
      </c>
      <c r="Q34" s="133">
        <v>25.243835923196656</v>
      </c>
      <c r="R34" s="133">
        <v>42.029202000048876</v>
      </c>
      <c r="S34" s="134">
        <v>47.905376648755109</v>
      </c>
    </row>
    <row r="35" spans="1:19" x14ac:dyDescent="0.25">
      <c r="A35" s="190"/>
      <c r="B35" s="7">
        <v>0.125</v>
      </c>
      <c r="C35" s="135">
        <v>10.920968577910525</v>
      </c>
      <c r="D35" s="135">
        <v>4.7579670329670325</v>
      </c>
      <c r="E35" s="135">
        <v>14.034700113245442</v>
      </c>
      <c r="F35" s="135">
        <v>10.766183781738826</v>
      </c>
      <c r="G35" s="135">
        <v>12.134008751227338</v>
      </c>
      <c r="H35" s="135">
        <v>15.381948162655004</v>
      </c>
      <c r="I35" s="136">
        <v>14.438893291071059</v>
      </c>
      <c r="K35" s="190"/>
      <c r="L35" s="7">
        <v>0.125</v>
      </c>
      <c r="M35" s="135">
        <v>26.908384439077206</v>
      </c>
      <c r="N35" s="135">
        <v>18.862068965517242</v>
      </c>
      <c r="O35" s="135">
        <v>33.301202434558853</v>
      </c>
      <c r="P35" s="135">
        <v>26.688475889496843</v>
      </c>
      <c r="Q35" s="135">
        <v>30.147857951360475</v>
      </c>
      <c r="R35" s="135">
        <v>29.652804415865067</v>
      </c>
      <c r="S35" s="136">
        <v>31.242490419513619</v>
      </c>
    </row>
    <row r="36" spans="1:19" x14ac:dyDescent="0.25">
      <c r="A36" s="190"/>
      <c r="B36" s="6">
        <v>0.16666666666666699</v>
      </c>
      <c r="C36" s="133">
        <v>20.300657136167796</v>
      </c>
      <c r="D36" s="139">
        <v>21.377825221193522</v>
      </c>
      <c r="E36" s="139">
        <v>19.156817029482415</v>
      </c>
      <c r="F36" s="133">
        <v>21.375899708473153</v>
      </c>
      <c r="G36" s="133">
        <v>21.748469091617846</v>
      </c>
      <c r="H36" s="133">
        <v>12.960079471348767</v>
      </c>
      <c r="I36" s="134">
        <v>11.097434832860824</v>
      </c>
      <c r="K36" s="190"/>
      <c r="L36" s="6">
        <v>0.16666666666666699</v>
      </c>
      <c r="M36" s="133">
        <v>66.199586608153353</v>
      </c>
      <c r="N36" s="139">
        <v>73.502772224168851</v>
      </c>
      <c r="O36" s="139">
        <v>61.399078899627277</v>
      </c>
      <c r="P36" s="133">
        <v>68.500142339919634</v>
      </c>
      <c r="Q36" s="133">
        <v>67.349030624815924</v>
      </c>
      <c r="R36" s="133">
        <v>32.021996117537768</v>
      </c>
      <c r="S36" s="134">
        <v>25.54109158405242</v>
      </c>
    </row>
    <row r="37" spans="1:19" x14ac:dyDescent="0.25">
      <c r="A37" s="190"/>
      <c r="B37" s="7">
        <v>0.20833333333333301</v>
      </c>
      <c r="C37" s="135">
        <v>58.776298473401567</v>
      </c>
      <c r="D37" s="135">
        <v>59.780511463844796</v>
      </c>
      <c r="E37" s="135">
        <v>68.514149723213819</v>
      </c>
      <c r="F37" s="135">
        <v>64.352851695542597</v>
      </c>
      <c r="G37" s="135">
        <v>62.13051923644597</v>
      </c>
      <c r="H37" s="135">
        <v>25.884327724903141</v>
      </c>
      <c r="I37" s="136">
        <v>19.182556295892486</v>
      </c>
      <c r="K37" s="190"/>
      <c r="L37" s="7">
        <v>0.20833333333333301</v>
      </c>
      <c r="M37" s="135">
        <v>266.29191289042291</v>
      </c>
      <c r="N37" s="135">
        <v>290.04288411411216</v>
      </c>
      <c r="O37" s="135">
        <v>296.94976162808797</v>
      </c>
      <c r="P37" s="135">
        <v>293.27478561987505</v>
      </c>
      <c r="Q37" s="135">
        <v>269.74826358931108</v>
      </c>
      <c r="R37" s="135">
        <v>98.908001179837484</v>
      </c>
      <c r="S37" s="136">
        <v>60.418300568859301</v>
      </c>
    </row>
    <row r="38" spans="1:19" x14ac:dyDescent="0.25">
      <c r="A38" s="190"/>
      <c r="B38" s="6">
        <v>0.25</v>
      </c>
      <c r="C38" s="133">
        <v>123.38813866957142</v>
      </c>
      <c r="D38" s="139">
        <v>133.52970403006995</v>
      </c>
      <c r="E38" s="139">
        <v>135.80201802108127</v>
      </c>
      <c r="F38" s="133">
        <v>134.36601485882883</v>
      </c>
      <c r="G38" s="133">
        <v>130.71607360113563</v>
      </c>
      <c r="H38" s="133">
        <v>41.146865562607921</v>
      </c>
      <c r="I38" s="134">
        <v>30.166648606164507</v>
      </c>
      <c r="K38" s="190"/>
      <c r="L38" s="6">
        <v>0.25</v>
      </c>
      <c r="M38" s="133">
        <v>334.08259692893455</v>
      </c>
      <c r="N38" s="139">
        <v>356.4708273127606</v>
      </c>
      <c r="O38" s="139">
        <v>376.70972388955585</v>
      </c>
      <c r="P38" s="133">
        <v>358.22165719201098</v>
      </c>
      <c r="Q38" s="133">
        <v>355.52448015678971</v>
      </c>
      <c r="R38" s="133">
        <v>114.63136427064653</v>
      </c>
      <c r="S38" s="134">
        <v>75.393994999943601</v>
      </c>
    </row>
    <row r="39" spans="1:19" x14ac:dyDescent="0.25">
      <c r="A39" s="190"/>
      <c r="B39" s="7">
        <v>0.29166666666666702</v>
      </c>
      <c r="C39" s="135">
        <v>310.69660724807625</v>
      </c>
      <c r="D39" s="135">
        <v>305.39858277877971</v>
      </c>
      <c r="E39" s="135">
        <v>387.39136852883075</v>
      </c>
      <c r="F39" s="135">
        <v>347.75039537417871</v>
      </c>
      <c r="G39" s="135">
        <v>344.07117043021424</v>
      </c>
      <c r="H39" s="135">
        <v>134.2186630052141</v>
      </c>
      <c r="I39" s="136">
        <v>108.41782792362264</v>
      </c>
      <c r="K39" s="190"/>
      <c r="L39" s="7">
        <v>0.29166666666666702</v>
      </c>
      <c r="M39" s="135">
        <v>292.56951694466557</v>
      </c>
      <c r="N39" s="135">
        <v>311.07804286291952</v>
      </c>
      <c r="O39" s="135">
        <v>312.17746663749722</v>
      </c>
      <c r="P39" s="135">
        <v>315.09692438608278</v>
      </c>
      <c r="Q39" s="135">
        <v>306.97053598953693</v>
      </c>
      <c r="R39" s="135">
        <v>102.58795626323746</v>
      </c>
      <c r="S39" s="136">
        <v>69.295012085847162</v>
      </c>
    </row>
    <row r="40" spans="1:19" x14ac:dyDescent="0.25">
      <c r="A40" s="190"/>
      <c r="B40" s="6">
        <v>0.33333333333333298</v>
      </c>
      <c r="C40" s="133">
        <v>281.17936099896525</v>
      </c>
      <c r="D40" s="139">
        <v>272.64314710999423</v>
      </c>
      <c r="E40" s="139">
        <v>345.4411899733725</v>
      </c>
      <c r="F40" s="133">
        <v>302.72255083111276</v>
      </c>
      <c r="G40" s="133">
        <v>299.74042786429305</v>
      </c>
      <c r="H40" s="133">
        <v>149.43053506855114</v>
      </c>
      <c r="I40" s="134">
        <v>105.53711045204082</v>
      </c>
      <c r="K40" s="190"/>
      <c r="L40" s="6">
        <v>0.33333333333333298</v>
      </c>
      <c r="M40" s="133">
        <v>235.88857092172881</v>
      </c>
      <c r="N40" s="139">
        <v>234.64699202001677</v>
      </c>
      <c r="O40" s="139">
        <v>265.85324798840594</v>
      </c>
      <c r="P40" s="133">
        <v>247.29127132039784</v>
      </c>
      <c r="Q40" s="133">
        <v>244.39264002166982</v>
      </c>
      <c r="R40" s="133">
        <v>110.02731290636994</v>
      </c>
      <c r="S40" s="134">
        <v>76.22941163902928</v>
      </c>
    </row>
    <row r="41" spans="1:19" x14ac:dyDescent="0.25">
      <c r="A41" s="190"/>
      <c r="B41" s="7">
        <v>0.375</v>
      </c>
      <c r="C41" s="135">
        <v>188.83701561506967</v>
      </c>
      <c r="D41" s="135">
        <v>215.15701858039276</v>
      </c>
      <c r="E41" s="135">
        <v>182.1536682332131</v>
      </c>
      <c r="F41" s="135">
        <v>195.44170692967106</v>
      </c>
      <c r="G41" s="135">
        <v>195.65277313966826</v>
      </c>
      <c r="H41" s="135">
        <v>129.68692436103373</v>
      </c>
      <c r="I41" s="136">
        <v>107.96316817739685</v>
      </c>
      <c r="K41" s="190"/>
      <c r="L41" s="7">
        <v>0.375</v>
      </c>
      <c r="M41" s="135">
        <v>152.78318221832953</v>
      </c>
      <c r="N41" s="135">
        <v>156.59789926051226</v>
      </c>
      <c r="O41" s="135">
        <v>161.85125563425626</v>
      </c>
      <c r="P41" s="135">
        <v>159.7253988007686</v>
      </c>
      <c r="Q41" s="135">
        <v>167.139401755005</v>
      </c>
      <c r="R41" s="135">
        <v>100.76768922250692</v>
      </c>
      <c r="S41" s="136">
        <v>75.62280887751956</v>
      </c>
    </row>
    <row r="42" spans="1:19" x14ac:dyDescent="0.25">
      <c r="A42" s="190"/>
      <c r="B42" s="6">
        <v>0.41666666666666702</v>
      </c>
      <c r="C42" s="133">
        <v>133.73843937009826</v>
      </c>
      <c r="D42" s="139">
        <v>148.34433575044466</v>
      </c>
      <c r="E42" s="139">
        <v>133.92795164568341</v>
      </c>
      <c r="F42" s="133">
        <v>142.56694860395837</v>
      </c>
      <c r="G42" s="133">
        <v>150.34125639307496</v>
      </c>
      <c r="H42" s="133">
        <v>104.33423591694462</v>
      </c>
      <c r="I42" s="134">
        <v>92.378672747901945</v>
      </c>
      <c r="K42" s="190"/>
      <c r="L42" s="6">
        <v>0.41666666666666702</v>
      </c>
      <c r="M42" s="133">
        <v>172.88996162614066</v>
      </c>
      <c r="N42" s="139">
        <v>193.09518411525943</v>
      </c>
      <c r="O42" s="139">
        <v>159.83369584517047</v>
      </c>
      <c r="P42" s="133">
        <v>179.86012544872503</v>
      </c>
      <c r="Q42" s="133">
        <v>193.20531295708892</v>
      </c>
      <c r="R42" s="133">
        <v>135.5741002923354</v>
      </c>
      <c r="S42" s="134">
        <v>123.81509944538929</v>
      </c>
    </row>
    <row r="43" spans="1:19" x14ac:dyDescent="0.25">
      <c r="A43" s="190"/>
      <c r="B43" s="7">
        <v>0.45833333333333298</v>
      </c>
      <c r="C43" s="135">
        <v>180.28426261483841</v>
      </c>
      <c r="D43" s="135">
        <v>159.14059580828152</v>
      </c>
      <c r="E43" s="135">
        <v>210.43381081013624</v>
      </c>
      <c r="F43" s="135">
        <v>186.82607780462629</v>
      </c>
      <c r="G43" s="135">
        <v>203.12705696706206</v>
      </c>
      <c r="H43" s="135">
        <v>158.99712176894406</v>
      </c>
      <c r="I43" s="136">
        <v>122.949047589841</v>
      </c>
      <c r="K43" s="190"/>
      <c r="L43" s="7">
        <v>0.45833333333333298</v>
      </c>
      <c r="M43" s="135">
        <v>187.70774248327126</v>
      </c>
      <c r="N43" s="135">
        <v>167.62575562615751</v>
      </c>
      <c r="O43" s="135">
        <v>208.79892243632713</v>
      </c>
      <c r="P43" s="135">
        <v>194.94090468563689</v>
      </c>
      <c r="Q43" s="135">
        <v>212.90501248925378</v>
      </c>
      <c r="R43" s="135">
        <v>156.60902008480227</v>
      </c>
      <c r="S43" s="136">
        <v>139.03611406264255</v>
      </c>
    </row>
    <row r="44" spans="1:19" x14ac:dyDescent="0.25">
      <c r="A44" s="190"/>
      <c r="B44" s="6">
        <v>0.5</v>
      </c>
      <c r="C44" s="133">
        <v>140.62171411072936</v>
      </c>
      <c r="D44" s="139">
        <v>160.60824858438744</v>
      </c>
      <c r="E44" s="139">
        <v>130.13788629371797</v>
      </c>
      <c r="F44" s="133">
        <v>146.63631046046814</v>
      </c>
      <c r="G44" s="133">
        <v>167.53651070686752</v>
      </c>
      <c r="H44" s="133">
        <v>132.85270658759958</v>
      </c>
      <c r="I44" s="134">
        <v>107.21364731684058</v>
      </c>
      <c r="K44" s="190"/>
      <c r="L44" s="6">
        <v>0.5</v>
      </c>
      <c r="M44" s="133">
        <v>159.59205942694831</v>
      </c>
      <c r="N44" s="139">
        <v>165.62626122097456</v>
      </c>
      <c r="O44" s="139">
        <v>157.60992974238874</v>
      </c>
      <c r="P44" s="133">
        <v>169.36409485835654</v>
      </c>
      <c r="Q44" s="133">
        <v>187.48137571816201</v>
      </c>
      <c r="R44" s="133">
        <v>130.27319596582254</v>
      </c>
      <c r="S44" s="134">
        <v>118.7649391318734</v>
      </c>
    </row>
    <row r="45" spans="1:19" x14ac:dyDescent="0.25">
      <c r="A45" s="190"/>
      <c r="B45" s="7">
        <v>0.54166666666666696</v>
      </c>
      <c r="C45" s="135">
        <v>163.45012689895668</v>
      </c>
      <c r="D45" s="135">
        <v>158.86613440519781</v>
      </c>
      <c r="E45" s="135">
        <v>176.83936876356154</v>
      </c>
      <c r="F45" s="135">
        <v>159.56346242752053</v>
      </c>
      <c r="G45" s="135">
        <v>189.74437672343072</v>
      </c>
      <c r="H45" s="135">
        <v>154.36913960841133</v>
      </c>
      <c r="I45" s="136">
        <v>132.6142452108283</v>
      </c>
      <c r="K45" s="190"/>
      <c r="L45" s="7">
        <v>0.54166666666666696</v>
      </c>
      <c r="M45" s="135">
        <v>164.08045257907131</v>
      </c>
      <c r="N45" s="135">
        <v>167.27933045139238</v>
      </c>
      <c r="O45" s="135">
        <v>170.04876295985272</v>
      </c>
      <c r="P45" s="135">
        <v>176.28008117976236</v>
      </c>
      <c r="Q45" s="135">
        <v>200.49469962205333</v>
      </c>
      <c r="R45" s="135">
        <v>133.93500974992807</v>
      </c>
      <c r="S45" s="136">
        <v>133.60364134767033</v>
      </c>
    </row>
    <row r="46" spans="1:19" x14ac:dyDescent="0.25">
      <c r="A46" s="190"/>
      <c r="B46" s="6">
        <v>0.58333333333333304</v>
      </c>
      <c r="C46" s="133">
        <v>316.60540948165811</v>
      </c>
      <c r="D46" s="139">
        <v>291.69795361634294</v>
      </c>
      <c r="E46" s="139">
        <v>344.39308206170898</v>
      </c>
      <c r="F46" s="133">
        <v>315.48614599190341</v>
      </c>
      <c r="G46" s="133">
        <v>330.77494136049694</v>
      </c>
      <c r="H46" s="133">
        <v>248.90977662287781</v>
      </c>
      <c r="I46" s="134">
        <v>214.55853484287795</v>
      </c>
      <c r="K46" s="190"/>
      <c r="L46" s="6">
        <v>0.58333333333333304</v>
      </c>
      <c r="M46" s="133">
        <v>189.47008464022593</v>
      </c>
      <c r="N46" s="139">
        <v>170.98100351022092</v>
      </c>
      <c r="O46" s="139">
        <v>209.19692273135672</v>
      </c>
      <c r="P46" s="133">
        <v>196.21774326603736</v>
      </c>
      <c r="Q46" s="133">
        <v>221.85680715943386</v>
      </c>
      <c r="R46" s="133">
        <v>133.22688736702293</v>
      </c>
      <c r="S46" s="134">
        <v>133.47740689563787</v>
      </c>
    </row>
    <row r="47" spans="1:19" x14ac:dyDescent="0.25">
      <c r="A47" s="190"/>
      <c r="B47" s="7">
        <v>0.625</v>
      </c>
      <c r="C47" s="135">
        <v>831.14931705573781</v>
      </c>
      <c r="D47" s="135">
        <v>683.78346566563368</v>
      </c>
      <c r="E47" s="135">
        <v>1005.6761279624491</v>
      </c>
      <c r="F47" s="135">
        <v>834.51604920743739</v>
      </c>
      <c r="G47" s="135">
        <v>823.81222833352058</v>
      </c>
      <c r="H47" s="135">
        <v>621.31981108389573</v>
      </c>
      <c r="I47" s="136">
        <v>492.00083483081715</v>
      </c>
      <c r="K47" s="190"/>
      <c r="L47" s="7">
        <v>0.625</v>
      </c>
      <c r="M47" s="135">
        <v>291.28599939879939</v>
      </c>
      <c r="N47" s="135">
        <v>300.07401306194566</v>
      </c>
      <c r="O47" s="135">
        <v>299.71801525100614</v>
      </c>
      <c r="P47" s="135">
        <v>306.43998430170058</v>
      </c>
      <c r="Q47" s="135">
        <v>315.64011150177151</v>
      </c>
      <c r="R47" s="135">
        <v>176.55908663448483</v>
      </c>
      <c r="S47" s="136">
        <v>167.53825395595774</v>
      </c>
    </row>
    <row r="48" spans="1:19" x14ac:dyDescent="0.25">
      <c r="A48" s="190"/>
      <c r="B48" s="6">
        <v>0.66666666666666696</v>
      </c>
      <c r="C48" s="133">
        <v>532.96514022082408</v>
      </c>
      <c r="D48" s="139">
        <v>500.40026177579472</v>
      </c>
      <c r="E48" s="139">
        <v>614.31580965385967</v>
      </c>
      <c r="F48" s="133">
        <v>546.40364561595538</v>
      </c>
      <c r="G48" s="133">
        <v>549.6739923602496</v>
      </c>
      <c r="H48" s="133">
        <v>384.47838190682785</v>
      </c>
      <c r="I48" s="134">
        <v>317.0430584051249</v>
      </c>
      <c r="K48" s="190"/>
      <c r="L48" s="6">
        <v>0.66666666666666696</v>
      </c>
      <c r="M48" s="133">
        <v>343.39972730240021</v>
      </c>
      <c r="N48" s="139">
        <v>360.2841970362598</v>
      </c>
      <c r="O48" s="139">
        <v>339.13696437845113</v>
      </c>
      <c r="P48" s="133">
        <v>338.73753689922279</v>
      </c>
      <c r="Q48" s="133">
        <v>350.1820735557144</v>
      </c>
      <c r="R48" s="133">
        <v>185.05451802594391</v>
      </c>
      <c r="S48" s="134">
        <v>176.38790008663517</v>
      </c>
    </row>
    <row r="49" spans="1:19" x14ac:dyDescent="0.25">
      <c r="A49" s="190"/>
      <c r="B49" s="7">
        <v>0.70833333333333304</v>
      </c>
      <c r="C49" s="135">
        <v>234.55656460651394</v>
      </c>
      <c r="D49" s="135">
        <v>232.39621385359078</v>
      </c>
      <c r="E49" s="135">
        <v>263.73121678577974</v>
      </c>
      <c r="F49" s="135">
        <v>248.43375368770225</v>
      </c>
      <c r="G49" s="135">
        <v>250.21564856101031</v>
      </c>
      <c r="H49" s="135">
        <v>178.06547238661227</v>
      </c>
      <c r="I49" s="136">
        <v>143.46787534735256</v>
      </c>
      <c r="K49" s="190"/>
      <c r="L49" s="7">
        <v>0.70833333333333304</v>
      </c>
      <c r="M49" s="135">
        <v>320.61761220321472</v>
      </c>
      <c r="N49" s="135">
        <v>300.42854010864539</v>
      </c>
      <c r="O49" s="135">
        <v>363.20123831310923</v>
      </c>
      <c r="P49" s="135">
        <v>333.68772748686166</v>
      </c>
      <c r="Q49" s="135">
        <v>324.45299884058727</v>
      </c>
      <c r="R49" s="135">
        <v>169.52865159035764</v>
      </c>
      <c r="S49" s="136">
        <v>162.67125804887334</v>
      </c>
    </row>
    <row r="50" spans="1:19" x14ac:dyDescent="0.25">
      <c r="A50" s="190"/>
      <c r="B50" s="6">
        <v>0.75</v>
      </c>
      <c r="C50" s="133">
        <v>121.13338450806599</v>
      </c>
      <c r="D50" s="139">
        <v>136.22181431231709</v>
      </c>
      <c r="E50" s="139">
        <v>133.77281525667874</v>
      </c>
      <c r="F50" s="133">
        <v>138.27833690899666</v>
      </c>
      <c r="G50" s="133">
        <v>149.33851603054254</v>
      </c>
      <c r="H50" s="133">
        <v>110.2417823672987</v>
      </c>
      <c r="I50" s="134">
        <v>89.81792898230303</v>
      </c>
      <c r="K50" s="190"/>
      <c r="L50" s="6">
        <v>0.75</v>
      </c>
      <c r="M50" s="133">
        <v>165.06669616926581</v>
      </c>
      <c r="N50" s="139">
        <v>172.63943635742885</v>
      </c>
      <c r="O50" s="139">
        <v>191.51440951467413</v>
      </c>
      <c r="P50" s="133">
        <v>185.147250073891</v>
      </c>
      <c r="Q50" s="133">
        <v>184.06947253123198</v>
      </c>
      <c r="R50" s="133">
        <v>116.69175450935343</v>
      </c>
      <c r="S50" s="134">
        <v>113.84327886081739</v>
      </c>
    </row>
    <row r="51" spans="1:19" x14ac:dyDescent="0.25">
      <c r="A51" s="190"/>
      <c r="B51" s="7">
        <v>0.79166666666666696</v>
      </c>
      <c r="C51" s="135">
        <v>96.863281591757627</v>
      </c>
      <c r="D51" s="135">
        <v>97.781211937734525</v>
      </c>
      <c r="E51" s="135">
        <v>106.46689886833877</v>
      </c>
      <c r="F51" s="135">
        <v>106.85578027340789</v>
      </c>
      <c r="G51" s="135">
        <v>123.11897143366075</v>
      </c>
      <c r="H51" s="135">
        <v>105.08146539742307</v>
      </c>
      <c r="I51" s="136">
        <v>94.850827416799717</v>
      </c>
      <c r="K51" s="190"/>
      <c r="L51" s="7">
        <v>0.79166666666666696</v>
      </c>
      <c r="M51" s="135">
        <v>118.5251843427708</v>
      </c>
      <c r="N51" s="135">
        <v>109.69622331691298</v>
      </c>
      <c r="O51" s="135">
        <v>142.81865802855538</v>
      </c>
      <c r="P51" s="135">
        <v>126.64729427389393</v>
      </c>
      <c r="Q51" s="135">
        <v>137.93451659458918</v>
      </c>
      <c r="R51" s="135">
        <v>107.03232075842084</v>
      </c>
      <c r="S51" s="136">
        <v>95.137035954191717</v>
      </c>
    </row>
    <row r="52" spans="1:19" x14ac:dyDescent="0.25">
      <c r="A52" s="190"/>
      <c r="B52" s="6">
        <v>0.83333333333333304</v>
      </c>
      <c r="C52" s="133">
        <v>53.630823119420832</v>
      </c>
      <c r="D52" s="139">
        <v>53.275286666132914</v>
      </c>
      <c r="E52" s="139">
        <v>52.300939740199262</v>
      </c>
      <c r="F52" s="133">
        <v>57.047234996580642</v>
      </c>
      <c r="G52" s="133">
        <v>76.938402638232347</v>
      </c>
      <c r="H52" s="133">
        <v>68.71620295975498</v>
      </c>
      <c r="I52" s="134">
        <v>59.342699625003149</v>
      </c>
      <c r="K52" s="190"/>
      <c r="L52" s="6">
        <v>0.83333333333333304</v>
      </c>
      <c r="M52" s="133">
        <v>107.12130409621895</v>
      </c>
      <c r="N52" s="139">
        <v>106.16383534792551</v>
      </c>
      <c r="O52" s="139">
        <v>139.29493785538173</v>
      </c>
      <c r="P52" s="133">
        <v>124.21890157922198</v>
      </c>
      <c r="Q52" s="133">
        <v>131.95402165214691</v>
      </c>
      <c r="R52" s="133">
        <v>115.78910453737313</v>
      </c>
      <c r="S52" s="134">
        <v>107.90543339433636</v>
      </c>
    </row>
    <row r="53" spans="1:19" x14ac:dyDescent="0.25">
      <c r="A53" s="190"/>
      <c r="B53" s="7">
        <v>0.875</v>
      </c>
      <c r="C53" s="135">
        <v>48.363593957219521</v>
      </c>
      <c r="D53" s="135">
        <v>28.856342537014807</v>
      </c>
      <c r="E53" s="135">
        <v>61.082180932074323</v>
      </c>
      <c r="F53" s="135">
        <v>51.638799072126055</v>
      </c>
      <c r="G53" s="135">
        <v>77.184191890344948</v>
      </c>
      <c r="H53" s="135">
        <v>70.704596906259567</v>
      </c>
      <c r="I53" s="136">
        <v>50.600356924297444</v>
      </c>
      <c r="K53" s="190"/>
      <c r="L53" s="7">
        <v>0.875</v>
      </c>
      <c r="M53" s="135">
        <v>77.7640444733305</v>
      </c>
      <c r="N53" s="135">
        <v>76.751638373838219</v>
      </c>
      <c r="O53" s="135">
        <v>102.93262968904376</v>
      </c>
      <c r="P53" s="135">
        <v>92.932594762402218</v>
      </c>
      <c r="Q53" s="135">
        <v>105.36227870891767</v>
      </c>
      <c r="R53" s="135">
        <v>98.312634905454985</v>
      </c>
      <c r="S53" s="136">
        <v>73.785747435886776</v>
      </c>
    </row>
    <row r="54" spans="1:19" x14ac:dyDescent="0.25">
      <c r="A54" s="190"/>
      <c r="B54" s="6">
        <v>0.91666666666666696</v>
      </c>
      <c r="C54" s="133">
        <v>36.762813197118263</v>
      </c>
      <c r="D54" s="139">
        <v>31.112020202020204</v>
      </c>
      <c r="E54" s="139">
        <v>37.874816625916871</v>
      </c>
      <c r="F54" s="133">
        <v>44.74147185339082</v>
      </c>
      <c r="G54" s="133">
        <v>73.427646433158245</v>
      </c>
      <c r="H54" s="133">
        <v>63.700797599969896</v>
      </c>
      <c r="I54" s="134">
        <v>41.30655317882978</v>
      </c>
      <c r="K54" s="190"/>
      <c r="L54" s="6">
        <v>0.91666666666666696</v>
      </c>
      <c r="M54" s="133">
        <v>69.140246305891182</v>
      </c>
      <c r="N54" s="139">
        <v>88.392897474233351</v>
      </c>
      <c r="O54" s="139">
        <v>76.594842750533061</v>
      </c>
      <c r="P54" s="133">
        <v>90.856159761891988</v>
      </c>
      <c r="Q54" s="133">
        <v>112.99553746820926</v>
      </c>
      <c r="R54" s="133">
        <v>105.04500374752179</v>
      </c>
      <c r="S54" s="134">
        <v>78.478114875162163</v>
      </c>
    </row>
    <row r="55" spans="1:19" ht="15.75" thickBot="1" x14ac:dyDescent="0.3">
      <c r="A55" s="191"/>
      <c r="B55" s="8">
        <v>0.95833333333333304</v>
      </c>
      <c r="C55" s="137">
        <v>24.740388153421314</v>
      </c>
      <c r="D55" s="137">
        <v>24.740758814200316</v>
      </c>
      <c r="E55" s="137">
        <v>20.999755451395966</v>
      </c>
      <c r="F55" s="137">
        <v>29.442635080771325</v>
      </c>
      <c r="G55" s="137">
        <v>51.378616996859115</v>
      </c>
      <c r="H55" s="137">
        <v>45.225847906129317</v>
      </c>
      <c r="I55" s="138">
        <v>25.917170191554838</v>
      </c>
      <c r="K55" s="191"/>
      <c r="L55" s="8">
        <v>0.95833333333333304</v>
      </c>
      <c r="M55" s="137">
        <v>42.639432480242448</v>
      </c>
      <c r="N55" s="137">
        <v>45.23136436687625</v>
      </c>
      <c r="O55" s="137">
        <v>48.50919898245332</v>
      </c>
      <c r="P55" s="137">
        <v>52.908411027137959</v>
      </c>
      <c r="Q55" s="137">
        <v>69.306473751540764</v>
      </c>
      <c r="R55" s="137">
        <v>66.381304035738509</v>
      </c>
      <c r="S55" s="138">
        <v>46.841086326035231</v>
      </c>
    </row>
    <row r="57" spans="1:19" x14ac:dyDescent="0.25">
      <c r="B57" s="9" t="s">
        <v>10</v>
      </c>
    </row>
  </sheetData>
  <mergeCells count="6">
    <mergeCell ref="A5:I5"/>
    <mergeCell ref="K5:S5"/>
    <mergeCell ref="A7:A30"/>
    <mergeCell ref="K7:K30"/>
    <mergeCell ref="A32:A55"/>
    <mergeCell ref="K32:K55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7"/>
  <sheetViews>
    <sheetView workbookViewId="0">
      <selection activeCell="U26" sqref="U26"/>
    </sheetView>
  </sheetViews>
  <sheetFormatPr defaultRowHeight="15" x14ac:dyDescent="0.25"/>
  <cols>
    <col min="1" max="1" width="3.7109375" customWidth="1"/>
    <col min="2" max="2" width="10.7109375" customWidth="1"/>
    <col min="3" max="9" width="11.7109375" customWidth="1"/>
    <col min="10" max="10" width="6" customWidth="1"/>
    <col min="11" max="11" width="3.7109375" customWidth="1"/>
    <col min="12" max="12" width="10.7109375" customWidth="1"/>
    <col min="13" max="19" width="11.7109375" customWidth="1"/>
  </cols>
  <sheetData>
    <row r="1" spans="1:19" x14ac:dyDescent="0.25">
      <c r="B1" s="1" t="s">
        <v>8</v>
      </c>
    </row>
    <row r="2" spans="1:19" x14ac:dyDescent="0.25">
      <c r="B2" s="1" t="s">
        <v>20</v>
      </c>
    </row>
    <row r="3" spans="1:19" x14ac:dyDescent="0.25">
      <c r="B3" t="s">
        <v>307</v>
      </c>
    </row>
    <row r="4" spans="1:19" ht="15.75" thickBot="1" x14ac:dyDescent="0.3"/>
    <row r="5" spans="1:19" ht="18" customHeight="1" thickBot="1" x14ac:dyDescent="0.3">
      <c r="A5" s="187" t="s">
        <v>18</v>
      </c>
      <c r="B5" s="188"/>
      <c r="C5" s="188"/>
      <c r="D5" s="188"/>
      <c r="E5" s="188"/>
      <c r="F5" s="188"/>
      <c r="G5" s="188"/>
      <c r="H5" s="188"/>
      <c r="I5" s="189"/>
      <c r="J5" s="10"/>
      <c r="K5" s="187" t="s">
        <v>19</v>
      </c>
      <c r="L5" s="188"/>
      <c r="M5" s="188"/>
      <c r="N5" s="188"/>
      <c r="O5" s="188"/>
      <c r="P5" s="188"/>
      <c r="Q5" s="188"/>
      <c r="R5" s="188"/>
      <c r="S5" s="189"/>
    </row>
    <row r="6" spans="1:19" x14ac:dyDescent="0.25">
      <c r="A6" s="2"/>
      <c r="B6" s="3" t="s">
        <v>0</v>
      </c>
      <c r="C6" s="4" t="s">
        <v>1</v>
      </c>
      <c r="D6" s="4" t="s">
        <v>2</v>
      </c>
      <c r="E6" s="4" t="s">
        <v>3</v>
      </c>
      <c r="F6" s="4" t="s">
        <v>4</v>
      </c>
      <c r="G6" s="4" t="s">
        <v>5</v>
      </c>
      <c r="H6" s="4" t="s">
        <v>6</v>
      </c>
      <c r="I6" s="5" t="s">
        <v>7</v>
      </c>
      <c r="K6" s="2"/>
      <c r="L6" s="3" t="s">
        <v>0</v>
      </c>
      <c r="M6" s="4" t="s">
        <v>1</v>
      </c>
      <c r="N6" s="4" t="s">
        <v>2</v>
      </c>
      <c r="O6" s="4" t="s">
        <v>3</v>
      </c>
      <c r="P6" s="4" t="s">
        <v>4</v>
      </c>
      <c r="Q6" s="4" t="s">
        <v>5</v>
      </c>
      <c r="R6" s="4" t="s">
        <v>6</v>
      </c>
      <c r="S6" s="5" t="s">
        <v>7</v>
      </c>
    </row>
    <row r="7" spans="1:19" x14ac:dyDescent="0.25">
      <c r="A7" s="190" t="s">
        <v>11</v>
      </c>
      <c r="B7" s="6">
        <v>0</v>
      </c>
      <c r="C7" s="171">
        <v>119.61538461538461</v>
      </c>
      <c r="D7" s="172">
        <v>127.07692307692307</v>
      </c>
      <c r="E7" s="171">
        <v>116.35714285714286</v>
      </c>
      <c r="F7" s="171">
        <v>121.30769230769232</v>
      </c>
      <c r="G7" s="171">
        <v>138</v>
      </c>
      <c r="H7" s="171">
        <v>206.07692307692309</v>
      </c>
      <c r="I7" s="173">
        <v>213.61538461538464</v>
      </c>
      <c r="K7" s="190" t="s">
        <v>11</v>
      </c>
      <c r="L7" s="6">
        <v>0</v>
      </c>
      <c r="M7" s="171">
        <v>161</v>
      </c>
      <c r="N7" s="172">
        <v>164.23076923076923</v>
      </c>
      <c r="O7" s="171">
        <v>149.64285714285717</v>
      </c>
      <c r="P7" s="171">
        <v>175.61538461538464</v>
      </c>
      <c r="Q7" s="171">
        <v>202.07692307692304</v>
      </c>
      <c r="R7" s="171">
        <v>300.38461538461536</v>
      </c>
      <c r="S7" s="173">
        <v>297.07692307692304</v>
      </c>
    </row>
    <row r="8" spans="1:19" x14ac:dyDescent="0.25">
      <c r="A8" s="190"/>
      <c r="B8" s="7">
        <v>4.1666666666666664E-2</v>
      </c>
      <c r="C8" s="174">
        <v>72.307692307692307</v>
      </c>
      <c r="D8" s="174">
        <v>86.615384615384627</v>
      </c>
      <c r="E8" s="174">
        <v>74.928571428571431</v>
      </c>
      <c r="F8" s="174">
        <v>85.307692307692292</v>
      </c>
      <c r="G8" s="174">
        <v>98.384615384615387</v>
      </c>
      <c r="H8" s="174">
        <v>145.53846153846155</v>
      </c>
      <c r="I8" s="175">
        <v>150.69230769230768</v>
      </c>
      <c r="K8" s="190"/>
      <c r="L8" s="7">
        <v>4.1666666666666664E-2</v>
      </c>
      <c r="M8" s="174">
        <v>93.153846153846146</v>
      </c>
      <c r="N8" s="174">
        <v>97.230769230769226</v>
      </c>
      <c r="O8" s="174">
        <v>89.571428571428569</v>
      </c>
      <c r="P8" s="174">
        <v>96.07692307692308</v>
      </c>
      <c r="Q8" s="174">
        <v>115.84615384615384</v>
      </c>
      <c r="R8" s="174">
        <v>186.61538461538461</v>
      </c>
      <c r="S8" s="175">
        <v>194.07692307692307</v>
      </c>
    </row>
    <row r="9" spans="1:19" x14ac:dyDescent="0.25">
      <c r="A9" s="190"/>
      <c r="B9" s="6">
        <v>8.3333333333333329E-2</v>
      </c>
      <c r="C9" s="171">
        <v>73.84615384615384</v>
      </c>
      <c r="D9" s="172">
        <v>79.307692307692307</v>
      </c>
      <c r="E9" s="171">
        <v>71.571428571428569</v>
      </c>
      <c r="F9" s="171">
        <v>81.230769230769226</v>
      </c>
      <c r="G9" s="171">
        <v>93.538461538461533</v>
      </c>
      <c r="H9" s="171">
        <v>135.61538461538461</v>
      </c>
      <c r="I9" s="173">
        <v>132.76923076923077</v>
      </c>
      <c r="K9" s="190"/>
      <c r="L9" s="6">
        <v>8.3333333333333329E-2</v>
      </c>
      <c r="M9" s="171">
        <v>66.15384615384616</v>
      </c>
      <c r="N9" s="172">
        <v>65.92307692307692</v>
      </c>
      <c r="O9" s="171">
        <v>61.928571428571431</v>
      </c>
      <c r="P9" s="171">
        <v>69.307692307692307</v>
      </c>
      <c r="Q9" s="171">
        <v>82.92307692307692</v>
      </c>
      <c r="R9" s="171">
        <v>145.92307692307693</v>
      </c>
      <c r="S9" s="173">
        <v>166.30769230769232</v>
      </c>
    </row>
    <row r="10" spans="1:19" x14ac:dyDescent="0.25">
      <c r="A10" s="190"/>
      <c r="B10" s="7">
        <v>0.125</v>
      </c>
      <c r="C10" s="174">
        <v>96.384615384615387</v>
      </c>
      <c r="D10" s="174">
        <v>90.769230769230759</v>
      </c>
      <c r="E10" s="174">
        <v>85</v>
      </c>
      <c r="F10" s="174">
        <v>111.69230769230768</v>
      </c>
      <c r="G10" s="174">
        <v>97.923076923076934</v>
      </c>
      <c r="H10" s="174">
        <v>130.53846153846155</v>
      </c>
      <c r="I10" s="175">
        <v>94.769230769230774</v>
      </c>
      <c r="K10" s="190"/>
      <c r="L10" s="7">
        <v>0.125</v>
      </c>
      <c r="M10" s="174">
        <v>64.92307692307692</v>
      </c>
      <c r="N10" s="174">
        <v>74.076923076923066</v>
      </c>
      <c r="O10" s="174">
        <v>66.928571428571431</v>
      </c>
      <c r="P10" s="174">
        <v>70.84615384615384</v>
      </c>
      <c r="Q10" s="174">
        <v>74.846153846153854</v>
      </c>
      <c r="R10" s="174">
        <v>96.15384615384616</v>
      </c>
      <c r="S10" s="175">
        <v>93.230769230769226</v>
      </c>
    </row>
    <row r="11" spans="1:19" x14ac:dyDescent="0.25">
      <c r="A11" s="190"/>
      <c r="B11" s="6">
        <v>0.16666666666666699</v>
      </c>
      <c r="C11" s="171">
        <v>151</v>
      </c>
      <c r="D11" s="172">
        <v>156.30769230769232</v>
      </c>
      <c r="E11" s="171">
        <v>157.57142857142858</v>
      </c>
      <c r="F11" s="171">
        <v>159.92307692307691</v>
      </c>
      <c r="G11" s="171">
        <v>159.76923076923077</v>
      </c>
      <c r="H11" s="171">
        <v>96.923076923076934</v>
      </c>
      <c r="I11" s="173">
        <v>76.15384615384616</v>
      </c>
      <c r="K11" s="190"/>
      <c r="L11" s="6">
        <v>0.16666666666666699</v>
      </c>
      <c r="M11" s="171">
        <v>189.69230769230768</v>
      </c>
      <c r="N11" s="172">
        <v>202.23076923076923</v>
      </c>
      <c r="O11" s="171">
        <v>188.78571428571428</v>
      </c>
      <c r="P11" s="171">
        <v>189.38461538461539</v>
      </c>
      <c r="Q11" s="171">
        <v>185.30769230769232</v>
      </c>
      <c r="R11" s="171">
        <v>104.84615384615385</v>
      </c>
      <c r="S11" s="173">
        <v>70.84615384615384</v>
      </c>
    </row>
    <row r="12" spans="1:19" x14ac:dyDescent="0.25">
      <c r="A12" s="190"/>
      <c r="B12" s="7">
        <v>0.20833333333333301</v>
      </c>
      <c r="C12" s="174">
        <v>478.46153846153845</v>
      </c>
      <c r="D12" s="174">
        <v>498.07692307692309</v>
      </c>
      <c r="E12" s="174">
        <v>486.14285714285711</v>
      </c>
      <c r="F12" s="174">
        <v>484.23076923076917</v>
      </c>
      <c r="G12" s="174">
        <v>465.69230769230774</v>
      </c>
      <c r="H12" s="174">
        <v>236.30769230769232</v>
      </c>
      <c r="I12" s="175">
        <v>131.30769230769232</v>
      </c>
      <c r="K12" s="190"/>
      <c r="L12" s="7">
        <v>0.20833333333333301</v>
      </c>
      <c r="M12" s="174">
        <v>705.23076923076928</v>
      </c>
      <c r="N12" s="174">
        <v>764</v>
      </c>
      <c r="O12" s="174">
        <v>740.07142857142856</v>
      </c>
      <c r="P12" s="174">
        <v>731</v>
      </c>
      <c r="Q12" s="174">
        <v>718.38461538461536</v>
      </c>
      <c r="R12" s="174">
        <v>200.92307692307691</v>
      </c>
      <c r="S12" s="175">
        <v>97.615384615384613</v>
      </c>
    </row>
    <row r="13" spans="1:19" x14ac:dyDescent="0.25">
      <c r="A13" s="190"/>
      <c r="B13" s="6">
        <v>0.25</v>
      </c>
      <c r="C13" s="171">
        <v>1126.6153846153848</v>
      </c>
      <c r="D13" s="172">
        <v>1238.4615384615386</v>
      </c>
      <c r="E13" s="171">
        <v>1190.2857142857142</v>
      </c>
      <c r="F13" s="171">
        <v>1197</v>
      </c>
      <c r="G13" s="171">
        <v>1154.1538461538462</v>
      </c>
      <c r="H13" s="171">
        <v>428.76923076923077</v>
      </c>
      <c r="I13" s="173">
        <v>212.92307692307693</v>
      </c>
      <c r="K13" s="190"/>
      <c r="L13" s="6">
        <v>0.25</v>
      </c>
      <c r="M13" s="171">
        <v>997.07692307692309</v>
      </c>
      <c r="N13" s="172">
        <v>1078.6153846153848</v>
      </c>
      <c r="O13" s="171">
        <v>1043.8571428571429</v>
      </c>
      <c r="P13" s="171">
        <v>1052.3846153846155</v>
      </c>
      <c r="Q13" s="171">
        <v>1032.4615384615386</v>
      </c>
      <c r="R13" s="171">
        <v>309.69230769230768</v>
      </c>
      <c r="S13" s="173">
        <v>178.07692307692309</v>
      </c>
    </row>
    <row r="14" spans="1:19" x14ac:dyDescent="0.25">
      <c r="A14" s="190"/>
      <c r="B14" s="7">
        <v>0.29166666666666702</v>
      </c>
      <c r="C14" s="174">
        <v>1632.3846153846152</v>
      </c>
      <c r="D14" s="174">
        <v>1754.6153846153848</v>
      </c>
      <c r="E14" s="174">
        <v>1711.8571428571429</v>
      </c>
      <c r="F14" s="174">
        <v>1706.7692307692307</v>
      </c>
      <c r="G14" s="174">
        <v>1554.0769230769229</v>
      </c>
      <c r="H14" s="174">
        <v>580.69230769230774</v>
      </c>
      <c r="I14" s="175">
        <v>311.07692307692304</v>
      </c>
      <c r="K14" s="190"/>
      <c r="L14" s="7">
        <v>0.29166666666666702</v>
      </c>
      <c r="M14" s="174">
        <v>921.46153846153845</v>
      </c>
      <c r="N14" s="174">
        <v>999.69230769230774</v>
      </c>
      <c r="O14" s="174">
        <v>979.64285714285711</v>
      </c>
      <c r="P14" s="174">
        <v>990.84615384615381</v>
      </c>
      <c r="Q14" s="174">
        <v>942.69230769230774</v>
      </c>
      <c r="R14" s="174">
        <v>406.84615384615387</v>
      </c>
      <c r="S14" s="175">
        <v>275.61538461538464</v>
      </c>
    </row>
    <row r="15" spans="1:19" x14ac:dyDescent="0.25">
      <c r="A15" s="190"/>
      <c r="B15" s="6">
        <v>0.33333333333333298</v>
      </c>
      <c r="C15" s="171">
        <v>1240.5384615384617</v>
      </c>
      <c r="D15" s="172">
        <v>1288.0769230769233</v>
      </c>
      <c r="E15" s="171">
        <v>1262.7142857142856</v>
      </c>
      <c r="F15" s="171">
        <v>1308.1538461538462</v>
      </c>
      <c r="G15" s="171">
        <v>1134.0769230769231</v>
      </c>
      <c r="H15" s="171">
        <v>683.15384615384619</v>
      </c>
      <c r="I15" s="173">
        <v>391.84615384615381</v>
      </c>
      <c r="K15" s="190"/>
      <c r="L15" s="6">
        <v>0.33333333333333298</v>
      </c>
      <c r="M15" s="171">
        <v>724.61538461538453</v>
      </c>
      <c r="N15" s="172">
        <v>780.84615384615381</v>
      </c>
      <c r="O15" s="171">
        <v>775.07142857142856</v>
      </c>
      <c r="P15" s="171">
        <v>829.30769230769226</v>
      </c>
      <c r="Q15" s="171">
        <v>749</v>
      </c>
      <c r="R15" s="171">
        <v>516.69230769230774</v>
      </c>
      <c r="S15" s="173">
        <v>311.69230769230774</v>
      </c>
    </row>
    <row r="16" spans="1:19" x14ac:dyDescent="0.25">
      <c r="A16" s="190"/>
      <c r="B16" s="7">
        <v>0.375</v>
      </c>
      <c r="C16" s="174">
        <v>772</v>
      </c>
      <c r="D16" s="174">
        <v>779.84615384615381</v>
      </c>
      <c r="E16" s="174">
        <v>758.50000000000011</v>
      </c>
      <c r="F16" s="174">
        <v>793.69230769230762</v>
      </c>
      <c r="G16" s="174">
        <v>831.07692307692309</v>
      </c>
      <c r="H16" s="174">
        <v>697.76923076923072</v>
      </c>
      <c r="I16" s="175">
        <v>512.76923076923083</v>
      </c>
      <c r="K16" s="190"/>
      <c r="L16" s="7">
        <v>0.375</v>
      </c>
      <c r="M16" s="174">
        <v>645.84615384615381</v>
      </c>
      <c r="N16" s="174">
        <v>672.30769230769238</v>
      </c>
      <c r="O16" s="174">
        <v>646.64285714285711</v>
      </c>
      <c r="P16" s="174">
        <v>701.46153846153845</v>
      </c>
      <c r="Q16" s="174">
        <v>658.92307692307691</v>
      </c>
      <c r="R16" s="174">
        <v>636.23076923076917</v>
      </c>
      <c r="S16" s="175">
        <v>469.46153846153845</v>
      </c>
    </row>
    <row r="17" spans="1:19" x14ac:dyDescent="0.25">
      <c r="A17" s="190"/>
      <c r="B17" s="6">
        <v>0.41666666666666702</v>
      </c>
      <c r="C17" s="171">
        <v>779.15384615384619</v>
      </c>
      <c r="D17" s="172">
        <v>789.61538461538464</v>
      </c>
      <c r="E17" s="171">
        <v>744.92857142857133</v>
      </c>
      <c r="F17" s="171">
        <v>844.69230769230774</v>
      </c>
      <c r="G17" s="171">
        <v>886.61538461538464</v>
      </c>
      <c r="H17" s="171">
        <v>813.38461538461536</v>
      </c>
      <c r="I17" s="173">
        <v>680.15384615384619</v>
      </c>
      <c r="K17" s="190"/>
      <c r="L17" s="6">
        <v>0.41666666666666702</v>
      </c>
      <c r="M17" s="171">
        <v>708.84615384615381</v>
      </c>
      <c r="N17" s="172">
        <v>732.07692307692309</v>
      </c>
      <c r="O17" s="171">
        <v>721.5</v>
      </c>
      <c r="P17" s="171">
        <v>768.38461538461536</v>
      </c>
      <c r="Q17" s="171">
        <v>786.46153846153857</v>
      </c>
      <c r="R17" s="171">
        <v>834.30769230769238</v>
      </c>
      <c r="S17" s="173">
        <v>638.76923076923083</v>
      </c>
    </row>
    <row r="18" spans="1:19" x14ac:dyDescent="0.25">
      <c r="A18" s="190"/>
      <c r="B18" s="7">
        <v>0.45833333333333298</v>
      </c>
      <c r="C18" s="174">
        <v>791.76923076923083</v>
      </c>
      <c r="D18" s="174">
        <v>808.76923076923072</v>
      </c>
      <c r="E18" s="174">
        <v>768.5</v>
      </c>
      <c r="F18" s="174">
        <v>793.53846153846155</v>
      </c>
      <c r="G18" s="174">
        <v>951.92307692307691</v>
      </c>
      <c r="H18" s="174">
        <v>924.15384615384619</v>
      </c>
      <c r="I18" s="175">
        <v>687.30769230769238</v>
      </c>
      <c r="K18" s="190"/>
      <c r="L18" s="7">
        <v>0.45833333333333298</v>
      </c>
      <c r="M18" s="174">
        <v>814.07692307692309</v>
      </c>
      <c r="N18" s="174">
        <v>803.46153846153845</v>
      </c>
      <c r="O18" s="174">
        <v>792.28571428571422</v>
      </c>
      <c r="P18" s="174">
        <v>848.38461538461547</v>
      </c>
      <c r="Q18" s="174">
        <v>959.61538461538464</v>
      </c>
      <c r="R18" s="174">
        <v>997.23076923076917</v>
      </c>
      <c r="S18" s="175">
        <v>653.61538461538453</v>
      </c>
    </row>
    <row r="19" spans="1:19" x14ac:dyDescent="0.25">
      <c r="A19" s="190"/>
      <c r="B19" s="6">
        <v>0.5</v>
      </c>
      <c r="C19" s="171">
        <v>823.61538461538453</v>
      </c>
      <c r="D19" s="172">
        <v>797</v>
      </c>
      <c r="E19" s="171">
        <v>815.78571428571422</v>
      </c>
      <c r="F19" s="171">
        <v>818.53846153846143</v>
      </c>
      <c r="G19" s="171">
        <v>939.84615384615381</v>
      </c>
      <c r="H19" s="171">
        <v>1018.2307692307693</v>
      </c>
      <c r="I19" s="173">
        <v>835.30769230769215</v>
      </c>
      <c r="K19" s="190"/>
      <c r="L19" s="6">
        <v>0.5</v>
      </c>
      <c r="M19" s="171">
        <v>830.30769230769226</v>
      </c>
      <c r="N19" s="172">
        <v>823.61538461538464</v>
      </c>
      <c r="O19" s="171">
        <v>832.07142857142856</v>
      </c>
      <c r="P19" s="171">
        <v>893.53846153846166</v>
      </c>
      <c r="Q19" s="171">
        <v>988.53846153846155</v>
      </c>
      <c r="R19" s="171">
        <v>1113.3076923076924</v>
      </c>
      <c r="S19" s="173">
        <v>750.07692307692309</v>
      </c>
    </row>
    <row r="20" spans="1:19" x14ac:dyDescent="0.25">
      <c r="A20" s="190"/>
      <c r="B20" s="7">
        <v>0.54166666666666696</v>
      </c>
      <c r="C20" s="174">
        <v>857.23076923076917</v>
      </c>
      <c r="D20" s="174">
        <v>864.76923076923083</v>
      </c>
      <c r="E20" s="174">
        <v>894.28571428571433</v>
      </c>
      <c r="F20" s="174">
        <v>892.07692307692309</v>
      </c>
      <c r="G20" s="174">
        <v>1019.5384615384614</v>
      </c>
      <c r="H20" s="174">
        <v>1008.2307692307692</v>
      </c>
      <c r="I20" s="175">
        <v>909.15384615384619</v>
      </c>
      <c r="K20" s="190"/>
      <c r="L20" s="7">
        <v>0.54166666666666696</v>
      </c>
      <c r="M20" s="174">
        <v>899.84615384615381</v>
      </c>
      <c r="N20" s="174">
        <v>929.76923076923083</v>
      </c>
      <c r="O20" s="174">
        <v>925.42857142857133</v>
      </c>
      <c r="P20" s="174">
        <v>960.92307692307691</v>
      </c>
      <c r="Q20" s="174">
        <v>1144.3846153846155</v>
      </c>
      <c r="R20" s="174">
        <v>1088.0769230769231</v>
      </c>
      <c r="S20" s="175">
        <v>894.30769230769226</v>
      </c>
    </row>
    <row r="21" spans="1:19" x14ac:dyDescent="0.25">
      <c r="A21" s="190"/>
      <c r="B21" s="6">
        <v>0.58333333333333304</v>
      </c>
      <c r="C21" s="171">
        <v>1021.7692307692308</v>
      </c>
      <c r="D21" s="172">
        <v>1034.4615384615386</v>
      </c>
      <c r="E21" s="171">
        <v>1040.7142857142858</v>
      </c>
      <c r="F21" s="171">
        <v>1071.9230769230769</v>
      </c>
      <c r="G21" s="171">
        <v>1208.0769230769231</v>
      </c>
      <c r="H21" s="171">
        <v>999.69230769230774</v>
      </c>
      <c r="I21" s="173">
        <v>826.30769230769238</v>
      </c>
      <c r="K21" s="190"/>
      <c r="L21" s="6">
        <v>0.58333333333333304</v>
      </c>
      <c r="M21" s="171">
        <v>1139.6153846153845</v>
      </c>
      <c r="N21" s="172">
        <v>1180.6923076923076</v>
      </c>
      <c r="O21" s="171">
        <v>1113.5714285714284</v>
      </c>
      <c r="P21" s="171">
        <v>1202.9230769230769</v>
      </c>
      <c r="Q21" s="171">
        <v>1426.2307692307693</v>
      </c>
      <c r="R21" s="171">
        <v>1068.4615384615386</v>
      </c>
      <c r="S21" s="173">
        <v>918.30769230769238</v>
      </c>
    </row>
    <row r="22" spans="1:19" x14ac:dyDescent="0.25">
      <c r="A22" s="190"/>
      <c r="B22" s="7">
        <v>0.625</v>
      </c>
      <c r="C22" s="174">
        <v>1156.5384615384617</v>
      </c>
      <c r="D22" s="174">
        <v>1197.5384615384614</v>
      </c>
      <c r="E22" s="174">
        <v>1194.0714285714287</v>
      </c>
      <c r="F22" s="174">
        <v>1231.2307692307693</v>
      </c>
      <c r="G22" s="174">
        <v>1326.8461538461538</v>
      </c>
      <c r="H22" s="174">
        <v>955.30769230769238</v>
      </c>
      <c r="I22" s="175">
        <v>757.38461538461536</v>
      </c>
      <c r="K22" s="190"/>
      <c r="L22" s="7">
        <v>0.625</v>
      </c>
      <c r="M22" s="174">
        <v>1410.1538461538462</v>
      </c>
      <c r="N22" s="174">
        <v>1362.5384615384614</v>
      </c>
      <c r="O22" s="174">
        <v>1326.1428571428573</v>
      </c>
      <c r="P22" s="174">
        <v>1414.8461538461538</v>
      </c>
      <c r="Q22" s="174">
        <v>1606.6153846153845</v>
      </c>
      <c r="R22" s="174">
        <v>1008.3076923076924</v>
      </c>
      <c r="S22" s="175">
        <v>861.53846153846166</v>
      </c>
    </row>
    <row r="23" spans="1:19" x14ac:dyDescent="0.25">
      <c r="A23" s="190"/>
      <c r="B23" s="6">
        <v>0.66666666666666696</v>
      </c>
      <c r="C23" s="171">
        <v>1345.7692307692307</v>
      </c>
      <c r="D23" s="172">
        <v>1426.8461538461538</v>
      </c>
      <c r="E23" s="171">
        <v>1458.5714285714284</v>
      </c>
      <c r="F23" s="171">
        <v>1585.0769230769231</v>
      </c>
      <c r="G23" s="171">
        <v>1524.9230769230769</v>
      </c>
      <c r="H23" s="171">
        <v>1057.6923076923076</v>
      </c>
      <c r="I23" s="173">
        <v>759.84615384615381</v>
      </c>
      <c r="K23" s="190"/>
      <c r="L23" s="6">
        <v>0.66666666666666696</v>
      </c>
      <c r="M23" s="171">
        <v>1723.6153846153845</v>
      </c>
      <c r="N23" s="172">
        <v>1780.0769230769231</v>
      </c>
      <c r="O23" s="171">
        <v>1745.1428571428573</v>
      </c>
      <c r="P23" s="171">
        <v>1924.0769230769231</v>
      </c>
      <c r="Q23" s="171">
        <v>1901.6153846153848</v>
      </c>
      <c r="R23" s="171">
        <v>1033.8461538461538</v>
      </c>
      <c r="S23" s="173">
        <v>866.15384615384619</v>
      </c>
    </row>
    <row r="24" spans="1:19" x14ac:dyDescent="0.25">
      <c r="A24" s="190"/>
      <c r="B24" s="7">
        <v>0.70833333333333304</v>
      </c>
      <c r="C24" s="174">
        <v>1226.9230769230769</v>
      </c>
      <c r="D24" s="174">
        <v>1292.6923076923076</v>
      </c>
      <c r="E24" s="174">
        <v>1293.1428571428571</v>
      </c>
      <c r="F24" s="174">
        <v>1367.1538461538462</v>
      </c>
      <c r="G24" s="174">
        <v>1377.8461538461538</v>
      </c>
      <c r="H24" s="174">
        <v>1006.3076923076923</v>
      </c>
      <c r="I24" s="175">
        <v>697.84615384615381</v>
      </c>
      <c r="K24" s="190"/>
      <c r="L24" s="7">
        <v>0.70833333333333304</v>
      </c>
      <c r="M24" s="174">
        <v>1789.6923076923076</v>
      </c>
      <c r="N24" s="174">
        <v>1848.6153846153848</v>
      </c>
      <c r="O24" s="174">
        <v>1814.9285714285713</v>
      </c>
      <c r="P24" s="174">
        <v>1914.2307692307691</v>
      </c>
      <c r="Q24" s="174">
        <v>1935.6923076923076</v>
      </c>
      <c r="R24" s="174">
        <v>1022.1538461538462</v>
      </c>
      <c r="S24" s="175">
        <v>856.15384615384619</v>
      </c>
    </row>
    <row r="25" spans="1:19" x14ac:dyDescent="0.25">
      <c r="A25" s="190"/>
      <c r="B25" s="6">
        <v>0.75</v>
      </c>
      <c r="C25" s="171">
        <v>839.23076923076928</v>
      </c>
      <c r="D25" s="172">
        <v>897.15384615384619</v>
      </c>
      <c r="E25" s="171">
        <v>918.78571428571422</v>
      </c>
      <c r="F25" s="171">
        <v>1024.3076923076922</v>
      </c>
      <c r="G25" s="171">
        <v>1172.4615384615383</v>
      </c>
      <c r="H25" s="171">
        <v>879.69230769230774</v>
      </c>
      <c r="I25" s="173">
        <v>681.07692307692309</v>
      </c>
      <c r="K25" s="190"/>
      <c r="L25" s="6">
        <v>0.75</v>
      </c>
      <c r="M25" s="171">
        <v>1196.8461538461538</v>
      </c>
      <c r="N25" s="172">
        <v>1279.4615384615386</v>
      </c>
      <c r="O25" s="171">
        <v>1313.7857142857142</v>
      </c>
      <c r="P25" s="171">
        <v>1396.3846153846152</v>
      </c>
      <c r="Q25" s="171">
        <v>1483.6923076923076</v>
      </c>
      <c r="R25" s="171">
        <v>953.69230769230762</v>
      </c>
      <c r="S25" s="173">
        <v>819</v>
      </c>
    </row>
    <row r="26" spans="1:19" x14ac:dyDescent="0.25">
      <c r="A26" s="190"/>
      <c r="B26" s="7">
        <v>0.79166666666666696</v>
      </c>
      <c r="C26" s="174">
        <v>593.92307692307691</v>
      </c>
      <c r="D26" s="174">
        <v>552.30769230769226</v>
      </c>
      <c r="E26" s="174">
        <v>611.42857142857144</v>
      </c>
      <c r="F26" s="174">
        <v>662.23076923076928</v>
      </c>
      <c r="G26" s="174">
        <v>796.53846153846155</v>
      </c>
      <c r="H26" s="174">
        <v>656.69230769230762</v>
      </c>
      <c r="I26" s="175">
        <v>552.07692307692309</v>
      </c>
      <c r="K26" s="190"/>
      <c r="L26" s="7">
        <v>0.79166666666666696</v>
      </c>
      <c r="M26" s="174">
        <v>812.30769230769238</v>
      </c>
      <c r="N26" s="174">
        <v>798.53846153846155</v>
      </c>
      <c r="O26" s="174">
        <v>838.92857142857133</v>
      </c>
      <c r="P26" s="174">
        <v>929.38461538461547</v>
      </c>
      <c r="Q26" s="174">
        <v>959.69230769230762</v>
      </c>
      <c r="R26" s="174">
        <v>843.61538461538464</v>
      </c>
      <c r="S26" s="175">
        <v>687.46153846153845</v>
      </c>
    </row>
    <row r="27" spans="1:19" x14ac:dyDescent="0.25">
      <c r="A27" s="190"/>
      <c r="B27" s="6">
        <v>0.83333333333333304</v>
      </c>
      <c r="C27" s="171">
        <v>514.15384615384619</v>
      </c>
      <c r="D27" s="172">
        <v>493.61538461538458</v>
      </c>
      <c r="E27" s="171">
        <v>549.14285714285711</v>
      </c>
      <c r="F27" s="171">
        <v>557.30769230769226</v>
      </c>
      <c r="G27" s="171">
        <v>652.92307692307691</v>
      </c>
      <c r="H27" s="171">
        <v>593.38461538461536</v>
      </c>
      <c r="I27" s="173">
        <v>494.84615384615381</v>
      </c>
      <c r="K27" s="190"/>
      <c r="L27" s="6">
        <v>0.83333333333333304</v>
      </c>
      <c r="M27" s="171">
        <v>722.15384615384608</v>
      </c>
      <c r="N27" s="172">
        <v>750.92307692307691</v>
      </c>
      <c r="O27" s="171">
        <v>797.57142857142856</v>
      </c>
      <c r="P27" s="171">
        <v>804.76923076923083</v>
      </c>
      <c r="Q27" s="171">
        <v>853.92307692307691</v>
      </c>
      <c r="R27" s="171">
        <v>776.69230769230785</v>
      </c>
      <c r="S27" s="173">
        <v>632.15384615384619</v>
      </c>
    </row>
    <row r="28" spans="1:19" x14ac:dyDescent="0.25">
      <c r="A28" s="190"/>
      <c r="B28" s="7">
        <v>0.875</v>
      </c>
      <c r="C28" s="174">
        <v>436.38461538461536</v>
      </c>
      <c r="D28" s="174">
        <v>417.84615384615387</v>
      </c>
      <c r="E28" s="174">
        <v>476.64285714285711</v>
      </c>
      <c r="F28" s="174">
        <v>499.84615384615387</v>
      </c>
      <c r="G28" s="174">
        <v>566</v>
      </c>
      <c r="H28" s="174">
        <v>528.53846153846155</v>
      </c>
      <c r="I28" s="175">
        <v>404.15384615384619</v>
      </c>
      <c r="K28" s="190"/>
      <c r="L28" s="7">
        <v>0.875</v>
      </c>
      <c r="M28" s="174">
        <v>598.69230769230762</v>
      </c>
      <c r="N28" s="174">
        <v>638.61538461538453</v>
      </c>
      <c r="O28" s="174">
        <v>717.14285714285722</v>
      </c>
      <c r="P28" s="174">
        <v>717.92307692307691</v>
      </c>
      <c r="Q28" s="174">
        <v>777.76923076923072</v>
      </c>
      <c r="R28" s="174">
        <v>707.84615384615381</v>
      </c>
      <c r="S28" s="175">
        <v>513.07692307692309</v>
      </c>
    </row>
    <row r="29" spans="1:19" x14ac:dyDescent="0.25">
      <c r="A29" s="190"/>
      <c r="B29" s="6">
        <v>0.91666666666666696</v>
      </c>
      <c r="C29" s="171">
        <v>332.46153846153851</v>
      </c>
      <c r="D29" s="172">
        <v>305.30769230769232</v>
      </c>
      <c r="E29" s="171">
        <v>344.78571428571428</v>
      </c>
      <c r="F29" s="171">
        <v>386.23076923076923</v>
      </c>
      <c r="G29" s="171">
        <v>457.38461538461536</v>
      </c>
      <c r="H29" s="171">
        <v>447.53846153846155</v>
      </c>
      <c r="I29" s="173">
        <v>329.38461538461536</v>
      </c>
      <c r="K29" s="190"/>
      <c r="L29" s="6">
        <v>0.91666666666666696</v>
      </c>
      <c r="M29" s="171">
        <v>456.69230769230768</v>
      </c>
      <c r="N29" s="172">
        <v>435.92307692307691</v>
      </c>
      <c r="O29" s="171">
        <v>498.64285714285717</v>
      </c>
      <c r="P29" s="171">
        <v>499.92307692307691</v>
      </c>
      <c r="Q29" s="171">
        <v>623.92307692307691</v>
      </c>
      <c r="R29" s="171">
        <v>565</v>
      </c>
      <c r="S29" s="173">
        <v>411.99999999999994</v>
      </c>
    </row>
    <row r="30" spans="1:19" ht="15.75" thickBot="1" x14ac:dyDescent="0.3">
      <c r="A30" s="191"/>
      <c r="B30" s="8">
        <v>0.95833333333333304</v>
      </c>
      <c r="C30" s="176">
        <v>212.76923076923077</v>
      </c>
      <c r="D30" s="176">
        <v>203.53846153846152</v>
      </c>
      <c r="E30" s="176">
        <v>208.92857142857142</v>
      </c>
      <c r="F30" s="176">
        <v>234.46153846153845</v>
      </c>
      <c r="G30" s="176">
        <v>320.92307692307691</v>
      </c>
      <c r="H30" s="176">
        <v>329.92307692307691</v>
      </c>
      <c r="I30" s="177">
        <v>212.23076923076923</v>
      </c>
      <c r="K30" s="191"/>
      <c r="L30" s="8">
        <v>0.95833333333333304</v>
      </c>
      <c r="M30" s="176">
        <v>303.84615384615387</v>
      </c>
      <c r="N30" s="176">
        <v>282.61538461538458</v>
      </c>
      <c r="O30" s="176">
        <v>329.14285714285717</v>
      </c>
      <c r="P30" s="176">
        <v>346.23076923076923</v>
      </c>
      <c r="Q30" s="176">
        <v>463.07692307692309</v>
      </c>
      <c r="R30" s="176">
        <v>457.53846153846155</v>
      </c>
      <c r="S30" s="177">
        <v>306</v>
      </c>
    </row>
    <row r="31" spans="1:19" x14ac:dyDescent="0.25">
      <c r="A31" s="2"/>
      <c r="B31" s="3" t="s">
        <v>0</v>
      </c>
      <c r="C31" s="4" t="s">
        <v>1</v>
      </c>
      <c r="D31" s="4" t="s">
        <v>2</v>
      </c>
      <c r="E31" s="4" t="s">
        <v>3</v>
      </c>
      <c r="F31" s="4" t="s">
        <v>4</v>
      </c>
      <c r="G31" s="4" t="s">
        <v>5</v>
      </c>
      <c r="H31" s="4" t="s">
        <v>6</v>
      </c>
      <c r="I31" s="5" t="s">
        <v>7</v>
      </c>
      <c r="K31" s="2"/>
      <c r="L31" s="3" t="s">
        <v>0</v>
      </c>
      <c r="M31" s="4" t="s">
        <v>1</v>
      </c>
      <c r="N31" s="4" t="s">
        <v>2</v>
      </c>
      <c r="O31" s="4" t="s">
        <v>3</v>
      </c>
      <c r="P31" s="4" t="s">
        <v>4</v>
      </c>
      <c r="Q31" s="4" t="s">
        <v>5</v>
      </c>
      <c r="R31" s="4" t="s">
        <v>6</v>
      </c>
      <c r="S31" s="5" t="s">
        <v>7</v>
      </c>
    </row>
    <row r="32" spans="1:19" x14ac:dyDescent="0.25">
      <c r="A32" s="190" t="s">
        <v>12</v>
      </c>
      <c r="B32" s="6">
        <v>0</v>
      </c>
      <c r="C32" s="171">
        <v>99.18421052631578</v>
      </c>
      <c r="D32" s="172">
        <v>111.91666666666667</v>
      </c>
      <c r="E32" s="171">
        <v>120.08571428571429</v>
      </c>
      <c r="F32" s="171">
        <v>119.9722222222222</v>
      </c>
      <c r="G32" s="171">
        <v>136.62162162162161</v>
      </c>
      <c r="H32" s="171">
        <v>184.51351351351352</v>
      </c>
      <c r="I32" s="173">
        <v>169.05263157894737</v>
      </c>
      <c r="K32" s="190" t="s">
        <v>12</v>
      </c>
      <c r="L32" s="6">
        <v>0</v>
      </c>
      <c r="M32" s="171">
        <v>130.78947368421055</v>
      </c>
      <c r="N32" s="172">
        <v>152.52777777777777</v>
      </c>
      <c r="O32" s="171">
        <v>149.77142857142857</v>
      </c>
      <c r="P32" s="171">
        <v>160.97222222222223</v>
      </c>
      <c r="Q32" s="171">
        <v>176.70270270270271</v>
      </c>
      <c r="R32" s="171">
        <v>257.8648648648649</v>
      </c>
      <c r="S32" s="173">
        <v>241.60526315789474</v>
      </c>
    </row>
    <row r="33" spans="1:19" x14ac:dyDescent="0.25">
      <c r="A33" s="190"/>
      <c r="B33" s="7">
        <v>4.1666666666666664E-2</v>
      </c>
      <c r="C33" s="174">
        <v>60.710526315789473</v>
      </c>
      <c r="D33" s="174">
        <v>68.805555555555543</v>
      </c>
      <c r="E33" s="174">
        <v>74.228571428571428</v>
      </c>
      <c r="F33" s="174">
        <v>75.305555555555557</v>
      </c>
      <c r="G33" s="174">
        <v>86.810810810810807</v>
      </c>
      <c r="H33" s="174">
        <v>134.72972972972971</v>
      </c>
      <c r="I33" s="175">
        <v>128.21052631578948</v>
      </c>
      <c r="K33" s="190"/>
      <c r="L33" s="7">
        <v>4.1666666666666664E-2</v>
      </c>
      <c r="M33" s="174">
        <v>72.28947368421052</v>
      </c>
      <c r="N33" s="174">
        <v>84</v>
      </c>
      <c r="O33" s="174">
        <v>82.314285714285703</v>
      </c>
      <c r="P33" s="174">
        <v>88.694444444444457</v>
      </c>
      <c r="Q33" s="174">
        <v>104.67567567567568</v>
      </c>
      <c r="R33" s="174">
        <v>168.48648648648648</v>
      </c>
      <c r="S33" s="175">
        <v>160.05263157894734</v>
      </c>
    </row>
    <row r="34" spans="1:19" x14ac:dyDescent="0.25">
      <c r="A34" s="190"/>
      <c r="B34" s="6">
        <v>8.3333333333333329E-2</v>
      </c>
      <c r="C34" s="171">
        <v>63.15789473684211</v>
      </c>
      <c r="D34" s="172">
        <v>69.083333333333329</v>
      </c>
      <c r="E34" s="171">
        <v>66</v>
      </c>
      <c r="F34" s="171">
        <v>77.722222222222214</v>
      </c>
      <c r="G34" s="171">
        <v>85.351351351351354</v>
      </c>
      <c r="H34" s="171">
        <v>113.16216216216216</v>
      </c>
      <c r="I34" s="173">
        <v>119.4054054054054</v>
      </c>
      <c r="K34" s="190"/>
      <c r="L34" s="6">
        <v>8.3333333333333329E-2</v>
      </c>
      <c r="M34" s="171">
        <v>52.921052631578945</v>
      </c>
      <c r="N34" s="172">
        <v>59</v>
      </c>
      <c r="O34" s="171">
        <v>58.685714285714283</v>
      </c>
      <c r="P34" s="171">
        <v>66.555555555555557</v>
      </c>
      <c r="Q34" s="171">
        <v>78.918918918918919</v>
      </c>
      <c r="R34" s="171">
        <v>128.35135135135135</v>
      </c>
      <c r="S34" s="173">
        <v>133.13513513513513</v>
      </c>
    </row>
    <row r="35" spans="1:19" x14ac:dyDescent="0.25">
      <c r="A35" s="190"/>
      <c r="B35" s="7">
        <v>0.125</v>
      </c>
      <c r="C35" s="174">
        <v>85.578947368421055</v>
      </c>
      <c r="D35" s="174">
        <v>82.916666666666671</v>
      </c>
      <c r="E35" s="174">
        <v>81.285714285714278</v>
      </c>
      <c r="F35" s="174">
        <v>109.33333333333334</v>
      </c>
      <c r="G35" s="174">
        <v>89.324324324324323</v>
      </c>
      <c r="H35" s="174">
        <v>117.45945945945945</v>
      </c>
      <c r="I35" s="175">
        <v>85.342105263157904</v>
      </c>
      <c r="K35" s="190"/>
      <c r="L35" s="7">
        <v>0.125</v>
      </c>
      <c r="M35" s="174">
        <v>65.789473684210535</v>
      </c>
      <c r="N35" s="174">
        <v>69.25</v>
      </c>
      <c r="O35" s="174">
        <v>71.142857142857139</v>
      </c>
      <c r="P35" s="174">
        <v>73.833333333333343</v>
      </c>
      <c r="Q35" s="174">
        <v>77.324324324324323</v>
      </c>
      <c r="R35" s="174">
        <v>85.189189189189193</v>
      </c>
      <c r="S35" s="175">
        <v>81.5</v>
      </c>
    </row>
    <row r="36" spans="1:19" x14ac:dyDescent="0.25">
      <c r="A36" s="190"/>
      <c r="B36" s="6">
        <v>0.16666666666666699</v>
      </c>
      <c r="C36" s="171">
        <v>146.81578947368422</v>
      </c>
      <c r="D36" s="172">
        <v>157.91666666666669</v>
      </c>
      <c r="E36" s="171">
        <v>162.08571428571429</v>
      </c>
      <c r="F36" s="171">
        <v>161.83333333333331</v>
      </c>
      <c r="G36" s="171">
        <v>154.08108108108109</v>
      </c>
      <c r="H36" s="171">
        <v>94.297297297297305</v>
      </c>
      <c r="I36" s="173">
        <v>59.60526315789474</v>
      </c>
      <c r="K36" s="190"/>
      <c r="L36" s="6">
        <v>0.16666666666666699</v>
      </c>
      <c r="M36" s="171">
        <v>195.81578947368422</v>
      </c>
      <c r="N36" s="172">
        <v>216.36111111111109</v>
      </c>
      <c r="O36" s="171">
        <v>219.14285714285714</v>
      </c>
      <c r="P36" s="171">
        <v>219</v>
      </c>
      <c r="Q36" s="171">
        <v>197.45945945945945</v>
      </c>
      <c r="R36" s="171">
        <v>96.810810810810807</v>
      </c>
      <c r="S36" s="173">
        <v>62.263157894736835</v>
      </c>
    </row>
    <row r="37" spans="1:19" x14ac:dyDescent="0.25">
      <c r="A37" s="190"/>
      <c r="B37" s="7">
        <v>0.20833333333333301</v>
      </c>
      <c r="C37" s="174">
        <v>453.92105263157896</v>
      </c>
      <c r="D37" s="174">
        <v>492.69444444444446</v>
      </c>
      <c r="E37" s="174">
        <v>501.79999999999995</v>
      </c>
      <c r="F37" s="174">
        <v>497.33333333333337</v>
      </c>
      <c r="G37" s="174">
        <v>461.91891891891896</v>
      </c>
      <c r="H37" s="174">
        <v>214.54054054054055</v>
      </c>
      <c r="I37" s="175">
        <v>121.42105263157895</v>
      </c>
      <c r="K37" s="190"/>
      <c r="L37" s="7">
        <v>0.20833333333333301</v>
      </c>
      <c r="M37" s="174">
        <v>682.8947368421052</v>
      </c>
      <c r="N37" s="174">
        <v>790.55555555555554</v>
      </c>
      <c r="O37" s="174">
        <v>786.17142857142858</v>
      </c>
      <c r="P37" s="174">
        <v>781.5</v>
      </c>
      <c r="Q37" s="174">
        <v>706.56756756756761</v>
      </c>
      <c r="R37" s="174">
        <v>217.02702702702703</v>
      </c>
      <c r="S37" s="175">
        <v>98.473684210526315</v>
      </c>
    </row>
    <row r="38" spans="1:19" x14ac:dyDescent="0.25">
      <c r="A38" s="190"/>
      <c r="B38" s="6">
        <v>0.25</v>
      </c>
      <c r="C38" s="171">
        <v>1120.3684210526317</v>
      </c>
      <c r="D38" s="172">
        <v>1245.5555555555557</v>
      </c>
      <c r="E38" s="171">
        <v>1244.2</v>
      </c>
      <c r="F38" s="171">
        <v>1239.5277777777778</v>
      </c>
      <c r="G38" s="171">
        <v>1128.7297297297298</v>
      </c>
      <c r="H38" s="171">
        <v>379.48648648648646</v>
      </c>
      <c r="I38" s="173">
        <v>197.36842105263159</v>
      </c>
      <c r="K38" s="190"/>
      <c r="L38" s="6">
        <v>0.25</v>
      </c>
      <c r="M38" s="171">
        <v>1014.3157894736842</v>
      </c>
      <c r="N38" s="172">
        <v>1150.5</v>
      </c>
      <c r="O38" s="171">
        <v>1147.7714285714287</v>
      </c>
      <c r="P38" s="171">
        <v>1156.7777777777778</v>
      </c>
      <c r="Q38" s="171">
        <v>1033.0540540540539</v>
      </c>
      <c r="R38" s="171">
        <v>293.29729729729729</v>
      </c>
      <c r="S38" s="173">
        <v>166.92105263157893</v>
      </c>
    </row>
    <row r="39" spans="1:19" x14ac:dyDescent="0.25">
      <c r="A39" s="190"/>
      <c r="B39" s="7">
        <v>0.29166666666666702</v>
      </c>
      <c r="C39" s="174">
        <v>1691.8684210526317</v>
      </c>
      <c r="D39" s="174">
        <v>1887.3611111111113</v>
      </c>
      <c r="E39" s="174">
        <v>1876.9714285714285</v>
      </c>
      <c r="F39" s="174">
        <v>1876.4722222222224</v>
      </c>
      <c r="G39" s="174">
        <v>1688.2162162162163</v>
      </c>
      <c r="H39" s="174">
        <v>522.72972972972968</v>
      </c>
      <c r="I39" s="175">
        <v>282.73684210526312</v>
      </c>
      <c r="K39" s="190"/>
      <c r="L39" s="7">
        <v>0.29166666666666702</v>
      </c>
      <c r="M39" s="174">
        <v>1057.2894736842104</v>
      </c>
      <c r="N39" s="174">
        <v>1192</v>
      </c>
      <c r="O39" s="174">
        <v>1212.8571428571427</v>
      </c>
      <c r="P39" s="174">
        <v>1157.3611111111111</v>
      </c>
      <c r="Q39" s="174">
        <v>1051.0810810810813</v>
      </c>
      <c r="R39" s="174">
        <v>359.81081081081078</v>
      </c>
      <c r="S39" s="175">
        <v>246.92105263157896</v>
      </c>
    </row>
    <row r="40" spans="1:19" x14ac:dyDescent="0.25">
      <c r="A40" s="190"/>
      <c r="B40" s="6">
        <v>0.33333333333333298</v>
      </c>
      <c r="C40" s="171">
        <v>1277.6315789473686</v>
      </c>
      <c r="D40" s="172">
        <v>1422.5277777777778</v>
      </c>
      <c r="E40" s="171">
        <v>1431.1714285714286</v>
      </c>
      <c r="F40" s="171">
        <v>1429.3055555555554</v>
      </c>
      <c r="G40" s="171">
        <v>1237.0270270270271</v>
      </c>
      <c r="H40" s="171">
        <v>621.45945945945948</v>
      </c>
      <c r="I40" s="173">
        <v>359.76315789473688</v>
      </c>
      <c r="K40" s="190"/>
      <c r="L40" s="6">
        <v>0.33333333333333298</v>
      </c>
      <c r="M40" s="171">
        <v>802</v>
      </c>
      <c r="N40" s="172">
        <v>860.97222222222217</v>
      </c>
      <c r="O40" s="171">
        <v>910.6</v>
      </c>
      <c r="P40" s="171">
        <v>860.11111111111109</v>
      </c>
      <c r="Q40" s="171">
        <v>823.64864864864853</v>
      </c>
      <c r="R40" s="171">
        <v>461.8648648648649</v>
      </c>
      <c r="S40" s="173">
        <v>303.0526315789474</v>
      </c>
    </row>
    <row r="41" spans="1:19" x14ac:dyDescent="0.25">
      <c r="A41" s="190"/>
      <c r="B41" s="7">
        <v>0.375</v>
      </c>
      <c r="C41" s="174">
        <v>849.18421052631572</v>
      </c>
      <c r="D41" s="174">
        <v>860.75</v>
      </c>
      <c r="E41" s="174">
        <v>859.97142857142853</v>
      </c>
      <c r="F41" s="174">
        <v>889.66666666666674</v>
      </c>
      <c r="G41" s="174">
        <v>898.21621621621625</v>
      </c>
      <c r="H41" s="174">
        <v>705.02702702702709</v>
      </c>
      <c r="I41" s="175">
        <v>505.65789473684208</v>
      </c>
      <c r="K41" s="190"/>
      <c r="L41" s="7">
        <v>0.375</v>
      </c>
      <c r="M41" s="174">
        <v>688.71052631578948</v>
      </c>
      <c r="N41" s="174">
        <v>708.97222222222217</v>
      </c>
      <c r="O41" s="174">
        <v>696.82857142857154</v>
      </c>
      <c r="P41" s="174">
        <v>723.55555555555554</v>
      </c>
      <c r="Q41" s="174">
        <v>723.78378378378375</v>
      </c>
      <c r="R41" s="174">
        <v>582.27027027027032</v>
      </c>
      <c r="S41" s="175">
        <v>459.92105263157896</v>
      </c>
    </row>
    <row r="42" spans="1:19" x14ac:dyDescent="0.25">
      <c r="A42" s="190"/>
      <c r="B42" s="6">
        <v>0.41666666666666702</v>
      </c>
      <c r="C42" s="171">
        <v>781.65789473684208</v>
      </c>
      <c r="D42" s="172">
        <v>802.30555555555554</v>
      </c>
      <c r="E42" s="171">
        <v>819</v>
      </c>
      <c r="F42" s="171">
        <v>842.52777777777783</v>
      </c>
      <c r="G42" s="171">
        <v>877.78378378378375</v>
      </c>
      <c r="H42" s="171">
        <v>812.86486486486478</v>
      </c>
      <c r="I42" s="173">
        <v>671.21052631578948</v>
      </c>
      <c r="K42" s="190"/>
      <c r="L42" s="6">
        <v>0.41666666666666702</v>
      </c>
      <c r="M42" s="171">
        <v>713.47368421052624</v>
      </c>
      <c r="N42" s="172">
        <v>714.00000000000011</v>
      </c>
      <c r="O42" s="171">
        <v>727.91428571428571</v>
      </c>
      <c r="P42" s="171">
        <v>753.02777777777783</v>
      </c>
      <c r="Q42" s="171">
        <v>773</v>
      </c>
      <c r="R42" s="171">
        <v>693.29729729729729</v>
      </c>
      <c r="S42" s="173">
        <v>629.34210526315792</v>
      </c>
    </row>
    <row r="43" spans="1:19" x14ac:dyDescent="0.25">
      <c r="A43" s="190"/>
      <c r="B43" s="7">
        <v>0.45833333333333298</v>
      </c>
      <c r="C43" s="174">
        <v>805.5</v>
      </c>
      <c r="D43" s="174">
        <v>818.77777777777771</v>
      </c>
      <c r="E43" s="174">
        <v>820.60000000000014</v>
      </c>
      <c r="F43" s="174">
        <v>838.55555555555554</v>
      </c>
      <c r="G43" s="174">
        <v>946.83783783783781</v>
      </c>
      <c r="H43" s="174">
        <v>884.1351351351351</v>
      </c>
      <c r="I43" s="175">
        <v>667.23684210526312</v>
      </c>
      <c r="K43" s="190"/>
      <c r="L43" s="7">
        <v>0.45833333333333298</v>
      </c>
      <c r="M43" s="174">
        <v>791.60526315789468</v>
      </c>
      <c r="N43" s="174">
        <v>805.83333333333326</v>
      </c>
      <c r="O43" s="174">
        <v>835.05714285714294</v>
      </c>
      <c r="P43" s="174">
        <v>836.94444444444446</v>
      </c>
      <c r="Q43" s="174">
        <v>906.05405405405406</v>
      </c>
      <c r="R43" s="174">
        <v>839.81081081081084</v>
      </c>
      <c r="S43" s="175">
        <v>617.42105263157896</v>
      </c>
    </row>
    <row r="44" spans="1:19" x14ac:dyDescent="0.25">
      <c r="A44" s="190"/>
      <c r="B44" s="6">
        <v>0.5</v>
      </c>
      <c r="C44" s="171">
        <v>832.84210526315792</v>
      </c>
      <c r="D44" s="172">
        <v>850.8611111111112</v>
      </c>
      <c r="E44" s="171">
        <v>846.28571428571433</v>
      </c>
      <c r="F44" s="171">
        <v>859.33333333333337</v>
      </c>
      <c r="G44" s="171">
        <v>986.08108108108104</v>
      </c>
      <c r="H44" s="171">
        <v>943.59459459459458</v>
      </c>
      <c r="I44" s="173">
        <v>801.81578947368416</v>
      </c>
      <c r="K44" s="190"/>
      <c r="L44" s="6">
        <v>0.5</v>
      </c>
      <c r="M44" s="171">
        <v>856.02631578947376</v>
      </c>
      <c r="N44" s="172">
        <v>881</v>
      </c>
      <c r="O44" s="171">
        <v>885.57142857142856</v>
      </c>
      <c r="P44" s="171">
        <v>887.22222222222217</v>
      </c>
      <c r="Q44" s="171">
        <v>979.54054054054052</v>
      </c>
      <c r="R44" s="171">
        <v>936.75675675675677</v>
      </c>
      <c r="S44" s="173">
        <v>720.31578947368416</v>
      </c>
    </row>
    <row r="45" spans="1:19" x14ac:dyDescent="0.25">
      <c r="A45" s="190"/>
      <c r="B45" s="7">
        <v>0.54166666666666696</v>
      </c>
      <c r="C45" s="174">
        <v>863.42105263157896</v>
      </c>
      <c r="D45" s="174">
        <v>880.33333333333337</v>
      </c>
      <c r="E45" s="174">
        <v>885.31428571428569</v>
      </c>
      <c r="F45" s="174">
        <v>896.16666666666674</v>
      </c>
      <c r="G45" s="174">
        <v>1032.2162162162163</v>
      </c>
      <c r="H45" s="174">
        <v>921.16216216216208</v>
      </c>
      <c r="I45" s="175">
        <v>900.94736842105272</v>
      </c>
      <c r="K45" s="190"/>
      <c r="L45" s="7">
        <v>0.54166666666666696</v>
      </c>
      <c r="M45" s="174">
        <v>869.71052631578948</v>
      </c>
      <c r="N45" s="174">
        <v>903.63888888888891</v>
      </c>
      <c r="O45" s="174">
        <v>874.05714285714282</v>
      </c>
      <c r="P45" s="174">
        <v>944.86111111111109</v>
      </c>
      <c r="Q45" s="174">
        <v>1070.4324324324325</v>
      </c>
      <c r="R45" s="174">
        <v>977.16216216216219</v>
      </c>
      <c r="S45" s="175">
        <v>840.68421052631572</v>
      </c>
    </row>
    <row r="46" spans="1:19" x14ac:dyDescent="0.25">
      <c r="A46" s="190"/>
      <c r="B46" s="6">
        <v>0.58333333333333304</v>
      </c>
      <c r="C46" s="171">
        <v>1012.9473684210527</v>
      </c>
      <c r="D46" s="172">
        <v>1073.5277777777778</v>
      </c>
      <c r="E46" s="171">
        <v>1065.1142857142856</v>
      </c>
      <c r="F46" s="171">
        <v>1073.8611111111111</v>
      </c>
      <c r="G46" s="171">
        <v>1159.135135135135</v>
      </c>
      <c r="H46" s="171">
        <v>934</v>
      </c>
      <c r="I46" s="173">
        <v>810.42105263157896</v>
      </c>
      <c r="K46" s="190"/>
      <c r="L46" s="6">
        <v>0.58333333333333304</v>
      </c>
      <c r="M46" s="171">
        <v>1073</v>
      </c>
      <c r="N46" s="172">
        <v>1105.5833333333333</v>
      </c>
      <c r="O46" s="171">
        <v>1139.8</v>
      </c>
      <c r="P46" s="171">
        <v>1125.2777777777778</v>
      </c>
      <c r="Q46" s="171">
        <v>1300</v>
      </c>
      <c r="R46" s="171">
        <v>999.59459459459458</v>
      </c>
      <c r="S46" s="173">
        <v>874.92105263157896</v>
      </c>
    </row>
    <row r="47" spans="1:19" x14ac:dyDescent="0.25">
      <c r="A47" s="190"/>
      <c r="B47" s="7">
        <v>0.625</v>
      </c>
      <c r="C47" s="174">
        <v>1291.3157894736842</v>
      </c>
      <c r="D47" s="174">
        <v>1355.0277777777778</v>
      </c>
      <c r="E47" s="174">
        <v>1359.3714285714286</v>
      </c>
      <c r="F47" s="174">
        <v>1344</v>
      </c>
      <c r="G47" s="174">
        <v>1353.5405405405404</v>
      </c>
      <c r="H47" s="174">
        <v>907.8648648648649</v>
      </c>
      <c r="I47" s="175">
        <v>728.28947368421052</v>
      </c>
      <c r="K47" s="190"/>
      <c r="L47" s="7">
        <v>0.625</v>
      </c>
      <c r="M47" s="174">
        <v>1424.4473684210525</v>
      </c>
      <c r="N47" s="174">
        <v>1489.0833333333335</v>
      </c>
      <c r="O47" s="174">
        <v>1461.5714285714287</v>
      </c>
      <c r="P47" s="174">
        <v>1468.4999999999998</v>
      </c>
      <c r="Q47" s="174">
        <v>1605.7567567567567</v>
      </c>
      <c r="R47" s="174">
        <v>1043.1891891891892</v>
      </c>
      <c r="S47" s="175">
        <v>883.39473684210532</v>
      </c>
    </row>
    <row r="48" spans="1:19" x14ac:dyDescent="0.25">
      <c r="A48" s="190"/>
      <c r="B48" s="6">
        <v>0.66666666666666696</v>
      </c>
      <c r="C48" s="171">
        <v>1545.8157894736842</v>
      </c>
      <c r="D48" s="172">
        <v>1676.8611111111111</v>
      </c>
      <c r="E48" s="171">
        <v>1713.5142857142857</v>
      </c>
      <c r="F48" s="171">
        <v>1682.5</v>
      </c>
      <c r="G48" s="171">
        <v>1582.3513513513512</v>
      </c>
      <c r="H48" s="171">
        <v>874.27027027027032</v>
      </c>
      <c r="I48" s="173">
        <v>703.02631578947376</v>
      </c>
      <c r="K48" s="190"/>
      <c r="L48" s="6">
        <v>0.66666666666666696</v>
      </c>
      <c r="M48" s="171">
        <v>1692.3421052631579</v>
      </c>
      <c r="N48" s="172">
        <v>1809.0555555555557</v>
      </c>
      <c r="O48" s="171">
        <v>1817.457142857143</v>
      </c>
      <c r="P48" s="171">
        <v>1836.7777777777778</v>
      </c>
      <c r="Q48" s="171">
        <v>1850.2972972972973</v>
      </c>
      <c r="R48" s="171">
        <v>1007.9459459459459</v>
      </c>
      <c r="S48" s="173">
        <v>836.60526315789468</v>
      </c>
    </row>
    <row r="49" spans="1:19" x14ac:dyDescent="0.25">
      <c r="A49" s="190"/>
      <c r="B49" s="7">
        <v>0.70833333333333304</v>
      </c>
      <c r="C49" s="174">
        <v>1240.1842105263158</v>
      </c>
      <c r="D49" s="174">
        <v>1364.2222222222222</v>
      </c>
      <c r="E49" s="174">
        <v>1421.5714285714287</v>
      </c>
      <c r="F49" s="174">
        <v>1441.1111111111111</v>
      </c>
      <c r="G49" s="174">
        <v>1299.1891891891892</v>
      </c>
      <c r="H49" s="174">
        <v>817.32432432432438</v>
      </c>
      <c r="I49" s="175">
        <v>682.92105263157896</v>
      </c>
      <c r="K49" s="190"/>
      <c r="L49" s="7">
        <v>0.70833333333333304</v>
      </c>
      <c r="M49" s="174">
        <v>1715.078947368421</v>
      </c>
      <c r="N49" s="174">
        <v>1793.8611111111113</v>
      </c>
      <c r="O49" s="174">
        <v>1800.5714285714284</v>
      </c>
      <c r="P49" s="174">
        <v>1866.8611111111111</v>
      </c>
      <c r="Q49" s="174">
        <v>1754.1081081081081</v>
      </c>
      <c r="R49" s="174">
        <v>983.54054054054063</v>
      </c>
      <c r="S49" s="175">
        <v>811.8947368421052</v>
      </c>
    </row>
    <row r="50" spans="1:19" x14ac:dyDescent="0.25">
      <c r="A50" s="190"/>
      <c r="B50" s="6">
        <v>0.75</v>
      </c>
      <c r="C50" s="171">
        <v>821.94736842105272</v>
      </c>
      <c r="D50" s="172">
        <v>889.05555555555554</v>
      </c>
      <c r="E50" s="171">
        <v>955.0857142857144</v>
      </c>
      <c r="F50" s="171">
        <v>915.19444444444446</v>
      </c>
      <c r="G50" s="171">
        <v>981.13513513513522</v>
      </c>
      <c r="H50" s="171">
        <v>712.64864864864865</v>
      </c>
      <c r="I50" s="173">
        <v>570.65789473684208</v>
      </c>
      <c r="K50" s="190"/>
      <c r="L50" s="6">
        <v>0.75</v>
      </c>
      <c r="M50" s="171">
        <v>1211.9736842105262</v>
      </c>
      <c r="N50" s="172">
        <v>1331.3055555555554</v>
      </c>
      <c r="O50" s="171">
        <v>1370.1999999999998</v>
      </c>
      <c r="P50" s="171">
        <v>1372.4722222222222</v>
      </c>
      <c r="Q50" s="171">
        <v>1358.135135135135</v>
      </c>
      <c r="R50" s="171">
        <v>866.32432432432438</v>
      </c>
      <c r="S50" s="173">
        <v>735.71052631578959</v>
      </c>
    </row>
    <row r="51" spans="1:19" x14ac:dyDescent="0.25">
      <c r="A51" s="190"/>
      <c r="B51" s="7">
        <v>0.79166666666666696</v>
      </c>
      <c r="C51" s="174">
        <v>556</v>
      </c>
      <c r="D51" s="174">
        <v>591.11111111111109</v>
      </c>
      <c r="E51" s="174">
        <v>608.31428571428569</v>
      </c>
      <c r="F51" s="174">
        <v>630.38888888888891</v>
      </c>
      <c r="G51" s="174">
        <v>714.29729729729718</v>
      </c>
      <c r="H51" s="174">
        <v>574.02702702702709</v>
      </c>
      <c r="I51" s="175">
        <v>483.5</v>
      </c>
      <c r="K51" s="190"/>
      <c r="L51" s="7">
        <v>0.79166666666666696</v>
      </c>
      <c r="M51" s="174">
        <v>789.60526315789468</v>
      </c>
      <c r="N51" s="174">
        <v>859.13888888888891</v>
      </c>
      <c r="O51" s="174">
        <v>908.2285714285714</v>
      </c>
      <c r="P51" s="174">
        <v>906.44444444444446</v>
      </c>
      <c r="Q51" s="174">
        <v>907.78378378378375</v>
      </c>
      <c r="R51" s="174">
        <v>727.43243243243239</v>
      </c>
      <c r="S51" s="175">
        <v>615.86842105263156</v>
      </c>
    </row>
    <row r="52" spans="1:19" x14ac:dyDescent="0.25">
      <c r="A52" s="190"/>
      <c r="B52" s="6">
        <v>0.83333333333333304</v>
      </c>
      <c r="C52" s="171">
        <v>443.34210526315786</v>
      </c>
      <c r="D52" s="172">
        <v>456.08333333333331</v>
      </c>
      <c r="E52" s="171">
        <v>481.25714285714287</v>
      </c>
      <c r="F52" s="171">
        <v>484.16666666666663</v>
      </c>
      <c r="G52" s="171">
        <v>533.64864864864865</v>
      </c>
      <c r="H52" s="171">
        <v>470.08108108108104</v>
      </c>
      <c r="I52" s="173">
        <v>421.86842105263156</v>
      </c>
      <c r="K52" s="190"/>
      <c r="L52" s="6">
        <v>0.83333333333333304</v>
      </c>
      <c r="M52" s="171">
        <v>635.26315789473688</v>
      </c>
      <c r="N52" s="172">
        <v>703.5</v>
      </c>
      <c r="O52" s="171">
        <v>727.80000000000007</v>
      </c>
      <c r="P52" s="171">
        <v>729.97222222222217</v>
      </c>
      <c r="Q52" s="171">
        <v>758.1351351351351</v>
      </c>
      <c r="R52" s="171">
        <v>624.78378378378375</v>
      </c>
      <c r="S52" s="173">
        <v>521.23684210526324</v>
      </c>
    </row>
    <row r="53" spans="1:19" x14ac:dyDescent="0.25">
      <c r="A53" s="190"/>
      <c r="B53" s="7">
        <v>0.875</v>
      </c>
      <c r="C53" s="174">
        <v>355.5526315789474</v>
      </c>
      <c r="D53" s="174">
        <v>381.55555555555554</v>
      </c>
      <c r="E53" s="174">
        <v>407</v>
      </c>
      <c r="F53" s="174">
        <v>413.8055555555556</v>
      </c>
      <c r="G53" s="174">
        <v>465.94594594594594</v>
      </c>
      <c r="H53" s="174">
        <v>405.45945945945942</v>
      </c>
      <c r="I53" s="175">
        <v>323.78947368421052</v>
      </c>
      <c r="K53" s="190"/>
      <c r="L53" s="7">
        <v>0.875</v>
      </c>
      <c r="M53" s="174">
        <v>521.65789473684208</v>
      </c>
      <c r="N53" s="174">
        <v>605.83333333333337</v>
      </c>
      <c r="O53" s="174">
        <v>626.22857142857151</v>
      </c>
      <c r="P53" s="174">
        <v>607.19444444444446</v>
      </c>
      <c r="Q53" s="174">
        <v>659.16216216216208</v>
      </c>
      <c r="R53" s="174">
        <v>550.27027027027032</v>
      </c>
      <c r="S53" s="175">
        <v>388.07894736842104</v>
      </c>
    </row>
    <row r="54" spans="1:19" x14ac:dyDescent="0.25">
      <c r="A54" s="190"/>
      <c r="B54" s="6">
        <v>0.91666666666666696</v>
      </c>
      <c r="C54" s="171">
        <v>273.84210526315792</v>
      </c>
      <c r="D54" s="172">
        <v>281.75</v>
      </c>
      <c r="E54" s="171">
        <v>295.57142857142856</v>
      </c>
      <c r="F54" s="171">
        <v>324</v>
      </c>
      <c r="G54" s="171">
        <v>400.35135135135135</v>
      </c>
      <c r="H54" s="171">
        <v>361.18918918918916</v>
      </c>
      <c r="I54" s="173">
        <v>270.92105263157896</v>
      </c>
      <c r="K54" s="190"/>
      <c r="L54" s="6">
        <v>0.91666666666666696</v>
      </c>
      <c r="M54" s="171">
        <v>375</v>
      </c>
      <c r="N54" s="172">
        <v>417.38888888888886</v>
      </c>
      <c r="O54" s="171">
        <v>418.51428571428573</v>
      </c>
      <c r="P54" s="171">
        <v>421.58333333333326</v>
      </c>
      <c r="Q54" s="171">
        <v>531</v>
      </c>
      <c r="R54" s="171">
        <v>468.94594594594594</v>
      </c>
      <c r="S54" s="173">
        <v>330.13157894736844</v>
      </c>
    </row>
    <row r="55" spans="1:19" ht="15.75" thickBot="1" x14ac:dyDescent="0.3">
      <c r="A55" s="191"/>
      <c r="B55" s="8">
        <v>0.95833333333333304</v>
      </c>
      <c r="C55" s="176">
        <v>187.0526315789474</v>
      </c>
      <c r="D55" s="176">
        <v>180.25</v>
      </c>
      <c r="E55" s="176">
        <v>181.6</v>
      </c>
      <c r="F55" s="176">
        <v>200.02777777777777</v>
      </c>
      <c r="G55" s="176">
        <v>278.59459459459458</v>
      </c>
      <c r="H55" s="176">
        <v>253.18918918918916</v>
      </c>
      <c r="I55" s="177">
        <v>167.44736842105266</v>
      </c>
      <c r="K55" s="191"/>
      <c r="L55" s="8">
        <v>0.95833333333333304</v>
      </c>
      <c r="M55" s="176">
        <v>252.65789473684211</v>
      </c>
      <c r="N55" s="176">
        <v>265.19444444444446</v>
      </c>
      <c r="O55" s="176">
        <v>288.25714285714287</v>
      </c>
      <c r="P55" s="176">
        <v>276.5</v>
      </c>
      <c r="Q55" s="176">
        <v>398.54054054054052</v>
      </c>
      <c r="R55" s="176">
        <v>361.67567567567568</v>
      </c>
      <c r="S55" s="177">
        <v>237.21052631578948</v>
      </c>
    </row>
    <row r="57" spans="1:19" x14ac:dyDescent="0.25">
      <c r="B57" s="9" t="s">
        <v>10</v>
      </c>
    </row>
  </sheetData>
  <mergeCells count="6">
    <mergeCell ref="A5:I5"/>
    <mergeCell ref="K5:S5"/>
    <mergeCell ref="A7:A30"/>
    <mergeCell ref="K7:K30"/>
    <mergeCell ref="A32:A55"/>
    <mergeCell ref="K32:K55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99"/>
  <sheetViews>
    <sheetView tabSelected="1" zoomScaleNormal="100" workbookViewId="0">
      <selection activeCell="M14" sqref="M14"/>
    </sheetView>
  </sheetViews>
  <sheetFormatPr defaultRowHeight="15" x14ac:dyDescent="0.25"/>
  <cols>
    <col min="1" max="1" width="3.7109375" customWidth="1"/>
    <col min="2" max="2" width="6.85546875" customWidth="1"/>
    <col min="3" max="3" width="15.5703125" customWidth="1"/>
    <col min="4" max="4" width="9.28515625" customWidth="1"/>
    <col min="5" max="5" width="29.42578125" customWidth="1"/>
    <col min="6" max="7" width="3.7109375" customWidth="1"/>
    <col min="8" max="8" width="8.42578125" customWidth="1"/>
    <col min="9" max="20" width="8.28515625" customWidth="1"/>
    <col min="21" max="21" width="8.85546875" customWidth="1"/>
    <col min="22" max="22" width="8.28515625" customWidth="1"/>
    <col min="23" max="23" width="3.7109375" style="60" customWidth="1"/>
  </cols>
  <sheetData>
    <row r="1" spans="1:37" ht="19.5" thickTop="1" x14ac:dyDescent="0.3">
      <c r="A1" s="91"/>
      <c r="B1" s="92" t="s">
        <v>276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</row>
    <row r="2" spans="1:37" x14ac:dyDescent="0.25">
      <c r="A2" s="95"/>
      <c r="B2" s="132" t="s">
        <v>277</v>
      </c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</row>
    <row r="3" spans="1:37" s="29" customFormat="1" ht="15.75" thickBot="1" x14ac:dyDescent="0.3">
      <c r="A3" s="98"/>
      <c r="B3" s="130" t="str">
        <f>+INSTRUCTIONS!A2</f>
        <v>Version 3.0, Released Spring 2017.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99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</row>
    <row r="4" spans="1:37" ht="11.25" customHeight="1" x14ac:dyDescent="0.25">
      <c r="A4" s="95"/>
      <c r="B4" s="96"/>
      <c r="C4" s="96"/>
      <c r="D4" s="96"/>
      <c r="E4" s="96"/>
      <c r="F4" s="88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7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</row>
    <row r="5" spans="1:37" ht="15.75" x14ac:dyDescent="0.25">
      <c r="A5" s="95"/>
      <c r="B5" s="111" t="s">
        <v>84</v>
      </c>
      <c r="C5" s="96"/>
      <c r="D5" s="96"/>
      <c r="E5" s="96"/>
      <c r="F5" s="96"/>
      <c r="G5" s="83"/>
      <c r="H5" s="111" t="s">
        <v>267</v>
      </c>
      <c r="I5" s="100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7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</row>
    <row r="6" spans="1:37" x14ac:dyDescent="0.25">
      <c r="A6" s="95"/>
      <c r="B6" s="101" t="s">
        <v>263</v>
      </c>
      <c r="C6" s="96"/>
      <c r="D6" s="96"/>
      <c r="E6" s="96"/>
      <c r="F6" s="96"/>
      <c r="G6" s="83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7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</row>
    <row r="7" spans="1:37" x14ac:dyDescent="0.25">
      <c r="A7" s="95"/>
      <c r="B7" s="102" t="s">
        <v>48</v>
      </c>
      <c r="C7" s="102"/>
      <c r="D7" s="96"/>
      <c r="E7" s="122" t="s">
        <v>65</v>
      </c>
      <c r="F7" s="96"/>
      <c r="G7" s="83"/>
      <c r="H7" s="96" t="s">
        <v>265</v>
      </c>
      <c r="I7" s="96"/>
      <c r="J7" s="96"/>
      <c r="K7" s="96"/>
      <c r="L7" s="96"/>
      <c r="M7" s="81">
        <f>+SUM(CalculationSheet!W167:AK167)</f>
        <v>0</v>
      </c>
      <c r="N7" s="96"/>
      <c r="O7" s="96" t="s">
        <v>235</v>
      </c>
      <c r="P7" s="96"/>
      <c r="Q7" s="96"/>
      <c r="R7" s="96"/>
      <c r="S7" s="96"/>
      <c r="T7" s="96"/>
      <c r="U7" s="96"/>
      <c r="V7" s="81">
        <f>+SUM(CalculationSheet!W244:AK244)</f>
        <v>0</v>
      </c>
      <c r="W7" s="97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</row>
    <row r="8" spans="1:37" x14ac:dyDescent="0.25">
      <c r="A8" s="95"/>
      <c r="B8" s="102" t="s">
        <v>51</v>
      </c>
      <c r="C8" s="102"/>
      <c r="D8" s="96"/>
      <c r="E8" s="122" t="s">
        <v>81</v>
      </c>
      <c r="F8" s="96"/>
      <c r="G8" s="83"/>
      <c r="H8" s="96" t="s">
        <v>266</v>
      </c>
      <c r="I8" s="96"/>
      <c r="J8" s="96"/>
      <c r="K8" s="96"/>
      <c r="L8" s="96"/>
      <c r="M8" s="81">
        <f>+SUM(CalculationSheet!W168:AK168)</f>
        <v>0</v>
      </c>
      <c r="N8" s="96"/>
      <c r="O8" s="96" t="s">
        <v>236</v>
      </c>
      <c r="P8" s="96"/>
      <c r="Q8" s="96"/>
      <c r="R8" s="96"/>
      <c r="S8" s="96"/>
      <c r="T8" s="96"/>
      <c r="U8" s="96"/>
      <c r="V8" s="81">
        <f>+SUM(CalculationSheet!W245:AK245)</f>
        <v>0</v>
      </c>
      <c r="W8" s="97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</row>
    <row r="9" spans="1:37" ht="15.75" thickBot="1" x14ac:dyDescent="0.3">
      <c r="A9" s="95"/>
      <c r="B9" s="102" t="s">
        <v>54</v>
      </c>
      <c r="C9" s="102"/>
      <c r="D9" s="96"/>
      <c r="E9" s="122" t="s">
        <v>12</v>
      </c>
      <c r="F9" s="96"/>
      <c r="G9" s="85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9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</row>
    <row r="10" spans="1:37" x14ac:dyDescent="0.25">
      <c r="A10" s="95"/>
      <c r="B10" s="102" t="s">
        <v>219</v>
      </c>
      <c r="C10" s="102"/>
      <c r="D10" s="96"/>
      <c r="E10" s="122" t="s">
        <v>5</v>
      </c>
      <c r="F10" s="96"/>
      <c r="G10" s="83"/>
      <c r="H10" s="66"/>
      <c r="I10" s="66"/>
      <c r="J10" s="66"/>
      <c r="K10" s="66"/>
      <c r="L10" s="66"/>
      <c r="M10" s="66"/>
      <c r="N10" s="66"/>
      <c r="O10" s="66"/>
      <c r="P10" s="96"/>
      <c r="Q10" s="96"/>
      <c r="R10" s="96"/>
      <c r="S10" s="96"/>
      <c r="T10" s="96"/>
      <c r="U10" s="96"/>
      <c r="V10" s="96"/>
      <c r="W10" s="97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</row>
    <row r="11" spans="1:37" ht="15.75" x14ac:dyDescent="0.25">
      <c r="A11" s="95"/>
      <c r="B11" s="102" t="s">
        <v>220</v>
      </c>
      <c r="C11" s="102"/>
      <c r="D11" s="96"/>
      <c r="E11" s="123">
        <v>0.79166666666666696</v>
      </c>
      <c r="F11" s="96"/>
      <c r="G11" s="83"/>
      <c r="H11" s="111" t="s">
        <v>297</v>
      </c>
      <c r="I11" s="66"/>
      <c r="J11" s="66"/>
      <c r="K11" s="66"/>
      <c r="L11" s="6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7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</row>
    <row r="12" spans="1:37" ht="15.75" customHeight="1" x14ac:dyDescent="0.25">
      <c r="A12" s="95"/>
      <c r="B12" s="102" t="s">
        <v>221</v>
      </c>
      <c r="C12" s="102"/>
      <c r="D12" s="96"/>
      <c r="E12" s="122" t="s">
        <v>7</v>
      </c>
      <c r="F12" s="96"/>
      <c r="G12" s="83"/>
      <c r="H12" s="183" t="s">
        <v>49</v>
      </c>
      <c r="I12" s="183" t="s">
        <v>52</v>
      </c>
      <c r="J12" s="183" t="s">
        <v>55</v>
      </c>
      <c r="K12" s="183" t="s">
        <v>58</v>
      </c>
      <c r="L12" s="183" t="s">
        <v>60</v>
      </c>
      <c r="M12" s="183" t="s">
        <v>62</v>
      </c>
      <c r="N12" s="183" t="s">
        <v>64</v>
      </c>
      <c r="O12" s="183" t="s">
        <v>65</v>
      </c>
      <c r="P12" s="183" t="s">
        <v>96</v>
      </c>
      <c r="Q12" s="183" t="s">
        <v>66</v>
      </c>
      <c r="R12" s="183" t="s">
        <v>67</v>
      </c>
      <c r="S12" s="183" t="s">
        <v>331</v>
      </c>
      <c r="T12" s="183" t="s">
        <v>68</v>
      </c>
      <c r="U12" s="183" t="s">
        <v>69</v>
      </c>
      <c r="V12" s="183" t="s">
        <v>70</v>
      </c>
      <c r="W12" s="97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</row>
    <row r="13" spans="1:37" ht="15.75" customHeight="1" x14ac:dyDescent="0.25">
      <c r="A13" s="95"/>
      <c r="B13" s="102" t="s">
        <v>222</v>
      </c>
      <c r="C13" s="102"/>
      <c r="D13" s="96"/>
      <c r="E13" s="123">
        <v>0.45833333333333298</v>
      </c>
      <c r="F13" s="96"/>
      <c r="G13" s="83"/>
      <c r="H13" s="184"/>
      <c r="I13" s="184"/>
      <c r="J13" s="184"/>
      <c r="K13" s="184"/>
      <c r="L13" s="184"/>
      <c r="M13" s="184"/>
      <c r="N13" s="184"/>
      <c r="O13" s="184"/>
      <c r="P13" s="184"/>
      <c r="Q13" s="184"/>
      <c r="R13" s="184"/>
      <c r="S13" s="184"/>
      <c r="T13" s="184"/>
      <c r="U13" s="184"/>
      <c r="V13" s="184"/>
      <c r="W13" s="97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</row>
    <row r="14" spans="1:37" x14ac:dyDescent="0.25">
      <c r="A14" s="95"/>
      <c r="B14" s="96"/>
      <c r="C14" s="96"/>
      <c r="D14" s="96"/>
      <c r="E14" s="96"/>
      <c r="F14" s="96"/>
      <c r="G14" s="140"/>
      <c r="H14" s="144" t="str">
        <f>+HLOOKUP(H12,CalculationSheet!$G$5:$U$7,3,FALSE)</f>
        <v>-</v>
      </c>
      <c r="I14" s="144" t="str">
        <f>+HLOOKUP(I12,CalculationSheet!$G$5:$U$7,3,FALSE)</f>
        <v>-</v>
      </c>
      <c r="J14" s="144" t="str">
        <f>+HLOOKUP(J12,CalculationSheet!$G$5:$U$7,3,FALSE)</f>
        <v>-</v>
      </c>
      <c r="K14" s="144" t="str">
        <f>+HLOOKUP(K12,CalculationSheet!$G$5:$U$7,3,FALSE)</f>
        <v>-</v>
      </c>
      <c r="L14" s="144" t="str">
        <f>+HLOOKUP(L12,CalculationSheet!$G$5:$U$7,3,FALSE)</f>
        <v>-</v>
      </c>
      <c r="M14" s="144" t="str">
        <f>+HLOOKUP(M12,CalculationSheet!$G$5:$U$7,3,FALSE)</f>
        <v>Increase</v>
      </c>
      <c r="N14" s="144" t="str">
        <f>+HLOOKUP(N12,CalculationSheet!$G$5:$U$7,3,FALSE)</f>
        <v>Decrease</v>
      </c>
      <c r="O14" s="144" t="str">
        <f>+HLOOKUP(O12,CalculationSheet!$G$5:$U$7,3,FALSE)</f>
        <v>Closed</v>
      </c>
      <c r="P14" s="144" t="str">
        <f>+HLOOKUP(P12,CalculationSheet!$G$5:$U$7,3,FALSE)</f>
        <v>Increase</v>
      </c>
      <c r="Q14" s="144" t="str">
        <f>+HLOOKUP(Q12,CalculationSheet!$G$5:$U$7,3,FALSE)</f>
        <v>Increase</v>
      </c>
      <c r="R14" s="144" t="str">
        <f>+HLOOKUP(R12,CalculationSheet!$G$5:$U$7,3,FALSE)</f>
        <v>Increase</v>
      </c>
      <c r="S14" s="144" t="str">
        <f>+HLOOKUP(S12,CalculationSheet!$G$5:$U$7,3,FALSE)</f>
        <v>-</v>
      </c>
      <c r="T14" s="144" t="str">
        <f>+HLOOKUP(T12,CalculationSheet!$G$5:$U$7,3,FALSE)</f>
        <v>-</v>
      </c>
      <c r="U14" s="144" t="str">
        <f>+HLOOKUP(U12,CalculationSheet!$G$5:$U$7,3,FALSE)</f>
        <v>-</v>
      </c>
      <c r="V14" s="144" t="str">
        <f>+HLOOKUP(V12,CalculationSheet!$G$5:$U$7,3,FALSE)</f>
        <v>-</v>
      </c>
      <c r="W14" s="141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</row>
    <row r="15" spans="1:37" ht="15.75" thickBot="1" x14ac:dyDescent="0.3">
      <c r="A15" s="95"/>
      <c r="B15" s="100" t="s">
        <v>72</v>
      </c>
      <c r="C15" s="96"/>
      <c r="D15" s="96"/>
      <c r="E15" s="103">
        <f>CalculationSheet!D12</f>
        <v>40</v>
      </c>
      <c r="F15" s="96"/>
      <c r="G15" s="85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9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</row>
    <row r="16" spans="1:37" x14ac:dyDescent="0.25">
      <c r="A16" s="95"/>
      <c r="B16" s="96"/>
      <c r="C16" s="96"/>
      <c r="D16" s="96"/>
      <c r="E16" s="96"/>
      <c r="F16" s="96"/>
      <c r="G16" s="83"/>
      <c r="H16" s="66"/>
      <c r="I16" s="66"/>
      <c r="J16" s="66"/>
      <c r="K16" s="66"/>
      <c r="L16" s="66"/>
      <c r="M16" s="66"/>
      <c r="N16" s="66"/>
      <c r="O16" s="66"/>
      <c r="P16" s="66"/>
      <c r="Q16" s="66"/>
      <c r="R16" s="66"/>
      <c r="S16" s="66"/>
      <c r="T16" s="66"/>
      <c r="U16" s="66"/>
      <c r="V16" s="66"/>
      <c r="W16" s="97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</row>
    <row r="17" spans="1:37" ht="15.75" x14ac:dyDescent="0.25">
      <c r="A17" s="95"/>
      <c r="B17" s="111"/>
      <c r="C17" s="96"/>
      <c r="D17" s="96"/>
      <c r="E17" s="96"/>
      <c r="F17" s="96"/>
      <c r="G17" s="83"/>
      <c r="H17" s="111" t="str">
        <f>+CONCATENATE("RIVER CROSSING CAPACITIES (",E8,")")</f>
        <v>RIVER CROSSING CAPACITIES (Toward Va Beach)</v>
      </c>
      <c r="I17" s="96"/>
      <c r="J17" s="96"/>
      <c r="K17" s="96"/>
      <c r="L17" s="100"/>
      <c r="M17" s="66"/>
      <c r="N17" s="66"/>
      <c r="O17" s="66"/>
      <c r="P17" s="66"/>
      <c r="Q17" s="66"/>
      <c r="R17" s="66"/>
      <c r="S17" s="66"/>
      <c r="T17" s="183" t="s">
        <v>68</v>
      </c>
      <c r="U17" s="66"/>
      <c r="V17" s="66"/>
      <c r="W17" s="97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</row>
    <row r="18" spans="1:37" ht="30" customHeight="1" x14ac:dyDescent="0.25">
      <c r="A18" s="95"/>
      <c r="B18" s="111"/>
      <c r="C18" s="96"/>
      <c r="D18" s="96"/>
      <c r="E18" s="96"/>
      <c r="F18" s="96"/>
      <c r="G18" s="83"/>
      <c r="H18" s="104" t="s">
        <v>49</v>
      </c>
      <c r="I18" s="104" t="s">
        <v>52</v>
      </c>
      <c r="J18" s="104" t="s">
        <v>55</v>
      </c>
      <c r="K18" s="104" t="s">
        <v>58</v>
      </c>
      <c r="L18" s="104" t="s">
        <v>60</v>
      </c>
      <c r="M18" s="104" t="s">
        <v>62</v>
      </c>
      <c r="N18" s="104" t="s">
        <v>64</v>
      </c>
      <c r="O18" s="104" t="s">
        <v>65</v>
      </c>
      <c r="P18" s="104" t="s">
        <v>96</v>
      </c>
      <c r="Q18" s="104" t="s">
        <v>66</v>
      </c>
      <c r="R18" s="104" t="s">
        <v>67</v>
      </c>
      <c r="S18" s="104" t="s">
        <v>331</v>
      </c>
      <c r="T18" s="184"/>
      <c r="U18" s="104" t="s">
        <v>69</v>
      </c>
      <c r="V18" s="104" t="s">
        <v>70</v>
      </c>
      <c r="W18" s="97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</row>
    <row r="19" spans="1:37" ht="15.75" x14ac:dyDescent="0.25">
      <c r="A19" s="95"/>
      <c r="B19" s="111"/>
      <c r="C19" s="96"/>
      <c r="D19" s="96"/>
      <c r="E19" s="96"/>
      <c r="F19" s="96"/>
      <c r="G19" s="83"/>
      <c r="H19" s="78">
        <f>+CalculationSheet!G14</f>
        <v>2300</v>
      </c>
      <c r="I19" s="78">
        <f>+CalculationSheet!H14</f>
        <v>2000</v>
      </c>
      <c r="J19" s="78">
        <f>+CalculationSheet!I14</f>
        <v>2000</v>
      </c>
      <c r="K19" s="78">
        <f>+CalculationSheet!J14</f>
        <v>3500</v>
      </c>
      <c r="L19" s="78">
        <f>+CalculationSheet!K14</f>
        <v>3250</v>
      </c>
      <c r="M19" s="78">
        <f>+CalculationSheet!L14</f>
        <v>3000</v>
      </c>
      <c r="N19" s="78">
        <f>+CalculationSheet!M14</f>
        <v>3300</v>
      </c>
      <c r="O19" s="78">
        <f>+CalculationSheet!N14</f>
        <v>5600</v>
      </c>
      <c r="P19" s="78">
        <f>+CalculationSheet!O14</f>
        <v>1400</v>
      </c>
      <c r="Q19" s="78">
        <f>+CalculationSheet!P14</f>
        <v>2200</v>
      </c>
      <c r="R19" s="78">
        <f>+CalculationSheet!Q14</f>
        <v>4000</v>
      </c>
      <c r="S19" s="78">
        <f>+CalculationSheet!R14</f>
        <v>4000</v>
      </c>
      <c r="T19" s="78">
        <f>+CalculationSheet!S14</f>
        <v>2400</v>
      </c>
      <c r="U19" s="78">
        <f>+CalculationSheet!T14</f>
        <v>4400</v>
      </c>
      <c r="V19" s="78">
        <f>+CalculationSheet!U14</f>
        <v>1400</v>
      </c>
      <c r="W19" s="97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</row>
    <row r="20" spans="1:37" ht="15.75" thickBot="1" x14ac:dyDescent="0.3">
      <c r="A20" s="98"/>
      <c r="B20" s="84"/>
      <c r="C20" s="84"/>
      <c r="D20" s="84"/>
      <c r="E20" s="84"/>
      <c r="F20" s="84"/>
      <c r="G20" s="85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9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</row>
    <row r="21" spans="1:37" x14ac:dyDescent="0.25">
      <c r="A21" s="95"/>
      <c r="B21" s="96"/>
      <c r="C21" s="96"/>
      <c r="D21" s="96"/>
      <c r="E21" s="96"/>
      <c r="F21" s="96"/>
      <c r="G21" s="83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7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</row>
    <row r="22" spans="1:37" ht="15.75" x14ac:dyDescent="0.25">
      <c r="A22" s="95"/>
      <c r="B22" s="185" t="s">
        <v>278</v>
      </c>
      <c r="C22" s="185"/>
      <c r="D22" s="185"/>
      <c r="E22" s="185"/>
      <c r="F22" s="96"/>
      <c r="G22" s="83"/>
      <c r="H22" s="111" t="s">
        <v>280</v>
      </c>
      <c r="I22" s="96"/>
      <c r="J22" s="96"/>
      <c r="K22" s="96"/>
      <c r="L22" s="96"/>
      <c r="M22" s="96"/>
      <c r="N22" s="96"/>
      <c r="O22" s="96"/>
      <c r="P22" s="96"/>
      <c r="Q22" s="89"/>
      <c r="R22" s="105" t="s">
        <v>264</v>
      </c>
      <c r="S22" s="96"/>
      <c r="T22" s="96"/>
      <c r="U22" s="96"/>
      <c r="V22" s="96"/>
      <c r="W22" s="97"/>
      <c r="X22" s="39"/>
      <c r="Y22" s="39"/>
      <c r="Z22" s="39"/>
      <c r="AA22" s="39"/>
      <c r="AB22" s="39"/>
      <c r="AC22" s="39"/>
      <c r="AD22" s="39"/>
      <c r="AE22" s="39"/>
      <c r="AF22" s="39"/>
      <c r="AG22" s="39"/>
      <c r="AH22" s="39"/>
      <c r="AI22" s="39"/>
      <c r="AJ22" s="39"/>
      <c r="AK22" s="39"/>
    </row>
    <row r="23" spans="1:37" x14ac:dyDescent="0.25">
      <c r="A23" s="95"/>
      <c r="B23" s="186" t="str">
        <f>+CONCATENATE(E7," ",E8)</f>
        <v>Berkley Bridge Toward Va Beach</v>
      </c>
      <c r="C23" s="186"/>
      <c r="D23" s="186"/>
      <c r="E23" s="186"/>
      <c r="F23" s="96"/>
      <c r="G23" s="83"/>
      <c r="H23" s="100" t="str">
        <f>+CONCATENATE("(",E8,")")</f>
        <v>(Toward Va Beach)</v>
      </c>
      <c r="I23" s="96"/>
      <c r="J23" s="96"/>
      <c r="K23" s="96"/>
      <c r="L23" s="96"/>
      <c r="M23" s="96"/>
      <c r="N23" s="96"/>
      <c r="O23" s="96"/>
      <c r="P23" s="96"/>
      <c r="Q23" s="90"/>
      <c r="R23" s="105" t="s">
        <v>241</v>
      </c>
      <c r="S23" s="96"/>
      <c r="T23" s="96"/>
      <c r="U23" s="96"/>
      <c r="V23" s="96"/>
      <c r="W23" s="97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</row>
    <row r="24" spans="1:37" ht="39.75" customHeight="1" x14ac:dyDescent="0.25">
      <c r="A24" s="95"/>
      <c r="B24" s="96"/>
      <c r="C24" s="106" t="s">
        <v>245</v>
      </c>
      <c r="D24" s="100" t="s">
        <v>0</v>
      </c>
      <c r="E24" s="129" t="s">
        <v>270</v>
      </c>
      <c r="F24" s="96"/>
      <c r="G24" s="83"/>
      <c r="H24" s="104" t="s">
        <v>49</v>
      </c>
      <c r="I24" s="104" t="s">
        <v>52</v>
      </c>
      <c r="J24" s="104" t="s">
        <v>55</v>
      </c>
      <c r="K24" s="104" t="s">
        <v>58</v>
      </c>
      <c r="L24" s="104" t="s">
        <v>60</v>
      </c>
      <c r="M24" s="104" t="s">
        <v>62</v>
      </c>
      <c r="N24" s="104" t="s">
        <v>64</v>
      </c>
      <c r="O24" s="104" t="s">
        <v>65</v>
      </c>
      <c r="P24" s="104" t="s">
        <v>96</v>
      </c>
      <c r="Q24" s="104" t="s">
        <v>66</v>
      </c>
      <c r="R24" s="104" t="s">
        <v>67</v>
      </c>
      <c r="S24" s="104" t="s">
        <v>331</v>
      </c>
      <c r="T24" s="104" t="s">
        <v>68</v>
      </c>
      <c r="U24" s="104" t="s">
        <v>69</v>
      </c>
      <c r="V24" s="104" t="s">
        <v>70</v>
      </c>
      <c r="W24" s="97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</row>
    <row r="25" spans="1:37" x14ac:dyDescent="0.25">
      <c r="A25" s="95"/>
      <c r="B25" s="22">
        <f>+CalculationSheet!A21</f>
        <v>1</v>
      </c>
      <c r="C25" s="22" t="str">
        <f>+CalculationSheet!B21</f>
        <v>Friday</v>
      </c>
      <c r="D25" s="21">
        <f>+CalculationSheet!C21</f>
        <v>0.79166666666666696</v>
      </c>
      <c r="E25" s="23">
        <f>+CalculationSheet!D21</f>
        <v>2822.6666666666661</v>
      </c>
      <c r="F25" s="96"/>
      <c r="G25" s="83"/>
      <c r="H25" s="78">
        <f>+CalculationSheet!W21</f>
        <v>758.91666666666674</v>
      </c>
      <c r="I25" s="78">
        <f>+CalculationSheet!X21</f>
        <v>295.07016321840678</v>
      </c>
      <c r="J25" s="78">
        <f>+CalculationSheet!Y21</f>
        <v>425.58133110345915</v>
      </c>
      <c r="K25" s="78">
        <f>+CalculationSheet!Z21</f>
        <v>1295.1944444444443</v>
      </c>
      <c r="L25" s="78">
        <f>+CalculationSheet!AA21</f>
        <v>2477.9444444444448</v>
      </c>
      <c r="M25" s="78">
        <f>+CalculationSheet!AB21</f>
        <v>933.3115151515151</v>
      </c>
      <c r="N25" s="78">
        <f>+CalculationSheet!AC21</f>
        <v>459.53882352941196</v>
      </c>
      <c r="O25" s="78">
        <f>+CalculationSheet!AD21</f>
        <v>0</v>
      </c>
      <c r="P25" s="78">
        <f>+CalculationSheet!AE21</f>
        <v>151.34563810032739</v>
      </c>
      <c r="Q25" s="78">
        <f>+CalculationSheet!AF21</f>
        <v>911.88396396396388</v>
      </c>
      <c r="R25" s="78">
        <f>+CalculationSheet!AG21</f>
        <v>2613.7163636363634</v>
      </c>
      <c r="S25" s="78">
        <f>+CalculationSheet!AH21</f>
        <v>649.40000000000009</v>
      </c>
      <c r="T25" s="78">
        <f>+CalculationSheet!AI21</f>
        <v>716.98068056261877</v>
      </c>
      <c r="U25" s="78">
        <f>+CalculationSheet!AJ21</f>
        <v>885.99409680518124</v>
      </c>
      <c r="V25" s="78">
        <f>+CalculationSheet!AK21</f>
        <v>243.39854262127665</v>
      </c>
      <c r="W25" s="97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</row>
    <row r="26" spans="1:37" x14ac:dyDescent="0.25">
      <c r="A26" s="95"/>
      <c r="B26" s="22">
        <f>+CalculationSheet!A22</f>
        <v>2</v>
      </c>
      <c r="C26" s="22" t="str">
        <f>+CalculationSheet!B22</f>
        <v>Friday</v>
      </c>
      <c r="D26" s="21">
        <f>+CalculationSheet!C22</f>
        <v>0.83333333333333359</v>
      </c>
      <c r="E26" s="23">
        <f>+CalculationSheet!D22</f>
        <v>2213.4761904761904</v>
      </c>
      <c r="F26" s="96"/>
      <c r="G26" s="83"/>
      <c r="H26" s="78">
        <f>+CalculationSheet!W22</f>
        <v>642.97222222222217</v>
      </c>
      <c r="I26" s="78">
        <f>+CalculationSheet!X22</f>
        <v>219.08758251703364</v>
      </c>
      <c r="J26" s="78">
        <f>+CalculationSheet!Y22</f>
        <v>256.85250108668538</v>
      </c>
      <c r="K26" s="78">
        <f>+CalculationSheet!Z22</f>
        <v>997.66666666666663</v>
      </c>
      <c r="L26" s="78">
        <f>+CalculationSheet!AA22</f>
        <v>2107.1944444444443</v>
      </c>
      <c r="M26" s="78">
        <f>+CalculationSheet!AB22</f>
        <v>639.43692640692643</v>
      </c>
      <c r="N26" s="78">
        <f>+CalculationSheet!AC22</f>
        <v>399.03393939393948</v>
      </c>
      <c r="O26" s="78">
        <f>+CalculationSheet!AD22</f>
        <v>0</v>
      </c>
      <c r="P26" s="78">
        <f>+CalculationSheet!AE22</f>
        <v>99.073164542994249</v>
      </c>
      <c r="Q26" s="78">
        <f>+CalculationSheet!AF22</f>
        <v>688.59198198198192</v>
      </c>
      <c r="R26" s="78">
        <f>+CalculationSheet!AG22</f>
        <v>2028.6075324675326</v>
      </c>
      <c r="S26" s="78">
        <f>+CalculationSheet!AH22</f>
        <v>498.64000000000004</v>
      </c>
      <c r="T26" s="78">
        <f>+CalculationSheet!AI22</f>
        <v>606.26367254006334</v>
      </c>
      <c r="U26" s="78">
        <f>+CalculationSheet!AJ22</f>
        <v>629.15547990759319</v>
      </c>
      <c r="V26" s="78">
        <f>+CalculationSheet!AK22</f>
        <v>158.32685267295395</v>
      </c>
      <c r="W26" s="97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  <c r="AJ26" s="39"/>
      <c r="AK26" s="39"/>
    </row>
    <row r="27" spans="1:37" x14ac:dyDescent="0.25">
      <c r="A27" s="95"/>
      <c r="B27" s="22">
        <f>+CalculationSheet!A23</f>
        <v>3</v>
      </c>
      <c r="C27" s="22" t="str">
        <f>+CalculationSheet!B23</f>
        <v>Friday</v>
      </c>
      <c r="D27" s="21">
        <f>+CalculationSheet!C23</f>
        <v>0.87500000000000022</v>
      </c>
      <c r="E27" s="23">
        <f>+CalculationSheet!D23</f>
        <v>1971.3809523809525</v>
      </c>
      <c r="F27" s="96"/>
      <c r="G27" s="83"/>
      <c r="H27" s="78">
        <f>+CalculationSheet!W23</f>
        <v>554.94444444444446</v>
      </c>
      <c r="I27" s="78">
        <f>+CalculationSheet!X23</f>
        <v>163.51021783440379</v>
      </c>
      <c r="J27" s="78">
        <f>+CalculationSheet!Y23</f>
        <v>177.87902963477873</v>
      </c>
      <c r="K27" s="78">
        <f>+CalculationSheet!Z23</f>
        <v>882.5</v>
      </c>
      <c r="L27" s="78">
        <f>+CalculationSheet!AA23</f>
        <v>1873.6388888888889</v>
      </c>
      <c r="M27" s="78">
        <f>+CalculationSheet!AB23</f>
        <v>563.98826839826847</v>
      </c>
      <c r="N27" s="78">
        <f>+CalculationSheet!AC23</f>
        <v>334.61999999999989</v>
      </c>
      <c r="O27" s="78">
        <f>+CalculationSheet!AD23</f>
        <v>0</v>
      </c>
      <c r="P27" s="78">
        <f>+CalculationSheet!AE23</f>
        <v>96.898001414154479</v>
      </c>
      <c r="Q27" s="78">
        <f>+CalculationSheet!AF23</f>
        <v>603.94261261261261</v>
      </c>
      <c r="R27" s="78">
        <f>+CalculationSheet!AG23</f>
        <v>1750.5303896103896</v>
      </c>
      <c r="S27" s="78">
        <f>+CalculationSheet!AH23</f>
        <v>406.96</v>
      </c>
      <c r="T27" s="78">
        <f>+CalculationSheet!AI23</f>
        <v>451.19999487575853</v>
      </c>
      <c r="U27" s="78">
        <f>+CalculationSheet!AJ23</f>
        <v>446.18666159936123</v>
      </c>
      <c r="V27" s="78">
        <f>+CalculationSheet!AK23</f>
        <v>121.27634154056963</v>
      </c>
      <c r="W27" s="97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39"/>
      <c r="AI27" s="39"/>
      <c r="AJ27" s="39"/>
      <c r="AK27" s="39"/>
    </row>
    <row r="28" spans="1:37" x14ac:dyDescent="0.25">
      <c r="A28" s="95"/>
      <c r="B28" s="22">
        <f>+CalculationSheet!A24</f>
        <v>4</v>
      </c>
      <c r="C28" s="22" t="str">
        <f>+CalculationSheet!B24</f>
        <v>Friday</v>
      </c>
      <c r="D28" s="21">
        <f>+CalculationSheet!C24</f>
        <v>0.91666666666666685</v>
      </c>
      <c r="E28" s="23">
        <f>+CalculationSheet!D24</f>
        <v>1790.7142857142853</v>
      </c>
      <c r="F28" s="96"/>
      <c r="G28" s="83"/>
      <c r="H28" s="78">
        <f>+CalculationSheet!W24</f>
        <v>458.30555555555554</v>
      </c>
      <c r="I28" s="78">
        <f>+CalculationSheet!X24</f>
        <v>82.157843443887629</v>
      </c>
      <c r="J28" s="78">
        <f>+CalculationSheet!Y24</f>
        <v>106.07805417987161</v>
      </c>
      <c r="K28" s="78">
        <f>+CalculationSheet!Z24</f>
        <v>758.94444444444446</v>
      </c>
      <c r="L28" s="78">
        <f>+CalculationSheet!AA24</f>
        <v>1653.7777777777778</v>
      </c>
      <c r="M28" s="78">
        <f>+CalculationSheet!AB24</f>
        <v>498.88766233766233</v>
      </c>
      <c r="N28" s="78">
        <f>+CalculationSheet!AC24</f>
        <v>342.50000000000034</v>
      </c>
      <c r="O28" s="78">
        <f>+CalculationSheet!AD24</f>
        <v>0</v>
      </c>
      <c r="P28" s="78">
        <f>+CalculationSheet!AE24</f>
        <v>91.334789290301103</v>
      </c>
      <c r="Q28" s="78">
        <f>+CalculationSheet!AF24</f>
        <v>525.70135135135138</v>
      </c>
      <c r="R28" s="78">
        <f>+CalculationSheet!AG24</f>
        <v>1419.2831168831169</v>
      </c>
      <c r="S28" s="78">
        <f>+CalculationSheet!AH24</f>
        <v>318.12</v>
      </c>
      <c r="T28" s="78">
        <f>+CalculationSheet!AI24</f>
        <v>284.64768351757544</v>
      </c>
      <c r="U28" s="78">
        <f>+CalculationSheet!AJ24</f>
        <v>344.0220469506894</v>
      </c>
      <c r="V28" s="78">
        <f>+CalculationSheet!AK24</f>
        <v>91.582197505282423</v>
      </c>
      <c r="W28" s="97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</row>
    <row r="29" spans="1:37" x14ac:dyDescent="0.25">
      <c r="A29" s="95"/>
      <c r="B29" s="22">
        <f>+CalculationSheet!A25</f>
        <v>5</v>
      </c>
      <c r="C29" s="22" t="str">
        <f>+CalculationSheet!B25</f>
        <v>Friday</v>
      </c>
      <c r="D29" s="21">
        <f>+CalculationSheet!C25</f>
        <v>0.95833333333333348</v>
      </c>
      <c r="E29" s="23">
        <f>+CalculationSheet!D25</f>
        <v>1349.8571428571429</v>
      </c>
      <c r="F29" s="96"/>
      <c r="G29" s="83"/>
      <c r="H29" s="78">
        <f>+CalculationSheet!W25</f>
        <v>277.11111111111109</v>
      </c>
      <c r="I29" s="78">
        <f>+CalculationSheet!X25</f>
        <v>49.133612255658285</v>
      </c>
      <c r="J29" s="78">
        <f>+CalculationSheet!Y25</f>
        <v>70.472608034402199</v>
      </c>
      <c r="K29" s="78">
        <f>+CalculationSheet!Z25</f>
        <v>559.63888888888891</v>
      </c>
      <c r="L29" s="78">
        <f>+CalculationSheet!AA25</f>
        <v>1207.9166666666667</v>
      </c>
      <c r="M29" s="78">
        <f>+CalculationSheet!AB25</f>
        <v>362.71155844155851</v>
      </c>
      <c r="N29" s="78">
        <f>+CalculationSheet!AC25</f>
        <v>333.66000000000008</v>
      </c>
      <c r="O29" s="78">
        <f>+CalculationSheet!AD25</f>
        <v>0</v>
      </c>
      <c r="P29" s="78">
        <f>+CalculationSheet!AE25</f>
        <v>64.877188425430546</v>
      </c>
      <c r="Q29" s="78">
        <f>+CalculationSheet!AF25</f>
        <v>373.08459459459459</v>
      </c>
      <c r="R29" s="78">
        <f>+CalculationSheet!AG25</f>
        <v>1023.9742857142858</v>
      </c>
      <c r="S29" s="78">
        <f>+CalculationSheet!AH25</f>
        <v>214.64</v>
      </c>
      <c r="T29" s="78">
        <f>+CalculationSheet!AI25</f>
        <v>160.01732160653222</v>
      </c>
      <c r="U29" s="78">
        <f>+CalculationSheet!AJ25</f>
        <v>208.84435931728677</v>
      </c>
      <c r="V29" s="78">
        <f>+CalculationSheet!AK25</f>
        <v>69.005936885512781</v>
      </c>
      <c r="W29" s="97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</row>
    <row r="30" spans="1:37" x14ac:dyDescent="0.25">
      <c r="A30" s="95"/>
      <c r="B30" s="22">
        <f>+CalculationSheet!A26</f>
        <v>6</v>
      </c>
      <c r="C30" s="22" t="str">
        <f>+CalculationSheet!B26</f>
        <v>Saturday</v>
      </c>
      <c r="D30" s="21">
        <f>+CalculationSheet!C26</f>
        <v>0</v>
      </c>
      <c r="E30" s="23">
        <f>+CalculationSheet!D26</f>
        <v>905.04761904761904</v>
      </c>
      <c r="F30" s="96"/>
      <c r="G30" s="83"/>
      <c r="H30" s="78">
        <f>+CalculationSheet!W26</f>
        <v>272.86111111111114</v>
      </c>
      <c r="I30" s="78">
        <f>+CalculationSheet!X26</f>
        <v>150.34763235477647</v>
      </c>
      <c r="J30" s="78">
        <f>+CalculationSheet!Y26</f>
        <v>176.31455963264401</v>
      </c>
      <c r="K30" s="78">
        <f>+CalculationSheet!Z26</f>
        <v>500.08333333333337</v>
      </c>
      <c r="L30" s="78">
        <f>+CalculationSheet!AA26</f>
        <v>825.36111111111109</v>
      </c>
      <c r="M30" s="78">
        <f>+CalculationSheet!AB26</f>
        <v>243.55523809523811</v>
      </c>
      <c r="N30" s="78">
        <f>+CalculationSheet!AC26</f>
        <v>174.33000000000004</v>
      </c>
      <c r="O30" s="78">
        <f>+CalculationSheet!AD26</f>
        <v>0</v>
      </c>
      <c r="P30" s="78">
        <f>+CalculationSheet!AE26</f>
        <v>47.282417458793255</v>
      </c>
      <c r="Q30" s="78">
        <f>+CalculationSheet!AF26</f>
        <v>247.86684684684684</v>
      </c>
      <c r="R30" s="78">
        <f>+CalculationSheet!AG26</f>
        <v>701.22675324675333</v>
      </c>
      <c r="S30" s="78">
        <f>+CalculationSheet!AH26</f>
        <v>122.16666666666667</v>
      </c>
      <c r="T30" s="78">
        <f>+CalculationSheet!AI26</f>
        <v>93.578401931399412</v>
      </c>
      <c r="U30" s="78">
        <f>+CalculationSheet!AJ26</f>
        <v>119.94579695074398</v>
      </c>
      <c r="V30" s="78">
        <f>+CalculationSheet!AK26</f>
        <v>38.542282727053056</v>
      </c>
      <c r="W30" s="97"/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39"/>
      <c r="AI30" s="39"/>
      <c r="AJ30" s="39"/>
      <c r="AK30" s="39"/>
    </row>
    <row r="31" spans="1:37" x14ac:dyDescent="0.25">
      <c r="A31" s="95"/>
      <c r="B31" s="22">
        <f>+CalculationSheet!A27</f>
        <v>7</v>
      </c>
      <c r="C31" s="22" t="str">
        <f>+CalculationSheet!B27</f>
        <v>Saturday</v>
      </c>
      <c r="D31" s="21">
        <f>+CalculationSheet!C27</f>
        <v>4.1666666666666664E-2</v>
      </c>
      <c r="E31" s="23">
        <f>+CalculationSheet!D27</f>
        <v>584.61904761904771</v>
      </c>
      <c r="F31" s="86"/>
      <c r="G31" s="96"/>
      <c r="H31" s="78">
        <f>+CalculationSheet!W27</f>
        <v>121.30555555555556</v>
      </c>
      <c r="I31" s="78">
        <f>+CalculationSheet!X27</f>
        <v>66.555954909171035</v>
      </c>
      <c r="J31" s="78">
        <f>+CalculationSheet!Y27</f>
        <v>59.609235745159246</v>
      </c>
      <c r="K31" s="78">
        <f>+CalculationSheet!Z27</f>
        <v>233.08333333333334</v>
      </c>
      <c r="L31" s="78">
        <f>+CalculationSheet!AA27</f>
        <v>477.27777777777783</v>
      </c>
      <c r="M31" s="78">
        <f>+CalculationSheet!AB27</f>
        <v>148.21285714285716</v>
      </c>
      <c r="N31" s="78">
        <f>+CalculationSheet!AC27</f>
        <v>121.50999999999993</v>
      </c>
      <c r="O31" s="78">
        <f>+CalculationSheet!AD27</f>
        <v>0</v>
      </c>
      <c r="P31" s="78">
        <f>+CalculationSheet!AE27</f>
        <v>34.812926644058635</v>
      </c>
      <c r="Q31" s="78">
        <f>+CalculationSheet!AF27</f>
        <v>175.65306306306306</v>
      </c>
      <c r="R31" s="78">
        <f>+CalculationSheet!AG27</f>
        <v>425.64051948051952</v>
      </c>
      <c r="S31" s="78">
        <f>+CalculationSheet!AH27</f>
        <v>73</v>
      </c>
      <c r="T31" s="78">
        <f>+CalculationSheet!AI27</f>
        <v>46.81985334622776</v>
      </c>
      <c r="U31" s="78">
        <f>+CalculationSheet!AJ27</f>
        <v>64.377298351063175</v>
      </c>
      <c r="V31" s="78">
        <f>+CalculationSheet!AK27</f>
        <v>15.066612777574278</v>
      </c>
      <c r="W31" s="97"/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</row>
    <row r="32" spans="1:37" x14ac:dyDescent="0.25">
      <c r="A32" s="95"/>
      <c r="B32" s="22">
        <f>+CalculationSheet!A28</f>
        <v>8</v>
      </c>
      <c r="C32" s="22" t="str">
        <f>+CalculationSheet!B28</f>
        <v>Saturday</v>
      </c>
      <c r="D32" s="21">
        <f>+CalculationSheet!C28</f>
        <v>8.3333333333333329E-2</v>
      </c>
      <c r="E32" s="23">
        <f>+CalculationSheet!D28</f>
        <v>559.38095238095241</v>
      </c>
      <c r="F32" s="86"/>
      <c r="G32" s="96"/>
      <c r="H32" s="78">
        <f>+CalculationSheet!W28</f>
        <v>84.194444444444443</v>
      </c>
      <c r="I32" s="78">
        <f>+CalculationSheet!X28</f>
        <v>46.49398390244621</v>
      </c>
      <c r="J32" s="78">
        <f>+CalculationSheet!Y28</f>
        <v>55.56626338266328</v>
      </c>
      <c r="K32" s="78">
        <f>+CalculationSheet!Z28</f>
        <v>177.5</v>
      </c>
      <c r="L32" s="78">
        <f>+CalculationSheet!AA28</f>
        <v>352.36111111111109</v>
      </c>
      <c r="M32" s="78">
        <f>+CalculationSheet!AB28</f>
        <v>133.81761904761905</v>
      </c>
      <c r="N32" s="78">
        <f>+CalculationSheet!AC28</f>
        <v>82.56</v>
      </c>
      <c r="O32" s="78">
        <f>+CalculationSheet!AD28</f>
        <v>0</v>
      </c>
      <c r="P32" s="78">
        <f>+CalculationSheet!AE28</f>
        <v>28.7158650598818</v>
      </c>
      <c r="Q32" s="78">
        <f>+CalculationSheet!AF28</f>
        <v>152.31882882882883</v>
      </c>
      <c r="R32" s="78">
        <f>+CalculationSheet!AG28</f>
        <v>350.59766233766231</v>
      </c>
      <c r="S32" s="78">
        <f>+CalculationSheet!AH28</f>
        <v>52.458333333333336</v>
      </c>
      <c r="T32" s="78">
        <f>+CalculationSheet!AI28</f>
        <v>32.017802831672782</v>
      </c>
      <c r="U32" s="78">
        <f>+CalculationSheet!AJ28</f>
        <v>64.035605663345564</v>
      </c>
      <c r="V32" s="78">
        <f>+CalculationSheet!AK28</f>
        <v>29.69241501445493</v>
      </c>
      <c r="W32" s="97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</row>
    <row r="33" spans="1:37" x14ac:dyDescent="0.25">
      <c r="A33" s="95"/>
      <c r="B33" s="22">
        <f>+CalculationSheet!A29</f>
        <v>9</v>
      </c>
      <c r="C33" s="22" t="str">
        <f>+CalculationSheet!B29</f>
        <v>Saturday</v>
      </c>
      <c r="D33" s="21">
        <f>+CalculationSheet!C29</f>
        <v>0.125</v>
      </c>
      <c r="E33" s="23">
        <f>+CalculationSheet!D29</f>
        <v>378</v>
      </c>
      <c r="F33" s="86"/>
      <c r="G33" s="96"/>
      <c r="H33" s="78">
        <f>+CalculationSheet!W29</f>
        <v>64.1388888888889</v>
      </c>
      <c r="I33" s="78">
        <f>+CalculationSheet!X29</f>
        <v>34.822895659847916</v>
      </c>
      <c r="J33" s="78">
        <f>+CalculationSheet!Y29</f>
        <v>48.916560758266911</v>
      </c>
      <c r="K33" s="78">
        <f>+CalculationSheet!Z29</f>
        <v>155.83333333333331</v>
      </c>
      <c r="L33" s="78">
        <f>+CalculationSheet!AA29</f>
        <v>281.24999999999994</v>
      </c>
      <c r="M33" s="78">
        <f>+CalculationSheet!AB29</f>
        <v>103.81809523809524</v>
      </c>
      <c r="N33" s="78">
        <f>+CalculationSheet!AC29</f>
        <v>92.090000000000032</v>
      </c>
      <c r="O33" s="78">
        <f>+CalculationSheet!AD29</f>
        <v>0</v>
      </c>
      <c r="P33" s="78">
        <f>+CalculationSheet!AE29</f>
        <v>19.161948162655005</v>
      </c>
      <c r="Q33" s="78">
        <f>+CalculationSheet!AF29</f>
        <v>143.91945945945946</v>
      </c>
      <c r="R33" s="78">
        <f>+CalculationSheet!AG29</f>
        <v>325.40363636363634</v>
      </c>
      <c r="S33" s="78">
        <f>+CalculationSheet!AH29</f>
        <v>52.541666666666664</v>
      </c>
      <c r="T33" s="78">
        <f>+CalculationSheet!AI29</f>
        <v>26.785512367491169</v>
      </c>
      <c r="U33" s="78">
        <f>+CalculationSheet!AJ29</f>
        <v>88.620152620103767</v>
      </c>
      <c r="V33" s="78">
        <f>+CalculationSheet!AK29</f>
        <v>9.437209782</v>
      </c>
      <c r="W33" s="97"/>
      <c r="X33" s="39"/>
      <c r="Y33" s="39"/>
      <c r="Z33" s="39"/>
      <c r="AA33" s="39"/>
      <c r="AB33" s="39"/>
      <c r="AC33" s="39"/>
      <c r="AD33" s="39"/>
      <c r="AE33" s="39"/>
      <c r="AF33" s="39"/>
      <c r="AG33" s="39"/>
      <c r="AH33" s="39"/>
      <c r="AI33" s="39"/>
      <c r="AJ33" s="39"/>
      <c r="AK33" s="39"/>
    </row>
    <row r="34" spans="1:37" x14ac:dyDescent="0.25">
      <c r="A34" s="95"/>
      <c r="B34" s="22">
        <f>+CalculationSheet!A30</f>
        <v>10</v>
      </c>
      <c r="C34" s="22" t="str">
        <f>+CalculationSheet!B30</f>
        <v>Saturday</v>
      </c>
      <c r="D34" s="21">
        <f>+CalculationSheet!C30</f>
        <v>0.16666666666666666</v>
      </c>
      <c r="E34" s="23">
        <f>+CalculationSheet!D30</f>
        <v>368.23809523809524</v>
      </c>
      <c r="F34" s="86"/>
      <c r="G34" s="96"/>
      <c r="H34" s="78">
        <f>+CalculationSheet!W30</f>
        <v>96.472222222222214</v>
      </c>
      <c r="I34" s="78">
        <f>+CalculationSheet!X30</f>
        <v>51.838961579420342</v>
      </c>
      <c r="J34" s="78">
        <f>+CalculationSheet!Y30</f>
        <v>71.628468400499216</v>
      </c>
      <c r="K34" s="78">
        <f>+CalculationSheet!Z30</f>
        <v>216</v>
      </c>
      <c r="L34" s="78">
        <f>+CalculationSheet!AA30</f>
        <v>334.55555555555554</v>
      </c>
      <c r="M34" s="78">
        <f>+CalculationSheet!AB30</f>
        <v>136.41095238095238</v>
      </c>
      <c r="N34" s="78">
        <f>+CalculationSheet!AC30</f>
        <v>119.44000000000003</v>
      </c>
      <c r="O34" s="78">
        <f>+CalculationSheet!AD30</f>
        <v>0</v>
      </c>
      <c r="P34" s="78">
        <f>+CalculationSheet!AE30</f>
        <v>16.64246042372972</v>
      </c>
      <c r="Q34" s="78">
        <f>+CalculationSheet!AF30</f>
        <v>120.07396396396398</v>
      </c>
      <c r="R34" s="78">
        <f>+CalculationSheet!AG30</f>
        <v>316.55558441558441</v>
      </c>
      <c r="S34" s="78">
        <f>+CalculationSheet!AH30</f>
        <v>70.625</v>
      </c>
      <c r="T34" s="78">
        <f>+CalculationSheet!AI30</f>
        <v>45.378947198339702</v>
      </c>
      <c r="U34" s="78">
        <f>+CalculationSheet!AJ30</f>
        <v>214.67145055106829</v>
      </c>
      <c r="V34" s="78">
        <f>+CalculationSheet!AK30</f>
        <v>25.457499346085861</v>
      </c>
      <c r="W34" s="97"/>
      <c r="X34" s="39"/>
      <c r="Y34" s="39"/>
      <c r="Z34" s="39"/>
      <c r="AA34" s="39"/>
      <c r="AB34" s="39"/>
      <c r="AC34" s="39"/>
      <c r="AD34" s="39"/>
      <c r="AE34" s="39"/>
      <c r="AF34" s="39"/>
      <c r="AG34" s="39"/>
      <c r="AH34" s="39"/>
      <c r="AI34" s="39"/>
      <c r="AJ34" s="39"/>
      <c r="AK34" s="39"/>
    </row>
    <row r="35" spans="1:37" x14ac:dyDescent="0.25">
      <c r="A35" s="95"/>
      <c r="B35" s="22">
        <f>+CalculationSheet!A31</f>
        <v>11</v>
      </c>
      <c r="C35" s="22" t="str">
        <f>+CalculationSheet!B31</f>
        <v>Saturday</v>
      </c>
      <c r="D35" s="21">
        <f>+CalculationSheet!C31</f>
        <v>0.20833333333333331</v>
      </c>
      <c r="E35" s="23">
        <f>+CalculationSheet!D31</f>
        <v>762.19047619047626</v>
      </c>
      <c r="F35" s="86"/>
      <c r="G35" s="96"/>
      <c r="H35" s="78">
        <f>+CalculationSheet!W31</f>
        <v>208.05555555555557</v>
      </c>
      <c r="I35" s="78">
        <f>+CalculationSheet!X31</f>
        <v>113.59175846654338</v>
      </c>
      <c r="J35" s="78">
        <f>+CalculationSheet!Y31</f>
        <v>146.8724183045907</v>
      </c>
      <c r="K35" s="78">
        <f>+CalculationSheet!Z31</f>
        <v>387.02777777777783</v>
      </c>
      <c r="L35" s="78">
        <f>+CalculationSheet!AA31</f>
        <v>656.16666666666674</v>
      </c>
      <c r="M35" s="78">
        <f>+CalculationSheet!AB31</f>
        <v>332.03142857142859</v>
      </c>
      <c r="N35" s="78">
        <f>+CalculationSheet!AC31</f>
        <v>282.73</v>
      </c>
      <c r="O35" s="78">
        <f>+CalculationSheet!AD31</f>
        <v>0</v>
      </c>
      <c r="P35" s="78">
        <f>+CalculationSheet!AE31</f>
        <v>33.506232486807903</v>
      </c>
      <c r="Q35" s="78">
        <f>+CalculationSheet!AF31</f>
        <v>267.89387387387387</v>
      </c>
      <c r="R35" s="78">
        <f>+CalculationSheet!AG31</f>
        <v>687.33064935064931</v>
      </c>
      <c r="S35" s="78">
        <f>+CalculationSheet!AH31</f>
        <v>191.08333333333334</v>
      </c>
      <c r="T35" s="78">
        <f>+CalculationSheet!AI31</f>
        <v>114.74061497348562</v>
      </c>
      <c r="U35" s="78">
        <f>+CalculationSheet!AJ31</f>
        <v>575.91672017238284</v>
      </c>
      <c r="V35" s="78">
        <f>+CalculationSheet!AK31</f>
        <v>48.435559903940238</v>
      </c>
      <c r="W35" s="97"/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</row>
    <row r="36" spans="1:37" x14ac:dyDescent="0.25">
      <c r="A36" s="95"/>
      <c r="B36" s="22">
        <f>+CalculationSheet!A32</f>
        <v>12</v>
      </c>
      <c r="C36" s="22" t="str">
        <f>+CalculationSheet!B32</f>
        <v>Saturday</v>
      </c>
      <c r="D36" s="21">
        <f>+CalculationSheet!C32</f>
        <v>0.24999999999999997</v>
      </c>
      <c r="E36" s="23">
        <f>+CalculationSheet!D32</f>
        <v>1457.2380952380954</v>
      </c>
      <c r="F36" s="86"/>
      <c r="G36" s="96"/>
      <c r="H36" s="78">
        <f>+CalculationSheet!W32</f>
        <v>266.55555555555554</v>
      </c>
      <c r="I36" s="78">
        <f>+CalculationSheet!X32</f>
        <v>133.02404717159729</v>
      </c>
      <c r="J36" s="78">
        <f>+CalculationSheet!Y32</f>
        <v>184.40829474141177</v>
      </c>
      <c r="K36" s="78">
        <f>+CalculationSheet!Z32</f>
        <v>587.83333333333337</v>
      </c>
      <c r="L36" s="78">
        <f>+CalculationSheet!AA32</f>
        <v>1102.4166666666667</v>
      </c>
      <c r="M36" s="78">
        <f>+CalculationSheet!AB32</f>
        <v>610.15333333333331</v>
      </c>
      <c r="N36" s="78">
        <f>+CalculationSheet!AC32</f>
        <v>185.40999999999997</v>
      </c>
      <c r="O36" s="78">
        <f>+CalculationSheet!AD32</f>
        <v>0</v>
      </c>
      <c r="P36" s="78">
        <f>+CalculationSheet!AE32</f>
        <v>55.719246514988875</v>
      </c>
      <c r="Q36" s="78">
        <f>+CalculationSheet!AF32</f>
        <v>481.49315315315312</v>
      </c>
      <c r="R36" s="78">
        <f>+CalculationSheet!AG32</f>
        <v>1138.3028571428572</v>
      </c>
      <c r="S36" s="78">
        <f>+CalculationSheet!AH32</f>
        <v>355.83333333333337</v>
      </c>
      <c r="T36" s="78">
        <f>+CalculationSheet!AI32</f>
        <v>277.81615094473557</v>
      </c>
      <c r="U36" s="78">
        <f>+CalculationSheet!AJ32</f>
        <v>957.39447301350242</v>
      </c>
      <c r="V36" s="78">
        <f>+CalculationSheet!AK32</f>
        <v>115.49776396415794</v>
      </c>
      <c r="W36" s="97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</row>
    <row r="37" spans="1:37" x14ac:dyDescent="0.25">
      <c r="A37" s="95"/>
      <c r="B37" s="22">
        <f>+CalculationSheet!A33</f>
        <v>13</v>
      </c>
      <c r="C37" s="22" t="str">
        <f>+CalculationSheet!B33</f>
        <v>Saturday</v>
      </c>
      <c r="D37" s="21">
        <f>+CalculationSheet!C33</f>
        <v>0.29166666666666663</v>
      </c>
      <c r="E37" s="23">
        <f>+CalculationSheet!D33</f>
        <v>1954.3333333333335</v>
      </c>
      <c r="F37" s="86"/>
      <c r="G37" s="96"/>
      <c r="H37" s="78">
        <f>+CalculationSheet!W33</f>
        <v>338.5</v>
      </c>
      <c r="I37" s="78">
        <f>+CalculationSheet!X33</f>
        <v>175.93030633196494</v>
      </c>
      <c r="J37" s="78">
        <f>+CalculationSheet!Y33</f>
        <v>245.53228937999015</v>
      </c>
      <c r="K37" s="78">
        <f>+CalculationSheet!Z33</f>
        <v>746.27777777777783</v>
      </c>
      <c r="L37" s="78">
        <f>+CalculationSheet!AA33</f>
        <v>1467.8611111111113</v>
      </c>
      <c r="M37" s="78">
        <f>+CalculationSheet!AB33</f>
        <v>677.26238095238091</v>
      </c>
      <c r="N37" s="78">
        <f>+CalculationSheet!AC33</f>
        <v>275.08000000000004</v>
      </c>
      <c r="O37" s="78">
        <f>+CalculationSheet!AD33</f>
        <v>0</v>
      </c>
      <c r="P37" s="78">
        <f>+CalculationSheet!AE33</f>
        <v>153.76199633854742</v>
      </c>
      <c r="Q37" s="78">
        <f>+CalculationSheet!AF33</f>
        <v>659.53306306306308</v>
      </c>
      <c r="R37" s="78">
        <f>+CalculationSheet!AG33</f>
        <v>1742.5981818181817</v>
      </c>
      <c r="S37" s="78">
        <f>+CalculationSheet!AH33</f>
        <v>489.83333333333337</v>
      </c>
      <c r="T37" s="78">
        <f>+CalculationSheet!AI33</f>
        <v>636.47357647169622</v>
      </c>
      <c r="U37" s="78">
        <f>+CalculationSheet!AJ33</f>
        <v>1606.8596998875939</v>
      </c>
      <c r="V37" s="78">
        <f>+CalculationSheet!AK33</f>
        <v>192.1800134398058</v>
      </c>
      <c r="W37" s="97"/>
      <c r="X37" s="39"/>
      <c r="Y37" s="39"/>
      <c r="Z37" s="39"/>
      <c r="AA37" s="39"/>
      <c r="AB37" s="39"/>
      <c r="AC37" s="39"/>
      <c r="AD37" s="39"/>
      <c r="AE37" s="39"/>
      <c r="AF37" s="39"/>
      <c r="AG37" s="39"/>
      <c r="AH37" s="39"/>
      <c r="AI37" s="39"/>
      <c r="AJ37" s="39"/>
      <c r="AK37" s="39"/>
    </row>
    <row r="38" spans="1:37" x14ac:dyDescent="0.25">
      <c r="A38" s="95"/>
      <c r="B38" s="22">
        <f>+CalculationSheet!A34</f>
        <v>14</v>
      </c>
      <c r="C38" s="22" t="str">
        <f>+CalculationSheet!B34</f>
        <v>Saturday</v>
      </c>
      <c r="D38" s="21">
        <f>+CalculationSheet!C34</f>
        <v>0.33333333333333331</v>
      </c>
      <c r="E38" s="23">
        <f>+CalculationSheet!D34</f>
        <v>2331.8571428571431</v>
      </c>
      <c r="F38" s="86"/>
      <c r="G38" s="96"/>
      <c r="H38" s="78">
        <f>+CalculationSheet!W34</f>
        <v>435.44444444444446</v>
      </c>
      <c r="I38" s="78">
        <f>+CalculationSheet!X34</f>
        <v>233.15817691173183</v>
      </c>
      <c r="J38" s="78">
        <f>+CalculationSheet!Y34</f>
        <v>318.75569068709927</v>
      </c>
      <c r="K38" s="78">
        <f>+CalculationSheet!Z34</f>
        <v>921.69444444444446</v>
      </c>
      <c r="L38" s="78">
        <f>+CalculationSheet!AA34</f>
        <v>1876.9166666666665</v>
      </c>
      <c r="M38" s="78">
        <f>+CalculationSheet!AB34</f>
        <v>838.98047619047611</v>
      </c>
      <c r="N38" s="78">
        <f>+CalculationSheet!AC34</f>
        <v>260.11999999999989</v>
      </c>
      <c r="O38" s="78">
        <f>+CalculationSheet!AD34</f>
        <v>0</v>
      </c>
      <c r="P38" s="78">
        <f>+CalculationSheet!AE34</f>
        <v>172.74910649712257</v>
      </c>
      <c r="Q38" s="78">
        <f>+CalculationSheet!AF34</f>
        <v>784.6894594594595</v>
      </c>
      <c r="R38" s="78">
        <f>+CalculationSheet!AG34</f>
        <v>2452.0524675324677</v>
      </c>
      <c r="S38" s="78">
        <f>+CalculationSheet!AH34</f>
        <v>661.875</v>
      </c>
      <c r="T38" s="78">
        <f>+CalculationSheet!AI34</f>
        <v>850.92940790086413</v>
      </c>
      <c r="U38" s="78">
        <f>+CalculationSheet!AJ34</f>
        <v>1987.6366131870607</v>
      </c>
      <c r="V38" s="78">
        <f>+CalculationSheet!AK34</f>
        <v>200.75043423680049</v>
      </c>
      <c r="W38" s="97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</row>
    <row r="39" spans="1:37" x14ac:dyDescent="0.25">
      <c r="A39" s="95"/>
      <c r="B39" s="22">
        <f>+CalculationSheet!A35</f>
        <v>15</v>
      </c>
      <c r="C39" s="22" t="str">
        <f>+CalculationSheet!B35</f>
        <v>Saturday</v>
      </c>
      <c r="D39" s="21">
        <f>+CalculationSheet!C35</f>
        <v>0.375</v>
      </c>
      <c r="E39" s="23">
        <f>+CalculationSheet!D35</f>
        <v>2463.6190476190482</v>
      </c>
      <c r="F39" s="86"/>
      <c r="G39" s="96"/>
      <c r="H39" s="78">
        <f>+CalculationSheet!W35</f>
        <v>511.61111111111109</v>
      </c>
      <c r="I39" s="78">
        <f>+CalculationSheet!X35</f>
        <v>272.03739809629712</v>
      </c>
      <c r="J39" s="78">
        <f>+CalculationSheet!Y35</f>
        <v>401.61565729328163</v>
      </c>
      <c r="K39" s="78">
        <f>+CalculationSheet!Z35</f>
        <v>1021.1111111111111</v>
      </c>
      <c r="L39" s="78">
        <f>+CalculationSheet!AA35</f>
        <v>2185.3333333333335</v>
      </c>
      <c r="M39" s="78">
        <f>+CalculationSheet!AB35</f>
        <v>895.7600000000001</v>
      </c>
      <c r="N39" s="78">
        <f>+CalculationSheet!AC35</f>
        <v>326.67999999999984</v>
      </c>
      <c r="O39" s="78">
        <f>+CalculationSheet!AD35</f>
        <v>0</v>
      </c>
      <c r="P39" s="78">
        <f>+CalculationSheet!AE35</f>
        <v>154.32311483722421</v>
      </c>
      <c r="Q39" s="78">
        <f>+CalculationSheet!AF35</f>
        <v>877.48036036036046</v>
      </c>
      <c r="R39" s="78">
        <f>+CalculationSheet!AG35</f>
        <v>2747.3605194805195</v>
      </c>
      <c r="S39" s="78">
        <f>+CalculationSheet!AH35</f>
        <v>801.70833333333326</v>
      </c>
      <c r="T39" s="78">
        <f>+CalculationSheet!AI35</f>
        <v>1021.0143449476382</v>
      </c>
      <c r="U39" s="78">
        <f>+CalculationSheet!AJ35</f>
        <v>1768.3694509895229</v>
      </c>
      <c r="V39" s="78">
        <f>+CalculationSheet!AK35</f>
        <v>312.60003881146463</v>
      </c>
      <c r="W39" s="97"/>
      <c r="X39" s="39"/>
      <c r="Y39" s="39"/>
      <c r="Z39" s="39"/>
      <c r="AA39" s="39"/>
      <c r="AB39" s="39"/>
      <c r="AC39" s="39"/>
      <c r="AD39" s="39"/>
      <c r="AE39" s="39"/>
      <c r="AF39" s="39"/>
      <c r="AG39" s="39"/>
      <c r="AH39" s="39"/>
      <c r="AI39" s="39"/>
      <c r="AJ39" s="39"/>
      <c r="AK39" s="39"/>
    </row>
    <row r="40" spans="1:37" x14ac:dyDescent="0.25">
      <c r="A40" s="95"/>
      <c r="B40" s="22">
        <f>+CalculationSheet!A36</f>
        <v>16</v>
      </c>
      <c r="C40" s="22" t="str">
        <f>+CalculationSheet!B36</f>
        <v>Saturday</v>
      </c>
      <c r="D40" s="21">
        <f>+CalculationSheet!C36</f>
        <v>0.41666666666666669</v>
      </c>
      <c r="E40" s="23">
        <f>+CalculationSheet!D36</f>
        <v>2713.1428571428569</v>
      </c>
      <c r="F40" s="86"/>
      <c r="G40" s="96"/>
      <c r="H40" s="78">
        <f>+CalculationSheet!W36</f>
        <v>618.97222222222217</v>
      </c>
      <c r="I40" s="78">
        <f>+CalculationSheet!X36</f>
        <v>335.10813468459185</v>
      </c>
      <c r="J40" s="78">
        <f>+CalculationSheet!Y36</f>
        <v>450.73633198661673</v>
      </c>
      <c r="K40" s="78">
        <f>+CalculationSheet!Z36</f>
        <v>1114.9722222222222</v>
      </c>
      <c r="L40" s="78">
        <f>+CalculationSheet!AA36</f>
        <v>2374.3333333333335</v>
      </c>
      <c r="M40" s="78">
        <f>+CalculationSheet!AB36</f>
        <v>951.68380952380949</v>
      </c>
      <c r="N40" s="78">
        <f>+CalculationSheet!AC36</f>
        <v>408.98000000000047</v>
      </c>
      <c r="O40" s="78">
        <f>+CalculationSheet!AD36</f>
        <v>0</v>
      </c>
      <c r="P40" s="78">
        <f>+CalculationSheet!AE36</f>
        <v>131.46566448837319</v>
      </c>
      <c r="Q40" s="78">
        <f>+CalculationSheet!AF36</f>
        <v>1002.7848648648647</v>
      </c>
      <c r="R40" s="78">
        <f>+CalculationSheet!AG36</f>
        <v>2985.4566233766232</v>
      </c>
      <c r="S40" s="78">
        <f>+CalculationSheet!AH36</f>
        <v>877.70833333333337</v>
      </c>
      <c r="T40" s="78">
        <f>+CalculationSheet!AI36</f>
        <v>1209.8174515287537</v>
      </c>
      <c r="U40" s="78">
        <f>+CalculationSheet!AJ36</f>
        <v>1847.1846942853654</v>
      </c>
      <c r="V40" s="78">
        <f>+CalculationSheet!AK36</f>
        <v>343.42969856112745</v>
      </c>
      <c r="W40" s="97"/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</row>
    <row r="41" spans="1:37" x14ac:dyDescent="0.25">
      <c r="A41" s="95"/>
      <c r="B41" s="22">
        <f>+CalculationSheet!A37</f>
        <v>17</v>
      </c>
      <c r="C41" s="22" t="str">
        <f>+CalculationSheet!B37</f>
        <v>Saturday</v>
      </c>
      <c r="D41" s="21">
        <f>+CalculationSheet!C37</f>
        <v>0.45833333333333337</v>
      </c>
      <c r="E41" s="23">
        <f>+CalculationSheet!D37</f>
        <v>3055.0952380952381</v>
      </c>
      <c r="F41" s="86"/>
      <c r="G41" s="96"/>
      <c r="H41" s="78">
        <f>+CalculationSheet!W37</f>
        <v>722.22222222222217</v>
      </c>
      <c r="I41" s="78">
        <f>+CalculationSheet!X37</f>
        <v>385.48271881826582</v>
      </c>
      <c r="J41" s="78">
        <f>+CalculationSheet!Y37</f>
        <v>527.75517826437238</v>
      </c>
      <c r="K41" s="78">
        <f>+CalculationSheet!Z37</f>
        <v>1255.1111111111113</v>
      </c>
      <c r="L41" s="78">
        <f>+CalculationSheet!AA37</f>
        <v>2656.0555555555557</v>
      </c>
      <c r="M41" s="78">
        <f>+CalculationSheet!AB37</f>
        <v>1025.774761904762</v>
      </c>
      <c r="N41" s="78">
        <f>+CalculationSheet!AC37</f>
        <v>534.56000000000017</v>
      </c>
      <c r="O41" s="78">
        <f>+CalculationSheet!AD37</f>
        <v>0</v>
      </c>
      <c r="P41" s="78">
        <f>+CalculationSheet!AE37</f>
        <v>189.54807414989642</v>
      </c>
      <c r="Q41" s="78">
        <f>+CalculationSheet!AF37</f>
        <v>1097.9918018018018</v>
      </c>
      <c r="R41" s="78">
        <f>+CalculationSheet!AG37</f>
        <v>3234.8716883116886</v>
      </c>
      <c r="S41" s="78">
        <f>+CalculationSheet!AH37</f>
        <v>951.95833333333337</v>
      </c>
      <c r="T41" s="78">
        <f>+CalculationSheet!AI37</f>
        <v>1324.1647883595163</v>
      </c>
      <c r="U41" s="78">
        <f>+CalculationSheet!AJ37</f>
        <v>1825.8919603090485</v>
      </c>
      <c r="V41" s="78">
        <f>+CalculationSheet!AK37</f>
        <v>427.21536938181174</v>
      </c>
      <c r="W41" s="97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39"/>
      <c r="AI41" s="39"/>
      <c r="AJ41" s="39"/>
      <c r="AK41" s="39"/>
    </row>
    <row r="42" spans="1:37" x14ac:dyDescent="0.25">
      <c r="A42" s="95"/>
      <c r="B42" s="22">
        <f>+CalculationSheet!A38</f>
        <v>18</v>
      </c>
      <c r="C42" s="22" t="str">
        <f>+CalculationSheet!B38</f>
        <v>Saturday</v>
      </c>
      <c r="D42" s="21">
        <f>+CalculationSheet!C38</f>
        <v>0.5</v>
      </c>
      <c r="E42" s="23">
        <f>+CalculationSheet!D38</f>
        <v>3258.7142857142853</v>
      </c>
      <c r="F42" s="86"/>
      <c r="G42" s="96"/>
      <c r="H42" s="78">
        <f>+CalculationSheet!W38</f>
        <v>815.25000000000011</v>
      </c>
      <c r="I42" s="78">
        <f>+CalculationSheet!X38</f>
        <v>435.59371501170546</v>
      </c>
      <c r="J42" s="78">
        <f>+CalculationSheet!Y38</f>
        <v>553.15739018539421</v>
      </c>
      <c r="K42" s="78">
        <f>+CalculationSheet!Z38</f>
        <v>1375.25</v>
      </c>
      <c r="L42" s="78">
        <f>+CalculationSheet!AA38</f>
        <v>2736.8611111111113</v>
      </c>
      <c r="M42" s="78">
        <f>+CalculationSheet!AB38</f>
        <v>1081.6014285714284</v>
      </c>
      <c r="N42" s="78">
        <f>+CalculationSheet!AC38</f>
        <v>593.19000000000028</v>
      </c>
      <c r="O42" s="78">
        <f>+CalculationSheet!AD38</f>
        <v>0</v>
      </c>
      <c r="P42" s="78">
        <f>+CalculationSheet!AE38</f>
        <v>165.43984944474244</v>
      </c>
      <c r="Q42" s="78">
        <f>+CalculationSheet!AF38</f>
        <v>1171.7045945945945</v>
      </c>
      <c r="R42" s="78">
        <f>+CalculationSheet!AG38</f>
        <v>3399.795844155844</v>
      </c>
      <c r="S42" s="78">
        <f>+CalculationSheet!AH38</f>
        <v>960.16666666666663</v>
      </c>
      <c r="T42" s="78">
        <f>+CalculationSheet!AI38</f>
        <v>1455.751461688008</v>
      </c>
      <c r="U42" s="78">
        <f>+CalculationSheet!AJ38</f>
        <v>1816.5883848019992</v>
      </c>
      <c r="V42" s="78">
        <f>+CalculationSheet!AK38</f>
        <v>506.78790521142571</v>
      </c>
      <c r="W42" s="97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</row>
    <row r="43" spans="1:37" x14ac:dyDescent="0.25">
      <c r="A43" s="95"/>
      <c r="B43" s="22">
        <f>+CalculationSheet!A39</f>
        <v>19</v>
      </c>
      <c r="C43" s="22" t="str">
        <f>+CalculationSheet!B39</f>
        <v>Saturday</v>
      </c>
      <c r="D43" s="21">
        <f>+CalculationSheet!C39</f>
        <v>0.54166666666666663</v>
      </c>
      <c r="E43" s="23">
        <f>+CalculationSheet!D39</f>
        <v>3182</v>
      </c>
      <c r="F43" s="86"/>
      <c r="G43" s="96"/>
      <c r="H43" s="78">
        <f>+CalculationSheet!W39</f>
        <v>897.05555555555554</v>
      </c>
      <c r="I43" s="78">
        <f>+CalculationSheet!X39</f>
        <v>473.52109085653569</v>
      </c>
      <c r="J43" s="78">
        <f>+CalculationSheet!Y39</f>
        <v>598.44713563499704</v>
      </c>
      <c r="K43" s="78">
        <f>+CalculationSheet!Z39</f>
        <v>1479.5</v>
      </c>
      <c r="L43" s="78">
        <f>+CalculationSheet!AA39</f>
        <v>2788.9444444444443</v>
      </c>
      <c r="M43" s="78">
        <f>+CalculationSheet!AB39</f>
        <v>1072.4485714285713</v>
      </c>
      <c r="N43" s="78">
        <f>+CalculationSheet!AC39</f>
        <v>621.76</v>
      </c>
      <c r="O43" s="78">
        <f>+CalculationSheet!AD39</f>
        <v>0</v>
      </c>
      <c r="P43" s="78">
        <f>+CalculationSheet!AE39</f>
        <v>186.18913960841132</v>
      </c>
      <c r="Q43" s="78">
        <f>+CalculationSheet!AF39</f>
        <v>1143.9021621621621</v>
      </c>
      <c r="R43" s="78">
        <f>+CalculationSheet!AG39</f>
        <v>3391.9418181818182</v>
      </c>
      <c r="S43" s="78">
        <f>+CalculationSheet!AH39</f>
        <v>919.66666666666674</v>
      </c>
      <c r="T43" s="78">
        <f>+CalculationSheet!AI39</f>
        <v>1211.5271303528625</v>
      </c>
      <c r="U43" s="78">
        <f>+CalculationSheet!AJ39</f>
        <v>1667.1931592732767</v>
      </c>
      <c r="V43" s="78">
        <f>+CalculationSheet!AK39</f>
        <v>487.46694502441989</v>
      </c>
      <c r="W43" s="97"/>
      <c r="X43" s="39"/>
      <c r="Y43" s="39"/>
      <c r="Z43" s="39"/>
      <c r="AA43" s="39"/>
      <c r="AB43" s="39"/>
      <c r="AC43" s="39"/>
      <c r="AD43" s="39"/>
      <c r="AE43" s="39"/>
      <c r="AF43" s="39"/>
      <c r="AG43" s="39"/>
      <c r="AH43" s="39"/>
      <c r="AI43" s="39"/>
      <c r="AJ43" s="39"/>
      <c r="AK43" s="39"/>
    </row>
    <row r="44" spans="1:37" x14ac:dyDescent="0.25">
      <c r="A44" s="95"/>
      <c r="B44" s="22">
        <f>+CalculationSheet!A40</f>
        <v>20</v>
      </c>
      <c r="C44" s="22" t="str">
        <f>+CalculationSheet!B40</f>
        <v>Saturday</v>
      </c>
      <c r="D44" s="21">
        <f>+CalculationSheet!C40</f>
        <v>0.58333333333333326</v>
      </c>
      <c r="E44" s="23">
        <f>+CalculationSheet!D40</f>
        <v>3306.7619047619046</v>
      </c>
      <c r="F44" s="86"/>
      <c r="G44" s="96"/>
      <c r="H44" s="78">
        <f>+CalculationSheet!W40</f>
        <v>1110.6944444444443</v>
      </c>
      <c r="I44" s="78">
        <f>+CalculationSheet!X40</f>
        <v>591.40347523911578</v>
      </c>
      <c r="J44" s="78">
        <f>+CalculationSheet!Y40</f>
        <v>748.49876904168855</v>
      </c>
      <c r="K44" s="78">
        <f>+CalculationSheet!Z40</f>
        <v>1795.8611111111111</v>
      </c>
      <c r="L44" s="78">
        <f>+CalculationSheet!AA40</f>
        <v>2715.083333333333</v>
      </c>
      <c r="M44" s="78">
        <f>+CalculationSheet!AB40</f>
        <v>1080.5057142857142</v>
      </c>
      <c r="N44" s="78">
        <f>+CalculationSheet!AC40</f>
        <v>572.21000000000026</v>
      </c>
      <c r="O44" s="78">
        <f>+CalculationSheet!AD40</f>
        <v>0</v>
      </c>
      <c r="P44" s="78">
        <f>+CalculationSheet!AE40</f>
        <v>281.97739567049689</v>
      </c>
      <c r="Q44" s="78">
        <f>+CalculationSheet!AF40</f>
        <v>1165.4733333333334</v>
      </c>
      <c r="R44" s="78">
        <f>+CalculationSheet!AG40</f>
        <v>3434.9444155844153</v>
      </c>
      <c r="S44" s="78">
        <f>+CalculationSheet!AH40</f>
        <v>891.16666666666663</v>
      </c>
      <c r="T44" s="78">
        <f>+CalculationSheet!AI40</f>
        <v>1044.0671126362072</v>
      </c>
      <c r="U44" s="78">
        <f>+CalculationSheet!AJ40</f>
        <v>1457.7243603402928</v>
      </c>
      <c r="V44" s="78">
        <f>+CalculationSheet!AK40</f>
        <v>446.26955994840637</v>
      </c>
      <c r="W44" s="97"/>
      <c r="X44" s="39"/>
      <c r="Y44" s="39"/>
      <c r="Z44" s="39"/>
      <c r="AA44" s="39"/>
      <c r="AB44" s="39"/>
      <c r="AC44" s="39"/>
      <c r="AD44" s="39"/>
      <c r="AE44" s="39"/>
      <c r="AF44" s="39"/>
      <c r="AG44" s="39"/>
      <c r="AH44" s="39"/>
      <c r="AI44" s="39"/>
      <c r="AJ44" s="39"/>
      <c r="AK44" s="39"/>
    </row>
    <row r="45" spans="1:37" x14ac:dyDescent="0.25">
      <c r="A45" s="95"/>
      <c r="B45" s="22">
        <f>+CalculationSheet!A41</f>
        <v>21</v>
      </c>
      <c r="C45" s="22" t="str">
        <f>+CalculationSheet!B41</f>
        <v>Saturday</v>
      </c>
      <c r="D45" s="21">
        <f>+CalculationSheet!C41</f>
        <v>0.62499999999999989</v>
      </c>
      <c r="E45" s="23">
        <f>+CalculationSheet!D41</f>
        <v>3360.3809523809527</v>
      </c>
      <c r="F45" s="86"/>
      <c r="G45" s="96"/>
      <c r="H45" s="78">
        <f>+CalculationSheet!W41</f>
        <v>1042.5833333333335</v>
      </c>
      <c r="I45" s="78">
        <f>+CalculationSheet!X41</f>
        <v>582.19254110537133</v>
      </c>
      <c r="J45" s="78">
        <f>+CalculationSheet!Y41</f>
        <v>674.45970036261599</v>
      </c>
      <c r="K45" s="78">
        <f>+CalculationSheet!Z41</f>
        <v>1604.6111111111111</v>
      </c>
      <c r="L45" s="78">
        <f>+CalculationSheet!AA41</f>
        <v>2716.416666666667</v>
      </c>
      <c r="M45" s="78">
        <f>+CalculationSheet!AB41</f>
        <v>1075.5942857142859</v>
      </c>
      <c r="N45" s="78">
        <f>+CalculationSheet!AC41</f>
        <v>629.83999999999992</v>
      </c>
      <c r="O45" s="78">
        <f>+CalculationSheet!AD41</f>
        <v>0</v>
      </c>
      <c r="P45" s="78">
        <f>+CalculationSheet!AE41</f>
        <v>654.92362060770529</v>
      </c>
      <c r="Q45" s="78">
        <f>+CalculationSheet!AF41</f>
        <v>1143.0915315315317</v>
      </c>
      <c r="R45" s="78">
        <f>+CalculationSheet!AG41</f>
        <v>3408.1412987012991</v>
      </c>
      <c r="S45" s="78">
        <f>+CalculationSheet!AH41</f>
        <v>883.41666666666674</v>
      </c>
      <c r="T45" s="78">
        <f>+CalculationSheet!AI41</f>
        <v>945.05848290039728</v>
      </c>
      <c r="U45" s="78">
        <f>+CalculationSheet!AJ41</f>
        <v>1379.0438488837297</v>
      </c>
      <c r="V45" s="78">
        <f>+CalculationSheet!AK41</f>
        <v>380.42955905437447</v>
      </c>
      <c r="W45" s="97"/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</row>
    <row r="46" spans="1:37" x14ac:dyDescent="0.25">
      <c r="A46" s="95"/>
      <c r="B46" s="22">
        <f>+CalculationSheet!A42</f>
        <v>22</v>
      </c>
      <c r="C46" s="22" t="str">
        <f>+CalculationSheet!B42</f>
        <v>Saturday</v>
      </c>
      <c r="D46" s="21">
        <f>+CalculationSheet!C42</f>
        <v>0.66666666666666652</v>
      </c>
      <c r="E46" s="23">
        <f>+CalculationSheet!D42</f>
        <v>3259</v>
      </c>
      <c r="F46" s="86"/>
      <c r="G46" s="96"/>
      <c r="H46" s="78">
        <f>+CalculationSheet!W42</f>
        <v>964.72222222222217</v>
      </c>
      <c r="I46" s="78">
        <f>+CalculationSheet!X42</f>
        <v>532.28655775433617</v>
      </c>
      <c r="J46" s="78">
        <f>+CalculationSheet!Y42</f>
        <v>637.19331008412405</v>
      </c>
      <c r="K46" s="78">
        <f>+CalculationSheet!Z42</f>
        <v>1624.6388888888889</v>
      </c>
      <c r="L46" s="78">
        <f>+CalculationSheet!AA42</f>
        <v>2741.0555555555557</v>
      </c>
      <c r="M46" s="78">
        <f>+CalculationSheet!AB42</f>
        <v>1072.9185714285713</v>
      </c>
      <c r="N46" s="78">
        <f>+CalculationSheet!AC42</f>
        <v>500.42000000000007</v>
      </c>
      <c r="O46" s="78">
        <f>+CalculationSheet!AD42</f>
        <v>0</v>
      </c>
      <c r="P46" s="78">
        <f>+CalculationSheet!AE42</f>
        <v>417.06838190682788</v>
      </c>
      <c r="Q46" s="78">
        <f>+CalculationSheet!AF42</f>
        <v>1102.4002702702703</v>
      </c>
      <c r="R46" s="78">
        <f>+CalculationSheet!AG42</f>
        <v>3390.6654545454544</v>
      </c>
      <c r="S46" s="78">
        <f>+CalculationSheet!AH42</f>
        <v>839.625</v>
      </c>
      <c r="T46" s="78">
        <f>+CalculationSheet!AI42</f>
        <v>914.73235165614244</v>
      </c>
      <c r="U46" s="78">
        <f>+CalculationSheet!AJ42</f>
        <v>1430.2426951263749</v>
      </c>
      <c r="V46" s="78">
        <f>+CalculationSheet!AK42</f>
        <v>327.71109491156841</v>
      </c>
      <c r="W46" s="97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</row>
    <row r="47" spans="1:37" x14ac:dyDescent="0.25">
      <c r="A47" s="95"/>
      <c r="B47" s="22">
        <f>+CalculationSheet!A43</f>
        <v>23</v>
      </c>
      <c r="C47" s="22" t="str">
        <f>+CalculationSheet!B43</f>
        <v>Saturday</v>
      </c>
      <c r="D47" s="21">
        <f>+CalculationSheet!C43</f>
        <v>0.70833333333333315</v>
      </c>
      <c r="E47" s="23">
        <f>+CalculationSheet!D43</f>
        <v>3159.9047619047619</v>
      </c>
      <c r="F47" s="86"/>
      <c r="G47" s="96"/>
      <c r="H47" s="78">
        <f>+CalculationSheet!W43</f>
        <v>906.41666666666674</v>
      </c>
      <c r="I47" s="78">
        <f>+CalculationSheet!X43</f>
        <v>500.89030531753468</v>
      </c>
      <c r="J47" s="78">
        <f>+CalculationSheet!Y43</f>
        <v>650.15305860427975</v>
      </c>
      <c r="K47" s="78">
        <f>+CalculationSheet!Z43</f>
        <v>1521.8333333333335</v>
      </c>
      <c r="L47" s="78">
        <f>+CalculationSheet!AA43</f>
        <v>2706.333333333333</v>
      </c>
      <c r="M47" s="78">
        <f>+CalculationSheet!AB43</f>
        <v>1116.5895238095238</v>
      </c>
      <c r="N47" s="78">
        <f>+CalculationSheet!AC43</f>
        <v>523.69000000000028</v>
      </c>
      <c r="O47" s="78">
        <f>+CalculationSheet!AD43</f>
        <v>0</v>
      </c>
      <c r="P47" s="78">
        <f>+CalculationSheet!AE43</f>
        <v>209.66452000565988</v>
      </c>
      <c r="Q47" s="78">
        <f>+CalculationSheet!AF43</f>
        <v>1038.5176576576578</v>
      </c>
      <c r="R47" s="78">
        <f>+CalculationSheet!AG43</f>
        <v>3154.0101298701297</v>
      </c>
      <c r="S47" s="78">
        <f>+CalculationSheet!AH43</f>
        <v>836.83333333333337</v>
      </c>
      <c r="T47" s="78">
        <f>+CalculationSheet!AI43</f>
        <v>910.80390715157841</v>
      </c>
      <c r="U47" s="78">
        <f>+CalculationSheet!AJ43</f>
        <v>1346.7672270042667</v>
      </c>
      <c r="V47" s="78">
        <f>+CalculationSheet!AK43</f>
        <v>234.79568789393096</v>
      </c>
      <c r="W47" s="97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39"/>
      <c r="AK47" s="39"/>
    </row>
    <row r="48" spans="1:37" x14ac:dyDescent="0.25">
      <c r="A48" s="95"/>
      <c r="B48" s="22">
        <f>+CalculationSheet!A44</f>
        <v>24</v>
      </c>
      <c r="C48" s="22" t="str">
        <f>+CalculationSheet!B44</f>
        <v>Saturday</v>
      </c>
      <c r="D48" s="21">
        <f>+CalculationSheet!C44</f>
        <v>0.74999999999999978</v>
      </c>
      <c r="E48" s="23">
        <f>+CalculationSheet!D44</f>
        <v>3066.0952380952385</v>
      </c>
      <c r="F48" s="86"/>
      <c r="G48" s="96"/>
      <c r="H48" s="78">
        <f>+CalculationSheet!W44</f>
        <v>765.16666666666663</v>
      </c>
      <c r="I48" s="78">
        <f>+CalculationSheet!X44</f>
        <v>421.24281604339143</v>
      </c>
      <c r="J48" s="78">
        <f>+CalculationSheet!Y44</f>
        <v>468.32960387873948</v>
      </c>
      <c r="K48" s="78">
        <f>+CalculationSheet!Z44</f>
        <v>1357.8888888888889</v>
      </c>
      <c r="L48" s="78">
        <f>+CalculationSheet!AA44</f>
        <v>2581.4722222222222</v>
      </c>
      <c r="M48" s="78">
        <f>+CalculationSheet!AB44</f>
        <v>1129.937142857143</v>
      </c>
      <c r="N48" s="78">
        <f>+CalculationSheet!AC44</f>
        <v>372.53999999999974</v>
      </c>
      <c r="O48" s="78">
        <f>+CalculationSheet!AD44</f>
        <v>0</v>
      </c>
      <c r="P48" s="78">
        <f>+CalculationSheet!AE44</f>
        <v>140.90273474825108</v>
      </c>
      <c r="Q48" s="78">
        <f>+CalculationSheet!AF44</f>
        <v>927.27531531531531</v>
      </c>
      <c r="R48" s="78">
        <f>+CalculationSheet!AG44</f>
        <v>2828.6698701298706</v>
      </c>
      <c r="S48" s="78">
        <f>+CalculationSheet!AH44</f>
        <v>763.08333333333326</v>
      </c>
      <c r="T48" s="78">
        <f>+CalculationSheet!AI44</f>
        <v>803.67933456103708</v>
      </c>
      <c r="U48" s="78">
        <f>+CalculationSheet!AJ44</f>
        <v>1169.9270896649207</v>
      </c>
      <c r="V48" s="78">
        <f>+CalculationSheet!AK44</f>
        <v>209.76592482866744</v>
      </c>
      <c r="W48" s="97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</row>
    <row r="49" spans="1:37" x14ac:dyDescent="0.25">
      <c r="A49" s="95"/>
      <c r="B49" s="22">
        <f>+CalculationSheet!A45</f>
        <v>25</v>
      </c>
      <c r="C49" s="22" t="str">
        <f>+CalculationSheet!B45</f>
        <v>Saturday</v>
      </c>
      <c r="D49" s="21">
        <f>+CalculationSheet!C45</f>
        <v>0.79166666666666641</v>
      </c>
      <c r="E49" s="23">
        <f>+CalculationSheet!D45</f>
        <v>2363.3333333333339</v>
      </c>
      <c r="F49" s="86"/>
      <c r="G49" s="96"/>
      <c r="H49" s="78">
        <f>+CalculationSheet!W45</f>
        <v>661.36111111111109</v>
      </c>
      <c r="I49" s="78">
        <f>+CalculationSheet!X45</f>
        <v>357.0298650474146</v>
      </c>
      <c r="J49" s="78">
        <f>+CalculationSheet!Y45</f>
        <v>514.94615230920306</v>
      </c>
      <c r="K49" s="78">
        <f>+CalculationSheet!Z45</f>
        <v>1076.0555555555557</v>
      </c>
      <c r="L49" s="78">
        <f>+CalculationSheet!AA45</f>
        <v>2270.833333333333</v>
      </c>
      <c r="M49" s="78">
        <f>+CalculationSheet!AB45</f>
        <v>789.82380952380959</v>
      </c>
      <c r="N49" s="78">
        <f>+CalculationSheet!AC45</f>
        <v>411.44999999999993</v>
      </c>
      <c r="O49" s="78">
        <f>+CalculationSheet!AD45</f>
        <v>0</v>
      </c>
      <c r="P49" s="78">
        <f>+CalculationSheet!AE45</f>
        <v>128.7147987307564</v>
      </c>
      <c r="Q49" s="78">
        <f>+CalculationSheet!AF45</f>
        <v>739.46036036036048</v>
      </c>
      <c r="R49" s="78">
        <f>+CalculationSheet!AG45</f>
        <v>2198.6272727272726</v>
      </c>
      <c r="S49" s="78">
        <f>+CalculationSheet!AH45</f>
        <v>586.29166666666674</v>
      </c>
      <c r="T49" s="78">
        <f>+CalculationSheet!AI45</f>
        <v>630.42327229357738</v>
      </c>
      <c r="U49" s="78">
        <f>+CalculationSheet!AJ45</f>
        <v>779.03256375390276</v>
      </c>
      <c r="V49" s="78">
        <f>+CalculationSheet!AK45</f>
        <v>194.07225083951431</v>
      </c>
      <c r="W49" s="97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</row>
    <row r="50" spans="1:37" x14ac:dyDescent="0.25">
      <c r="A50" s="95"/>
      <c r="B50" s="22">
        <f>+CalculationSheet!A46</f>
        <v>26</v>
      </c>
      <c r="C50" s="22" t="str">
        <f>+CalculationSheet!B46</f>
        <v>Saturday</v>
      </c>
      <c r="D50" s="21">
        <f>+CalculationSheet!C46</f>
        <v>0.83333333333333304</v>
      </c>
      <c r="E50" s="23">
        <f>+CalculationSheet!D46</f>
        <v>1917.3333333333333</v>
      </c>
      <c r="F50" s="86"/>
      <c r="G50" s="96"/>
      <c r="H50" s="78">
        <f>+CalculationSheet!W46</f>
        <v>572.25</v>
      </c>
      <c r="I50" s="78">
        <f>+CalculationSheet!X46</f>
        <v>321.38691801794863</v>
      </c>
      <c r="J50" s="78">
        <f>+CalculationSheet!Y46</f>
        <v>376.78554284578678</v>
      </c>
      <c r="K50" s="78">
        <f>+CalculationSheet!Z46</f>
        <v>898.66666666666663</v>
      </c>
      <c r="L50" s="78">
        <f>+CalculationSheet!AA46</f>
        <v>1934.0555555555554</v>
      </c>
      <c r="M50" s="78">
        <f>+CalculationSheet!AB46</f>
        <v>590.38285714285712</v>
      </c>
      <c r="N50" s="78">
        <f>+CalculationSheet!AC46</f>
        <v>381.42000000000007</v>
      </c>
      <c r="O50" s="78">
        <f>+CalculationSheet!AD46</f>
        <v>0</v>
      </c>
      <c r="P50" s="78">
        <f>+CalculationSheet!AE46</f>
        <v>87.889536293088312</v>
      </c>
      <c r="Q50" s="78">
        <f>+CalculationSheet!AF46</f>
        <v>604.2944144144144</v>
      </c>
      <c r="R50" s="78">
        <f>+CalculationSheet!AG46</f>
        <v>1752.62</v>
      </c>
      <c r="S50" s="78">
        <f>+CalculationSheet!AH46</f>
        <v>455.20833333333331</v>
      </c>
      <c r="T50" s="78">
        <f>+CalculationSheet!AI46</f>
        <v>551.6779578334523</v>
      </c>
      <c r="U50" s="78">
        <f>+CalculationSheet!AJ46</f>
        <v>572.50867244104916</v>
      </c>
      <c r="V50" s="78">
        <f>+CalculationSheet!AK46</f>
        <v>142.57140001671854</v>
      </c>
      <c r="W50" s="97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/>
    </row>
    <row r="51" spans="1:37" x14ac:dyDescent="0.25">
      <c r="A51" s="95"/>
      <c r="B51" s="22">
        <f>+CalculationSheet!A47</f>
        <v>27</v>
      </c>
      <c r="C51" s="22" t="str">
        <f>+CalculationSheet!B47</f>
        <v>Saturday</v>
      </c>
      <c r="D51" s="21">
        <f>+CalculationSheet!C47</f>
        <v>0.87499999999999967</v>
      </c>
      <c r="E51" s="23">
        <f>+CalculationSheet!D47</f>
        <v>1823.6190476190475</v>
      </c>
      <c r="F51" s="86"/>
      <c r="G51" s="96"/>
      <c r="H51" s="78">
        <f>+CalculationSheet!W47</f>
        <v>499.52777777777777</v>
      </c>
      <c r="I51" s="78">
        <f>+CalculationSheet!X47</f>
        <v>285.99291515425966</v>
      </c>
      <c r="J51" s="78">
        <f>+CalculationSheet!Y47</f>
        <v>311.12515721544975</v>
      </c>
      <c r="K51" s="78">
        <f>+CalculationSheet!Z47</f>
        <v>819.25</v>
      </c>
      <c r="L51" s="78">
        <f>+CalculationSheet!AA47</f>
        <v>1809.2222222222222</v>
      </c>
      <c r="M51" s="78">
        <f>+CalculationSheet!AB47</f>
        <v>546.88380952380953</v>
      </c>
      <c r="N51" s="78">
        <f>+CalculationSheet!AC47</f>
        <v>299.08000000000004</v>
      </c>
      <c r="O51" s="78">
        <f>+CalculationSheet!AD47</f>
        <v>0</v>
      </c>
      <c r="P51" s="78">
        <f>+CalculationSheet!AE47</f>
        <v>88.94078738245004</v>
      </c>
      <c r="Q51" s="78">
        <f>+CalculationSheet!AF47</f>
        <v>533.11279279279279</v>
      </c>
      <c r="R51" s="78">
        <f>+CalculationSheet!AG47</f>
        <v>1563.3877922077922</v>
      </c>
      <c r="S51" s="78">
        <f>+CalculationSheet!AH47</f>
        <v>378.41666666666669</v>
      </c>
      <c r="T51" s="78">
        <f>+CalculationSheet!AI47</f>
        <v>416.28999790760145</v>
      </c>
      <c r="U51" s="78">
        <f>+CalculationSheet!AJ47</f>
        <v>411.66455348640591</v>
      </c>
      <c r="V51" s="78">
        <f>+CalculationSheet!AK47</f>
        <v>127.06072944183192</v>
      </c>
      <c r="W51" s="97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39"/>
      <c r="AI51" s="39"/>
      <c r="AJ51" s="39"/>
      <c r="AK51" s="39"/>
    </row>
    <row r="52" spans="1:37" x14ac:dyDescent="0.25">
      <c r="A52" s="95"/>
      <c r="B52" s="22">
        <f>+CalculationSheet!A48</f>
        <v>28</v>
      </c>
      <c r="C52" s="22" t="str">
        <f>+CalculationSheet!B48</f>
        <v>Saturday</v>
      </c>
      <c r="D52" s="21">
        <f>+CalculationSheet!C48</f>
        <v>0.9166666666666663</v>
      </c>
      <c r="E52" s="23">
        <f>+CalculationSheet!D48</f>
        <v>1701.8095238095239</v>
      </c>
      <c r="F52" s="86"/>
      <c r="G52" s="96"/>
      <c r="H52" s="78">
        <f>+CalculationSheet!W48</f>
        <v>423.25</v>
      </c>
      <c r="I52" s="78">
        <f>+CalculationSheet!X48</f>
        <v>230.71266657733543</v>
      </c>
      <c r="J52" s="78">
        <f>+CalculationSheet!Y48</f>
        <v>297.88453200926881</v>
      </c>
      <c r="K52" s="78">
        <f>+CalculationSheet!Z48</f>
        <v>760.19444444444446</v>
      </c>
      <c r="L52" s="78">
        <f>+CalculationSheet!AA48</f>
        <v>1670.1666666666665</v>
      </c>
      <c r="M52" s="78">
        <f>+CalculationSheet!AB48</f>
        <v>494.67523809523811</v>
      </c>
      <c r="N52" s="78">
        <f>+CalculationSheet!AC48</f>
        <v>234.83999999999992</v>
      </c>
      <c r="O52" s="78">
        <f>+CalculationSheet!AD48</f>
        <v>0</v>
      </c>
      <c r="P52" s="78">
        <f>+CalculationSheet!AE48</f>
        <v>80.71889283806513</v>
      </c>
      <c r="Q52" s="78">
        <f>+CalculationSheet!AF48</f>
        <v>480.31585585585583</v>
      </c>
      <c r="R52" s="78">
        <f>+CalculationSheet!AG48</f>
        <v>1369.4620779220782</v>
      </c>
      <c r="S52" s="78">
        <f>+CalculationSheet!AH48</f>
        <v>301.25</v>
      </c>
      <c r="T52" s="78">
        <f>+CalculationSheet!AI48</f>
        <v>275.85348992279484</v>
      </c>
      <c r="U52" s="78">
        <f>+CalculationSheet!AJ48</f>
        <v>333.39348168583183</v>
      </c>
      <c r="V52" s="78">
        <f>+CalculationSheet!AK48</f>
        <v>94.579706930208602</v>
      </c>
      <c r="W52" s="97"/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</row>
    <row r="53" spans="1:37" x14ac:dyDescent="0.25">
      <c r="A53" s="95"/>
      <c r="B53" s="22">
        <f>+CalculationSheet!A49</f>
        <v>29</v>
      </c>
      <c r="C53" s="22" t="str">
        <f>+CalculationSheet!B49</f>
        <v>Saturday</v>
      </c>
      <c r="D53" s="21">
        <f>+CalculationSheet!C49</f>
        <v>0.95833333333333293</v>
      </c>
      <c r="E53" s="23">
        <f>+CalculationSheet!D49</f>
        <v>1357.1904761904764</v>
      </c>
      <c r="F53" s="86"/>
      <c r="G53" s="96"/>
      <c r="H53" s="78">
        <f>+CalculationSheet!W49</f>
        <v>312.44444444444446</v>
      </c>
      <c r="I53" s="78">
        <f>+CalculationSheet!X49</f>
        <v>186.1955922266468</v>
      </c>
      <c r="J53" s="78">
        <f>+CalculationSheet!Y49</f>
        <v>267.0613534467081</v>
      </c>
      <c r="K53" s="78">
        <f>+CalculationSheet!Z49</f>
        <v>623.27777777777771</v>
      </c>
      <c r="L53" s="78">
        <f>+CalculationSheet!AA49</f>
        <v>1295.1111111111111</v>
      </c>
      <c r="M53" s="78">
        <f>+CalculationSheet!AB49</f>
        <v>375.29095238095238</v>
      </c>
      <c r="N53" s="78">
        <f>+CalculationSheet!AC49</f>
        <v>222.73000000000002</v>
      </c>
      <c r="O53" s="78">
        <f>+CalculationSheet!AD49</f>
        <v>0</v>
      </c>
      <c r="P53" s="78">
        <f>+CalculationSheet!AE49</f>
        <v>58.797752668034079</v>
      </c>
      <c r="Q53" s="78">
        <f>+CalculationSheet!AF49</f>
        <v>348.19252252252249</v>
      </c>
      <c r="R53" s="78">
        <f>+CalculationSheet!AG49</f>
        <v>1009.2488311688312</v>
      </c>
      <c r="S53" s="78">
        <f>+CalculationSheet!AH49</f>
        <v>223.83333333333334</v>
      </c>
      <c r="T53" s="78">
        <f>+CalculationSheet!AI49</f>
        <v>152.61368242054218</v>
      </c>
      <c r="U53" s="78">
        <f>+CalculationSheet!AJ49</f>
        <v>199.18160364252032</v>
      </c>
      <c r="V53" s="78">
        <f>+CalculationSheet!AK49</f>
        <v>81.500293979946633</v>
      </c>
      <c r="W53" s="97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  <c r="AI53" s="39"/>
      <c r="AJ53" s="39"/>
      <c r="AK53" s="39"/>
    </row>
    <row r="54" spans="1:37" x14ac:dyDescent="0.25">
      <c r="A54" s="95"/>
      <c r="B54" s="22">
        <f>+CalculationSheet!A50</f>
        <v>30</v>
      </c>
      <c r="C54" s="22" t="str">
        <f>+CalculationSheet!B50</f>
        <v>Sunday</v>
      </c>
      <c r="D54" s="21">
        <f>+CalculationSheet!C50</f>
        <v>0</v>
      </c>
      <c r="E54" s="23">
        <f>+CalculationSheet!D50</f>
        <v>836.38095238095229</v>
      </c>
      <c r="F54" s="86"/>
      <c r="G54" s="96"/>
      <c r="H54" s="78">
        <f>+CalculationSheet!W50</f>
        <v>173.18421052631581</v>
      </c>
      <c r="I54" s="78">
        <f>+CalculationSheet!X50</f>
        <v>96.864802494116873</v>
      </c>
      <c r="J54" s="78">
        <f>+CalculationSheet!Y50</f>
        <v>113.59457231326776</v>
      </c>
      <c r="K54" s="78">
        <f>+CalculationSheet!Z50</f>
        <v>370.4736842105263</v>
      </c>
      <c r="L54" s="78">
        <f>+CalculationSheet!AA50</f>
        <v>814.48648648648646</v>
      </c>
      <c r="M54" s="78">
        <f>+CalculationSheet!AB50</f>
        <v>232.43047619047621</v>
      </c>
      <c r="N54" s="78">
        <f>+CalculationSheet!AC50</f>
        <v>199.89647058823539</v>
      </c>
      <c r="O54" s="78">
        <f>+CalculationSheet!AD50</f>
        <v>0</v>
      </c>
      <c r="P54" s="78">
        <f>+CalculationSheet!AE50</f>
        <v>46.370025507230388</v>
      </c>
      <c r="Q54" s="78">
        <f>+CalculationSheet!AF50</f>
        <v>227.59929824561402</v>
      </c>
      <c r="R54" s="78">
        <f>+CalculationSheet!AG50</f>
        <v>651.73038961038958</v>
      </c>
      <c r="S54" s="78">
        <f>+CalculationSheet!AH50</f>
        <v>123.16666666666666</v>
      </c>
      <c r="T54" s="78">
        <f>+CalculationSheet!AI50</f>
        <v>89.393366835899869</v>
      </c>
      <c r="U54" s="78">
        <f>+CalculationSheet!AJ50</f>
        <v>114.58155307142967</v>
      </c>
      <c r="V54" s="78">
        <f>+CalculationSheet!AK50</f>
        <v>44.116593771655324</v>
      </c>
      <c r="W54" s="97"/>
      <c r="X54" s="39"/>
      <c r="Y54" s="39"/>
      <c r="Z54" s="39"/>
      <c r="AA54" s="39"/>
      <c r="AB54" s="39"/>
      <c r="AC54" s="39"/>
      <c r="AD54" s="39"/>
      <c r="AE54" s="39"/>
      <c r="AF54" s="39"/>
      <c r="AG54" s="39"/>
      <c r="AH54" s="39"/>
      <c r="AI54" s="39"/>
      <c r="AJ54" s="39"/>
      <c r="AK54" s="39"/>
    </row>
    <row r="55" spans="1:37" x14ac:dyDescent="0.25">
      <c r="A55" s="95"/>
      <c r="B55" s="22">
        <f>+CalculationSheet!A51</f>
        <v>31</v>
      </c>
      <c r="C55" s="22" t="str">
        <f>+CalculationSheet!B51</f>
        <v>Sunday</v>
      </c>
      <c r="D55" s="21">
        <f>+CalculationSheet!C51</f>
        <v>4.1666666666666664E-2</v>
      </c>
      <c r="E55" s="23">
        <f>+CalculationSheet!D51</f>
        <v>560.95238095238096</v>
      </c>
      <c r="F55" s="86"/>
      <c r="G55" s="96"/>
      <c r="H55" s="78">
        <f>+CalculationSheet!W51</f>
        <v>107.10526315789473</v>
      </c>
      <c r="I55" s="78">
        <f>+CalculationSheet!X51</f>
        <v>64.87275763367461</v>
      </c>
      <c r="J55" s="78">
        <f>+CalculationSheet!Y51</f>
        <v>58.10172070255183</v>
      </c>
      <c r="K55" s="78">
        <f>+CalculationSheet!Z51</f>
        <v>249.9736842105263</v>
      </c>
      <c r="L55" s="78">
        <f>+CalculationSheet!AA51</f>
        <v>509.32432432432432</v>
      </c>
      <c r="M55" s="78">
        <f>+CalculationSheet!AB51</f>
        <v>151.94285714285715</v>
      </c>
      <c r="N55" s="78">
        <f>+CalculationSheet!AC51</f>
        <v>208.75294117647061</v>
      </c>
      <c r="O55" s="78">
        <f>+CalculationSheet!AD51</f>
        <v>0</v>
      </c>
      <c r="P55" s="78">
        <f>+CalculationSheet!AE51</f>
        <v>40.676829115272518</v>
      </c>
      <c r="Q55" s="78">
        <f>+CalculationSheet!AF51</f>
        <v>167.47719298245616</v>
      </c>
      <c r="R55" s="78">
        <f>+CalculationSheet!AG51</f>
        <v>434.92597402597403</v>
      </c>
      <c r="S55" s="78">
        <f>+CalculationSheet!AH51</f>
        <v>89.291666666666671</v>
      </c>
      <c r="T55" s="78">
        <f>+CalculationSheet!AI51</f>
        <v>47.987733966629527</v>
      </c>
      <c r="U55" s="78">
        <f>+CalculationSheet!AJ51</f>
        <v>65.983134204115601</v>
      </c>
      <c r="V55" s="78">
        <f>+CalculationSheet!AK51</f>
        <v>17.278225662355819</v>
      </c>
      <c r="W55" s="97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</row>
    <row r="56" spans="1:37" x14ac:dyDescent="0.25">
      <c r="A56" s="95"/>
      <c r="B56" s="22">
        <f>+CalculationSheet!A52</f>
        <v>32</v>
      </c>
      <c r="C56" s="22" t="str">
        <f>+CalculationSheet!B52</f>
        <v>Sunday</v>
      </c>
      <c r="D56" s="21">
        <f>+CalculationSheet!C52</f>
        <v>8.3333333333333329E-2</v>
      </c>
      <c r="E56" s="23">
        <f>+CalculationSheet!D52</f>
        <v>518.61904761904759</v>
      </c>
      <c r="F56" s="86"/>
      <c r="G56" s="96"/>
      <c r="H56" s="78">
        <f>+CalculationSheet!W52</f>
        <v>90.567567567567565</v>
      </c>
      <c r="I56" s="78">
        <f>+CalculationSheet!X52</f>
        <v>48.608717213803423</v>
      </c>
      <c r="J56" s="78">
        <f>+CalculationSheet!Y52</f>
        <v>58.093640438789976</v>
      </c>
      <c r="K56" s="78">
        <f>+CalculationSheet!Z52</f>
        <v>225.31721194879088</v>
      </c>
      <c r="L56" s="78">
        <f>+CalculationSheet!AA52</f>
        <v>417.52777777777777</v>
      </c>
      <c r="M56" s="78">
        <f>+CalculationSheet!AB52</f>
        <v>129.74809523809523</v>
      </c>
      <c r="N56" s="78">
        <f>+CalculationSheet!AC52</f>
        <v>98.885882352941223</v>
      </c>
      <c r="O56" s="78">
        <f>+CalculationSheet!AD52</f>
        <v>0</v>
      </c>
      <c r="P56" s="78">
        <f>+CalculationSheet!AE52</f>
        <v>28.250414099388834</v>
      </c>
      <c r="Q56" s="78">
        <f>+CalculationSheet!AF52</f>
        <v>155.70873873873873</v>
      </c>
      <c r="R56" s="78">
        <f>+CalculationSheet!AG52</f>
        <v>361.35142857142853</v>
      </c>
      <c r="S56" s="78">
        <f>+CalculationSheet!AH52</f>
        <v>55</v>
      </c>
      <c r="T56" s="78">
        <f>+CalculationSheet!AI52</f>
        <v>33.572619671885533</v>
      </c>
      <c r="U56" s="78">
        <f>+CalculationSheet!AJ52</f>
        <v>67.145239343771067</v>
      </c>
      <c r="V56" s="78">
        <f>+CalculationSheet!AK52</f>
        <v>28.720341903862657</v>
      </c>
      <c r="W56" s="97"/>
      <c r="X56" s="39"/>
      <c r="Y56" s="39"/>
      <c r="Z56" s="39"/>
      <c r="AA56" s="39"/>
      <c r="AB56" s="39"/>
      <c r="AC56" s="39"/>
      <c r="AD56" s="39"/>
      <c r="AE56" s="39"/>
      <c r="AF56" s="39"/>
      <c r="AG56" s="39"/>
      <c r="AH56" s="39"/>
      <c r="AI56" s="39"/>
      <c r="AJ56" s="39"/>
      <c r="AK56" s="39"/>
    </row>
    <row r="57" spans="1:37" x14ac:dyDescent="0.25">
      <c r="A57" s="95"/>
      <c r="B57" s="22">
        <f>+CalculationSheet!A53</f>
        <v>33</v>
      </c>
      <c r="C57" s="22" t="str">
        <f>+CalculationSheet!B53</f>
        <v>Sunday</v>
      </c>
      <c r="D57" s="21">
        <f>+CalculationSheet!C53</f>
        <v>0.125</v>
      </c>
      <c r="E57" s="23">
        <f>+CalculationSheet!D53</f>
        <v>323.14285714285717</v>
      </c>
      <c r="F57" s="86"/>
      <c r="G57" s="96"/>
      <c r="H57" s="78">
        <f>+CalculationSheet!W53</f>
        <v>58.89473684210526</v>
      </c>
      <c r="I57" s="78">
        <f>+CalculationSheet!X53</f>
        <v>33.287391309593893</v>
      </c>
      <c r="J57" s="78">
        <f>+CalculationSheet!Y53</f>
        <v>46.759600792114803</v>
      </c>
      <c r="K57" s="78">
        <f>+CalculationSheet!Z53</f>
        <v>139.18421052631578</v>
      </c>
      <c r="L57" s="78">
        <f>+CalculationSheet!AA53</f>
        <v>300.83783783783781</v>
      </c>
      <c r="M57" s="78">
        <f>+CalculationSheet!AB53</f>
        <v>98.831428571428575</v>
      </c>
      <c r="N57" s="78">
        <f>+CalculationSheet!AC53</f>
        <v>99.750588235294146</v>
      </c>
      <c r="O57" s="78">
        <f>+CalculationSheet!AD53</f>
        <v>0</v>
      </c>
      <c r="P57" s="78">
        <f>+CalculationSheet!AE53</f>
        <v>17.67032186249963</v>
      </c>
      <c r="Q57" s="78">
        <f>+CalculationSheet!AF53</f>
        <v>107.96210526315791</v>
      </c>
      <c r="R57" s="78">
        <f>+CalculationSheet!AG53</f>
        <v>237.98389610389609</v>
      </c>
      <c r="S57" s="78">
        <f>+CalculationSheet!AH53</f>
        <v>43.666666666666664</v>
      </c>
      <c r="T57" s="78">
        <f>+CalculationSheet!AI53</f>
        <v>22.489045936395762</v>
      </c>
      <c r="U57" s="78">
        <f>+CalculationSheet!AJ53</f>
        <v>74.405247725734924</v>
      </c>
      <c r="V57" s="78">
        <f>+CalculationSheet!AK53</f>
        <v>9.0776464213119361</v>
      </c>
      <c r="W57" s="97"/>
      <c r="X57" s="39"/>
      <c r="Y57" s="39"/>
      <c r="Z57" s="39"/>
      <c r="AA57" s="39"/>
      <c r="AB57" s="39"/>
      <c r="AC57" s="39"/>
      <c r="AD57" s="39"/>
      <c r="AE57" s="39"/>
      <c r="AF57" s="39"/>
      <c r="AG57" s="39"/>
      <c r="AH57" s="39"/>
      <c r="AI57" s="39"/>
      <c r="AJ57" s="39"/>
      <c r="AK57" s="39"/>
    </row>
    <row r="58" spans="1:37" x14ac:dyDescent="0.25">
      <c r="A58" s="95"/>
      <c r="B58" s="22">
        <f>+CalculationSheet!A54</f>
        <v>34</v>
      </c>
      <c r="C58" s="22" t="str">
        <f>+CalculationSheet!B54</f>
        <v>Sunday</v>
      </c>
      <c r="D58" s="21">
        <f>+CalculationSheet!C54</f>
        <v>0.16666666666666666</v>
      </c>
      <c r="E58" s="23">
        <f>+CalculationSheet!D54</f>
        <v>287.47619047619042</v>
      </c>
      <c r="F58" s="86"/>
      <c r="G58" s="96"/>
      <c r="H58" s="78">
        <f>+CalculationSheet!W54</f>
        <v>59.578947368421055</v>
      </c>
      <c r="I58" s="78">
        <f>+CalculationSheet!X54</f>
        <v>30.60632540321031</v>
      </c>
      <c r="J58" s="78">
        <f>+CalculationSheet!Y54</f>
        <v>42.290280229486029</v>
      </c>
      <c r="K58" s="78">
        <f>+CalculationSheet!Z54</f>
        <v>132.73684210526318</v>
      </c>
      <c r="L58" s="78">
        <f>+CalculationSheet!AA54</f>
        <v>294.13513513513516</v>
      </c>
      <c r="M58" s="78">
        <f>+CalculationSheet!AB54</f>
        <v>105.95571428571428</v>
      </c>
      <c r="N58" s="78">
        <f>+CalculationSheet!AC54</f>
        <v>113.96588235294121</v>
      </c>
      <c r="O58" s="78">
        <f>+CalculationSheet!AD54</f>
        <v>0</v>
      </c>
      <c r="P58" s="78">
        <f>+CalculationSheet!AE54</f>
        <v>13.972196737622728</v>
      </c>
      <c r="Q58" s="78">
        <f>+CalculationSheet!AF54</f>
        <v>79.728596491228075</v>
      </c>
      <c r="R58" s="78">
        <f>+CalculationSheet!AG54</f>
        <v>230.20025974025975</v>
      </c>
      <c r="S58" s="78">
        <f>+CalculationSheet!AH54</f>
        <v>55.125</v>
      </c>
      <c r="T58" s="78">
        <f>+CalculationSheet!AI54</f>
        <v>32.054153523551683</v>
      </c>
      <c r="U58" s="78">
        <f>+CalculationSheet!AJ54</f>
        <v>151.63665219053911</v>
      </c>
      <c r="V58" s="78">
        <f>+CalculationSheet!AK54</f>
        <v>20.065721851050615</v>
      </c>
      <c r="W58" s="97"/>
      <c r="X58" s="39"/>
      <c r="Y58" s="39"/>
      <c r="Z58" s="39"/>
      <c r="AA58" s="39"/>
      <c r="AB58" s="39"/>
      <c r="AC58" s="39"/>
      <c r="AD58" s="39"/>
      <c r="AE58" s="39"/>
      <c r="AF58" s="39"/>
      <c r="AG58" s="39"/>
      <c r="AH58" s="39"/>
      <c r="AI58" s="39"/>
      <c r="AJ58" s="39"/>
      <c r="AK58" s="39"/>
    </row>
    <row r="59" spans="1:37" x14ac:dyDescent="0.25">
      <c r="A59" s="95"/>
      <c r="B59" s="22">
        <f>+CalculationSheet!A55</f>
        <v>35</v>
      </c>
      <c r="C59" s="22" t="str">
        <f>+CalculationSheet!B55</f>
        <v>Sunday</v>
      </c>
      <c r="D59" s="21">
        <f>+CalculationSheet!C55</f>
        <v>0.20833333333333331</v>
      </c>
      <c r="E59" s="23">
        <f>+CalculationSheet!D55</f>
        <v>478</v>
      </c>
      <c r="F59" s="86"/>
      <c r="G59" s="96"/>
      <c r="H59" s="78">
        <f>+CalculationSheet!W55</f>
        <v>94.078947368421041</v>
      </c>
      <c r="I59" s="78">
        <f>+CalculationSheet!X55</f>
        <v>53.04895574316275</v>
      </c>
      <c r="J59" s="78">
        <f>+CalculationSheet!Y55</f>
        <v>68.591493993169919</v>
      </c>
      <c r="K59" s="78">
        <f>+CalculationSheet!Z55</f>
        <v>217.89473684210526</v>
      </c>
      <c r="L59" s="78">
        <f>+CalculationSheet!AA55</f>
        <v>425.89189189189187</v>
      </c>
      <c r="M59" s="78">
        <f>+CalculationSheet!AB55</f>
        <v>216.67523809523811</v>
      </c>
      <c r="N59" s="78">
        <f>+CalculationSheet!AC55</f>
        <v>246.00470588235294</v>
      </c>
      <c r="O59" s="78">
        <f>+CalculationSheet!AD55</f>
        <v>0</v>
      </c>
      <c r="P59" s="78">
        <f>+CalculationSheet!AE55</f>
        <v>23.962556295892487</v>
      </c>
      <c r="Q59" s="78">
        <f>+CalculationSheet!AF55</f>
        <v>154.88105263157894</v>
      </c>
      <c r="R59" s="78">
        <f>+CalculationSheet!AG55</f>
        <v>441.44909090909096</v>
      </c>
      <c r="S59" s="78">
        <f>+CalculationSheet!AH55</f>
        <v>126.83333333333331</v>
      </c>
      <c r="T59" s="78">
        <f>+CalculationSheet!AI55</f>
        <v>69.545283490474418</v>
      </c>
      <c r="U59" s="78">
        <f>+CalculationSheet!AJ55</f>
        <v>349.06812710170595</v>
      </c>
      <c r="V59" s="78">
        <f>+CalculationSheet!AK55</f>
        <v>36.011568701814305</v>
      </c>
      <c r="W59" s="97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</row>
    <row r="60" spans="1:37" x14ac:dyDescent="0.25">
      <c r="A60" s="95"/>
      <c r="B60" s="22">
        <f>+CalculationSheet!A56</f>
        <v>36</v>
      </c>
      <c r="C60" s="22" t="str">
        <f>+CalculationSheet!B56</f>
        <v>Sunday</v>
      </c>
      <c r="D60" s="21">
        <f>+CalculationSheet!C56</f>
        <v>0.24999999999999997</v>
      </c>
      <c r="E60" s="23">
        <f>+CalculationSheet!D56</f>
        <v>970.76190476190482</v>
      </c>
      <c r="F60" s="86"/>
      <c r="G60" s="96"/>
      <c r="H60" s="78">
        <f>+CalculationSheet!W56</f>
        <v>140.31578947368422</v>
      </c>
      <c r="I60" s="78">
        <f>+CalculationSheet!X56</f>
        <v>70.521070638696202</v>
      </c>
      <c r="J60" s="78">
        <f>+CalculationSheet!Y56</f>
        <v>97.761800639285525</v>
      </c>
      <c r="K60" s="78">
        <f>+CalculationSheet!Z56</f>
        <v>321.57894736842104</v>
      </c>
      <c r="L60" s="78">
        <f>+CalculationSheet!AA56</f>
        <v>632.78378378378375</v>
      </c>
      <c r="M60" s="78">
        <f>+CalculationSheet!AB56</f>
        <v>422.02190476190475</v>
      </c>
      <c r="N60" s="78">
        <f>+CalculationSheet!AC56</f>
        <v>176.92705882352936</v>
      </c>
      <c r="O60" s="78">
        <f>+CalculationSheet!AD56</f>
        <v>0</v>
      </c>
      <c r="P60" s="78">
        <f>+CalculationSheet!AE56</f>
        <v>39.874267653783555</v>
      </c>
      <c r="Q60" s="78">
        <f>+CalculationSheet!AF56</f>
        <v>265.32175438596494</v>
      </c>
      <c r="R60" s="78">
        <f>+CalculationSheet!AG56</f>
        <v>730.37350649350651</v>
      </c>
      <c r="S60" s="78">
        <f>+CalculationSheet!AH56</f>
        <v>209.875</v>
      </c>
      <c r="T60" s="78">
        <f>+CalculationSheet!AI56</f>
        <v>177.37683012232895</v>
      </c>
      <c r="U60" s="78">
        <f>+CalculationSheet!AJ56</f>
        <v>611.26610610033947</v>
      </c>
      <c r="V60" s="78">
        <f>+CalculationSheet!AK56</f>
        <v>74.436115658168447</v>
      </c>
      <c r="W60" s="97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</row>
    <row r="61" spans="1:37" x14ac:dyDescent="0.25">
      <c r="A61" s="95"/>
      <c r="B61" s="22">
        <f>+CalculationSheet!A57</f>
        <v>37</v>
      </c>
      <c r="C61" s="22" t="str">
        <f>+CalculationSheet!B57</f>
        <v>Sunday</v>
      </c>
      <c r="D61" s="21">
        <f>+CalculationSheet!C57</f>
        <v>0.29166666666666663</v>
      </c>
      <c r="E61" s="23">
        <f>+CalculationSheet!D57</f>
        <v>1417.1904761904761</v>
      </c>
      <c r="F61" s="86"/>
      <c r="G61" s="96"/>
      <c r="H61" s="78">
        <f>+CalculationSheet!W57</f>
        <v>192.73684210526315</v>
      </c>
      <c r="I61" s="78">
        <f>+CalculationSheet!X57</f>
        <v>101.98593961866979</v>
      </c>
      <c r="J61" s="78">
        <f>+CalculationSheet!Y57</f>
        <v>142.33386936695024</v>
      </c>
      <c r="K61" s="78">
        <f>+CalculationSheet!Z57</f>
        <v>418.9473684210526</v>
      </c>
      <c r="L61" s="78">
        <f>+CalculationSheet!AA57</f>
        <v>818.81081081081084</v>
      </c>
      <c r="M61" s="78">
        <f>+CalculationSheet!AB57</f>
        <v>451.08142857142855</v>
      </c>
      <c r="N61" s="78">
        <f>+CalculationSheet!AC57</f>
        <v>290.01529411764716</v>
      </c>
      <c r="O61" s="78">
        <f>+CalculationSheet!AD57</f>
        <v>0</v>
      </c>
      <c r="P61" s="78">
        <f>+CalculationSheet!AE57</f>
        <v>122.58973268552739</v>
      </c>
      <c r="Q61" s="78">
        <f>+CalculationSheet!AF57</f>
        <v>381.94017543859644</v>
      </c>
      <c r="R61" s="78">
        <f>+CalculationSheet!AG57</f>
        <v>1035.8670129870129</v>
      </c>
      <c r="S61" s="78">
        <f>+CalculationSheet!AH57</f>
        <v>285.04166666666669</v>
      </c>
      <c r="T61" s="78">
        <f>+CalculationSheet!AI57</f>
        <v>385.6116631683571</v>
      </c>
      <c r="U61" s="78">
        <f>+CalculationSheet!AJ57</f>
        <v>973.52641846776919</v>
      </c>
      <c r="V61" s="78">
        <f>+CalculationSheet!AK57</f>
        <v>112.13282373414636</v>
      </c>
      <c r="W61" s="97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</row>
    <row r="62" spans="1:37" x14ac:dyDescent="0.25">
      <c r="A62" s="95"/>
      <c r="B62" s="22">
        <f>+CalculationSheet!A58</f>
        <v>38</v>
      </c>
      <c r="C62" s="22" t="str">
        <f>+CalculationSheet!B58</f>
        <v>Sunday</v>
      </c>
      <c r="D62" s="21">
        <f>+CalculationSheet!C58</f>
        <v>0.33333333333333331</v>
      </c>
      <c r="E62" s="23">
        <f>+CalculationSheet!D58</f>
        <v>1498.5238095238096</v>
      </c>
      <c r="F62" s="86"/>
      <c r="G62" s="96"/>
      <c r="H62" s="78">
        <f>+CalculationSheet!W58</f>
        <v>305.34210526315792</v>
      </c>
      <c r="I62" s="78">
        <f>+CalculationSheet!X58</f>
        <v>155.60725774634139</v>
      </c>
      <c r="J62" s="78">
        <f>+CalculationSheet!Y58</f>
        <v>212.73411713816145</v>
      </c>
      <c r="K62" s="78">
        <f>+CalculationSheet!Z58</f>
        <v>546.92105263157896</v>
      </c>
      <c r="L62" s="78">
        <f>+CalculationSheet!AA58</f>
        <v>1049.1621621621621</v>
      </c>
      <c r="M62" s="78">
        <f>+CalculationSheet!AB58</f>
        <v>510.88523809523809</v>
      </c>
      <c r="N62" s="78">
        <f>+CalculationSheet!AC58</f>
        <v>246.03176470588232</v>
      </c>
      <c r="O62" s="78">
        <f>+CalculationSheet!AD58</f>
        <v>0</v>
      </c>
      <c r="P62" s="78">
        <f>+CalculationSheet!AE58</f>
        <v>120.52234854727892</v>
      </c>
      <c r="Q62" s="78">
        <f>+CalculationSheet!AF58</f>
        <v>464.65982456140358</v>
      </c>
      <c r="R62" s="78">
        <f>+CalculationSheet!AG58</f>
        <v>1339.2797402597403</v>
      </c>
      <c r="S62" s="78">
        <f>+CalculationSheet!AH58</f>
        <v>411.625</v>
      </c>
      <c r="T62" s="78">
        <f>+CalculationSheet!AI58</f>
        <v>488.81648799282357</v>
      </c>
      <c r="U62" s="78">
        <f>+CalculationSheet!AJ58</f>
        <v>1141.7980617932089</v>
      </c>
      <c r="V62" s="78">
        <f>+CalculationSheet!AK58</f>
        <v>125.48296007726465</v>
      </c>
      <c r="W62" s="97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</row>
    <row r="63" spans="1:37" x14ac:dyDescent="0.25">
      <c r="A63" s="95"/>
      <c r="B63" s="22">
        <f>+CalculationSheet!A59</f>
        <v>39</v>
      </c>
      <c r="C63" s="22" t="str">
        <f>+CalculationSheet!B59</f>
        <v>Sunday</v>
      </c>
      <c r="D63" s="21">
        <f>+CalculationSheet!C59</f>
        <v>0.375</v>
      </c>
      <c r="E63" s="23">
        <f>+CalculationSheet!D59</f>
        <v>1786.0952380952378</v>
      </c>
      <c r="F63" s="86"/>
      <c r="G63" s="96"/>
      <c r="H63" s="78">
        <f>+CalculationSheet!W59</f>
        <v>383.36842105263156</v>
      </c>
      <c r="I63" s="78">
        <f>+CalculationSheet!X59</f>
        <v>208.79177300162468</v>
      </c>
      <c r="J63" s="78">
        <f>+CalculationSheet!Y59</f>
        <v>308.24454923581533</v>
      </c>
      <c r="K63" s="78">
        <f>+CalculationSheet!Z59</f>
        <v>709.89473684210532</v>
      </c>
      <c r="L63" s="78">
        <f>+CalculationSheet!AA59</f>
        <v>1411.3513513513515</v>
      </c>
      <c r="M63" s="78">
        <f>+CalculationSheet!AB59</f>
        <v>664.08952380952383</v>
      </c>
      <c r="N63" s="78">
        <f>+CalculationSheet!AC59</f>
        <v>383.19294117647087</v>
      </c>
      <c r="O63" s="78">
        <f>+CalculationSheet!AD59</f>
        <v>0</v>
      </c>
      <c r="P63" s="78">
        <f>+CalculationSheet!AE59</f>
        <v>125.82412055834924</v>
      </c>
      <c r="Q63" s="78">
        <f>+CalculationSheet!AF59</f>
        <v>630.68456140350872</v>
      </c>
      <c r="R63" s="78">
        <f>+CalculationSheet!AG59</f>
        <v>1834.9062337662338</v>
      </c>
      <c r="S63" s="78">
        <f>+CalculationSheet!AH59</f>
        <v>615.08333333333337</v>
      </c>
      <c r="T63" s="78">
        <f>+CalculationSheet!AI59</f>
        <v>719.55601761422895</v>
      </c>
      <c r="U63" s="78">
        <f>+CalculationSheet!AJ59</f>
        <v>1246.2517163653931</v>
      </c>
      <c r="V63" s="78">
        <f>+CalculationSheet!AK59</f>
        <v>224.36332751956408</v>
      </c>
      <c r="W63" s="97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</row>
    <row r="64" spans="1:37" x14ac:dyDescent="0.25">
      <c r="A64" s="95"/>
      <c r="B64" s="22">
        <f>+CalculationSheet!A60</f>
        <v>40</v>
      </c>
      <c r="C64" s="22" t="str">
        <f>+CalculationSheet!B60</f>
        <v>Sunday</v>
      </c>
      <c r="D64" s="21">
        <f>+CalculationSheet!C60</f>
        <v>0.41666666666666669</v>
      </c>
      <c r="E64" s="23">
        <f>+CalculationSheet!D60</f>
        <v>2393.3809523809523</v>
      </c>
      <c r="F64" s="86"/>
      <c r="G64" s="96"/>
      <c r="H64" s="78">
        <f>+CalculationSheet!W60</f>
        <v>505.71052631578948</v>
      </c>
      <c r="I64" s="78">
        <f>+CalculationSheet!X60</f>
        <v>264.11511611480944</v>
      </c>
      <c r="J64" s="78">
        <f>+CalculationSheet!Y60</f>
        <v>355.24735551960407</v>
      </c>
      <c r="K64" s="78">
        <f>+CalculationSheet!Z60</f>
        <v>905.47368421052636</v>
      </c>
      <c r="L64" s="78">
        <f>+CalculationSheet!AA60</f>
        <v>1858.4864864864865</v>
      </c>
      <c r="M64" s="78">
        <f>+CalculationSheet!AB60</f>
        <v>826.55761904761903</v>
      </c>
      <c r="N64" s="78">
        <f>+CalculationSheet!AC60</f>
        <v>365.8388235294118</v>
      </c>
      <c r="O64" s="78">
        <f>+CalculationSheet!AD60</f>
        <v>0</v>
      </c>
      <c r="P64" s="78">
        <f>+CalculationSheet!AE60</f>
        <v>116.31248227171147</v>
      </c>
      <c r="Q64" s="78">
        <f>+CalculationSheet!AF60</f>
        <v>838.74719298245623</v>
      </c>
      <c r="R64" s="78">
        <f>+CalculationSheet!AG60</f>
        <v>2294.3085714285712</v>
      </c>
      <c r="S64" s="78">
        <f>+CalculationSheet!AH60</f>
        <v>879.83333333333326</v>
      </c>
      <c r="T64" s="78">
        <f>+CalculationSheet!AI60</f>
        <v>949.69299816658474</v>
      </c>
      <c r="U64" s="78">
        <f>+CalculationSheet!AJ60</f>
        <v>1450.0190654933708</v>
      </c>
      <c r="V64" s="78">
        <f>+CalculationSheet!AK60</f>
        <v>261.87113958705561</v>
      </c>
      <c r="W64" s="97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</row>
    <row r="65" spans="1:37" x14ac:dyDescent="0.25">
      <c r="A65" s="95"/>
      <c r="B65" s="22" t="str">
        <f>+CalculationSheet!A61</f>
        <v/>
      </c>
      <c r="C65" s="22" t="str">
        <f>+CalculationSheet!B61</f>
        <v>-</v>
      </c>
      <c r="D65" s="21" t="str">
        <f>+CalculationSheet!C61</f>
        <v>-</v>
      </c>
      <c r="E65" s="23" t="str">
        <f>+CalculationSheet!D61</f>
        <v>-</v>
      </c>
      <c r="F65" s="86"/>
      <c r="G65" s="96"/>
      <c r="H65" s="78" t="str">
        <f>+CalculationSheet!W61</f>
        <v>-</v>
      </c>
      <c r="I65" s="78" t="str">
        <f>+CalculationSheet!X61</f>
        <v>-</v>
      </c>
      <c r="J65" s="78" t="str">
        <f>+CalculationSheet!Y61</f>
        <v>-</v>
      </c>
      <c r="K65" s="78" t="str">
        <f>+CalculationSheet!Z61</f>
        <v>-</v>
      </c>
      <c r="L65" s="78" t="str">
        <f>+CalculationSheet!AA61</f>
        <v>-</v>
      </c>
      <c r="M65" s="78" t="str">
        <f>+CalculationSheet!AB61</f>
        <v>-</v>
      </c>
      <c r="N65" s="78" t="str">
        <f>+CalculationSheet!AC61</f>
        <v>-</v>
      </c>
      <c r="O65" s="78" t="str">
        <f>+CalculationSheet!AD61</f>
        <v>-</v>
      </c>
      <c r="P65" s="78" t="str">
        <f>+CalculationSheet!AE61</f>
        <v>-</v>
      </c>
      <c r="Q65" s="78" t="str">
        <f>+CalculationSheet!AF61</f>
        <v>-</v>
      </c>
      <c r="R65" s="78" t="str">
        <f>+CalculationSheet!AG61</f>
        <v>-</v>
      </c>
      <c r="S65" s="78" t="str">
        <f>+CalculationSheet!AH61</f>
        <v>-</v>
      </c>
      <c r="T65" s="78" t="str">
        <f>+CalculationSheet!AI61</f>
        <v>-</v>
      </c>
      <c r="U65" s="78" t="str">
        <f>+CalculationSheet!AJ61</f>
        <v>-</v>
      </c>
      <c r="V65" s="78" t="str">
        <f>+CalculationSheet!AK61</f>
        <v>-</v>
      </c>
      <c r="W65" s="97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</row>
    <row r="66" spans="1:37" x14ac:dyDescent="0.25">
      <c r="A66" s="95"/>
      <c r="B66" s="22" t="str">
        <f>+CalculationSheet!A62</f>
        <v/>
      </c>
      <c r="C66" s="22" t="str">
        <f>+CalculationSheet!B62</f>
        <v>-</v>
      </c>
      <c r="D66" s="21" t="str">
        <f>+CalculationSheet!C62</f>
        <v>-</v>
      </c>
      <c r="E66" s="23" t="str">
        <f>+CalculationSheet!D62</f>
        <v>-</v>
      </c>
      <c r="F66" s="86"/>
      <c r="G66" s="96"/>
      <c r="H66" s="78" t="str">
        <f>+CalculationSheet!W62</f>
        <v>-</v>
      </c>
      <c r="I66" s="78" t="str">
        <f>+CalculationSheet!X62</f>
        <v>-</v>
      </c>
      <c r="J66" s="78" t="str">
        <f>+CalculationSheet!Y62</f>
        <v>-</v>
      </c>
      <c r="K66" s="78" t="str">
        <f>+CalculationSheet!Z62</f>
        <v>-</v>
      </c>
      <c r="L66" s="78" t="str">
        <f>+CalculationSheet!AA62</f>
        <v>-</v>
      </c>
      <c r="M66" s="78" t="str">
        <f>+CalculationSheet!AB62</f>
        <v>-</v>
      </c>
      <c r="N66" s="78" t="str">
        <f>+CalculationSheet!AC62</f>
        <v>-</v>
      </c>
      <c r="O66" s="78" t="str">
        <f>+CalculationSheet!AD62</f>
        <v>-</v>
      </c>
      <c r="P66" s="78" t="str">
        <f>+CalculationSheet!AE62</f>
        <v>-</v>
      </c>
      <c r="Q66" s="78" t="str">
        <f>+CalculationSheet!AF62</f>
        <v>-</v>
      </c>
      <c r="R66" s="78" t="str">
        <f>+CalculationSheet!AG62</f>
        <v>-</v>
      </c>
      <c r="S66" s="78" t="str">
        <f>+CalculationSheet!AH62</f>
        <v>-</v>
      </c>
      <c r="T66" s="78" t="str">
        <f>+CalculationSheet!AI62</f>
        <v>-</v>
      </c>
      <c r="U66" s="78" t="str">
        <f>+CalculationSheet!AJ62</f>
        <v>-</v>
      </c>
      <c r="V66" s="78" t="str">
        <f>+CalculationSheet!AK62</f>
        <v>-</v>
      </c>
      <c r="W66" s="97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</row>
    <row r="67" spans="1:37" x14ac:dyDescent="0.25">
      <c r="A67" s="95"/>
      <c r="B67" s="22" t="str">
        <f>+CalculationSheet!A63</f>
        <v/>
      </c>
      <c r="C67" s="22" t="str">
        <f>+CalculationSheet!B63</f>
        <v>-</v>
      </c>
      <c r="D67" s="21" t="str">
        <f>+CalculationSheet!C63</f>
        <v>-</v>
      </c>
      <c r="E67" s="23" t="str">
        <f>+CalculationSheet!D63</f>
        <v>-</v>
      </c>
      <c r="F67" s="86"/>
      <c r="G67" s="96"/>
      <c r="H67" s="78" t="str">
        <f>+CalculationSheet!W63</f>
        <v>-</v>
      </c>
      <c r="I67" s="78" t="str">
        <f>+CalculationSheet!X63</f>
        <v>-</v>
      </c>
      <c r="J67" s="78" t="str">
        <f>+CalculationSheet!Y63</f>
        <v>-</v>
      </c>
      <c r="K67" s="78" t="str">
        <f>+CalculationSheet!Z63</f>
        <v>-</v>
      </c>
      <c r="L67" s="78" t="str">
        <f>+CalculationSheet!AA63</f>
        <v>-</v>
      </c>
      <c r="M67" s="78" t="str">
        <f>+CalculationSheet!AB63</f>
        <v>-</v>
      </c>
      <c r="N67" s="78" t="str">
        <f>+CalculationSheet!AC63</f>
        <v>-</v>
      </c>
      <c r="O67" s="78" t="str">
        <f>+CalculationSheet!AD63</f>
        <v>-</v>
      </c>
      <c r="P67" s="78" t="str">
        <f>+CalculationSheet!AE63</f>
        <v>-</v>
      </c>
      <c r="Q67" s="78" t="str">
        <f>+CalculationSheet!AF63</f>
        <v>-</v>
      </c>
      <c r="R67" s="78" t="str">
        <f>+CalculationSheet!AG63</f>
        <v>-</v>
      </c>
      <c r="S67" s="78" t="str">
        <f>+CalculationSheet!AH63</f>
        <v>-</v>
      </c>
      <c r="T67" s="78" t="str">
        <f>+CalculationSheet!AI63</f>
        <v>-</v>
      </c>
      <c r="U67" s="78" t="str">
        <f>+CalculationSheet!AJ63</f>
        <v>-</v>
      </c>
      <c r="V67" s="78" t="str">
        <f>+CalculationSheet!AK63</f>
        <v>-</v>
      </c>
      <c r="W67" s="97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</row>
    <row r="68" spans="1:37" x14ac:dyDescent="0.25">
      <c r="A68" s="95"/>
      <c r="B68" s="22" t="str">
        <f>+CalculationSheet!A64</f>
        <v/>
      </c>
      <c r="C68" s="22" t="str">
        <f>+CalculationSheet!B64</f>
        <v>-</v>
      </c>
      <c r="D68" s="21" t="str">
        <f>+CalculationSheet!C64</f>
        <v>-</v>
      </c>
      <c r="E68" s="23" t="str">
        <f>+CalculationSheet!D64</f>
        <v>-</v>
      </c>
      <c r="F68" s="86"/>
      <c r="G68" s="96"/>
      <c r="H68" s="78" t="str">
        <f>+CalculationSheet!W64</f>
        <v>-</v>
      </c>
      <c r="I68" s="78" t="str">
        <f>+CalculationSheet!X64</f>
        <v>-</v>
      </c>
      <c r="J68" s="78" t="str">
        <f>+CalculationSheet!Y64</f>
        <v>-</v>
      </c>
      <c r="K68" s="78" t="str">
        <f>+CalculationSheet!Z64</f>
        <v>-</v>
      </c>
      <c r="L68" s="78" t="str">
        <f>+CalculationSheet!AA64</f>
        <v>-</v>
      </c>
      <c r="M68" s="78" t="str">
        <f>+CalculationSheet!AB64</f>
        <v>-</v>
      </c>
      <c r="N68" s="78" t="str">
        <f>+CalculationSheet!AC64</f>
        <v>-</v>
      </c>
      <c r="O68" s="78" t="str">
        <f>+CalculationSheet!AD64</f>
        <v>-</v>
      </c>
      <c r="P68" s="78" t="str">
        <f>+CalculationSheet!AE64</f>
        <v>-</v>
      </c>
      <c r="Q68" s="78" t="str">
        <f>+CalculationSheet!AF64</f>
        <v>-</v>
      </c>
      <c r="R68" s="78" t="str">
        <f>+CalculationSheet!AG64</f>
        <v>-</v>
      </c>
      <c r="S68" s="78" t="str">
        <f>+CalculationSheet!AH64</f>
        <v>-</v>
      </c>
      <c r="T68" s="78" t="str">
        <f>+CalculationSheet!AI64</f>
        <v>-</v>
      </c>
      <c r="U68" s="78" t="str">
        <f>+CalculationSheet!AJ64</f>
        <v>-</v>
      </c>
      <c r="V68" s="78" t="str">
        <f>+CalculationSheet!AK64</f>
        <v>-</v>
      </c>
      <c r="W68" s="97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</row>
    <row r="69" spans="1:37" x14ac:dyDescent="0.25">
      <c r="A69" s="95"/>
      <c r="B69" s="22" t="str">
        <f>+CalculationSheet!A65</f>
        <v/>
      </c>
      <c r="C69" s="22" t="str">
        <f>+CalculationSheet!B65</f>
        <v>-</v>
      </c>
      <c r="D69" s="21" t="str">
        <f>+CalculationSheet!C65</f>
        <v>-</v>
      </c>
      <c r="E69" s="23" t="str">
        <f>+CalculationSheet!D65</f>
        <v>-</v>
      </c>
      <c r="F69" s="86"/>
      <c r="G69" s="96"/>
      <c r="H69" s="78" t="str">
        <f>+CalculationSheet!W65</f>
        <v>-</v>
      </c>
      <c r="I69" s="78" t="str">
        <f>+CalculationSheet!X65</f>
        <v>-</v>
      </c>
      <c r="J69" s="78" t="str">
        <f>+CalculationSheet!Y65</f>
        <v>-</v>
      </c>
      <c r="K69" s="78" t="str">
        <f>+CalculationSheet!Z65</f>
        <v>-</v>
      </c>
      <c r="L69" s="78" t="str">
        <f>+CalculationSheet!AA65</f>
        <v>-</v>
      </c>
      <c r="M69" s="78" t="str">
        <f>+CalculationSheet!AB65</f>
        <v>-</v>
      </c>
      <c r="N69" s="78" t="str">
        <f>+CalculationSheet!AC65</f>
        <v>-</v>
      </c>
      <c r="O69" s="78" t="str">
        <f>+CalculationSheet!AD65</f>
        <v>-</v>
      </c>
      <c r="P69" s="78" t="str">
        <f>+CalculationSheet!AE65</f>
        <v>-</v>
      </c>
      <c r="Q69" s="78" t="str">
        <f>+CalculationSheet!AF65</f>
        <v>-</v>
      </c>
      <c r="R69" s="78" t="str">
        <f>+CalculationSheet!AG65</f>
        <v>-</v>
      </c>
      <c r="S69" s="78" t="str">
        <f>+CalculationSheet!AH65</f>
        <v>-</v>
      </c>
      <c r="T69" s="78" t="str">
        <f>+CalculationSheet!AI65</f>
        <v>-</v>
      </c>
      <c r="U69" s="78" t="str">
        <f>+CalculationSheet!AJ65</f>
        <v>-</v>
      </c>
      <c r="V69" s="78" t="str">
        <f>+CalculationSheet!AK65</f>
        <v>-</v>
      </c>
      <c r="W69" s="97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</row>
    <row r="70" spans="1:37" x14ac:dyDescent="0.25">
      <c r="A70" s="95"/>
      <c r="B70" s="22" t="str">
        <f>+CalculationSheet!A66</f>
        <v/>
      </c>
      <c r="C70" s="22" t="str">
        <f>+CalculationSheet!B66</f>
        <v>-</v>
      </c>
      <c r="D70" s="21" t="str">
        <f>+CalculationSheet!C66</f>
        <v>-</v>
      </c>
      <c r="E70" s="23" t="str">
        <f>+CalculationSheet!D66</f>
        <v>-</v>
      </c>
      <c r="F70" s="86"/>
      <c r="G70" s="96"/>
      <c r="H70" s="78" t="str">
        <f>+CalculationSheet!W66</f>
        <v>-</v>
      </c>
      <c r="I70" s="78" t="str">
        <f>+CalculationSheet!X66</f>
        <v>-</v>
      </c>
      <c r="J70" s="78" t="str">
        <f>+CalculationSheet!Y66</f>
        <v>-</v>
      </c>
      <c r="K70" s="78" t="str">
        <f>+CalculationSheet!Z66</f>
        <v>-</v>
      </c>
      <c r="L70" s="78" t="str">
        <f>+CalculationSheet!AA66</f>
        <v>-</v>
      </c>
      <c r="M70" s="78" t="str">
        <f>+CalculationSheet!AB66</f>
        <v>-</v>
      </c>
      <c r="N70" s="78" t="str">
        <f>+CalculationSheet!AC66</f>
        <v>-</v>
      </c>
      <c r="O70" s="78" t="str">
        <f>+CalculationSheet!AD66</f>
        <v>-</v>
      </c>
      <c r="P70" s="78" t="str">
        <f>+CalculationSheet!AE66</f>
        <v>-</v>
      </c>
      <c r="Q70" s="78" t="str">
        <f>+CalculationSheet!AF66</f>
        <v>-</v>
      </c>
      <c r="R70" s="78" t="str">
        <f>+CalculationSheet!AG66</f>
        <v>-</v>
      </c>
      <c r="S70" s="78" t="str">
        <f>+CalculationSheet!AH66</f>
        <v>-</v>
      </c>
      <c r="T70" s="78" t="str">
        <f>+CalculationSheet!AI66</f>
        <v>-</v>
      </c>
      <c r="U70" s="78" t="str">
        <f>+CalculationSheet!AJ66</f>
        <v>-</v>
      </c>
      <c r="V70" s="78" t="str">
        <f>+CalculationSheet!AK66</f>
        <v>-</v>
      </c>
      <c r="W70" s="97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</row>
    <row r="71" spans="1:37" x14ac:dyDescent="0.25">
      <c r="A71" s="95"/>
      <c r="B71" s="22" t="str">
        <f>+CalculationSheet!A67</f>
        <v/>
      </c>
      <c r="C71" s="22" t="str">
        <f>+CalculationSheet!B67</f>
        <v>-</v>
      </c>
      <c r="D71" s="21" t="str">
        <f>+CalculationSheet!C67</f>
        <v>-</v>
      </c>
      <c r="E71" s="23" t="str">
        <f>+CalculationSheet!D67</f>
        <v>-</v>
      </c>
      <c r="F71" s="86"/>
      <c r="G71" s="96"/>
      <c r="H71" s="78" t="str">
        <f>+CalculationSheet!W67</f>
        <v>-</v>
      </c>
      <c r="I71" s="78" t="str">
        <f>+CalculationSheet!X67</f>
        <v>-</v>
      </c>
      <c r="J71" s="78" t="str">
        <f>+CalculationSheet!Y67</f>
        <v>-</v>
      </c>
      <c r="K71" s="78" t="str">
        <f>+CalculationSheet!Z67</f>
        <v>-</v>
      </c>
      <c r="L71" s="78" t="str">
        <f>+CalculationSheet!AA67</f>
        <v>-</v>
      </c>
      <c r="M71" s="78" t="str">
        <f>+CalculationSheet!AB67</f>
        <v>-</v>
      </c>
      <c r="N71" s="78" t="str">
        <f>+CalculationSheet!AC67</f>
        <v>-</v>
      </c>
      <c r="O71" s="78" t="str">
        <f>+CalculationSheet!AD67</f>
        <v>-</v>
      </c>
      <c r="P71" s="78" t="str">
        <f>+CalculationSheet!AE67</f>
        <v>-</v>
      </c>
      <c r="Q71" s="78" t="str">
        <f>+CalculationSheet!AF67</f>
        <v>-</v>
      </c>
      <c r="R71" s="78" t="str">
        <f>+CalculationSheet!AG67</f>
        <v>-</v>
      </c>
      <c r="S71" s="78" t="str">
        <f>+CalculationSheet!AH67</f>
        <v>-</v>
      </c>
      <c r="T71" s="78" t="str">
        <f>+CalculationSheet!AI67</f>
        <v>-</v>
      </c>
      <c r="U71" s="78" t="str">
        <f>+CalculationSheet!AJ67</f>
        <v>-</v>
      </c>
      <c r="V71" s="78" t="str">
        <f>+CalculationSheet!AK67</f>
        <v>-</v>
      </c>
      <c r="W71" s="97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</row>
    <row r="72" spans="1:37" x14ac:dyDescent="0.25">
      <c r="A72" s="95"/>
      <c r="B72" s="22" t="str">
        <f>+CalculationSheet!A68</f>
        <v/>
      </c>
      <c r="C72" s="22" t="str">
        <f>+CalculationSheet!B68</f>
        <v>-</v>
      </c>
      <c r="D72" s="21" t="str">
        <f>+CalculationSheet!C68</f>
        <v>-</v>
      </c>
      <c r="E72" s="23" t="str">
        <f>+CalculationSheet!D68</f>
        <v>-</v>
      </c>
      <c r="F72" s="86"/>
      <c r="G72" s="96"/>
      <c r="H72" s="78" t="str">
        <f>+CalculationSheet!W68</f>
        <v>-</v>
      </c>
      <c r="I72" s="78" t="str">
        <f>+CalculationSheet!X68</f>
        <v>-</v>
      </c>
      <c r="J72" s="78" t="str">
        <f>+CalculationSheet!Y68</f>
        <v>-</v>
      </c>
      <c r="K72" s="78" t="str">
        <f>+CalculationSheet!Z68</f>
        <v>-</v>
      </c>
      <c r="L72" s="78" t="str">
        <f>+CalculationSheet!AA68</f>
        <v>-</v>
      </c>
      <c r="M72" s="78" t="str">
        <f>+CalculationSheet!AB68</f>
        <v>-</v>
      </c>
      <c r="N72" s="78" t="str">
        <f>+CalculationSheet!AC68</f>
        <v>-</v>
      </c>
      <c r="O72" s="78" t="str">
        <f>+CalculationSheet!AD68</f>
        <v>-</v>
      </c>
      <c r="P72" s="78" t="str">
        <f>+CalculationSheet!AE68</f>
        <v>-</v>
      </c>
      <c r="Q72" s="78" t="str">
        <f>+CalculationSheet!AF68</f>
        <v>-</v>
      </c>
      <c r="R72" s="78" t="str">
        <f>+CalculationSheet!AG68</f>
        <v>-</v>
      </c>
      <c r="S72" s="78" t="str">
        <f>+CalculationSheet!AH68</f>
        <v>-</v>
      </c>
      <c r="T72" s="78" t="str">
        <f>+CalculationSheet!AI68</f>
        <v>-</v>
      </c>
      <c r="U72" s="78" t="str">
        <f>+CalculationSheet!AJ68</f>
        <v>-</v>
      </c>
      <c r="V72" s="78" t="str">
        <f>+CalculationSheet!AK68</f>
        <v>-</v>
      </c>
      <c r="W72" s="97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</row>
    <row r="73" spans="1:37" x14ac:dyDescent="0.25">
      <c r="A73" s="95"/>
      <c r="B73" s="22" t="str">
        <f>+CalculationSheet!A69</f>
        <v/>
      </c>
      <c r="C73" s="22" t="str">
        <f>+CalculationSheet!B69</f>
        <v>-</v>
      </c>
      <c r="D73" s="21" t="str">
        <f>+CalculationSheet!C69</f>
        <v>-</v>
      </c>
      <c r="E73" s="23" t="str">
        <f>+CalculationSheet!D69</f>
        <v>-</v>
      </c>
      <c r="F73" s="86"/>
      <c r="G73" s="96"/>
      <c r="H73" s="78" t="str">
        <f>+CalculationSheet!W69</f>
        <v>-</v>
      </c>
      <c r="I73" s="78" t="str">
        <f>+CalculationSheet!X69</f>
        <v>-</v>
      </c>
      <c r="J73" s="78" t="str">
        <f>+CalculationSheet!Y69</f>
        <v>-</v>
      </c>
      <c r="K73" s="78" t="str">
        <f>+CalculationSheet!Z69</f>
        <v>-</v>
      </c>
      <c r="L73" s="78" t="str">
        <f>+CalculationSheet!AA69</f>
        <v>-</v>
      </c>
      <c r="M73" s="78" t="str">
        <f>+CalculationSheet!AB69</f>
        <v>-</v>
      </c>
      <c r="N73" s="78" t="str">
        <f>+CalculationSheet!AC69</f>
        <v>-</v>
      </c>
      <c r="O73" s="78" t="str">
        <f>+CalculationSheet!AD69</f>
        <v>-</v>
      </c>
      <c r="P73" s="78" t="str">
        <f>+CalculationSheet!AE69</f>
        <v>-</v>
      </c>
      <c r="Q73" s="78" t="str">
        <f>+CalculationSheet!AF69</f>
        <v>-</v>
      </c>
      <c r="R73" s="78" t="str">
        <f>+CalculationSheet!AG69</f>
        <v>-</v>
      </c>
      <c r="S73" s="78" t="str">
        <f>+CalculationSheet!AH69</f>
        <v>-</v>
      </c>
      <c r="T73" s="78" t="str">
        <f>+CalculationSheet!AI69</f>
        <v>-</v>
      </c>
      <c r="U73" s="78" t="str">
        <f>+CalculationSheet!AJ69</f>
        <v>-</v>
      </c>
      <c r="V73" s="78" t="str">
        <f>+CalculationSheet!AK69</f>
        <v>-</v>
      </c>
      <c r="W73" s="97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</row>
    <row r="74" spans="1:37" x14ac:dyDescent="0.25">
      <c r="A74" s="95"/>
      <c r="B74" s="22" t="str">
        <f>+CalculationSheet!A70</f>
        <v/>
      </c>
      <c r="C74" s="22" t="str">
        <f>+CalculationSheet!B70</f>
        <v>-</v>
      </c>
      <c r="D74" s="21" t="str">
        <f>+CalculationSheet!C70</f>
        <v>-</v>
      </c>
      <c r="E74" s="23" t="str">
        <f>+CalculationSheet!D70</f>
        <v>-</v>
      </c>
      <c r="F74" s="86"/>
      <c r="G74" s="96"/>
      <c r="H74" s="78" t="str">
        <f>+CalculationSheet!W70</f>
        <v>-</v>
      </c>
      <c r="I74" s="78" t="str">
        <f>+CalculationSheet!X70</f>
        <v>-</v>
      </c>
      <c r="J74" s="78" t="str">
        <f>+CalculationSheet!Y70</f>
        <v>-</v>
      </c>
      <c r="K74" s="78" t="str">
        <f>+CalculationSheet!Z70</f>
        <v>-</v>
      </c>
      <c r="L74" s="78" t="str">
        <f>+CalculationSheet!AA70</f>
        <v>-</v>
      </c>
      <c r="M74" s="78" t="str">
        <f>+CalculationSheet!AB70</f>
        <v>-</v>
      </c>
      <c r="N74" s="78" t="str">
        <f>+CalculationSheet!AC70</f>
        <v>-</v>
      </c>
      <c r="O74" s="78" t="str">
        <f>+CalculationSheet!AD70</f>
        <v>-</v>
      </c>
      <c r="P74" s="78" t="str">
        <f>+CalculationSheet!AE70</f>
        <v>-</v>
      </c>
      <c r="Q74" s="78" t="str">
        <f>+CalculationSheet!AF70</f>
        <v>-</v>
      </c>
      <c r="R74" s="78" t="str">
        <f>+CalculationSheet!AG70</f>
        <v>-</v>
      </c>
      <c r="S74" s="78" t="str">
        <f>+CalculationSheet!AH70</f>
        <v>-</v>
      </c>
      <c r="T74" s="78" t="str">
        <f>+CalculationSheet!AI70</f>
        <v>-</v>
      </c>
      <c r="U74" s="78" t="str">
        <f>+CalculationSheet!AJ70</f>
        <v>-</v>
      </c>
      <c r="V74" s="78" t="str">
        <f>+CalculationSheet!AK70</f>
        <v>-</v>
      </c>
      <c r="W74" s="97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</row>
    <row r="75" spans="1:37" x14ac:dyDescent="0.25">
      <c r="A75" s="95"/>
      <c r="B75" s="22" t="str">
        <f>+CalculationSheet!A71</f>
        <v/>
      </c>
      <c r="C75" s="22" t="str">
        <f>+CalculationSheet!B71</f>
        <v>-</v>
      </c>
      <c r="D75" s="21" t="str">
        <f>+CalculationSheet!C71</f>
        <v>-</v>
      </c>
      <c r="E75" s="23" t="str">
        <f>+CalculationSheet!D71</f>
        <v>-</v>
      </c>
      <c r="F75" s="86"/>
      <c r="G75" s="96"/>
      <c r="H75" s="78" t="str">
        <f>+CalculationSheet!W71</f>
        <v>-</v>
      </c>
      <c r="I75" s="78" t="str">
        <f>+CalculationSheet!X71</f>
        <v>-</v>
      </c>
      <c r="J75" s="78" t="str">
        <f>+CalculationSheet!Y71</f>
        <v>-</v>
      </c>
      <c r="K75" s="78" t="str">
        <f>+CalculationSheet!Z71</f>
        <v>-</v>
      </c>
      <c r="L75" s="78" t="str">
        <f>+CalculationSheet!AA71</f>
        <v>-</v>
      </c>
      <c r="M75" s="78" t="str">
        <f>+CalculationSheet!AB71</f>
        <v>-</v>
      </c>
      <c r="N75" s="78" t="str">
        <f>+CalculationSheet!AC71</f>
        <v>-</v>
      </c>
      <c r="O75" s="78" t="str">
        <f>+CalculationSheet!AD71</f>
        <v>-</v>
      </c>
      <c r="P75" s="78" t="str">
        <f>+CalculationSheet!AE71</f>
        <v>-</v>
      </c>
      <c r="Q75" s="78" t="str">
        <f>+CalculationSheet!AF71</f>
        <v>-</v>
      </c>
      <c r="R75" s="78" t="str">
        <f>+CalculationSheet!AG71</f>
        <v>-</v>
      </c>
      <c r="S75" s="78" t="str">
        <f>+CalculationSheet!AH71</f>
        <v>-</v>
      </c>
      <c r="T75" s="78" t="str">
        <f>+CalculationSheet!AI71</f>
        <v>-</v>
      </c>
      <c r="U75" s="78" t="str">
        <f>+CalculationSheet!AJ71</f>
        <v>-</v>
      </c>
      <c r="V75" s="78" t="str">
        <f>+CalculationSheet!AK71</f>
        <v>-</v>
      </c>
      <c r="W75" s="97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</row>
    <row r="76" spans="1:37" x14ac:dyDescent="0.25">
      <c r="A76" s="95"/>
      <c r="B76" s="22" t="str">
        <f>+CalculationSheet!A72</f>
        <v/>
      </c>
      <c r="C76" s="22" t="str">
        <f>+CalculationSheet!B72</f>
        <v>-</v>
      </c>
      <c r="D76" s="21" t="str">
        <f>+CalculationSheet!C72</f>
        <v>-</v>
      </c>
      <c r="E76" s="23" t="str">
        <f>+CalculationSheet!D72</f>
        <v>-</v>
      </c>
      <c r="F76" s="86"/>
      <c r="G76" s="96"/>
      <c r="H76" s="78" t="str">
        <f>+CalculationSheet!W72</f>
        <v>-</v>
      </c>
      <c r="I76" s="78" t="str">
        <f>+CalculationSheet!X72</f>
        <v>-</v>
      </c>
      <c r="J76" s="78" t="str">
        <f>+CalculationSheet!Y72</f>
        <v>-</v>
      </c>
      <c r="K76" s="78" t="str">
        <f>+CalculationSheet!Z72</f>
        <v>-</v>
      </c>
      <c r="L76" s="78" t="str">
        <f>+CalculationSheet!AA72</f>
        <v>-</v>
      </c>
      <c r="M76" s="78" t="str">
        <f>+CalculationSheet!AB72</f>
        <v>-</v>
      </c>
      <c r="N76" s="78" t="str">
        <f>+CalculationSheet!AC72</f>
        <v>-</v>
      </c>
      <c r="O76" s="78" t="str">
        <f>+CalculationSheet!AD72</f>
        <v>-</v>
      </c>
      <c r="P76" s="78" t="str">
        <f>+CalculationSheet!AE72</f>
        <v>-</v>
      </c>
      <c r="Q76" s="78" t="str">
        <f>+CalculationSheet!AF72</f>
        <v>-</v>
      </c>
      <c r="R76" s="78" t="str">
        <f>+CalculationSheet!AG72</f>
        <v>-</v>
      </c>
      <c r="S76" s="78" t="str">
        <f>+CalculationSheet!AH72</f>
        <v>-</v>
      </c>
      <c r="T76" s="78" t="str">
        <f>+CalculationSheet!AI72</f>
        <v>-</v>
      </c>
      <c r="U76" s="78" t="str">
        <f>+CalculationSheet!AJ72</f>
        <v>-</v>
      </c>
      <c r="V76" s="78" t="str">
        <f>+CalculationSheet!AK72</f>
        <v>-</v>
      </c>
      <c r="W76" s="97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</row>
    <row r="77" spans="1:37" x14ac:dyDescent="0.25">
      <c r="A77" s="95"/>
      <c r="B77" s="22" t="str">
        <f>+CalculationSheet!A73</f>
        <v/>
      </c>
      <c r="C77" s="22" t="str">
        <f>+CalculationSheet!B73</f>
        <v>-</v>
      </c>
      <c r="D77" s="21" t="str">
        <f>+CalculationSheet!C73</f>
        <v>-</v>
      </c>
      <c r="E77" s="23" t="str">
        <f>+CalculationSheet!D73</f>
        <v>-</v>
      </c>
      <c r="F77" s="86"/>
      <c r="G77" s="96"/>
      <c r="H77" s="78" t="str">
        <f>+CalculationSheet!W73</f>
        <v>-</v>
      </c>
      <c r="I77" s="78" t="str">
        <f>+CalculationSheet!X73</f>
        <v>-</v>
      </c>
      <c r="J77" s="78" t="str">
        <f>+CalculationSheet!Y73</f>
        <v>-</v>
      </c>
      <c r="K77" s="78" t="str">
        <f>+CalculationSheet!Z73</f>
        <v>-</v>
      </c>
      <c r="L77" s="78" t="str">
        <f>+CalculationSheet!AA73</f>
        <v>-</v>
      </c>
      <c r="M77" s="78" t="str">
        <f>+CalculationSheet!AB73</f>
        <v>-</v>
      </c>
      <c r="N77" s="78" t="str">
        <f>+CalculationSheet!AC73</f>
        <v>-</v>
      </c>
      <c r="O77" s="78" t="str">
        <f>+CalculationSheet!AD73</f>
        <v>-</v>
      </c>
      <c r="P77" s="78" t="str">
        <f>+CalculationSheet!AE73</f>
        <v>-</v>
      </c>
      <c r="Q77" s="78" t="str">
        <f>+CalculationSheet!AF73</f>
        <v>-</v>
      </c>
      <c r="R77" s="78" t="str">
        <f>+CalculationSheet!AG73</f>
        <v>-</v>
      </c>
      <c r="S77" s="78" t="str">
        <f>+CalculationSheet!AH73</f>
        <v>-</v>
      </c>
      <c r="T77" s="78" t="str">
        <f>+CalculationSheet!AI73</f>
        <v>-</v>
      </c>
      <c r="U77" s="78" t="str">
        <f>+CalculationSheet!AJ73</f>
        <v>-</v>
      </c>
      <c r="V77" s="78" t="str">
        <f>+CalculationSheet!AK73</f>
        <v>-</v>
      </c>
      <c r="W77" s="97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39"/>
      <c r="AI77" s="39"/>
      <c r="AJ77" s="39"/>
      <c r="AK77" s="39"/>
    </row>
    <row r="78" spans="1:37" x14ac:dyDescent="0.25">
      <c r="A78" s="95"/>
      <c r="B78" s="22" t="str">
        <f>+CalculationSheet!A74</f>
        <v/>
      </c>
      <c r="C78" s="22" t="str">
        <f>+CalculationSheet!B74</f>
        <v>-</v>
      </c>
      <c r="D78" s="21" t="str">
        <f>+CalculationSheet!C74</f>
        <v>-</v>
      </c>
      <c r="E78" s="23" t="str">
        <f>+CalculationSheet!D74</f>
        <v>-</v>
      </c>
      <c r="F78" s="86"/>
      <c r="G78" s="96"/>
      <c r="H78" s="78" t="str">
        <f>+CalculationSheet!W74</f>
        <v>-</v>
      </c>
      <c r="I78" s="78" t="str">
        <f>+CalculationSheet!X74</f>
        <v>-</v>
      </c>
      <c r="J78" s="78" t="str">
        <f>+CalculationSheet!Y74</f>
        <v>-</v>
      </c>
      <c r="K78" s="78" t="str">
        <f>+CalculationSheet!Z74</f>
        <v>-</v>
      </c>
      <c r="L78" s="78" t="str">
        <f>+CalculationSheet!AA74</f>
        <v>-</v>
      </c>
      <c r="M78" s="78" t="str">
        <f>+CalculationSheet!AB74</f>
        <v>-</v>
      </c>
      <c r="N78" s="78" t="str">
        <f>+CalculationSheet!AC74</f>
        <v>-</v>
      </c>
      <c r="O78" s="78" t="str">
        <f>+CalculationSheet!AD74</f>
        <v>-</v>
      </c>
      <c r="P78" s="78" t="str">
        <f>+CalculationSheet!AE74</f>
        <v>-</v>
      </c>
      <c r="Q78" s="78" t="str">
        <f>+CalculationSheet!AF74</f>
        <v>-</v>
      </c>
      <c r="R78" s="78" t="str">
        <f>+CalculationSheet!AG74</f>
        <v>-</v>
      </c>
      <c r="S78" s="78" t="str">
        <f>+CalculationSheet!AH74</f>
        <v>-</v>
      </c>
      <c r="T78" s="78" t="str">
        <f>+CalculationSheet!AI74</f>
        <v>-</v>
      </c>
      <c r="U78" s="78" t="str">
        <f>+CalculationSheet!AJ74</f>
        <v>-</v>
      </c>
      <c r="V78" s="78" t="str">
        <f>+CalculationSheet!AK74</f>
        <v>-</v>
      </c>
      <c r="W78" s="97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  <c r="AI78" s="39"/>
      <c r="AJ78" s="39"/>
      <c r="AK78" s="39"/>
    </row>
    <row r="79" spans="1:37" x14ac:dyDescent="0.25">
      <c r="A79" s="95"/>
      <c r="B79" s="22" t="str">
        <f>+CalculationSheet!A75</f>
        <v/>
      </c>
      <c r="C79" s="22" t="str">
        <f>+CalculationSheet!B75</f>
        <v>-</v>
      </c>
      <c r="D79" s="21" t="str">
        <f>+CalculationSheet!C75</f>
        <v>-</v>
      </c>
      <c r="E79" s="23" t="str">
        <f>+CalculationSheet!D75</f>
        <v>-</v>
      </c>
      <c r="F79" s="86"/>
      <c r="G79" s="96"/>
      <c r="H79" s="78" t="str">
        <f>+CalculationSheet!W75</f>
        <v>-</v>
      </c>
      <c r="I79" s="78" t="str">
        <f>+CalculationSheet!X75</f>
        <v>-</v>
      </c>
      <c r="J79" s="78" t="str">
        <f>+CalculationSheet!Y75</f>
        <v>-</v>
      </c>
      <c r="K79" s="78" t="str">
        <f>+CalculationSheet!Z75</f>
        <v>-</v>
      </c>
      <c r="L79" s="78" t="str">
        <f>+CalculationSheet!AA75</f>
        <v>-</v>
      </c>
      <c r="M79" s="78" t="str">
        <f>+CalculationSheet!AB75</f>
        <v>-</v>
      </c>
      <c r="N79" s="78" t="str">
        <f>+CalculationSheet!AC75</f>
        <v>-</v>
      </c>
      <c r="O79" s="78" t="str">
        <f>+CalculationSheet!AD75</f>
        <v>-</v>
      </c>
      <c r="P79" s="78" t="str">
        <f>+CalculationSheet!AE75</f>
        <v>-</v>
      </c>
      <c r="Q79" s="78" t="str">
        <f>+CalculationSheet!AF75</f>
        <v>-</v>
      </c>
      <c r="R79" s="78" t="str">
        <f>+CalculationSheet!AG75</f>
        <v>-</v>
      </c>
      <c r="S79" s="78" t="str">
        <f>+CalculationSheet!AH75</f>
        <v>-</v>
      </c>
      <c r="T79" s="78" t="str">
        <f>+CalculationSheet!AI75</f>
        <v>-</v>
      </c>
      <c r="U79" s="78" t="str">
        <f>+CalculationSheet!AJ75</f>
        <v>-</v>
      </c>
      <c r="V79" s="78" t="str">
        <f>+CalculationSheet!AK75</f>
        <v>-</v>
      </c>
      <c r="W79" s="97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</row>
    <row r="80" spans="1:37" x14ac:dyDescent="0.25">
      <c r="A80" s="95"/>
      <c r="B80" s="22" t="str">
        <f>+CalculationSheet!A76</f>
        <v/>
      </c>
      <c r="C80" s="22" t="str">
        <f>+CalculationSheet!B76</f>
        <v>-</v>
      </c>
      <c r="D80" s="21" t="str">
        <f>+CalculationSheet!C76</f>
        <v>-</v>
      </c>
      <c r="E80" s="23" t="str">
        <f>+CalculationSheet!D76</f>
        <v>-</v>
      </c>
      <c r="F80" s="86"/>
      <c r="G80" s="96"/>
      <c r="H80" s="78" t="str">
        <f>+CalculationSheet!W76</f>
        <v>-</v>
      </c>
      <c r="I80" s="78" t="str">
        <f>+CalculationSheet!X76</f>
        <v>-</v>
      </c>
      <c r="J80" s="78" t="str">
        <f>+CalculationSheet!Y76</f>
        <v>-</v>
      </c>
      <c r="K80" s="78" t="str">
        <f>+CalculationSheet!Z76</f>
        <v>-</v>
      </c>
      <c r="L80" s="78" t="str">
        <f>+CalculationSheet!AA76</f>
        <v>-</v>
      </c>
      <c r="M80" s="78" t="str">
        <f>+CalculationSheet!AB76</f>
        <v>-</v>
      </c>
      <c r="N80" s="78" t="str">
        <f>+CalculationSheet!AC76</f>
        <v>-</v>
      </c>
      <c r="O80" s="78" t="str">
        <f>+CalculationSheet!AD76</f>
        <v>-</v>
      </c>
      <c r="P80" s="78" t="str">
        <f>+CalculationSheet!AE76</f>
        <v>-</v>
      </c>
      <c r="Q80" s="78" t="str">
        <f>+CalculationSheet!AF76</f>
        <v>-</v>
      </c>
      <c r="R80" s="78" t="str">
        <f>+CalculationSheet!AG76</f>
        <v>-</v>
      </c>
      <c r="S80" s="78" t="str">
        <f>+CalculationSheet!AH76</f>
        <v>-</v>
      </c>
      <c r="T80" s="78" t="str">
        <f>+CalculationSheet!AI76</f>
        <v>-</v>
      </c>
      <c r="U80" s="78" t="str">
        <f>+CalculationSheet!AJ76</f>
        <v>-</v>
      </c>
      <c r="V80" s="78" t="str">
        <f>+CalculationSheet!AK76</f>
        <v>-</v>
      </c>
      <c r="W80" s="97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</row>
    <row r="81" spans="1:37" x14ac:dyDescent="0.25">
      <c r="A81" s="95"/>
      <c r="B81" s="22" t="str">
        <f>+CalculationSheet!A77</f>
        <v/>
      </c>
      <c r="C81" s="22" t="str">
        <f>+CalculationSheet!B77</f>
        <v>-</v>
      </c>
      <c r="D81" s="21" t="str">
        <f>+CalculationSheet!C77</f>
        <v>-</v>
      </c>
      <c r="E81" s="23" t="str">
        <f>+CalculationSheet!D77</f>
        <v>-</v>
      </c>
      <c r="F81" s="86"/>
      <c r="G81" s="96"/>
      <c r="H81" s="78" t="str">
        <f>+CalculationSheet!W77</f>
        <v>-</v>
      </c>
      <c r="I81" s="78" t="str">
        <f>+CalculationSheet!X77</f>
        <v>-</v>
      </c>
      <c r="J81" s="78" t="str">
        <f>+CalculationSheet!Y77</f>
        <v>-</v>
      </c>
      <c r="K81" s="78" t="str">
        <f>+CalculationSheet!Z77</f>
        <v>-</v>
      </c>
      <c r="L81" s="78" t="str">
        <f>+CalculationSheet!AA77</f>
        <v>-</v>
      </c>
      <c r="M81" s="78" t="str">
        <f>+CalculationSheet!AB77</f>
        <v>-</v>
      </c>
      <c r="N81" s="78" t="str">
        <f>+CalculationSheet!AC77</f>
        <v>-</v>
      </c>
      <c r="O81" s="78" t="str">
        <f>+CalculationSheet!AD77</f>
        <v>-</v>
      </c>
      <c r="P81" s="78" t="str">
        <f>+CalculationSheet!AE77</f>
        <v>-</v>
      </c>
      <c r="Q81" s="78" t="str">
        <f>+CalculationSheet!AF77</f>
        <v>-</v>
      </c>
      <c r="R81" s="78" t="str">
        <f>+CalculationSheet!AG77</f>
        <v>-</v>
      </c>
      <c r="S81" s="78" t="str">
        <f>+CalculationSheet!AH77</f>
        <v>-</v>
      </c>
      <c r="T81" s="78" t="str">
        <f>+CalculationSheet!AI77</f>
        <v>-</v>
      </c>
      <c r="U81" s="78" t="str">
        <f>+CalculationSheet!AJ77</f>
        <v>-</v>
      </c>
      <c r="V81" s="78" t="str">
        <f>+CalculationSheet!AK77</f>
        <v>-</v>
      </c>
      <c r="W81" s="97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</row>
    <row r="82" spans="1:37" x14ac:dyDescent="0.25">
      <c r="A82" s="95"/>
      <c r="B82" s="22" t="str">
        <f>+CalculationSheet!A78</f>
        <v/>
      </c>
      <c r="C82" s="22" t="str">
        <f>+CalculationSheet!B78</f>
        <v>-</v>
      </c>
      <c r="D82" s="21" t="str">
        <f>+CalculationSheet!C78</f>
        <v>-</v>
      </c>
      <c r="E82" s="23" t="str">
        <f>+CalculationSheet!D78</f>
        <v>-</v>
      </c>
      <c r="F82" s="86"/>
      <c r="G82" s="96"/>
      <c r="H82" s="78" t="str">
        <f>+CalculationSheet!W78</f>
        <v>-</v>
      </c>
      <c r="I82" s="78" t="str">
        <f>+CalculationSheet!X78</f>
        <v>-</v>
      </c>
      <c r="J82" s="78" t="str">
        <f>+CalculationSheet!Y78</f>
        <v>-</v>
      </c>
      <c r="K82" s="78" t="str">
        <f>+CalculationSheet!Z78</f>
        <v>-</v>
      </c>
      <c r="L82" s="78" t="str">
        <f>+CalculationSheet!AA78</f>
        <v>-</v>
      </c>
      <c r="M82" s="78" t="str">
        <f>+CalculationSheet!AB78</f>
        <v>-</v>
      </c>
      <c r="N82" s="78" t="str">
        <f>+CalculationSheet!AC78</f>
        <v>-</v>
      </c>
      <c r="O82" s="78" t="str">
        <f>+CalculationSheet!AD78</f>
        <v>-</v>
      </c>
      <c r="P82" s="78" t="str">
        <f>+CalculationSheet!AE78</f>
        <v>-</v>
      </c>
      <c r="Q82" s="78" t="str">
        <f>+CalculationSheet!AF78</f>
        <v>-</v>
      </c>
      <c r="R82" s="78" t="str">
        <f>+CalculationSheet!AG78</f>
        <v>-</v>
      </c>
      <c r="S82" s="78" t="str">
        <f>+CalculationSheet!AH78</f>
        <v>-</v>
      </c>
      <c r="T82" s="78" t="str">
        <f>+CalculationSheet!AI78</f>
        <v>-</v>
      </c>
      <c r="U82" s="78" t="str">
        <f>+CalculationSheet!AJ78</f>
        <v>-</v>
      </c>
      <c r="V82" s="78" t="str">
        <f>+CalculationSheet!AK78</f>
        <v>-</v>
      </c>
      <c r="W82" s="97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</row>
    <row r="83" spans="1:37" x14ac:dyDescent="0.25">
      <c r="A83" s="95"/>
      <c r="B83" s="22" t="str">
        <f>+CalculationSheet!A79</f>
        <v/>
      </c>
      <c r="C83" s="22" t="str">
        <f>+CalculationSheet!B79</f>
        <v>-</v>
      </c>
      <c r="D83" s="21" t="str">
        <f>+CalculationSheet!C79</f>
        <v>-</v>
      </c>
      <c r="E83" s="23" t="str">
        <f>+CalculationSheet!D79</f>
        <v>-</v>
      </c>
      <c r="F83" s="86"/>
      <c r="G83" s="96"/>
      <c r="H83" s="78" t="str">
        <f>+CalculationSheet!W79</f>
        <v>-</v>
      </c>
      <c r="I83" s="78" t="str">
        <f>+CalculationSheet!X79</f>
        <v>-</v>
      </c>
      <c r="J83" s="78" t="str">
        <f>+CalculationSheet!Y79</f>
        <v>-</v>
      </c>
      <c r="K83" s="78" t="str">
        <f>+CalculationSheet!Z79</f>
        <v>-</v>
      </c>
      <c r="L83" s="78" t="str">
        <f>+CalculationSheet!AA79</f>
        <v>-</v>
      </c>
      <c r="M83" s="78" t="str">
        <f>+CalculationSheet!AB79</f>
        <v>-</v>
      </c>
      <c r="N83" s="78" t="str">
        <f>+CalculationSheet!AC79</f>
        <v>-</v>
      </c>
      <c r="O83" s="78" t="str">
        <f>+CalculationSheet!AD79</f>
        <v>-</v>
      </c>
      <c r="P83" s="78" t="str">
        <f>+CalculationSheet!AE79</f>
        <v>-</v>
      </c>
      <c r="Q83" s="78" t="str">
        <f>+CalculationSheet!AF79</f>
        <v>-</v>
      </c>
      <c r="R83" s="78" t="str">
        <f>+CalculationSheet!AG79</f>
        <v>-</v>
      </c>
      <c r="S83" s="78" t="str">
        <f>+CalculationSheet!AH79</f>
        <v>-</v>
      </c>
      <c r="T83" s="78" t="str">
        <f>+CalculationSheet!AI79</f>
        <v>-</v>
      </c>
      <c r="U83" s="78" t="str">
        <f>+CalculationSheet!AJ79</f>
        <v>-</v>
      </c>
      <c r="V83" s="78" t="str">
        <f>+CalculationSheet!AK79</f>
        <v>-</v>
      </c>
      <c r="W83" s="97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</row>
    <row r="84" spans="1:37" x14ac:dyDescent="0.25">
      <c r="A84" s="95"/>
      <c r="B84" s="22" t="str">
        <f>+CalculationSheet!A80</f>
        <v/>
      </c>
      <c r="C84" s="22" t="str">
        <f>+CalculationSheet!B80</f>
        <v>-</v>
      </c>
      <c r="D84" s="21" t="str">
        <f>+CalculationSheet!C80</f>
        <v>-</v>
      </c>
      <c r="E84" s="23" t="str">
        <f>+CalculationSheet!D80</f>
        <v>-</v>
      </c>
      <c r="F84" s="86"/>
      <c r="G84" s="96"/>
      <c r="H84" s="78" t="str">
        <f>+CalculationSheet!W80</f>
        <v>-</v>
      </c>
      <c r="I84" s="78" t="str">
        <f>+CalculationSheet!X80</f>
        <v>-</v>
      </c>
      <c r="J84" s="78" t="str">
        <f>+CalculationSheet!Y80</f>
        <v>-</v>
      </c>
      <c r="K84" s="78" t="str">
        <f>+CalculationSheet!Z80</f>
        <v>-</v>
      </c>
      <c r="L84" s="78" t="str">
        <f>+CalculationSheet!AA80</f>
        <v>-</v>
      </c>
      <c r="M84" s="78" t="str">
        <f>+CalculationSheet!AB80</f>
        <v>-</v>
      </c>
      <c r="N84" s="78" t="str">
        <f>+CalculationSheet!AC80</f>
        <v>-</v>
      </c>
      <c r="O84" s="78" t="str">
        <f>+CalculationSheet!AD80</f>
        <v>-</v>
      </c>
      <c r="P84" s="78" t="str">
        <f>+CalculationSheet!AE80</f>
        <v>-</v>
      </c>
      <c r="Q84" s="78" t="str">
        <f>+CalculationSheet!AF80</f>
        <v>-</v>
      </c>
      <c r="R84" s="78" t="str">
        <f>+CalculationSheet!AG80</f>
        <v>-</v>
      </c>
      <c r="S84" s="78" t="str">
        <f>+CalculationSheet!AH80</f>
        <v>-</v>
      </c>
      <c r="T84" s="78" t="str">
        <f>+CalculationSheet!AI80</f>
        <v>-</v>
      </c>
      <c r="U84" s="78" t="str">
        <f>+CalculationSheet!AJ80</f>
        <v>-</v>
      </c>
      <c r="V84" s="78" t="str">
        <f>+CalculationSheet!AK80</f>
        <v>-</v>
      </c>
      <c r="W84" s="97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</row>
    <row r="85" spans="1:37" x14ac:dyDescent="0.25">
      <c r="A85" s="95"/>
      <c r="B85" s="22" t="str">
        <f>+CalculationSheet!A81</f>
        <v/>
      </c>
      <c r="C85" s="22" t="str">
        <f>+CalculationSheet!B81</f>
        <v>-</v>
      </c>
      <c r="D85" s="21" t="str">
        <f>+CalculationSheet!C81</f>
        <v>-</v>
      </c>
      <c r="E85" s="23" t="str">
        <f>+CalculationSheet!D81</f>
        <v>-</v>
      </c>
      <c r="F85" s="86"/>
      <c r="G85" s="96"/>
      <c r="H85" s="78" t="str">
        <f>+CalculationSheet!W81</f>
        <v>-</v>
      </c>
      <c r="I85" s="78" t="str">
        <f>+CalculationSheet!X81</f>
        <v>-</v>
      </c>
      <c r="J85" s="78" t="str">
        <f>+CalculationSheet!Y81</f>
        <v>-</v>
      </c>
      <c r="K85" s="78" t="str">
        <f>+CalculationSheet!Z81</f>
        <v>-</v>
      </c>
      <c r="L85" s="78" t="str">
        <f>+CalculationSheet!AA81</f>
        <v>-</v>
      </c>
      <c r="M85" s="78" t="str">
        <f>+CalculationSheet!AB81</f>
        <v>-</v>
      </c>
      <c r="N85" s="78" t="str">
        <f>+CalculationSheet!AC81</f>
        <v>-</v>
      </c>
      <c r="O85" s="78" t="str">
        <f>+CalculationSheet!AD81</f>
        <v>-</v>
      </c>
      <c r="P85" s="78" t="str">
        <f>+CalculationSheet!AE81</f>
        <v>-</v>
      </c>
      <c r="Q85" s="78" t="str">
        <f>+CalculationSheet!AF81</f>
        <v>-</v>
      </c>
      <c r="R85" s="78" t="str">
        <f>+CalculationSheet!AG81</f>
        <v>-</v>
      </c>
      <c r="S85" s="78" t="str">
        <f>+CalculationSheet!AH81</f>
        <v>-</v>
      </c>
      <c r="T85" s="78" t="str">
        <f>+CalculationSheet!AI81</f>
        <v>-</v>
      </c>
      <c r="U85" s="78" t="str">
        <f>+CalculationSheet!AJ81</f>
        <v>-</v>
      </c>
      <c r="V85" s="78" t="str">
        <f>+CalculationSheet!AK81</f>
        <v>-</v>
      </c>
      <c r="W85" s="97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</row>
    <row r="86" spans="1:37" x14ac:dyDescent="0.25">
      <c r="A86" s="95"/>
      <c r="B86" s="22" t="str">
        <f>+CalculationSheet!A82</f>
        <v/>
      </c>
      <c r="C86" s="22" t="str">
        <f>+CalculationSheet!B82</f>
        <v>-</v>
      </c>
      <c r="D86" s="21" t="str">
        <f>+CalculationSheet!C82</f>
        <v>-</v>
      </c>
      <c r="E86" s="23" t="str">
        <f>+CalculationSheet!D82</f>
        <v>-</v>
      </c>
      <c r="F86" s="86"/>
      <c r="G86" s="96"/>
      <c r="H86" s="78" t="str">
        <f>+CalculationSheet!W82</f>
        <v>-</v>
      </c>
      <c r="I86" s="78" t="str">
        <f>+CalculationSheet!X82</f>
        <v>-</v>
      </c>
      <c r="J86" s="78" t="str">
        <f>+CalculationSheet!Y82</f>
        <v>-</v>
      </c>
      <c r="K86" s="78" t="str">
        <f>+CalculationSheet!Z82</f>
        <v>-</v>
      </c>
      <c r="L86" s="78" t="str">
        <f>+CalculationSheet!AA82</f>
        <v>-</v>
      </c>
      <c r="M86" s="78" t="str">
        <f>+CalculationSheet!AB82</f>
        <v>-</v>
      </c>
      <c r="N86" s="78" t="str">
        <f>+CalculationSheet!AC82</f>
        <v>-</v>
      </c>
      <c r="O86" s="78" t="str">
        <f>+CalculationSheet!AD82</f>
        <v>-</v>
      </c>
      <c r="P86" s="78" t="str">
        <f>+CalculationSheet!AE82</f>
        <v>-</v>
      </c>
      <c r="Q86" s="78" t="str">
        <f>+CalculationSheet!AF82</f>
        <v>-</v>
      </c>
      <c r="R86" s="78" t="str">
        <f>+CalculationSheet!AG82</f>
        <v>-</v>
      </c>
      <c r="S86" s="78" t="str">
        <f>+CalculationSheet!AH82</f>
        <v>-</v>
      </c>
      <c r="T86" s="78" t="str">
        <f>+CalculationSheet!AI82</f>
        <v>-</v>
      </c>
      <c r="U86" s="78" t="str">
        <f>+CalculationSheet!AJ82</f>
        <v>-</v>
      </c>
      <c r="V86" s="78" t="str">
        <f>+CalculationSheet!AK82</f>
        <v>-</v>
      </c>
      <c r="W86" s="97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</row>
    <row r="87" spans="1:37" x14ac:dyDescent="0.25">
      <c r="A87" s="95"/>
      <c r="B87" s="22" t="str">
        <f>+CalculationSheet!A83</f>
        <v/>
      </c>
      <c r="C87" s="22" t="str">
        <f>+CalculationSheet!B83</f>
        <v>-</v>
      </c>
      <c r="D87" s="21" t="str">
        <f>+CalculationSheet!C83</f>
        <v>-</v>
      </c>
      <c r="E87" s="23" t="str">
        <f>+CalculationSheet!D83</f>
        <v>-</v>
      </c>
      <c r="F87" s="86"/>
      <c r="G87" s="96"/>
      <c r="H87" s="78" t="str">
        <f>+CalculationSheet!W83</f>
        <v>-</v>
      </c>
      <c r="I87" s="78" t="str">
        <f>+CalculationSheet!X83</f>
        <v>-</v>
      </c>
      <c r="J87" s="78" t="str">
        <f>+CalculationSheet!Y83</f>
        <v>-</v>
      </c>
      <c r="K87" s="78" t="str">
        <f>+CalculationSheet!Z83</f>
        <v>-</v>
      </c>
      <c r="L87" s="78" t="str">
        <f>+CalculationSheet!AA83</f>
        <v>-</v>
      </c>
      <c r="M87" s="78" t="str">
        <f>+CalculationSheet!AB83</f>
        <v>-</v>
      </c>
      <c r="N87" s="78" t="str">
        <f>+CalculationSheet!AC83</f>
        <v>-</v>
      </c>
      <c r="O87" s="78" t="str">
        <f>+CalculationSheet!AD83</f>
        <v>-</v>
      </c>
      <c r="P87" s="78" t="str">
        <f>+CalculationSheet!AE83</f>
        <v>-</v>
      </c>
      <c r="Q87" s="78" t="str">
        <f>+CalculationSheet!AF83</f>
        <v>-</v>
      </c>
      <c r="R87" s="78" t="str">
        <f>+CalculationSheet!AG83</f>
        <v>-</v>
      </c>
      <c r="S87" s="78" t="str">
        <f>+CalculationSheet!AH83</f>
        <v>-</v>
      </c>
      <c r="T87" s="78" t="str">
        <f>+CalculationSheet!AI83</f>
        <v>-</v>
      </c>
      <c r="U87" s="78" t="str">
        <f>+CalculationSheet!AJ83</f>
        <v>-</v>
      </c>
      <c r="V87" s="78" t="str">
        <f>+CalculationSheet!AK83</f>
        <v>-</v>
      </c>
      <c r="W87" s="97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</row>
    <row r="88" spans="1:37" x14ac:dyDescent="0.25">
      <c r="A88" s="95"/>
      <c r="B88" s="22" t="str">
        <f>+CalculationSheet!A84</f>
        <v/>
      </c>
      <c r="C88" s="22" t="str">
        <f>+CalculationSheet!B84</f>
        <v>-</v>
      </c>
      <c r="D88" s="21" t="str">
        <f>+CalculationSheet!C84</f>
        <v>-</v>
      </c>
      <c r="E88" s="23" t="str">
        <f>+CalculationSheet!D84</f>
        <v>-</v>
      </c>
      <c r="F88" s="86"/>
      <c r="G88" s="96"/>
      <c r="H88" s="78" t="str">
        <f>+CalculationSheet!W84</f>
        <v>-</v>
      </c>
      <c r="I88" s="78" t="str">
        <f>+CalculationSheet!X84</f>
        <v>-</v>
      </c>
      <c r="J88" s="78" t="str">
        <f>+CalculationSheet!Y84</f>
        <v>-</v>
      </c>
      <c r="K88" s="78" t="str">
        <f>+CalculationSheet!Z84</f>
        <v>-</v>
      </c>
      <c r="L88" s="78" t="str">
        <f>+CalculationSheet!AA84</f>
        <v>-</v>
      </c>
      <c r="M88" s="78" t="str">
        <f>+CalculationSheet!AB84</f>
        <v>-</v>
      </c>
      <c r="N88" s="78" t="str">
        <f>+CalculationSheet!AC84</f>
        <v>-</v>
      </c>
      <c r="O88" s="78" t="str">
        <f>+CalculationSheet!AD84</f>
        <v>-</v>
      </c>
      <c r="P88" s="78" t="str">
        <f>+CalculationSheet!AE84</f>
        <v>-</v>
      </c>
      <c r="Q88" s="78" t="str">
        <f>+CalculationSheet!AF84</f>
        <v>-</v>
      </c>
      <c r="R88" s="78" t="str">
        <f>+CalculationSheet!AG84</f>
        <v>-</v>
      </c>
      <c r="S88" s="78" t="str">
        <f>+CalculationSheet!AH84</f>
        <v>-</v>
      </c>
      <c r="T88" s="78" t="str">
        <f>+CalculationSheet!AI84</f>
        <v>-</v>
      </c>
      <c r="U88" s="78" t="str">
        <f>+CalculationSheet!AJ84</f>
        <v>-</v>
      </c>
      <c r="V88" s="78" t="str">
        <f>+CalculationSheet!AK84</f>
        <v>-</v>
      </c>
      <c r="W88" s="97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</row>
    <row r="89" spans="1:37" x14ac:dyDescent="0.25">
      <c r="A89" s="95"/>
      <c r="B89" s="22" t="str">
        <f>+CalculationSheet!A85</f>
        <v/>
      </c>
      <c r="C89" s="22" t="str">
        <f>+CalculationSheet!B85</f>
        <v>-</v>
      </c>
      <c r="D89" s="21" t="str">
        <f>+CalculationSheet!C85</f>
        <v>-</v>
      </c>
      <c r="E89" s="23" t="str">
        <f>+CalculationSheet!D85</f>
        <v>-</v>
      </c>
      <c r="F89" s="86"/>
      <c r="G89" s="96"/>
      <c r="H89" s="78" t="str">
        <f>+CalculationSheet!W85</f>
        <v>-</v>
      </c>
      <c r="I89" s="78" t="str">
        <f>+CalculationSheet!X85</f>
        <v>-</v>
      </c>
      <c r="J89" s="78" t="str">
        <f>+CalculationSheet!Y85</f>
        <v>-</v>
      </c>
      <c r="K89" s="78" t="str">
        <f>+CalculationSheet!Z85</f>
        <v>-</v>
      </c>
      <c r="L89" s="78" t="str">
        <f>+CalculationSheet!AA85</f>
        <v>-</v>
      </c>
      <c r="M89" s="78" t="str">
        <f>+CalculationSheet!AB85</f>
        <v>-</v>
      </c>
      <c r="N89" s="78" t="str">
        <f>+CalculationSheet!AC85</f>
        <v>-</v>
      </c>
      <c r="O89" s="78" t="str">
        <f>+CalculationSheet!AD85</f>
        <v>-</v>
      </c>
      <c r="P89" s="78" t="str">
        <f>+CalculationSheet!AE85</f>
        <v>-</v>
      </c>
      <c r="Q89" s="78" t="str">
        <f>+CalculationSheet!AF85</f>
        <v>-</v>
      </c>
      <c r="R89" s="78" t="str">
        <f>+CalculationSheet!AG85</f>
        <v>-</v>
      </c>
      <c r="S89" s="78" t="str">
        <f>+CalculationSheet!AH85</f>
        <v>-</v>
      </c>
      <c r="T89" s="78" t="str">
        <f>+CalculationSheet!AI85</f>
        <v>-</v>
      </c>
      <c r="U89" s="78" t="str">
        <f>+CalculationSheet!AJ85</f>
        <v>-</v>
      </c>
      <c r="V89" s="78" t="str">
        <f>+CalculationSheet!AK85</f>
        <v>-</v>
      </c>
      <c r="W89" s="97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</row>
    <row r="90" spans="1:37" x14ac:dyDescent="0.25">
      <c r="A90" s="95"/>
      <c r="B90" s="22" t="str">
        <f>+CalculationSheet!A86</f>
        <v/>
      </c>
      <c r="C90" s="22" t="str">
        <f>+CalculationSheet!B86</f>
        <v>-</v>
      </c>
      <c r="D90" s="21" t="str">
        <f>+CalculationSheet!C86</f>
        <v>-</v>
      </c>
      <c r="E90" s="23" t="str">
        <f>+CalculationSheet!D86</f>
        <v>-</v>
      </c>
      <c r="F90" s="86"/>
      <c r="G90" s="96"/>
      <c r="H90" s="78" t="str">
        <f>+CalculationSheet!W86</f>
        <v>-</v>
      </c>
      <c r="I90" s="78" t="str">
        <f>+CalculationSheet!X86</f>
        <v>-</v>
      </c>
      <c r="J90" s="78" t="str">
        <f>+CalculationSheet!Y86</f>
        <v>-</v>
      </c>
      <c r="K90" s="78" t="str">
        <f>+CalculationSheet!Z86</f>
        <v>-</v>
      </c>
      <c r="L90" s="78" t="str">
        <f>+CalculationSheet!AA86</f>
        <v>-</v>
      </c>
      <c r="M90" s="78" t="str">
        <f>+CalculationSheet!AB86</f>
        <v>-</v>
      </c>
      <c r="N90" s="78" t="str">
        <f>+CalculationSheet!AC86</f>
        <v>-</v>
      </c>
      <c r="O90" s="78" t="str">
        <f>+CalculationSheet!AD86</f>
        <v>-</v>
      </c>
      <c r="P90" s="78" t="str">
        <f>+CalculationSheet!AE86</f>
        <v>-</v>
      </c>
      <c r="Q90" s="78" t="str">
        <f>+CalculationSheet!AF86</f>
        <v>-</v>
      </c>
      <c r="R90" s="78" t="str">
        <f>+CalculationSheet!AG86</f>
        <v>-</v>
      </c>
      <c r="S90" s="78" t="str">
        <f>+CalculationSheet!AH86</f>
        <v>-</v>
      </c>
      <c r="T90" s="78" t="str">
        <f>+CalculationSheet!AI86</f>
        <v>-</v>
      </c>
      <c r="U90" s="78" t="str">
        <f>+CalculationSheet!AJ86</f>
        <v>-</v>
      </c>
      <c r="V90" s="78" t="str">
        <f>+CalculationSheet!AK86</f>
        <v>-</v>
      </c>
      <c r="W90" s="97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</row>
    <row r="91" spans="1:37" x14ac:dyDescent="0.25">
      <c r="A91" s="95"/>
      <c r="B91" s="22" t="str">
        <f>+CalculationSheet!A87</f>
        <v/>
      </c>
      <c r="C91" s="22" t="str">
        <f>+CalculationSheet!B87</f>
        <v>-</v>
      </c>
      <c r="D91" s="21" t="str">
        <f>+CalculationSheet!C87</f>
        <v>-</v>
      </c>
      <c r="E91" s="23" t="str">
        <f>+CalculationSheet!D87</f>
        <v>-</v>
      </c>
      <c r="F91" s="86"/>
      <c r="G91" s="96"/>
      <c r="H91" s="78" t="str">
        <f>+CalculationSheet!W87</f>
        <v>-</v>
      </c>
      <c r="I91" s="78" t="str">
        <f>+CalculationSheet!X87</f>
        <v>-</v>
      </c>
      <c r="J91" s="78" t="str">
        <f>+CalculationSheet!Y87</f>
        <v>-</v>
      </c>
      <c r="K91" s="78" t="str">
        <f>+CalculationSheet!Z87</f>
        <v>-</v>
      </c>
      <c r="L91" s="78" t="str">
        <f>+CalculationSheet!AA87</f>
        <v>-</v>
      </c>
      <c r="M91" s="78" t="str">
        <f>+CalculationSheet!AB87</f>
        <v>-</v>
      </c>
      <c r="N91" s="78" t="str">
        <f>+CalculationSheet!AC87</f>
        <v>-</v>
      </c>
      <c r="O91" s="78" t="str">
        <f>+CalculationSheet!AD87</f>
        <v>-</v>
      </c>
      <c r="P91" s="78" t="str">
        <f>+CalculationSheet!AE87</f>
        <v>-</v>
      </c>
      <c r="Q91" s="78" t="str">
        <f>+CalculationSheet!AF87</f>
        <v>-</v>
      </c>
      <c r="R91" s="78" t="str">
        <f>+CalculationSheet!AG87</f>
        <v>-</v>
      </c>
      <c r="S91" s="78" t="str">
        <f>+CalculationSheet!AH87</f>
        <v>-</v>
      </c>
      <c r="T91" s="78" t="str">
        <f>+CalculationSheet!AI87</f>
        <v>-</v>
      </c>
      <c r="U91" s="78" t="str">
        <f>+CalculationSheet!AJ87</f>
        <v>-</v>
      </c>
      <c r="V91" s="78" t="str">
        <f>+CalculationSheet!AK87</f>
        <v>-</v>
      </c>
      <c r="W91" s="97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</row>
    <row r="92" spans="1:37" x14ac:dyDescent="0.25">
      <c r="A92" s="95"/>
      <c r="B92" s="22" t="str">
        <f>+CalculationSheet!A88</f>
        <v/>
      </c>
      <c r="C92" s="22" t="str">
        <f>+CalculationSheet!B88</f>
        <v>-</v>
      </c>
      <c r="D92" s="21" t="str">
        <f>+CalculationSheet!C88</f>
        <v>-</v>
      </c>
      <c r="E92" s="23" t="str">
        <f>+CalculationSheet!D88</f>
        <v>-</v>
      </c>
      <c r="F92" s="86"/>
      <c r="G92" s="96"/>
      <c r="H92" s="78" t="str">
        <f>+CalculationSheet!W88</f>
        <v>-</v>
      </c>
      <c r="I92" s="78" t="str">
        <f>+CalculationSheet!X88</f>
        <v>-</v>
      </c>
      <c r="J92" s="78" t="str">
        <f>+CalculationSheet!Y88</f>
        <v>-</v>
      </c>
      <c r="K92" s="78" t="str">
        <f>+CalculationSheet!Z88</f>
        <v>-</v>
      </c>
      <c r="L92" s="78" t="str">
        <f>+CalculationSheet!AA88</f>
        <v>-</v>
      </c>
      <c r="M92" s="78" t="str">
        <f>+CalculationSheet!AB88</f>
        <v>-</v>
      </c>
      <c r="N92" s="78" t="str">
        <f>+CalculationSheet!AC88</f>
        <v>-</v>
      </c>
      <c r="O92" s="78" t="str">
        <f>+CalculationSheet!AD88</f>
        <v>-</v>
      </c>
      <c r="P92" s="78" t="str">
        <f>+CalculationSheet!AE88</f>
        <v>-</v>
      </c>
      <c r="Q92" s="78" t="str">
        <f>+CalculationSheet!AF88</f>
        <v>-</v>
      </c>
      <c r="R92" s="78" t="str">
        <f>+CalculationSheet!AG88</f>
        <v>-</v>
      </c>
      <c r="S92" s="78" t="str">
        <f>+CalculationSheet!AH88</f>
        <v>-</v>
      </c>
      <c r="T92" s="78" t="str">
        <f>+CalculationSheet!AI88</f>
        <v>-</v>
      </c>
      <c r="U92" s="78" t="str">
        <f>+CalculationSheet!AJ88</f>
        <v>-</v>
      </c>
      <c r="V92" s="78" t="str">
        <f>+CalculationSheet!AK88</f>
        <v>-</v>
      </c>
      <c r="W92" s="97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</row>
    <row r="93" spans="1:37" x14ac:dyDescent="0.25">
      <c r="A93" s="95"/>
      <c r="B93" s="22" t="str">
        <f>+CalculationSheet!A89</f>
        <v/>
      </c>
      <c r="C93" s="22" t="str">
        <f>+CalculationSheet!B89</f>
        <v>-</v>
      </c>
      <c r="D93" s="21" t="str">
        <f>+CalculationSheet!C89</f>
        <v>-</v>
      </c>
      <c r="E93" s="23" t="str">
        <f>+CalculationSheet!D89</f>
        <v>-</v>
      </c>
      <c r="F93" s="86"/>
      <c r="G93" s="96"/>
      <c r="H93" s="78" t="str">
        <f>+CalculationSheet!W89</f>
        <v>-</v>
      </c>
      <c r="I93" s="78" t="str">
        <f>+CalculationSheet!X89</f>
        <v>-</v>
      </c>
      <c r="J93" s="78" t="str">
        <f>+CalculationSheet!Y89</f>
        <v>-</v>
      </c>
      <c r="K93" s="78" t="str">
        <f>+CalculationSheet!Z89</f>
        <v>-</v>
      </c>
      <c r="L93" s="78" t="str">
        <f>+CalculationSheet!AA89</f>
        <v>-</v>
      </c>
      <c r="M93" s="78" t="str">
        <f>+CalculationSheet!AB89</f>
        <v>-</v>
      </c>
      <c r="N93" s="78" t="str">
        <f>+CalculationSheet!AC89</f>
        <v>-</v>
      </c>
      <c r="O93" s="78" t="str">
        <f>+CalculationSheet!AD89</f>
        <v>-</v>
      </c>
      <c r="P93" s="78" t="str">
        <f>+CalculationSheet!AE89</f>
        <v>-</v>
      </c>
      <c r="Q93" s="78" t="str">
        <f>+CalculationSheet!AF89</f>
        <v>-</v>
      </c>
      <c r="R93" s="78" t="str">
        <f>+CalculationSheet!AG89</f>
        <v>-</v>
      </c>
      <c r="S93" s="78" t="str">
        <f>+CalculationSheet!AH89</f>
        <v>-</v>
      </c>
      <c r="T93" s="78" t="str">
        <f>+CalculationSheet!AI89</f>
        <v>-</v>
      </c>
      <c r="U93" s="78" t="str">
        <f>+CalculationSheet!AJ89</f>
        <v>-</v>
      </c>
      <c r="V93" s="78" t="str">
        <f>+CalculationSheet!AK89</f>
        <v>-</v>
      </c>
      <c r="W93" s="97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</row>
    <row r="94" spans="1:37" x14ac:dyDescent="0.25">
      <c r="A94" s="95"/>
      <c r="B94" s="22" t="str">
        <f>+CalculationSheet!A90</f>
        <v/>
      </c>
      <c r="C94" s="22" t="str">
        <f>+CalculationSheet!B90</f>
        <v>-</v>
      </c>
      <c r="D94" s="21" t="str">
        <f>+CalculationSheet!C90</f>
        <v>-</v>
      </c>
      <c r="E94" s="23" t="str">
        <f>+CalculationSheet!D90</f>
        <v>-</v>
      </c>
      <c r="F94" s="86"/>
      <c r="G94" s="96"/>
      <c r="H94" s="78" t="str">
        <f>+CalculationSheet!W90</f>
        <v>-</v>
      </c>
      <c r="I94" s="78" t="str">
        <f>+CalculationSheet!X90</f>
        <v>-</v>
      </c>
      <c r="J94" s="78" t="str">
        <f>+CalculationSheet!Y90</f>
        <v>-</v>
      </c>
      <c r="K94" s="78" t="str">
        <f>+CalculationSheet!Z90</f>
        <v>-</v>
      </c>
      <c r="L94" s="78" t="str">
        <f>+CalculationSheet!AA90</f>
        <v>-</v>
      </c>
      <c r="M94" s="78" t="str">
        <f>+CalculationSheet!AB90</f>
        <v>-</v>
      </c>
      <c r="N94" s="78" t="str">
        <f>+CalculationSheet!AC90</f>
        <v>-</v>
      </c>
      <c r="O94" s="78" t="str">
        <f>+CalculationSheet!AD90</f>
        <v>-</v>
      </c>
      <c r="P94" s="78" t="str">
        <f>+CalculationSheet!AE90</f>
        <v>-</v>
      </c>
      <c r="Q94" s="78" t="str">
        <f>+CalculationSheet!AF90</f>
        <v>-</v>
      </c>
      <c r="R94" s="78" t="str">
        <f>+CalculationSheet!AG90</f>
        <v>-</v>
      </c>
      <c r="S94" s="78" t="str">
        <f>+CalculationSheet!AH90</f>
        <v>-</v>
      </c>
      <c r="T94" s="78" t="str">
        <f>+CalculationSheet!AI90</f>
        <v>-</v>
      </c>
      <c r="U94" s="78" t="str">
        <f>+CalculationSheet!AJ90</f>
        <v>-</v>
      </c>
      <c r="V94" s="78" t="str">
        <f>+CalculationSheet!AK90</f>
        <v>-</v>
      </c>
      <c r="W94" s="97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</row>
    <row r="95" spans="1:37" x14ac:dyDescent="0.25">
      <c r="A95" s="95"/>
      <c r="B95" s="22" t="str">
        <f>+CalculationSheet!A91</f>
        <v/>
      </c>
      <c r="C95" s="22" t="str">
        <f>+CalculationSheet!B91</f>
        <v>-</v>
      </c>
      <c r="D95" s="21" t="str">
        <f>+CalculationSheet!C91</f>
        <v>-</v>
      </c>
      <c r="E95" s="23" t="str">
        <f>+CalculationSheet!D91</f>
        <v>-</v>
      </c>
      <c r="F95" s="86"/>
      <c r="G95" s="96"/>
      <c r="H95" s="78" t="str">
        <f>+CalculationSheet!W91</f>
        <v>-</v>
      </c>
      <c r="I95" s="78" t="str">
        <f>+CalculationSheet!X91</f>
        <v>-</v>
      </c>
      <c r="J95" s="78" t="str">
        <f>+CalculationSheet!Y91</f>
        <v>-</v>
      </c>
      <c r="K95" s="78" t="str">
        <f>+CalculationSheet!Z91</f>
        <v>-</v>
      </c>
      <c r="L95" s="78" t="str">
        <f>+CalculationSheet!AA91</f>
        <v>-</v>
      </c>
      <c r="M95" s="78" t="str">
        <f>+CalculationSheet!AB91</f>
        <v>-</v>
      </c>
      <c r="N95" s="78" t="str">
        <f>+CalculationSheet!AC91</f>
        <v>-</v>
      </c>
      <c r="O95" s="78" t="str">
        <f>+CalculationSheet!AD91</f>
        <v>-</v>
      </c>
      <c r="P95" s="78" t="str">
        <f>+CalculationSheet!AE91</f>
        <v>-</v>
      </c>
      <c r="Q95" s="78" t="str">
        <f>+CalculationSheet!AF91</f>
        <v>-</v>
      </c>
      <c r="R95" s="78" t="str">
        <f>+CalculationSheet!AG91</f>
        <v>-</v>
      </c>
      <c r="S95" s="78" t="str">
        <f>+CalculationSheet!AH91</f>
        <v>-</v>
      </c>
      <c r="T95" s="78" t="str">
        <f>+CalculationSheet!AI91</f>
        <v>-</v>
      </c>
      <c r="U95" s="78" t="str">
        <f>+CalculationSheet!AJ91</f>
        <v>-</v>
      </c>
      <c r="V95" s="78" t="str">
        <f>+CalculationSheet!AK91</f>
        <v>-</v>
      </c>
      <c r="W95" s="97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</row>
    <row r="96" spans="1:37" x14ac:dyDescent="0.25">
      <c r="A96" s="95"/>
      <c r="B96" s="96"/>
      <c r="C96" s="96"/>
      <c r="D96" s="96"/>
      <c r="E96" s="96"/>
      <c r="F96" s="86"/>
      <c r="G96" s="96"/>
      <c r="H96" s="96"/>
      <c r="I96" s="96"/>
      <c r="J96" s="96"/>
      <c r="K96" s="96"/>
      <c r="L96" s="96"/>
      <c r="M96" s="96"/>
      <c r="N96" s="96"/>
      <c r="O96" s="96"/>
      <c r="P96" s="96"/>
      <c r="Q96" s="96"/>
      <c r="R96" s="96"/>
      <c r="S96" s="96"/>
      <c r="T96" s="96"/>
      <c r="U96" s="96"/>
      <c r="V96" s="96"/>
      <c r="W96" s="97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</row>
    <row r="97" spans="1:37" x14ac:dyDescent="0.25">
      <c r="A97" s="95"/>
      <c r="B97" s="96"/>
      <c r="C97" s="96"/>
      <c r="D97" s="96"/>
      <c r="E97" s="96"/>
      <c r="F97" s="86"/>
      <c r="G97" s="96"/>
      <c r="H97" s="96"/>
      <c r="I97" s="96"/>
      <c r="J97" s="96"/>
      <c r="K97" s="96"/>
      <c r="L97" s="96"/>
      <c r="M97" s="96"/>
      <c r="N97" s="96"/>
      <c r="O97" s="96"/>
      <c r="P97" s="96"/>
      <c r="Q97" s="96"/>
      <c r="R97" s="96"/>
      <c r="S97" s="96"/>
      <c r="T97" s="96"/>
      <c r="U97" s="96"/>
      <c r="V97" s="96"/>
      <c r="W97" s="97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</row>
    <row r="98" spans="1:37" ht="15.75" thickBot="1" x14ac:dyDescent="0.3">
      <c r="A98" s="107"/>
      <c r="B98" s="108"/>
      <c r="C98" s="108"/>
      <c r="D98" s="108"/>
      <c r="E98" s="108"/>
      <c r="F98" s="109"/>
      <c r="G98" s="108"/>
      <c r="H98" s="108"/>
      <c r="I98" s="108"/>
      <c r="J98" s="108"/>
      <c r="K98" s="108"/>
      <c r="L98" s="108"/>
      <c r="M98" s="108"/>
      <c r="N98" s="108"/>
      <c r="O98" s="108"/>
      <c r="P98" s="108"/>
      <c r="Q98" s="108"/>
      <c r="R98" s="108"/>
      <c r="S98" s="108"/>
      <c r="T98" s="108"/>
      <c r="U98" s="108"/>
      <c r="V98" s="108"/>
      <c r="W98" s="110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</row>
    <row r="99" spans="1:37" ht="15.75" thickTop="1" x14ac:dyDescent="0.25"/>
  </sheetData>
  <sheetProtection sheet="1" objects="1" scenarios="1"/>
  <mergeCells count="18">
    <mergeCell ref="B22:E22"/>
    <mergeCell ref="B23:E23"/>
    <mergeCell ref="H12:H13"/>
    <mergeCell ref="I12:I13"/>
    <mergeCell ref="J12:J13"/>
    <mergeCell ref="M12:M13"/>
    <mergeCell ref="K12:K13"/>
    <mergeCell ref="L12:L13"/>
    <mergeCell ref="N12:N13"/>
    <mergeCell ref="O12:O13"/>
    <mergeCell ref="U12:U13"/>
    <mergeCell ref="V12:V13"/>
    <mergeCell ref="T17:T18"/>
    <mergeCell ref="P12:P13"/>
    <mergeCell ref="Q12:Q13"/>
    <mergeCell ref="R12:R13"/>
    <mergeCell ref="S12:S13"/>
    <mergeCell ref="T12:T13"/>
  </mergeCells>
  <conditionalFormatting sqref="H25:H95">
    <cfRule type="cellIs" dxfId="19" priority="220" operator="equal">
      <formula>"-"</formula>
    </cfRule>
  </conditionalFormatting>
  <conditionalFormatting sqref="I25:I95">
    <cfRule type="cellIs" dxfId="18" priority="43" operator="equal">
      <formula>"-"</formula>
    </cfRule>
  </conditionalFormatting>
  <conditionalFormatting sqref="J25:J95">
    <cfRule type="cellIs" dxfId="17" priority="40" operator="equal">
      <formula>"-"</formula>
    </cfRule>
  </conditionalFormatting>
  <conditionalFormatting sqref="K25:K95">
    <cfRule type="cellIs" dxfId="16" priority="37" operator="equal">
      <formula>"-"</formula>
    </cfRule>
  </conditionalFormatting>
  <conditionalFormatting sqref="L25:L95">
    <cfRule type="cellIs" dxfId="15" priority="34" operator="equal">
      <formula>"-"</formula>
    </cfRule>
  </conditionalFormatting>
  <conditionalFormatting sqref="M25:M95">
    <cfRule type="cellIs" dxfId="14" priority="31" operator="equal">
      <formula>"-"</formula>
    </cfRule>
  </conditionalFormatting>
  <conditionalFormatting sqref="N25:N95">
    <cfRule type="cellIs" dxfId="13" priority="28" operator="equal">
      <formula>"-"</formula>
    </cfRule>
  </conditionalFormatting>
  <conditionalFormatting sqref="O25:O95">
    <cfRule type="cellIs" dxfId="12" priority="25" operator="equal">
      <formula>"-"</formula>
    </cfRule>
  </conditionalFormatting>
  <conditionalFormatting sqref="P25:P95">
    <cfRule type="cellIs" dxfId="11" priority="22" operator="equal">
      <formula>"-"</formula>
    </cfRule>
  </conditionalFormatting>
  <conditionalFormatting sqref="Q25:Q95">
    <cfRule type="cellIs" dxfId="10" priority="19" operator="equal">
      <formula>"-"</formula>
    </cfRule>
  </conditionalFormatting>
  <conditionalFormatting sqref="R25:R95">
    <cfRule type="cellIs" dxfId="9" priority="16" operator="equal">
      <formula>"-"</formula>
    </cfRule>
  </conditionalFormatting>
  <conditionalFormatting sqref="S25:S95">
    <cfRule type="cellIs" dxfId="8" priority="13" operator="equal">
      <formula>"-"</formula>
    </cfRule>
  </conditionalFormatting>
  <conditionalFormatting sqref="T25:T95">
    <cfRule type="cellIs" dxfId="7" priority="10" operator="equal">
      <formula>"-"</formula>
    </cfRule>
  </conditionalFormatting>
  <conditionalFormatting sqref="U25:U95">
    <cfRule type="cellIs" dxfId="6" priority="7" operator="equal">
      <formula>"-"</formula>
    </cfRule>
  </conditionalFormatting>
  <conditionalFormatting sqref="V25:V95">
    <cfRule type="cellIs" dxfId="5" priority="4" operator="equal">
      <formula>"-"</formula>
    </cfRule>
  </conditionalFormatting>
  <conditionalFormatting sqref="H25:V95">
    <cfRule type="cellIs" dxfId="4" priority="225" operator="greaterThanOrEqual">
      <formula>H$19</formula>
    </cfRule>
    <cfRule type="cellIs" dxfId="3" priority="226" operator="greaterThan">
      <formula>0.95*H$19</formula>
    </cfRule>
  </conditionalFormatting>
  <conditionalFormatting sqref="H14:V14">
    <cfRule type="cellIs" dxfId="2" priority="1" operator="equal">
      <formula>"Closed"</formula>
    </cfRule>
    <cfRule type="cellIs" dxfId="1" priority="2" operator="equal">
      <formula>"Increase"</formula>
    </cfRule>
    <cfRule type="cellIs" dxfId="0" priority="3" operator="equal">
      <formula>"Decrease"</formula>
    </cfRule>
  </conditionalFormatting>
  <dataValidations count="5">
    <dataValidation type="list" allowBlank="1" showInputMessage="1" showErrorMessage="1" sqref="E7">
      <formula1>Facilities</formula1>
    </dataValidation>
    <dataValidation type="list" allowBlank="1" showInputMessage="1" showErrorMessage="1" sqref="E13 E11">
      <formula1>Time_Starts</formula1>
    </dataValidation>
    <dataValidation type="list" allowBlank="1" showInputMessage="1" showErrorMessage="1" sqref="E9">
      <formula1>Seasons</formula1>
    </dataValidation>
    <dataValidation type="list" allowBlank="1" showInputMessage="1" showErrorMessage="1" sqref="E12 E10">
      <formula1>Days</formula1>
    </dataValidation>
    <dataValidation type="list" allowBlank="1" showInputMessage="1" showErrorMessage="1" sqref="E8">
      <formula1>Directions</formula1>
    </dataValidation>
  </dataValidations>
  <pageMargins left="0.7" right="0.7" top="0.75" bottom="0.75" header="0.3" footer="0.3"/>
  <pageSetup scale="45" orientation="portrait" r:id="rId1"/>
  <colBreaks count="1" manualBreakCount="1">
    <brk id="23" max="1048575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7"/>
  <sheetViews>
    <sheetView topLeftCell="A4" workbookViewId="0">
      <selection activeCell="N16" sqref="N16"/>
    </sheetView>
  </sheetViews>
  <sheetFormatPr defaultRowHeight="15" x14ac:dyDescent="0.25"/>
  <cols>
    <col min="1" max="1" width="3.7109375" customWidth="1"/>
    <col min="2" max="2" width="10.7109375" customWidth="1"/>
    <col min="3" max="9" width="11.7109375" customWidth="1"/>
    <col min="10" max="10" width="6" customWidth="1"/>
    <col min="11" max="11" width="3.7109375" customWidth="1"/>
    <col min="12" max="12" width="10.7109375" customWidth="1"/>
    <col min="13" max="19" width="11.7109375" customWidth="1"/>
    <col min="20" max="20" width="5.28515625" customWidth="1"/>
    <col min="21" max="21" width="6.85546875" customWidth="1"/>
    <col min="22" max="22" width="6.7109375" customWidth="1"/>
    <col min="23" max="23" width="6.5703125" customWidth="1"/>
    <col min="24" max="24" width="7" customWidth="1"/>
    <col min="25" max="25" width="5.5703125" customWidth="1"/>
    <col min="26" max="26" width="6.28515625" customWidth="1"/>
    <col min="27" max="27" width="6" customWidth="1"/>
    <col min="28" max="28" width="6.28515625" customWidth="1"/>
    <col min="29" max="29" width="5.42578125" customWidth="1"/>
  </cols>
  <sheetData>
    <row r="1" spans="1:28" x14ac:dyDescent="0.25">
      <c r="B1" s="1" t="s">
        <v>8</v>
      </c>
    </row>
    <row r="2" spans="1:28" x14ac:dyDescent="0.25">
      <c r="B2" s="1" t="s">
        <v>35</v>
      </c>
    </row>
    <row r="3" spans="1:28" x14ac:dyDescent="0.25">
      <c r="B3" t="s">
        <v>309</v>
      </c>
    </row>
    <row r="4" spans="1:28" ht="15.75" thickBot="1" x14ac:dyDescent="0.3"/>
    <row r="5" spans="1:28" ht="18" customHeight="1" thickBot="1" x14ac:dyDescent="0.3">
      <c r="A5" s="187" t="s">
        <v>273</v>
      </c>
      <c r="B5" s="188"/>
      <c r="C5" s="188"/>
      <c r="D5" s="188"/>
      <c r="E5" s="188"/>
      <c r="F5" s="188"/>
      <c r="G5" s="188"/>
      <c r="H5" s="188"/>
      <c r="I5" s="189"/>
      <c r="J5" s="10"/>
      <c r="K5" s="187" t="s">
        <v>274</v>
      </c>
      <c r="L5" s="188"/>
      <c r="M5" s="188"/>
      <c r="N5" s="188"/>
      <c r="O5" s="188"/>
      <c r="P5" s="188"/>
      <c r="Q5" s="188"/>
      <c r="R5" s="188"/>
      <c r="S5" s="189"/>
    </row>
    <row r="6" spans="1:28" x14ac:dyDescent="0.25">
      <c r="A6" s="2"/>
      <c r="B6" s="3" t="s">
        <v>0</v>
      </c>
      <c r="C6" s="4" t="s">
        <v>1</v>
      </c>
      <c r="D6" s="4" t="s">
        <v>2</v>
      </c>
      <c r="E6" s="4" t="s">
        <v>3</v>
      </c>
      <c r="F6" s="4" t="s">
        <v>4</v>
      </c>
      <c r="G6" s="4" t="s">
        <v>5</v>
      </c>
      <c r="H6" s="4" t="s">
        <v>6</v>
      </c>
      <c r="I6" s="5" t="s">
        <v>7</v>
      </c>
      <c r="K6" s="2"/>
      <c r="L6" s="3" t="s">
        <v>0</v>
      </c>
      <c r="M6" s="4" t="s">
        <v>1</v>
      </c>
      <c r="N6" s="4" t="s">
        <v>2</v>
      </c>
      <c r="O6" s="4" t="s">
        <v>3</v>
      </c>
      <c r="P6" s="4" t="s">
        <v>4</v>
      </c>
      <c r="Q6" s="4" t="s">
        <v>5</v>
      </c>
      <c r="R6" s="4" t="s">
        <v>6</v>
      </c>
      <c r="S6" s="5" t="s">
        <v>7</v>
      </c>
    </row>
    <row r="7" spans="1:28" x14ac:dyDescent="0.25">
      <c r="A7" s="190" t="s">
        <v>11</v>
      </c>
      <c r="B7" s="6">
        <v>0</v>
      </c>
      <c r="C7" s="171">
        <v>482.2</v>
      </c>
      <c r="D7" s="172">
        <v>485.8</v>
      </c>
      <c r="E7" s="171">
        <v>489.45454545454544</v>
      </c>
      <c r="F7" s="171">
        <v>538.81818181818187</v>
      </c>
      <c r="G7" s="171">
        <v>683</v>
      </c>
      <c r="H7" s="171">
        <v>771.4545454545455</v>
      </c>
      <c r="I7" s="173">
        <v>782.2</v>
      </c>
      <c r="K7" s="190" t="s">
        <v>11</v>
      </c>
      <c r="L7" s="6">
        <v>0</v>
      </c>
      <c r="M7" s="171">
        <v>482.7</v>
      </c>
      <c r="N7" s="172">
        <v>419.2</v>
      </c>
      <c r="O7" s="171">
        <v>424.18181818181819</v>
      </c>
      <c r="P7" s="171">
        <v>456</v>
      </c>
      <c r="Q7" s="171">
        <v>792.90909090909088</v>
      </c>
      <c r="R7" s="171">
        <v>664.81818181818187</v>
      </c>
      <c r="S7" s="173">
        <v>654.5</v>
      </c>
      <c r="V7" s="65"/>
      <c r="W7" s="65"/>
      <c r="X7" s="65"/>
      <c r="Y7" s="65"/>
      <c r="Z7" s="65"/>
      <c r="AA7" s="65"/>
      <c r="AB7" s="65"/>
    </row>
    <row r="8" spans="1:28" x14ac:dyDescent="0.25">
      <c r="A8" s="190"/>
      <c r="B8" s="7">
        <v>4.1666666666666664E-2</v>
      </c>
      <c r="C8" s="174">
        <v>302.89999999999998</v>
      </c>
      <c r="D8" s="174">
        <v>322.3</v>
      </c>
      <c r="E8" s="174">
        <v>320.45454545454544</v>
      </c>
      <c r="F8" s="174">
        <v>366.72727272727275</v>
      </c>
      <c r="G8" s="174">
        <v>494.27272727272725</v>
      </c>
      <c r="H8" s="174">
        <v>534.90909090909088</v>
      </c>
      <c r="I8" s="175">
        <v>536.1</v>
      </c>
      <c r="K8" s="190"/>
      <c r="L8" s="7">
        <v>4.1666666666666664E-2</v>
      </c>
      <c r="M8" s="174">
        <v>280.8</v>
      </c>
      <c r="N8" s="174">
        <v>273.60000000000002</v>
      </c>
      <c r="O8" s="174">
        <v>254.09090909090909</v>
      </c>
      <c r="P8" s="174">
        <v>283.54545454545456</v>
      </c>
      <c r="Q8" s="174">
        <v>633.18181818181813</v>
      </c>
      <c r="R8" s="174">
        <v>457.09090909090907</v>
      </c>
      <c r="S8" s="175">
        <v>434.3</v>
      </c>
      <c r="V8" s="65"/>
      <c r="W8" s="65"/>
      <c r="X8" s="65"/>
      <c r="Y8" s="65"/>
      <c r="Z8" s="65"/>
      <c r="AA8" s="65"/>
      <c r="AB8" s="65"/>
    </row>
    <row r="9" spans="1:28" x14ac:dyDescent="0.25">
      <c r="A9" s="190"/>
      <c r="B9" s="6">
        <v>8.3333333333333329E-2</v>
      </c>
      <c r="C9" s="171">
        <v>236.8</v>
      </c>
      <c r="D9" s="172">
        <v>262.89999999999998</v>
      </c>
      <c r="E9" s="171">
        <v>236.36363636363637</v>
      </c>
      <c r="F9" s="171">
        <v>287.63636363636363</v>
      </c>
      <c r="G9" s="171">
        <v>438.81818181818181</v>
      </c>
      <c r="H9" s="171">
        <v>454.09090909090907</v>
      </c>
      <c r="I9" s="173">
        <v>461.7</v>
      </c>
      <c r="K9" s="190"/>
      <c r="L9" s="6">
        <v>8.3333333333333329E-2</v>
      </c>
      <c r="M9" s="171">
        <v>240.7</v>
      </c>
      <c r="N9" s="172">
        <v>220</v>
      </c>
      <c r="O9" s="171">
        <v>231.27272727272728</v>
      </c>
      <c r="P9" s="171">
        <v>268.72727272727275</v>
      </c>
      <c r="Q9" s="171">
        <v>582</v>
      </c>
      <c r="R9" s="171">
        <v>344.36363636363637</v>
      </c>
      <c r="S9" s="173">
        <v>319.10000000000002</v>
      </c>
      <c r="V9" s="65"/>
      <c r="W9" s="65"/>
      <c r="X9" s="65"/>
      <c r="Y9" s="65"/>
      <c r="Z9" s="65"/>
      <c r="AA9" s="65"/>
      <c r="AB9" s="65"/>
    </row>
    <row r="10" spans="1:28" x14ac:dyDescent="0.25">
      <c r="A10" s="190"/>
      <c r="B10" s="7">
        <v>0.125</v>
      </c>
      <c r="C10" s="174">
        <v>304.2</v>
      </c>
      <c r="D10" s="174">
        <v>317.89999999999998</v>
      </c>
      <c r="E10" s="174">
        <v>303.09090909090907</v>
      </c>
      <c r="F10" s="174">
        <v>335.81818181818181</v>
      </c>
      <c r="G10" s="174">
        <v>477.36363636363637</v>
      </c>
      <c r="H10" s="174">
        <v>349.54545454545456</v>
      </c>
      <c r="I10" s="175">
        <v>304.39999999999998</v>
      </c>
      <c r="K10" s="190"/>
      <c r="L10" s="7">
        <v>0.125</v>
      </c>
      <c r="M10" s="174">
        <v>291.39999999999998</v>
      </c>
      <c r="N10" s="174">
        <v>327.60000000000002</v>
      </c>
      <c r="O10" s="174">
        <v>329.63636363636363</v>
      </c>
      <c r="P10" s="174">
        <v>365.09090909090907</v>
      </c>
      <c r="Q10" s="174">
        <v>667.36363636363637</v>
      </c>
      <c r="R10" s="174">
        <v>344.90909090909093</v>
      </c>
      <c r="S10" s="175">
        <v>235.7</v>
      </c>
      <c r="V10" s="65"/>
      <c r="W10" s="65"/>
      <c r="X10" s="65"/>
      <c r="Y10" s="65"/>
      <c r="Z10" s="65"/>
      <c r="AA10" s="65"/>
      <c r="AB10" s="65"/>
    </row>
    <row r="11" spans="1:28" x14ac:dyDescent="0.25">
      <c r="A11" s="190"/>
      <c r="B11" s="6">
        <v>0.16666666666666699</v>
      </c>
      <c r="C11" s="171">
        <v>595.5</v>
      </c>
      <c r="D11" s="172">
        <v>639.20000000000005</v>
      </c>
      <c r="E11" s="171">
        <v>650.4545454545455</v>
      </c>
      <c r="F11" s="171">
        <v>650.5454545454545</v>
      </c>
      <c r="G11" s="171">
        <v>733.36363636363637</v>
      </c>
      <c r="H11" s="171">
        <v>403.45454545454544</v>
      </c>
      <c r="I11" s="173">
        <v>277.5</v>
      </c>
      <c r="K11" s="190"/>
      <c r="L11" s="6">
        <v>0.16666666666666699</v>
      </c>
      <c r="M11" s="171">
        <v>603.20000000000005</v>
      </c>
      <c r="N11" s="172">
        <v>651.79999999999995</v>
      </c>
      <c r="O11" s="171">
        <v>633.18181818181813</v>
      </c>
      <c r="P11" s="171">
        <v>641.63636363636363</v>
      </c>
      <c r="Q11" s="171">
        <v>927.81818181818187</v>
      </c>
      <c r="R11" s="171">
        <v>364.90909090909093</v>
      </c>
      <c r="S11" s="173">
        <v>233.4</v>
      </c>
      <c r="V11" s="65"/>
      <c r="W11" s="65"/>
      <c r="X11" s="65"/>
      <c r="Y11" s="65"/>
      <c r="Z11" s="65"/>
      <c r="AA11" s="65"/>
      <c r="AB11" s="65"/>
    </row>
    <row r="12" spans="1:28" x14ac:dyDescent="0.25">
      <c r="A12" s="190"/>
      <c r="B12" s="7">
        <v>0.20833333333333301</v>
      </c>
      <c r="C12" s="174">
        <v>1512.2</v>
      </c>
      <c r="D12" s="174">
        <v>1671.8</v>
      </c>
      <c r="E12" s="174">
        <v>1684.6363636363637</v>
      </c>
      <c r="F12" s="174">
        <v>1670.3636363636363</v>
      </c>
      <c r="G12" s="174">
        <v>1516.1818181818182</v>
      </c>
      <c r="H12" s="174">
        <v>764.4545454545455</v>
      </c>
      <c r="I12" s="175">
        <v>443.6</v>
      </c>
      <c r="K12" s="190"/>
      <c r="L12" s="7">
        <v>0.20833333333333301</v>
      </c>
      <c r="M12" s="174">
        <v>1556.8</v>
      </c>
      <c r="N12" s="174">
        <v>1736.4</v>
      </c>
      <c r="O12" s="174">
        <v>1761.3636363636363</v>
      </c>
      <c r="P12" s="174">
        <v>1758.6363636363637</v>
      </c>
      <c r="Q12" s="174">
        <v>1815.090909090909</v>
      </c>
      <c r="R12" s="174">
        <v>712.81818181818187</v>
      </c>
      <c r="S12" s="175">
        <v>417.3</v>
      </c>
      <c r="V12" s="65"/>
      <c r="W12" s="65"/>
      <c r="X12" s="65"/>
      <c r="Y12" s="65"/>
      <c r="Z12" s="65"/>
      <c r="AA12" s="65"/>
      <c r="AB12" s="65"/>
    </row>
    <row r="13" spans="1:28" x14ac:dyDescent="0.25">
      <c r="A13" s="190"/>
      <c r="B13" s="6">
        <v>0.25</v>
      </c>
      <c r="C13" s="171">
        <v>2946.5</v>
      </c>
      <c r="D13" s="172">
        <v>3112.9</v>
      </c>
      <c r="E13" s="171">
        <v>3197.4545454545455</v>
      </c>
      <c r="F13" s="171">
        <v>3218.5454545454545</v>
      </c>
      <c r="G13" s="171">
        <v>2873.5454545454545</v>
      </c>
      <c r="H13" s="171">
        <v>1215.909090909091</v>
      </c>
      <c r="I13" s="173">
        <v>750.2</v>
      </c>
      <c r="K13" s="190"/>
      <c r="L13" s="6">
        <v>0.25</v>
      </c>
      <c r="M13" s="171">
        <v>3142.5</v>
      </c>
      <c r="N13" s="172">
        <v>3404.7</v>
      </c>
      <c r="O13" s="171">
        <v>3477.4545454545455</v>
      </c>
      <c r="P13" s="171">
        <v>3494.5454545454545</v>
      </c>
      <c r="Q13" s="171">
        <v>3341.6363636363635</v>
      </c>
      <c r="R13" s="171">
        <v>1220.5454545454545</v>
      </c>
      <c r="S13" s="173">
        <v>744.5</v>
      </c>
      <c r="V13" s="65"/>
      <c r="W13" s="65"/>
      <c r="X13" s="65"/>
      <c r="Y13" s="65"/>
      <c r="Z13" s="65"/>
      <c r="AA13" s="65"/>
      <c r="AB13" s="65"/>
    </row>
    <row r="14" spans="1:28" x14ac:dyDescent="0.25">
      <c r="A14" s="190"/>
      <c r="B14" s="7">
        <v>0.29166666666666702</v>
      </c>
      <c r="C14" s="174">
        <v>3118.6</v>
      </c>
      <c r="D14" s="174">
        <v>3462</v>
      </c>
      <c r="E14" s="174">
        <v>3501.7272727272725</v>
      </c>
      <c r="F14" s="174">
        <v>3415.7272727272725</v>
      </c>
      <c r="G14" s="174">
        <v>3109.909090909091</v>
      </c>
      <c r="H14" s="174">
        <v>1445.5454545454545</v>
      </c>
      <c r="I14" s="175">
        <v>1174.5</v>
      </c>
      <c r="K14" s="190"/>
      <c r="L14" s="7">
        <v>0.29166666666666702</v>
      </c>
      <c r="M14" s="174">
        <v>3491.1</v>
      </c>
      <c r="N14" s="174">
        <v>3787.9</v>
      </c>
      <c r="O14" s="174">
        <v>3757.3636363636365</v>
      </c>
      <c r="P14" s="174">
        <v>3710.6363636363635</v>
      </c>
      <c r="Q14" s="174">
        <v>3791.6363636363635</v>
      </c>
      <c r="R14" s="174">
        <v>1517.3636363636363</v>
      </c>
      <c r="S14" s="175">
        <v>1093.0999999999999</v>
      </c>
      <c r="V14" s="65"/>
      <c r="W14" s="65"/>
      <c r="X14" s="65"/>
      <c r="Y14" s="65"/>
      <c r="Z14" s="65"/>
      <c r="AA14" s="65"/>
      <c r="AB14" s="65"/>
    </row>
    <row r="15" spans="1:28" x14ac:dyDescent="0.25">
      <c r="A15" s="190"/>
      <c r="B15" s="6">
        <v>0.33333333333333298</v>
      </c>
      <c r="C15" s="171">
        <v>2636.6</v>
      </c>
      <c r="D15" s="172">
        <v>2822.5</v>
      </c>
      <c r="E15" s="171">
        <v>2785.2727272727275</v>
      </c>
      <c r="F15" s="171">
        <v>2829.818181818182</v>
      </c>
      <c r="G15" s="171">
        <v>2837.5454545454545</v>
      </c>
      <c r="H15" s="171">
        <v>2383</v>
      </c>
      <c r="I15" s="173">
        <v>1460.9</v>
      </c>
      <c r="K15" s="190"/>
      <c r="L15" s="6">
        <v>0.33333333333333298</v>
      </c>
      <c r="M15" s="171">
        <v>3337.4</v>
      </c>
      <c r="N15" s="172">
        <v>3552.4</v>
      </c>
      <c r="O15" s="171">
        <v>3653.3636363636365</v>
      </c>
      <c r="P15" s="171">
        <v>3555.181818181818</v>
      </c>
      <c r="Q15" s="171">
        <v>3516.5454545454545</v>
      </c>
      <c r="R15" s="171">
        <v>2906.818181818182</v>
      </c>
      <c r="S15" s="173">
        <v>1560.3</v>
      </c>
      <c r="V15" s="65"/>
      <c r="W15" s="65"/>
      <c r="X15" s="65"/>
      <c r="Y15" s="65"/>
      <c r="Z15" s="65"/>
      <c r="AA15" s="65"/>
      <c r="AB15" s="65"/>
    </row>
    <row r="16" spans="1:28" x14ac:dyDescent="0.25">
      <c r="A16" s="190"/>
      <c r="B16" s="7">
        <v>0.375</v>
      </c>
      <c r="C16" s="174">
        <v>2261.5</v>
      </c>
      <c r="D16" s="174">
        <v>2413.6999999999998</v>
      </c>
      <c r="E16" s="174">
        <v>2392.090909090909</v>
      </c>
      <c r="F16" s="174">
        <v>2519.2727272727275</v>
      </c>
      <c r="G16" s="174">
        <v>2684</v>
      </c>
      <c r="H16" s="174">
        <v>2908.909090909091</v>
      </c>
      <c r="I16" s="175">
        <v>2079.5</v>
      </c>
      <c r="K16" s="190"/>
      <c r="L16" s="7">
        <v>0.375</v>
      </c>
      <c r="M16" s="174">
        <v>2597.3000000000002</v>
      </c>
      <c r="N16" s="174">
        <v>2933.8</v>
      </c>
      <c r="O16" s="174">
        <v>3098.818181818182</v>
      </c>
      <c r="P16" s="174">
        <v>3059.818181818182</v>
      </c>
      <c r="Q16" s="174">
        <v>3033.4545454545455</v>
      </c>
      <c r="R16" s="174">
        <v>3372.909090909091</v>
      </c>
      <c r="S16" s="175">
        <v>2224.5</v>
      </c>
      <c r="V16" s="65"/>
      <c r="W16" s="65"/>
      <c r="X16" s="65"/>
      <c r="Y16" s="65"/>
      <c r="Z16" s="65"/>
      <c r="AA16" s="65"/>
      <c r="AB16" s="65"/>
    </row>
    <row r="17" spans="1:28" x14ac:dyDescent="0.25">
      <c r="A17" s="190"/>
      <c r="B17" s="6">
        <v>0.41666666666666702</v>
      </c>
      <c r="C17" s="171">
        <v>2281.1999999999998</v>
      </c>
      <c r="D17" s="172">
        <v>2233.6</v>
      </c>
      <c r="E17" s="171">
        <v>2327.6363636363635</v>
      </c>
      <c r="F17" s="171">
        <v>2462.818181818182</v>
      </c>
      <c r="G17" s="171">
        <v>2775.5454545454545</v>
      </c>
      <c r="H17" s="171">
        <v>3160.4545454545455</v>
      </c>
      <c r="I17" s="173">
        <v>2599</v>
      </c>
      <c r="K17" s="190"/>
      <c r="L17" s="6">
        <v>0.41666666666666702</v>
      </c>
      <c r="M17" s="171">
        <v>2508.6999999999998</v>
      </c>
      <c r="N17" s="172">
        <v>2484.5</v>
      </c>
      <c r="O17" s="171">
        <v>2749.6363636363635</v>
      </c>
      <c r="P17" s="171">
        <v>2760.181818181818</v>
      </c>
      <c r="Q17" s="171">
        <v>2955.818181818182</v>
      </c>
      <c r="R17" s="171">
        <v>3387.7272727272725</v>
      </c>
      <c r="S17" s="173">
        <v>2732.9</v>
      </c>
      <c r="V17" s="65"/>
      <c r="W17" s="65"/>
      <c r="X17" s="65"/>
      <c r="Y17" s="65"/>
      <c r="Z17" s="65"/>
      <c r="AA17" s="65"/>
      <c r="AB17" s="65"/>
    </row>
    <row r="18" spans="1:28" x14ac:dyDescent="0.25">
      <c r="A18" s="190"/>
      <c r="B18" s="7">
        <v>0.45833333333333298</v>
      </c>
      <c r="C18" s="174">
        <v>2420.6999999999998</v>
      </c>
      <c r="D18" s="174">
        <v>2475.3000000000002</v>
      </c>
      <c r="E18" s="174">
        <v>2538.7272727272725</v>
      </c>
      <c r="F18" s="174">
        <v>2641.5454545454545</v>
      </c>
      <c r="G18" s="174">
        <v>3076.3636363636365</v>
      </c>
      <c r="H18" s="174">
        <v>3092.4545454545455</v>
      </c>
      <c r="I18" s="175">
        <v>2824.2</v>
      </c>
      <c r="K18" s="190"/>
      <c r="L18" s="7">
        <v>0.45833333333333298</v>
      </c>
      <c r="M18" s="174">
        <v>2510.1999999999998</v>
      </c>
      <c r="N18" s="174">
        <v>2661.1</v>
      </c>
      <c r="O18" s="174">
        <v>2732.2727272727275</v>
      </c>
      <c r="P18" s="174">
        <v>2757.4545454545455</v>
      </c>
      <c r="Q18" s="174">
        <v>2982.090909090909</v>
      </c>
      <c r="R18" s="174">
        <v>3381.7272727272725</v>
      </c>
      <c r="S18" s="175">
        <v>2876.1</v>
      </c>
      <c r="V18" s="65"/>
      <c r="W18" s="65"/>
      <c r="X18" s="65"/>
      <c r="Y18" s="65"/>
      <c r="Z18" s="65"/>
      <c r="AA18" s="65"/>
      <c r="AB18" s="65"/>
    </row>
    <row r="19" spans="1:28" x14ac:dyDescent="0.25">
      <c r="A19" s="190"/>
      <c r="B19" s="6">
        <v>0.5</v>
      </c>
      <c r="C19" s="171">
        <v>2601.6999999999998</v>
      </c>
      <c r="D19" s="172">
        <v>2706.8</v>
      </c>
      <c r="E19" s="171">
        <v>2756.6363636363635</v>
      </c>
      <c r="F19" s="171">
        <v>2745.181818181818</v>
      </c>
      <c r="G19" s="171">
        <v>3362.6363636363635</v>
      </c>
      <c r="H19" s="171">
        <v>3195.818181818182</v>
      </c>
      <c r="I19" s="173">
        <v>3083.7</v>
      </c>
      <c r="K19" s="190"/>
      <c r="L19" s="6">
        <v>0.5</v>
      </c>
      <c r="M19" s="171">
        <v>2455.1999999999998</v>
      </c>
      <c r="N19" s="172">
        <v>2704.8</v>
      </c>
      <c r="O19" s="171">
        <v>2751.7272727272725</v>
      </c>
      <c r="P19" s="171">
        <v>2926</v>
      </c>
      <c r="Q19" s="171">
        <v>3223.909090909091</v>
      </c>
      <c r="R19" s="171">
        <v>3487.6363636363635</v>
      </c>
      <c r="S19" s="173">
        <v>3165.4</v>
      </c>
      <c r="V19" s="65"/>
      <c r="W19" s="65"/>
      <c r="X19" s="65"/>
      <c r="Y19" s="65"/>
      <c r="Z19" s="65"/>
      <c r="AA19" s="65"/>
      <c r="AB19" s="65"/>
    </row>
    <row r="20" spans="1:28" x14ac:dyDescent="0.25">
      <c r="A20" s="190"/>
      <c r="B20" s="7">
        <v>0.54166666666666696</v>
      </c>
      <c r="C20" s="174">
        <v>2731.2</v>
      </c>
      <c r="D20" s="174">
        <v>2781.7</v>
      </c>
      <c r="E20" s="174">
        <v>2832.181818181818</v>
      </c>
      <c r="F20" s="174">
        <v>2848.5454545454545</v>
      </c>
      <c r="G20" s="174">
        <v>3396.5454545454545</v>
      </c>
      <c r="H20" s="174">
        <v>3150.3636363636365</v>
      </c>
      <c r="I20" s="175">
        <v>3022.7</v>
      </c>
      <c r="K20" s="190"/>
      <c r="L20" s="7">
        <v>0.54166666666666696</v>
      </c>
      <c r="M20" s="174">
        <v>2698.7</v>
      </c>
      <c r="N20" s="174">
        <v>2642.7</v>
      </c>
      <c r="O20" s="174">
        <v>2750.7272727272725</v>
      </c>
      <c r="P20" s="174">
        <v>2959.7272727272725</v>
      </c>
      <c r="Q20" s="174">
        <v>3288.181818181818</v>
      </c>
      <c r="R20" s="174">
        <v>3438.818181818182</v>
      </c>
      <c r="S20" s="175">
        <v>3145.6</v>
      </c>
      <c r="V20" s="65"/>
      <c r="W20" s="65"/>
      <c r="X20" s="65"/>
      <c r="Y20" s="65"/>
      <c r="Z20" s="65"/>
      <c r="AA20" s="65"/>
      <c r="AB20" s="65"/>
    </row>
    <row r="21" spans="1:28" x14ac:dyDescent="0.25">
      <c r="A21" s="190"/>
      <c r="B21" s="6">
        <v>0.58333333333333304</v>
      </c>
      <c r="C21" s="171">
        <v>2957.4</v>
      </c>
      <c r="D21" s="172">
        <v>3133.3</v>
      </c>
      <c r="E21" s="171">
        <v>3330</v>
      </c>
      <c r="F21" s="171">
        <v>3117.818181818182</v>
      </c>
      <c r="G21" s="171">
        <v>3440.818181818182</v>
      </c>
      <c r="H21" s="171">
        <v>2977.181818181818</v>
      </c>
      <c r="I21" s="173">
        <v>2890.4</v>
      </c>
      <c r="K21" s="190"/>
      <c r="L21" s="6">
        <v>0.58333333333333304</v>
      </c>
      <c r="M21" s="171">
        <v>2896.1</v>
      </c>
      <c r="N21" s="172">
        <v>2970.9</v>
      </c>
      <c r="O21" s="171">
        <v>3100.2727272727275</v>
      </c>
      <c r="P21" s="171">
        <v>3151.5454545454545</v>
      </c>
      <c r="Q21" s="171">
        <v>3325</v>
      </c>
      <c r="R21" s="171">
        <v>3381.818181818182</v>
      </c>
      <c r="S21" s="173">
        <v>3101.5</v>
      </c>
      <c r="V21" s="65"/>
      <c r="W21" s="65"/>
      <c r="X21" s="65"/>
      <c r="Y21" s="65"/>
      <c r="Z21" s="65"/>
      <c r="AA21" s="65"/>
      <c r="AB21" s="65"/>
    </row>
    <row r="22" spans="1:28" x14ac:dyDescent="0.25">
      <c r="A22" s="190"/>
      <c r="B22" s="7">
        <v>0.625</v>
      </c>
      <c r="C22" s="174">
        <v>3386.9</v>
      </c>
      <c r="D22" s="174">
        <v>3324.5</v>
      </c>
      <c r="E22" s="174">
        <v>3551</v>
      </c>
      <c r="F22" s="174">
        <v>3343.181818181818</v>
      </c>
      <c r="G22" s="174">
        <v>3368.5454545454545</v>
      </c>
      <c r="H22" s="174">
        <v>2913.5454545454545</v>
      </c>
      <c r="I22" s="175">
        <v>2801.3</v>
      </c>
      <c r="K22" s="190"/>
      <c r="L22" s="7">
        <v>0.625</v>
      </c>
      <c r="M22" s="174">
        <v>3358.1</v>
      </c>
      <c r="N22" s="174">
        <v>3375.9</v>
      </c>
      <c r="O22" s="174">
        <v>3351.6363636363635</v>
      </c>
      <c r="P22" s="174">
        <v>3456.090909090909</v>
      </c>
      <c r="Q22" s="174">
        <v>3523.5454545454545</v>
      </c>
      <c r="R22" s="174">
        <v>3304.181818181818</v>
      </c>
      <c r="S22" s="175">
        <v>2947.3</v>
      </c>
      <c r="V22" s="65"/>
      <c r="W22" s="65"/>
      <c r="X22" s="65"/>
      <c r="Y22" s="65"/>
      <c r="Z22" s="65"/>
      <c r="AA22" s="65"/>
      <c r="AB22" s="65"/>
    </row>
    <row r="23" spans="1:28" x14ac:dyDescent="0.25">
      <c r="A23" s="190"/>
      <c r="B23" s="6">
        <v>0.66666666666666696</v>
      </c>
      <c r="C23" s="171">
        <v>3423.1</v>
      </c>
      <c r="D23" s="172">
        <v>3254.2</v>
      </c>
      <c r="E23" s="171">
        <v>3488.5454545454545</v>
      </c>
      <c r="F23" s="171">
        <v>3241.181818181818</v>
      </c>
      <c r="G23" s="171">
        <v>3156</v>
      </c>
      <c r="H23" s="171">
        <v>2719.3636363636365</v>
      </c>
      <c r="I23" s="173">
        <v>2696.4</v>
      </c>
      <c r="K23" s="190"/>
      <c r="L23" s="6">
        <v>0.66666666666666696</v>
      </c>
      <c r="M23" s="171">
        <v>3268.7</v>
      </c>
      <c r="N23" s="172">
        <v>3425.8</v>
      </c>
      <c r="O23" s="171">
        <v>3258.7272727272725</v>
      </c>
      <c r="P23" s="171">
        <v>3406.2727272727275</v>
      </c>
      <c r="Q23" s="171">
        <v>3392.3636363636365</v>
      </c>
      <c r="R23" s="171">
        <v>3032.7272727272725</v>
      </c>
      <c r="S23" s="173">
        <v>2763.1</v>
      </c>
      <c r="V23" s="65"/>
      <c r="W23" s="65"/>
      <c r="X23" s="65"/>
      <c r="Y23" s="65"/>
      <c r="Z23" s="65"/>
      <c r="AA23" s="65"/>
      <c r="AB23" s="65"/>
    </row>
    <row r="24" spans="1:28" x14ac:dyDescent="0.25">
      <c r="A24" s="190"/>
      <c r="B24" s="7">
        <v>0.70833333333333304</v>
      </c>
      <c r="C24" s="174">
        <v>3506.9</v>
      </c>
      <c r="D24" s="174">
        <v>3283.5</v>
      </c>
      <c r="E24" s="174">
        <v>3520.3636363636365</v>
      </c>
      <c r="F24" s="174">
        <v>3276.7272727272725</v>
      </c>
      <c r="G24" s="174">
        <v>2851.181818181818</v>
      </c>
      <c r="H24" s="174">
        <v>2567.909090909091</v>
      </c>
      <c r="I24" s="175">
        <v>2607.3000000000002</v>
      </c>
      <c r="K24" s="190"/>
      <c r="L24" s="7">
        <v>0.70833333333333304</v>
      </c>
      <c r="M24" s="174">
        <v>3319</v>
      </c>
      <c r="N24" s="174">
        <v>3221.4</v>
      </c>
      <c r="O24" s="174">
        <v>3316.2727272727275</v>
      </c>
      <c r="P24" s="174">
        <v>3409.3636363636365</v>
      </c>
      <c r="Q24" s="174">
        <v>3107.4545454545455</v>
      </c>
      <c r="R24" s="174">
        <v>3048</v>
      </c>
      <c r="S24" s="175">
        <v>2562.1</v>
      </c>
      <c r="V24" s="65"/>
      <c r="W24" s="65"/>
      <c r="X24" s="65"/>
      <c r="Y24" s="65"/>
      <c r="Z24" s="65"/>
      <c r="AA24" s="65"/>
      <c r="AB24" s="65"/>
    </row>
    <row r="25" spans="1:28" x14ac:dyDescent="0.25">
      <c r="A25" s="190"/>
      <c r="B25" s="6">
        <v>0.75</v>
      </c>
      <c r="C25" s="171">
        <v>2763.7</v>
      </c>
      <c r="D25" s="172">
        <v>2954.9</v>
      </c>
      <c r="E25" s="171">
        <v>3081.2727272727275</v>
      </c>
      <c r="F25" s="171">
        <v>2784.818181818182</v>
      </c>
      <c r="G25" s="171">
        <v>2790.7272727272725</v>
      </c>
      <c r="H25" s="171">
        <v>2273.2727272727275</v>
      </c>
      <c r="I25" s="173">
        <v>2424.1</v>
      </c>
      <c r="K25" s="190"/>
      <c r="L25" s="6">
        <v>0.75</v>
      </c>
      <c r="M25" s="171">
        <v>2568.1999999999998</v>
      </c>
      <c r="N25" s="172">
        <v>2778.5</v>
      </c>
      <c r="O25" s="171">
        <v>3030.6363636363635</v>
      </c>
      <c r="P25" s="171">
        <v>2928.909090909091</v>
      </c>
      <c r="Q25" s="171">
        <v>3050.090909090909</v>
      </c>
      <c r="R25" s="171">
        <v>2887</v>
      </c>
      <c r="S25" s="173">
        <v>2221.6</v>
      </c>
      <c r="V25" s="65"/>
      <c r="W25" s="65"/>
      <c r="X25" s="65"/>
      <c r="Y25" s="65"/>
      <c r="Z25" s="65"/>
      <c r="AA25" s="65"/>
      <c r="AB25" s="65"/>
    </row>
    <row r="26" spans="1:28" x14ac:dyDescent="0.25">
      <c r="A26" s="190"/>
      <c r="B26" s="7">
        <v>0.79166666666666696</v>
      </c>
      <c r="C26" s="174">
        <v>1999.7</v>
      </c>
      <c r="D26" s="174">
        <v>2181.3000000000002</v>
      </c>
      <c r="E26" s="174">
        <v>2300.6363636363635</v>
      </c>
      <c r="F26" s="174">
        <v>2150.2727272727275</v>
      </c>
      <c r="G26" s="174">
        <v>2482.7272727272725</v>
      </c>
      <c r="H26" s="174">
        <v>2162.7272727272725</v>
      </c>
      <c r="I26" s="175">
        <v>2037.6</v>
      </c>
      <c r="K26" s="190"/>
      <c r="L26" s="7">
        <v>0.79166666666666696</v>
      </c>
      <c r="M26" s="174">
        <v>1785.9</v>
      </c>
      <c r="N26" s="174">
        <v>1873.3</v>
      </c>
      <c r="O26" s="174">
        <v>1990.909090909091</v>
      </c>
      <c r="P26" s="174">
        <v>2363.7272727272725</v>
      </c>
      <c r="Q26" s="174">
        <v>2558.181818181818</v>
      </c>
      <c r="R26" s="174">
        <v>2367.7272727272725</v>
      </c>
      <c r="S26" s="175">
        <v>2018</v>
      </c>
      <c r="V26" s="65"/>
      <c r="W26" s="65"/>
      <c r="X26" s="65"/>
      <c r="Y26" s="65"/>
      <c r="Z26" s="65"/>
      <c r="AA26" s="65"/>
      <c r="AB26" s="65"/>
    </row>
    <row r="27" spans="1:28" x14ac:dyDescent="0.25">
      <c r="A27" s="190"/>
      <c r="B27" s="6">
        <v>0.83333333333333304</v>
      </c>
      <c r="C27" s="171">
        <v>1698.9</v>
      </c>
      <c r="D27" s="172">
        <v>1783.9</v>
      </c>
      <c r="E27" s="171">
        <v>1894.7272727272727</v>
      </c>
      <c r="F27" s="171">
        <v>1991.7272727272727</v>
      </c>
      <c r="G27" s="171">
        <v>2049.4545454545455</v>
      </c>
      <c r="H27" s="171">
        <v>2043.2727272727273</v>
      </c>
      <c r="I27" s="173">
        <v>1722.2</v>
      </c>
      <c r="K27" s="190"/>
      <c r="L27" s="6">
        <v>0.83333333333333304</v>
      </c>
      <c r="M27" s="171">
        <v>1404.5</v>
      </c>
      <c r="N27" s="172">
        <v>1446.2</v>
      </c>
      <c r="O27" s="171">
        <v>1477.2727272727273</v>
      </c>
      <c r="P27" s="171">
        <v>1860.1818181818182</v>
      </c>
      <c r="Q27" s="171">
        <v>2030.090909090909</v>
      </c>
      <c r="R27" s="171">
        <v>2047.8181818181818</v>
      </c>
      <c r="S27" s="173">
        <v>1692.8</v>
      </c>
      <c r="V27" s="65"/>
      <c r="W27" s="65"/>
      <c r="X27" s="65"/>
      <c r="Y27" s="65"/>
      <c r="Z27" s="65"/>
      <c r="AA27" s="65"/>
      <c r="AB27" s="65"/>
    </row>
    <row r="28" spans="1:28" x14ac:dyDescent="0.25">
      <c r="A28" s="190"/>
      <c r="B28" s="7">
        <v>0.875</v>
      </c>
      <c r="C28" s="174">
        <v>1528.1</v>
      </c>
      <c r="D28" s="174">
        <v>1592.8</v>
      </c>
      <c r="E28" s="174">
        <v>1673.8181818181818</v>
      </c>
      <c r="F28" s="174">
        <v>1710.1818181818182</v>
      </c>
      <c r="G28" s="174">
        <v>1859.1818181818182</v>
      </c>
      <c r="H28" s="174">
        <v>1949.8181818181818</v>
      </c>
      <c r="I28" s="175">
        <v>1338.6</v>
      </c>
      <c r="K28" s="190"/>
      <c r="L28" s="7">
        <v>0.875</v>
      </c>
      <c r="M28" s="174">
        <v>1214.5</v>
      </c>
      <c r="N28" s="174">
        <v>1269.3</v>
      </c>
      <c r="O28" s="174">
        <v>1285.909090909091</v>
      </c>
      <c r="P28" s="174">
        <v>1592.6363636363637</v>
      </c>
      <c r="Q28" s="174">
        <v>1724.2727272727273</v>
      </c>
      <c r="R28" s="174">
        <v>1772.8181818181818</v>
      </c>
      <c r="S28" s="175">
        <v>1411.4</v>
      </c>
      <c r="V28" s="65"/>
      <c r="W28" s="65"/>
      <c r="X28" s="65"/>
      <c r="Y28" s="65"/>
      <c r="Z28" s="65"/>
      <c r="AA28" s="65"/>
      <c r="AB28" s="65"/>
    </row>
    <row r="29" spans="1:28" x14ac:dyDescent="0.25">
      <c r="A29" s="190"/>
      <c r="B29" s="6">
        <v>0.91666666666666696</v>
      </c>
      <c r="C29" s="171">
        <v>1093.9000000000001</v>
      </c>
      <c r="D29" s="172">
        <v>1155.7</v>
      </c>
      <c r="E29" s="171">
        <v>1256</v>
      </c>
      <c r="F29" s="171">
        <v>1270.5454545454545</v>
      </c>
      <c r="G29" s="171">
        <v>1491.909090909091</v>
      </c>
      <c r="H29" s="171">
        <v>1554.7272727272727</v>
      </c>
      <c r="I29" s="173">
        <v>1031.4000000000001</v>
      </c>
      <c r="K29" s="190"/>
      <c r="L29" s="6">
        <v>0.91666666666666696</v>
      </c>
      <c r="M29" s="171">
        <v>927.5</v>
      </c>
      <c r="N29" s="172">
        <v>942.1</v>
      </c>
      <c r="O29" s="171">
        <v>952.4545454545455</v>
      </c>
      <c r="P29" s="171">
        <v>1311.909090909091</v>
      </c>
      <c r="Q29" s="171">
        <v>1384.909090909091</v>
      </c>
      <c r="R29" s="171">
        <v>1470</v>
      </c>
      <c r="S29" s="173">
        <v>1092.0999999999999</v>
      </c>
      <c r="V29" s="65"/>
      <c r="W29" s="65"/>
      <c r="X29" s="65"/>
      <c r="Y29" s="65"/>
      <c r="Z29" s="65"/>
      <c r="AA29" s="65"/>
      <c r="AB29" s="65"/>
    </row>
    <row r="30" spans="1:28" ht="15.75" thickBot="1" x14ac:dyDescent="0.3">
      <c r="A30" s="191"/>
      <c r="B30" s="8">
        <v>0.95833333333333304</v>
      </c>
      <c r="C30" s="176">
        <v>754.4</v>
      </c>
      <c r="D30" s="176">
        <v>748</v>
      </c>
      <c r="E30" s="176">
        <v>902.81818181818187</v>
      </c>
      <c r="F30" s="176">
        <v>953.09090909090912</v>
      </c>
      <c r="G30" s="176">
        <v>1123.8181818181818</v>
      </c>
      <c r="H30" s="176">
        <v>1152.4545454545455</v>
      </c>
      <c r="I30" s="177">
        <v>734.8</v>
      </c>
      <c r="K30" s="191"/>
      <c r="L30" s="8">
        <v>0.95833333333333304</v>
      </c>
      <c r="M30" s="176">
        <v>626.29999999999995</v>
      </c>
      <c r="N30" s="176">
        <v>631.4</v>
      </c>
      <c r="O30" s="176">
        <v>643.81818181818187</v>
      </c>
      <c r="P30" s="176">
        <v>993.81818181818187</v>
      </c>
      <c r="Q30" s="176">
        <v>994.09090909090912</v>
      </c>
      <c r="R30" s="176">
        <v>1062.2727272727273</v>
      </c>
      <c r="S30" s="177">
        <v>776.4</v>
      </c>
      <c r="V30" s="65"/>
      <c r="W30" s="65"/>
      <c r="X30" s="65"/>
      <c r="Y30" s="65"/>
      <c r="Z30" s="65"/>
      <c r="AA30" s="65"/>
      <c r="AB30" s="65"/>
    </row>
    <row r="31" spans="1:28" x14ac:dyDescent="0.25">
      <c r="A31" s="2"/>
      <c r="B31" s="3" t="s">
        <v>0</v>
      </c>
      <c r="C31" s="4" t="s">
        <v>1</v>
      </c>
      <c r="D31" s="4" t="s">
        <v>2</v>
      </c>
      <c r="E31" s="4" t="s">
        <v>3</v>
      </c>
      <c r="F31" s="4" t="s">
        <v>4</v>
      </c>
      <c r="G31" s="4" t="s">
        <v>5</v>
      </c>
      <c r="H31" s="4" t="s">
        <v>6</v>
      </c>
      <c r="I31" s="5" t="s">
        <v>7</v>
      </c>
      <c r="K31" s="2"/>
      <c r="L31" s="3" t="s">
        <v>0</v>
      </c>
      <c r="M31" s="4" t="s">
        <v>1</v>
      </c>
      <c r="N31" s="4" t="s">
        <v>2</v>
      </c>
      <c r="O31" s="4" t="s">
        <v>3</v>
      </c>
      <c r="P31" s="4" t="s">
        <v>4</v>
      </c>
      <c r="Q31" s="4" t="s">
        <v>5</v>
      </c>
      <c r="R31" s="4" t="s">
        <v>6</v>
      </c>
      <c r="S31" s="5" t="s">
        <v>7</v>
      </c>
      <c r="V31" s="65"/>
      <c r="W31" s="65"/>
      <c r="X31" s="65"/>
      <c r="Y31" s="65"/>
      <c r="Z31" s="65"/>
      <c r="AA31" s="65"/>
      <c r="AB31" s="65"/>
    </row>
    <row r="32" spans="1:28" x14ac:dyDescent="0.25">
      <c r="A32" s="190" t="s">
        <v>12</v>
      </c>
      <c r="B32" s="6">
        <v>0</v>
      </c>
      <c r="C32" s="171">
        <v>366.68181818181819</v>
      </c>
      <c r="D32" s="171">
        <v>399.77272727272725</v>
      </c>
      <c r="E32" s="171">
        <v>411.42857142857144</v>
      </c>
      <c r="F32" s="171">
        <v>399.04761904761904</v>
      </c>
      <c r="G32" s="171">
        <v>494.31818181818181</v>
      </c>
      <c r="H32" s="171">
        <v>632.5454545454545</v>
      </c>
      <c r="I32" s="173">
        <v>617.31818181818187</v>
      </c>
      <c r="K32" s="190" t="s">
        <v>12</v>
      </c>
      <c r="L32" s="6">
        <v>0</v>
      </c>
      <c r="M32" s="171">
        <v>352.31818181818181</v>
      </c>
      <c r="N32" s="171">
        <v>337.68181818181819</v>
      </c>
      <c r="O32" s="171">
        <v>350.57142857142856</v>
      </c>
      <c r="P32" s="171">
        <v>366.1904761904762</v>
      </c>
      <c r="Q32" s="171">
        <v>455.59090909090907</v>
      </c>
      <c r="R32" s="171">
        <v>538.31818181818187</v>
      </c>
      <c r="S32" s="173">
        <v>501.18181818181819</v>
      </c>
      <c r="V32" s="65"/>
      <c r="W32" s="65"/>
      <c r="X32" s="65"/>
      <c r="Y32" s="65"/>
      <c r="Z32" s="65"/>
      <c r="AA32" s="65"/>
      <c r="AB32" s="65"/>
    </row>
    <row r="33" spans="1:28" x14ac:dyDescent="0.25">
      <c r="A33" s="190"/>
      <c r="B33" s="7">
        <v>4.1666666666666664E-2</v>
      </c>
      <c r="C33" s="174">
        <v>218.77272727272728</v>
      </c>
      <c r="D33" s="174">
        <v>262.81818181818181</v>
      </c>
      <c r="E33" s="174">
        <v>258.28571428571428</v>
      </c>
      <c r="F33" s="174">
        <v>269.71428571428572</v>
      </c>
      <c r="G33" s="174">
        <v>344.40909090909093</v>
      </c>
      <c r="H33" s="174">
        <v>432.18181818181819</v>
      </c>
      <c r="I33" s="175">
        <v>437.40909090909093</v>
      </c>
      <c r="K33" s="190"/>
      <c r="L33" s="7">
        <v>4.1666666666666664E-2</v>
      </c>
      <c r="M33" s="174">
        <v>209.45454545454547</v>
      </c>
      <c r="N33" s="174">
        <v>200.09090909090909</v>
      </c>
      <c r="O33" s="174">
        <v>203.04761904761904</v>
      </c>
      <c r="P33" s="174">
        <v>220.57142857142858</v>
      </c>
      <c r="Q33" s="174">
        <v>267.22727272727275</v>
      </c>
      <c r="R33" s="174">
        <v>320.40909090909093</v>
      </c>
      <c r="S33" s="175">
        <v>333.95454545454544</v>
      </c>
      <c r="V33" s="65"/>
      <c r="W33" s="65"/>
      <c r="X33" s="65"/>
      <c r="Y33" s="65"/>
      <c r="Z33" s="65"/>
      <c r="AA33" s="65"/>
      <c r="AB33" s="65"/>
    </row>
    <row r="34" spans="1:28" x14ac:dyDescent="0.25">
      <c r="A34" s="190"/>
      <c r="B34" s="6">
        <v>8.3333333333333329E-2</v>
      </c>
      <c r="C34" s="171">
        <v>177.63636363636363</v>
      </c>
      <c r="D34" s="171">
        <v>200.95454545454547</v>
      </c>
      <c r="E34" s="171">
        <v>191.42857142857142</v>
      </c>
      <c r="F34" s="171">
        <v>212.52380952380952</v>
      </c>
      <c r="G34" s="171">
        <v>276.22727272727275</v>
      </c>
      <c r="H34" s="171">
        <v>356.72727272727275</v>
      </c>
      <c r="I34" s="173">
        <v>368.09523809523807</v>
      </c>
      <c r="K34" s="190"/>
      <c r="L34" s="6">
        <v>8.3333333333333329E-2</v>
      </c>
      <c r="M34" s="171">
        <v>171.27272727272728</v>
      </c>
      <c r="N34" s="171">
        <v>169.13636363636363</v>
      </c>
      <c r="O34" s="171">
        <v>185.9047619047619</v>
      </c>
      <c r="P34" s="171">
        <v>195.8095238095238</v>
      </c>
      <c r="Q34" s="171">
        <v>220.72727272727272</v>
      </c>
      <c r="R34" s="171">
        <v>249.90909090909091</v>
      </c>
      <c r="S34" s="173">
        <v>268</v>
      </c>
      <c r="V34" s="65"/>
      <c r="W34" s="65"/>
      <c r="X34" s="65"/>
      <c r="Y34" s="65"/>
      <c r="Z34" s="65"/>
      <c r="AA34" s="65"/>
      <c r="AB34" s="65"/>
    </row>
    <row r="35" spans="1:28" x14ac:dyDescent="0.25">
      <c r="A35" s="190"/>
      <c r="B35" s="7">
        <v>0.125</v>
      </c>
      <c r="C35" s="174">
        <v>231.22727272727272</v>
      </c>
      <c r="D35" s="174">
        <v>277.63636363636363</v>
      </c>
      <c r="E35" s="174">
        <v>261.66666666666669</v>
      </c>
      <c r="F35" s="174">
        <v>293.71428571428572</v>
      </c>
      <c r="G35" s="174">
        <v>316.86363636363637</v>
      </c>
      <c r="H35" s="174">
        <v>234.86363636363637</v>
      </c>
      <c r="I35" s="175">
        <v>233.45454545454547</v>
      </c>
      <c r="K35" s="190"/>
      <c r="L35" s="7">
        <v>0.125</v>
      </c>
      <c r="M35" s="174">
        <v>246.90909090909091</v>
      </c>
      <c r="N35" s="174">
        <v>289.90909090909093</v>
      </c>
      <c r="O35" s="174">
        <v>297.71428571428572</v>
      </c>
      <c r="P35" s="174">
        <v>306.76190476190476</v>
      </c>
      <c r="Q35" s="174">
        <v>307.36363636363637</v>
      </c>
      <c r="R35" s="174">
        <v>257.36363636363637</v>
      </c>
      <c r="S35" s="175">
        <v>179.81818181818181</v>
      </c>
      <c r="V35" s="65"/>
      <c r="W35" s="65"/>
      <c r="X35" s="65"/>
      <c r="Y35" s="65"/>
      <c r="Z35" s="65"/>
      <c r="AA35" s="65"/>
      <c r="AB35" s="65"/>
    </row>
    <row r="36" spans="1:28" x14ac:dyDescent="0.25">
      <c r="A36" s="190"/>
      <c r="B36" s="6">
        <v>0.16666666666666699</v>
      </c>
      <c r="C36" s="171">
        <v>560.5454545454545</v>
      </c>
      <c r="D36" s="171">
        <v>611.40909090909088</v>
      </c>
      <c r="E36" s="171">
        <v>587.90476190476193</v>
      </c>
      <c r="F36" s="171">
        <v>619.76190476190482</v>
      </c>
      <c r="G36" s="171">
        <v>584.90909090909088</v>
      </c>
      <c r="H36" s="171">
        <v>302.36363636363637</v>
      </c>
      <c r="I36" s="173">
        <v>211.90909090909091</v>
      </c>
      <c r="K36" s="190"/>
      <c r="L36" s="6">
        <v>0.16666666666666699</v>
      </c>
      <c r="M36" s="171">
        <v>591.59090909090912</v>
      </c>
      <c r="N36" s="171">
        <v>604.81818181818187</v>
      </c>
      <c r="O36" s="171">
        <v>589.14285714285711</v>
      </c>
      <c r="P36" s="171">
        <v>603.90476190476193</v>
      </c>
      <c r="Q36" s="171">
        <v>578</v>
      </c>
      <c r="R36" s="171">
        <v>250.27272727272728</v>
      </c>
      <c r="S36" s="173">
        <v>178.45454545454547</v>
      </c>
      <c r="V36" s="65"/>
      <c r="W36" s="65"/>
      <c r="X36" s="65"/>
      <c r="Y36" s="65"/>
      <c r="Z36" s="65"/>
      <c r="AA36" s="65"/>
      <c r="AB36" s="65"/>
    </row>
    <row r="37" spans="1:28" x14ac:dyDescent="0.25">
      <c r="A37" s="190"/>
      <c r="B37" s="7">
        <v>0.20833333333333301</v>
      </c>
      <c r="C37" s="174">
        <v>1419.590909090909</v>
      </c>
      <c r="D37" s="174">
        <v>1538.1818181818182</v>
      </c>
      <c r="E37" s="174">
        <v>1526.5714285714287</v>
      </c>
      <c r="F37" s="174">
        <v>1510.952380952381</v>
      </c>
      <c r="G37" s="174">
        <v>1344.3636363636363</v>
      </c>
      <c r="H37" s="174">
        <v>595.77272727272725</v>
      </c>
      <c r="I37" s="175">
        <v>339.13636363636363</v>
      </c>
      <c r="K37" s="190"/>
      <c r="L37" s="7">
        <v>0.20833333333333301</v>
      </c>
      <c r="M37" s="174">
        <v>1475.5</v>
      </c>
      <c r="N37" s="174">
        <v>1598.4545454545455</v>
      </c>
      <c r="O37" s="174">
        <v>1567.952380952381</v>
      </c>
      <c r="P37" s="174">
        <v>1575.7142857142858</v>
      </c>
      <c r="Q37" s="174">
        <v>1418.1818181818182</v>
      </c>
      <c r="R37" s="174">
        <v>550.13636363636363</v>
      </c>
      <c r="S37" s="175">
        <v>355.40909090909093</v>
      </c>
      <c r="V37" s="65"/>
      <c r="W37" s="65"/>
      <c r="X37" s="65"/>
      <c r="Y37" s="65"/>
      <c r="Z37" s="65"/>
      <c r="AA37" s="65"/>
      <c r="AB37" s="65"/>
    </row>
    <row r="38" spans="1:28" x14ac:dyDescent="0.25">
      <c r="A38" s="190"/>
      <c r="B38" s="6">
        <v>0.25</v>
      </c>
      <c r="C38" s="171">
        <v>2823.318181818182</v>
      </c>
      <c r="D38" s="171">
        <v>3099.2727272727275</v>
      </c>
      <c r="E38" s="171">
        <v>3040.3809523809523</v>
      </c>
      <c r="F38" s="171">
        <v>3017.5238095238096</v>
      </c>
      <c r="G38" s="171">
        <v>2798.7272727272725</v>
      </c>
      <c r="H38" s="171">
        <v>808.5</v>
      </c>
      <c r="I38" s="173">
        <v>519.86363636363637</v>
      </c>
      <c r="K38" s="190"/>
      <c r="L38" s="6">
        <v>0.25</v>
      </c>
      <c r="M38" s="171">
        <v>3035.9545454545455</v>
      </c>
      <c r="N38" s="171">
        <v>3298.2727272727275</v>
      </c>
      <c r="O38" s="171">
        <v>3316.9047619047619</v>
      </c>
      <c r="P38" s="171">
        <v>3254.4761904761904</v>
      </c>
      <c r="Q38" s="171">
        <v>3055.090909090909</v>
      </c>
      <c r="R38" s="171">
        <v>876</v>
      </c>
      <c r="S38" s="173">
        <v>555.63636363636363</v>
      </c>
      <c r="V38" s="65"/>
      <c r="W38" s="65"/>
      <c r="X38" s="65"/>
      <c r="Y38" s="65"/>
      <c r="Z38" s="65"/>
      <c r="AA38" s="65"/>
      <c r="AB38" s="65"/>
    </row>
    <row r="39" spans="1:28" x14ac:dyDescent="0.25">
      <c r="A39" s="190"/>
      <c r="B39" s="7">
        <v>0.29166666666666702</v>
      </c>
      <c r="C39" s="174">
        <v>3170.4545454545455</v>
      </c>
      <c r="D39" s="174">
        <v>3403</v>
      </c>
      <c r="E39" s="174">
        <v>3227.6190476190477</v>
      </c>
      <c r="F39" s="174">
        <v>3462.7142857142858</v>
      </c>
      <c r="G39" s="174">
        <v>3168</v>
      </c>
      <c r="H39" s="174">
        <v>1248.0454545454545</v>
      </c>
      <c r="I39" s="175">
        <v>818</v>
      </c>
      <c r="K39" s="190"/>
      <c r="L39" s="7">
        <v>0.29166666666666702</v>
      </c>
      <c r="M39" s="174">
        <v>3400.9545454545455</v>
      </c>
      <c r="N39" s="174">
        <v>3717</v>
      </c>
      <c r="O39" s="174">
        <v>3566.8571428571427</v>
      </c>
      <c r="P39" s="174">
        <v>3581.1904761904761</v>
      </c>
      <c r="Q39" s="174">
        <v>3462.1363636363635</v>
      </c>
      <c r="R39" s="174">
        <v>1390.8181818181818</v>
      </c>
      <c r="S39" s="175">
        <v>780.77272727272725</v>
      </c>
      <c r="V39" s="65"/>
      <c r="W39" s="65"/>
      <c r="X39" s="65"/>
      <c r="Y39" s="65"/>
      <c r="Z39" s="65"/>
      <c r="AA39" s="65"/>
      <c r="AB39" s="65"/>
    </row>
    <row r="40" spans="1:28" x14ac:dyDescent="0.25">
      <c r="A40" s="190"/>
      <c r="B40" s="6">
        <v>0.33333333333333298</v>
      </c>
      <c r="C40" s="171">
        <v>2575.4545454545455</v>
      </c>
      <c r="D40" s="171">
        <v>2785.2727272727275</v>
      </c>
      <c r="E40" s="171">
        <v>2566.4285714285716</v>
      </c>
      <c r="F40" s="171">
        <v>2780.5714285714284</v>
      </c>
      <c r="G40" s="171">
        <v>2597.2727272727275</v>
      </c>
      <c r="H40" s="171">
        <v>1679.1363636363637</v>
      </c>
      <c r="I40" s="173">
        <v>1062.5</v>
      </c>
      <c r="K40" s="190"/>
      <c r="L40" s="6">
        <v>0.33333333333333298</v>
      </c>
      <c r="M40" s="171">
        <v>3164.8636363636365</v>
      </c>
      <c r="N40" s="171">
        <v>3473.4545454545455</v>
      </c>
      <c r="O40" s="171">
        <v>3468.5714285714284</v>
      </c>
      <c r="P40" s="171">
        <v>3471.4285714285716</v>
      </c>
      <c r="Q40" s="171">
        <v>3177</v>
      </c>
      <c r="R40" s="171">
        <v>2032.3181818181818</v>
      </c>
      <c r="S40" s="173">
        <v>1069.5454545454545</v>
      </c>
      <c r="V40" s="65"/>
      <c r="W40" s="65"/>
      <c r="X40" s="65"/>
      <c r="Y40" s="65"/>
      <c r="Z40" s="65"/>
      <c r="AA40" s="65"/>
      <c r="AB40" s="65"/>
    </row>
    <row r="41" spans="1:28" x14ac:dyDescent="0.25">
      <c r="A41" s="190"/>
      <c r="B41" s="7">
        <v>0.375</v>
      </c>
      <c r="C41" s="174">
        <v>2120.818181818182</v>
      </c>
      <c r="D41" s="174">
        <v>2207.1363636363635</v>
      </c>
      <c r="E41" s="174">
        <v>2156.0476190476193</v>
      </c>
      <c r="F41" s="174">
        <v>2241.8095238095239</v>
      </c>
      <c r="G41" s="174">
        <v>2242.090909090909</v>
      </c>
      <c r="H41" s="174">
        <v>1951.1363636363637</v>
      </c>
      <c r="I41" s="175">
        <v>1485.3181818181818</v>
      </c>
      <c r="K41" s="190"/>
      <c r="L41" s="7">
        <v>0.375</v>
      </c>
      <c r="M41" s="174">
        <v>2518.6363636363635</v>
      </c>
      <c r="N41" s="174">
        <v>2684.590909090909</v>
      </c>
      <c r="O41" s="174">
        <v>2823.5714285714284</v>
      </c>
      <c r="P41" s="174">
        <v>2798.0476190476193</v>
      </c>
      <c r="Q41" s="174">
        <v>2629.9545454545455</v>
      </c>
      <c r="R41" s="174">
        <v>2303.909090909091</v>
      </c>
      <c r="S41" s="175">
        <v>1513.409090909091</v>
      </c>
      <c r="V41" s="65"/>
      <c r="W41" s="65"/>
      <c r="X41" s="65"/>
      <c r="Y41" s="65"/>
      <c r="Z41" s="65"/>
      <c r="AA41" s="65"/>
      <c r="AB41" s="65"/>
    </row>
    <row r="42" spans="1:28" x14ac:dyDescent="0.25">
      <c r="A42" s="190"/>
      <c r="B42" s="6">
        <v>0.41666666666666702</v>
      </c>
      <c r="C42" s="171">
        <v>2081.5</v>
      </c>
      <c r="D42" s="171">
        <v>2041.2727272727273</v>
      </c>
      <c r="E42" s="171">
        <v>2085.6666666666665</v>
      </c>
      <c r="F42" s="171">
        <v>2120.9047619047619</v>
      </c>
      <c r="G42" s="171">
        <v>2244.681818181818</v>
      </c>
      <c r="H42" s="171">
        <v>2178.7727272727275</v>
      </c>
      <c r="I42" s="173">
        <v>1807</v>
      </c>
      <c r="K42" s="190"/>
      <c r="L42" s="6">
        <v>0.41666666666666702</v>
      </c>
      <c r="M42" s="171">
        <v>2308.4545454545455</v>
      </c>
      <c r="N42" s="171">
        <v>2366.590909090909</v>
      </c>
      <c r="O42" s="171">
        <v>2433.1904761904761</v>
      </c>
      <c r="P42" s="171">
        <v>2421.6666666666665</v>
      </c>
      <c r="Q42" s="171">
        <v>2483.7272727272725</v>
      </c>
      <c r="R42" s="171">
        <v>2497.090909090909</v>
      </c>
      <c r="S42" s="173">
        <v>1863.5</v>
      </c>
      <c r="V42" s="65"/>
      <c r="W42" s="65"/>
      <c r="X42" s="65"/>
      <c r="Y42" s="65"/>
      <c r="Z42" s="65"/>
      <c r="AA42" s="65"/>
      <c r="AB42" s="65"/>
    </row>
    <row r="43" spans="1:28" x14ac:dyDescent="0.25">
      <c r="A43" s="190"/>
      <c r="B43" s="7">
        <v>0.45833333333333298</v>
      </c>
      <c r="C43" s="174">
        <v>2203.7727272727275</v>
      </c>
      <c r="D43" s="174">
        <v>2180.681818181818</v>
      </c>
      <c r="E43" s="174">
        <v>2212.2857142857142</v>
      </c>
      <c r="F43" s="174">
        <v>2300.8095238095239</v>
      </c>
      <c r="G43" s="174">
        <v>2443.0454545454545</v>
      </c>
      <c r="H43" s="174">
        <v>2391.7727272727275</v>
      </c>
      <c r="I43" s="175">
        <v>2006.2727272727273</v>
      </c>
      <c r="K43" s="190"/>
      <c r="L43" s="7">
        <v>0.45833333333333298</v>
      </c>
      <c r="M43" s="174">
        <v>2295.181818181818</v>
      </c>
      <c r="N43" s="174">
        <v>2350.0454545454545</v>
      </c>
      <c r="O43" s="174">
        <v>2385.5714285714284</v>
      </c>
      <c r="P43" s="174">
        <v>2453.1904761904761</v>
      </c>
      <c r="Q43" s="174">
        <v>2547.2272727272725</v>
      </c>
      <c r="R43" s="174">
        <v>2684.9545454545455</v>
      </c>
      <c r="S43" s="175">
        <v>2014.7727272727273</v>
      </c>
      <c r="V43" s="65"/>
      <c r="W43" s="65"/>
      <c r="X43" s="65"/>
      <c r="Y43" s="65"/>
      <c r="Z43" s="65"/>
      <c r="AA43" s="65"/>
      <c r="AB43" s="65"/>
    </row>
    <row r="44" spans="1:28" x14ac:dyDescent="0.25">
      <c r="A44" s="190"/>
      <c r="B44" s="6">
        <v>0.5</v>
      </c>
      <c r="C44" s="171">
        <v>2370.3636363636365</v>
      </c>
      <c r="D44" s="171">
        <v>2344.3636363636365</v>
      </c>
      <c r="E44" s="171">
        <v>2366.2380952380954</v>
      </c>
      <c r="F44" s="171">
        <v>2467.4285714285716</v>
      </c>
      <c r="G44" s="171">
        <v>2657.409090909091</v>
      </c>
      <c r="H44" s="171">
        <v>2589.409090909091</v>
      </c>
      <c r="I44" s="173">
        <v>2272.5</v>
      </c>
      <c r="K44" s="190"/>
      <c r="L44" s="6">
        <v>0.5</v>
      </c>
      <c r="M44" s="171">
        <v>2373.590909090909</v>
      </c>
      <c r="N44" s="171">
        <v>2351.7272727272725</v>
      </c>
      <c r="O44" s="171">
        <v>2359.2380952380954</v>
      </c>
      <c r="P44" s="171">
        <v>2484.6190476190477</v>
      </c>
      <c r="Q44" s="171">
        <v>2602.181818181818</v>
      </c>
      <c r="R44" s="171">
        <v>2813.2272727272725</v>
      </c>
      <c r="S44" s="173">
        <v>2436.5</v>
      </c>
      <c r="V44" s="65"/>
      <c r="W44" s="65"/>
      <c r="X44" s="65"/>
      <c r="Y44" s="65"/>
      <c r="Z44" s="65"/>
      <c r="AA44" s="65"/>
      <c r="AB44" s="65"/>
    </row>
    <row r="45" spans="1:28" x14ac:dyDescent="0.25">
      <c r="A45" s="190"/>
      <c r="B45" s="7">
        <v>0.54166666666666696</v>
      </c>
      <c r="C45" s="174">
        <v>2509.4545454545455</v>
      </c>
      <c r="D45" s="174">
        <v>2539.3636363636365</v>
      </c>
      <c r="E45" s="174">
        <v>2537.7619047619046</v>
      </c>
      <c r="F45" s="174">
        <v>2658.2380952380954</v>
      </c>
      <c r="G45" s="174">
        <v>2892.8636363636365</v>
      </c>
      <c r="H45" s="174">
        <v>2619.590909090909</v>
      </c>
      <c r="I45" s="175">
        <v>2434</v>
      </c>
      <c r="K45" s="190"/>
      <c r="L45" s="7">
        <v>0.54166666666666696</v>
      </c>
      <c r="M45" s="174">
        <v>2423.5</v>
      </c>
      <c r="N45" s="174">
        <v>2439.5454545454545</v>
      </c>
      <c r="O45" s="174">
        <v>2423.2857142857142</v>
      </c>
      <c r="P45" s="174">
        <v>2584.2380952380954</v>
      </c>
      <c r="Q45" s="174">
        <v>2698.6363636363635</v>
      </c>
      <c r="R45" s="174">
        <v>2819.181818181818</v>
      </c>
      <c r="S45" s="175">
        <v>2519.818181818182</v>
      </c>
      <c r="V45" s="65"/>
      <c r="W45" s="65"/>
      <c r="X45" s="65"/>
      <c r="Y45" s="65"/>
      <c r="Z45" s="65"/>
      <c r="AA45" s="65"/>
      <c r="AB45" s="65"/>
    </row>
    <row r="46" spans="1:28" x14ac:dyDescent="0.25">
      <c r="A46" s="190"/>
      <c r="B46" s="6">
        <v>0.58333333333333304</v>
      </c>
      <c r="C46" s="171">
        <v>2867.5</v>
      </c>
      <c r="D46" s="171">
        <v>2917.0454545454545</v>
      </c>
      <c r="E46" s="171">
        <v>2978.7619047619046</v>
      </c>
      <c r="F46" s="171">
        <v>3064.2380952380954</v>
      </c>
      <c r="G46" s="171">
        <v>3312.4545454545455</v>
      </c>
      <c r="H46" s="171">
        <v>2623.0454545454545</v>
      </c>
      <c r="I46" s="173">
        <v>2449.590909090909</v>
      </c>
      <c r="K46" s="190"/>
      <c r="L46" s="6">
        <v>0.58333333333333304</v>
      </c>
      <c r="M46" s="171">
        <v>2740.3636363636365</v>
      </c>
      <c r="N46" s="171">
        <v>2756.909090909091</v>
      </c>
      <c r="O46" s="171">
        <v>2799.8095238095239</v>
      </c>
      <c r="P46" s="171">
        <v>2822.7619047619046</v>
      </c>
      <c r="Q46" s="171">
        <v>2998.4545454545455</v>
      </c>
      <c r="R46" s="171">
        <v>2839.7272727272725</v>
      </c>
      <c r="S46" s="173">
        <v>2442.4545454545455</v>
      </c>
      <c r="V46" s="65"/>
      <c r="W46" s="65"/>
      <c r="X46" s="65"/>
      <c r="Y46" s="65"/>
      <c r="Z46" s="65"/>
      <c r="AA46" s="65"/>
      <c r="AB46" s="65"/>
    </row>
    <row r="47" spans="1:28" x14ac:dyDescent="0.25">
      <c r="A47" s="190"/>
      <c r="B47" s="7">
        <v>0.625</v>
      </c>
      <c r="C47" s="174">
        <v>3180</v>
      </c>
      <c r="D47" s="174">
        <v>3525.3636363636365</v>
      </c>
      <c r="E47" s="174">
        <v>3386.9047619047619</v>
      </c>
      <c r="F47" s="174">
        <v>3574.9047619047619</v>
      </c>
      <c r="G47" s="174">
        <v>3385.909090909091</v>
      </c>
      <c r="H47" s="174">
        <v>2669.909090909091</v>
      </c>
      <c r="I47" s="175">
        <v>2334.318181818182</v>
      </c>
      <c r="K47" s="190"/>
      <c r="L47" s="7">
        <v>0.625</v>
      </c>
      <c r="M47" s="174">
        <v>3248.8636363636365</v>
      </c>
      <c r="N47" s="174">
        <v>3374.4545454545455</v>
      </c>
      <c r="O47" s="174">
        <v>3239.3809523809523</v>
      </c>
      <c r="P47" s="174">
        <v>3417.8095238095239</v>
      </c>
      <c r="Q47" s="174">
        <v>3354.1363636363635</v>
      </c>
      <c r="R47" s="174">
        <v>2803.2727272727275</v>
      </c>
      <c r="S47" s="175">
        <v>2382.681818181818</v>
      </c>
      <c r="V47" s="65"/>
      <c r="W47" s="65"/>
      <c r="X47" s="65"/>
      <c r="Y47" s="65"/>
      <c r="Z47" s="65"/>
      <c r="AA47" s="65"/>
      <c r="AB47" s="65"/>
    </row>
    <row r="48" spans="1:28" x14ac:dyDescent="0.25">
      <c r="A48" s="190"/>
      <c r="B48" s="6">
        <v>0.66666666666666696</v>
      </c>
      <c r="C48" s="171">
        <v>3463.6363636363635</v>
      </c>
      <c r="D48" s="171">
        <v>3613.1363636363635</v>
      </c>
      <c r="E48" s="171">
        <v>3361.0476190476193</v>
      </c>
      <c r="F48" s="171">
        <v>3595.6666666666665</v>
      </c>
      <c r="G48" s="171">
        <v>3292.2272727272725</v>
      </c>
      <c r="H48" s="171">
        <v>2648.3636363636365</v>
      </c>
      <c r="I48" s="173">
        <v>2354.5</v>
      </c>
      <c r="K48" s="190"/>
      <c r="L48" s="6">
        <v>0.66666666666666696</v>
      </c>
      <c r="M48" s="171">
        <v>3518.590909090909</v>
      </c>
      <c r="N48" s="171">
        <v>3638.1363636363635</v>
      </c>
      <c r="O48" s="171">
        <v>3170.5238095238096</v>
      </c>
      <c r="P48" s="171">
        <v>3626.8571428571427</v>
      </c>
      <c r="Q48" s="171">
        <v>3315.090909090909</v>
      </c>
      <c r="R48" s="171">
        <v>2804.0454545454545</v>
      </c>
      <c r="S48" s="173">
        <v>2313</v>
      </c>
      <c r="V48" s="65"/>
      <c r="W48" s="65"/>
      <c r="X48" s="65"/>
      <c r="Y48" s="65"/>
      <c r="Z48" s="65"/>
      <c r="AA48" s="65"/>
      <c r="AB48" s="65"/>
    </row>
    <row r="49" spans="1:28" x14ac:dyDescent="0.25">
      <c r="A49" s="190"/>
      <c r="B49" s="7">
        <v>0.70833333333333304</v>
      </c>
      <c r="C49" s="174">
        <v>3416.409090909091</v>
      </c>
      <c r="D49" s="174">
        <v>3516.181818181818</v>
      </c>
      <c r="E49" s="174">
        <v>3430.1428571428573</v>
      </c>
      <c r="F49" s="174">
        <v>3482.8571428571427</v>
      </c>
      <c r="G49" s="174">
        <v>3068.318181818182</v>
      </c>
      <c r="H49" s="174">
        <v>2426</v>
      </c>
      <c r="I49" s="175">
        <v>2258.5454545454545</v>
      </c>
      <c r="K49" s="190"/>
      <c r="L49" s="7">
        <v>0.70833333333333304</v>
      </c>
      <c r="M49" s="174">
        <v>3249.5</v>
      </c>
      <c r="N49" s="174">
        <v>3305.2272727272725</v>
      </c>
      <c r="O49" s="174">
        <v>3253</v>
      </c>
      <c r="P49" s="174">
        <v>3507.4761904761904</v>
      </c>
      <c r="Q49" s="174">
        <v>3155.6363636363635</v>
      </c>
      <c r="R49" s="174">
        <v>2585.2272727272725</v>
      </c>
      <c r="S49" s="175">
        <v>2231.2272727272725</v>
      </c>
      <c r="V49" s="65"/>
      <c r="W49" s="65"/>
      <c r="X49" s="65"/>
      <c r="Y49" s="65"/>
      <c r="Z49" s="65"/>
      <c r="AA49" s="65"/>
      <c r="AB49" s="65"/>
    </row>
    <row r="50" spans="1:28" x14ac:dyDescent="0.25">
      <c r="A50" s="190"/>
      <c r="B50" s="6">
        <v>0.75</v>
      </c>
      <c r="C50" s="171">
        <v>2613.0454545454545</v>
      </c>
      <c r="D50" s="171">
        <v>2689.681818181818</v>
      </c>
      <c r="E50" s="171">
        <v>2785.8095238095239</v>
      </c>
      <c r="F50" s="171">
        <v>2776.9047619047619</v>
      </c>
      <c r="G50" s="171">
        <v>2545.590909090909</v>
      </c>
      <c r="H50" s="171">
        <v>2139.8636363636365</v>
      </c>
      <c r="I50" s="173">
        <v>2002.8636363636363</v>
      </c>
      <c r="K50" s="190"/>
      <c r="L50" s="6">
        <v>0.75</v>
      </c>
      <c r="M50" s="171">
        <v>2310.6363636363635</v>
      </c>
      <c r="N50" s="171">
        <v>2477.6363636363635</v>
      </c>
      <c r="O50" s="171">
        <v>2495.8571428571427</v>
      </c>
      <c r="P50" s="171">
        <v>2595.7142857142858</v>
      </c>
      <c r="Q50" s="171">
        <v>2787.5</v>
      </c>
      <c r="R50" s="171">
        <v>2276.7727272727275</v>
      </c>
      <c r="S50" s="173">
        <v>1917.7727272727273</v>
      </c>
      <c r="V50" s="65"/>
      <c r="W50" s="65"/>
      <c r="X50" s="65"/>
      <c r="Y50" s="65"/>
      <c r="Z50" s="65"/>
      <c r="AA50" s="65"/>
      <c r="AB50" s="65"/>
    </row>
    <row r="51" spans="1:28" x14ac:dyDescent="0.25">
      <c r="A51" s="190"/>
      <c r="B51" s="7">
        <v>0.79166666666666696</v>
      </c>
      <c r="C51" s="174">
        <v>1816.8636363636363</v>
      </c>
      <c r="D51" s="174">
        <v>1920.909090909091</v>
      </c>
      <c r="E51" s="174">
        <v>1963.5238095238096</v>
      </c>
      <c r="F51" s="174">
        <v>2003.7142857142858</v>
      </c>
      <c r="G51" s="174">
        <v>1987.8181818181818</v>
      </c>
      <c r="H51" s="174">
        <v>1826.0454545454545</v>
      </c>
      <c r="I51" s="175">
        <v>1587.090909090909</v>
      </c>
      <c r="K51" s="190"/>
      <c r="L51" s="7">
        <v>0.79166666666666696</v>
      </c>
      <c r="M51" s="174">
        <v>1510.2727272727273</v>
      </c>
      <c r="N51" s="174">
        <v>1563.3636363636363</v>
      </c>
      <c r="O51" s="174">
        <v>1615.9047619047619</v>
      </c>
      <c r="P51" s="174">
        <v>1734.5714285714287</v>
      </c>
      <c r="Q51" s="174">
        <v>2105.6363636363635</v>
      </c>
      <c r="R51" s="174">
        <v>1773.2272727272727</v>
      </c>
      <c r="S51" s="175">
        <v>1540.6363636363637</v>
      </c>
      <c r="V51" s="65"/>
      <c r="W51" s="65"/>
      <c r="X51" s="65"/>
      <c r="Y51" s="65"/>
      <c r="Z51" s="65"/>
      <c r="AA51" s="65"/>
      <c r="AB51" s="65"/>
    </row>
    <row r="52" spans="1:28" x14ac:dyDescent="0.25">
      <c r="A52" s="190"/>
      <c r="B52" s="6">
        <v>0.83333333333333304</v>
      </c>
      <c r="C52" s="171">
        <v>1495.6818181818182</v>
      </c>
      <c r="D52" s="171">
        <v>1632.3636363636363</v>
      </c>
      <c r="E52" s="171">
        <v>1720.3333333333333</v>
      </c>
      <c r="F52" s="171">
        <v>1766.6190476190477</v>
      </c>
      <c r="G52" s="171">
        <v>1679.090909090909</v>
      </c>
      <c r="H52" s="171">
        <v>1603.8181818181818</v>
      </c>
      <c r="I52" s="173">
        <v>1319</v>
      </c>
      <c r="K52" s="190"/>
      <c r="L52" s="6">
        <v>0.83333333333333304</v>
      </c>
      <c r="M52" s="171">
        <v>1129.1818181818182</v>
      </c>
      <c r="N52" s="171">
        <v>1209.6363636363637</v>
      </c>
      <c r="O52" s="171">
        <v>1255.0952380952381</v>
      </c>
      <c r="P52" s="171">
        <v>1378.7619047619048</v>
      </c>
      <c r="Q52" s="171">
        <v>1630.1818181818182</v>
      </c>
      <c r="R52" s="171">
        <v>1407.5</v>
      </c>
      <c r="S52" s="173">
        <v>1391.4545454545455</v>
      </c>
      <c r="V52" s="65"/>
      <c r="W52" s="65"/>
      <c r="X52" s="65"/>
      <c r="Y52" s="65"/>
      <c r="Z52" s="65"/>
      <c r="AA52" s="65"/>
      <c r="AB52" s="65"/>
    </row>
    <row r="53" spans="1:28" x14ac:dyDescent="0.25">
      <c r="A53" s="190"/>
      <c r="B53" s="7">
        <v>0.875</v>
      </c>
      <c r="C53" s="174">
        <v>1279.1818181818182</v>
      </c>
      <c r="D53" s="174">
        <v>1415.5</v>
      </c>
      <c r="E53" s="174">
        <v>1428.4761904761904</v>
      </c>
      <c r="F53" s="174">
        <v>1492</v>
      </c>
      <c r="G53" s="174">
        <v>1536.4545454545455</v>
      </c>
      <c r="H53" s="174">
        <v>1470.1363636363637</v>
      </c>
      <c r="I53" s="175">
        <v>1012.0454545454545</v>
      </c>
      <c r="K53" s="190"/>
      <c r="L53" s="7">
        <v>0.875</v>
      </c>
      <c r="M53" s="174">
        <v>935.90909090909088</v>
      </c>
      <c r="N53" s="174">
        <v>1017.6363636363636</v>
      </c>
      <c r="O53" s="174">
        <v>1087.047619047619</v>
      </c>
      <c r="P53" s="174">
        <v>1162.6190476190477</v>
      </c>
      <c r="Q53" s="174">
        <v>1395.6818181818182</v>
      </c>
      <c r="R53" s="174">
        <v>1235.1363636363637</v>
      </c>
      <c r="S53" s="175">
        <v>1051.5</v>
      </c>
      <c r="V53" s="65"/>
      <c r="W53" s="65"/>
      <c r="X53" s="65"/>
      <c r="Y53" s="65"/>
      <c r="Z53" s="65"/>
      <c r="AA53" s="65"/>
      <c r="AB53" s="65"/>
    </row>
    <row r="54" spans="1:28" x14ac:dyDescent="0.25">
      <c r="A54" s="190"/>
      <c r="B54" s="6">
        <v>0.91666666666666696</v>
      </c>
      <c r="C54" s="171">
        <v>872.72727272727275</v>
      </c>
      <c r="D54" s="171">
        <v>972</v>
      </c>
      <c r="E54" s="171">
        <v>956.52380952380952</v>
      </c>
      <c r="F54" s="171">
        <v>1039.0952380952381</v>
      </c>
      <c r="G54" s="171">
        <v>1215.8636363636363</v>
      </c>
      <c r="H54" s="171">
        <v>1178.2272727272727</v>
      </c>
      <c r="I54" s="173">
        <v>751.5</v>
      </c>
      <c r="K54" s="190"/>
      <c r="L54" s="6">
        <v>0.91666666666666696</v>
      </c>
      <c r="M54" s="171">
        <v>719.5454545454545</v>
      </c>
      <c r="N54" s="171">
        <v>703.81818181818187</v>
      </c>
      <c r="O54" s="171">
        <v>770.33333333333337</v>
      </c>
      <c r="P54" s="171">
        <v>855.85714285714289</v>
      </c>
      <c r="Q54" s="171">
        <v>1096.9545454545455</v>
      </c>
      <c r="R54" s="171">
        <v>1063.1363636363637</v>
      </c>
      <c r="S54" s="173">
        <v>786.81818181818187</v>
      </c>
      <c r="V54" s="65"/>
      <c r="W54" s="65"/>
      <c r="X54" s="65"/>
      <c r="Y54" s="65"/>
      <c r="Z54" s="65"/>
      <c r="AA54" s="65"/>
      <c r="AB54" s="65"/>
    </row>
    <row r="55" spans="1:28" ht="15.75" thickBot="1" x14ac:dyDescent="0.3">
      <c r="A55" s="191"/>
      <c r="B55" s="8">
        <v>0.95833333333333304</v>
      </c>
      <c r="C55" s="176">
        <v>588.31818181818187</v>
      </c>
      <c r="D55" s="176">
        <v>624.36363636363637</v>
      </c>
      <c r="E55" s="176">
        <v>611</v>
      </c>
      <c r="F55" s="176">
        <v>675.61904761904759</v>
      </c>
      <c r="G55" s="176">
        <v>913.68181818181813</v>
      </c>
      <c r="H55" s="176">
        <v>851.31818181818187</v>
      </c>
      <c r="I55" s="177">
        <v>539.68181818181813</v>
      </c>
      <c r="K55" s="191"/>
      <c r="L55" s="8">
        <v>0.95833333333333304</v>
      </c>
      <c r="M55" s="176">
        <v>497.36363636363637</v>
      </c>
      <c r="N55" s="176">
        <v>501.27272727272725</v>
      </c>
      <c r="O55" s="176">
        <v>509.61904761904759</v>
      </c>
      <c r="P55" s="176">
        <v>583.61904761904759</v>
      </c>
      <c r="Q55" s="176">
        <v>781</v>
      </c>
      <c r="R55" s="176">
        <v>764.9545454545455</v>
      </c>
      <c r="S55" s="177">
        <v>544.31818181818187</v>
      </c>
      <c r="V55" s="65"/>
      <c r="W55" s="65"/>
      <c r="X55" s="65"/>
      <c r="Y55" s="65"/>
      <c r="Z55" s="65"/>
      <c r="AA55" s="65"/>
      <c r="AB55" s="65"/>
    </row>
    <row r="56" spans="1:28" x14ac:dyDescent="0.25">
      <c r="W56" s="65"/>
    </row>
    <row r="57" spans="1:28" x14ac:dyDescent="0.25">
      <c r="B57" s="9" t="s">
        <v>10</v>
      </c>
    </row>
  </sheetData>
  <mergeCells count="6">
    <mergeCell ref="A5:I5"/>
    <mergeCell ref="K5:S5"/>
    <mergeCell ref="A7:A30"/>
    <mergeCell ref="K7:K30"/>
    <mergeCell ref="A32:A55"/>
    <mergeCell ref="K32:K55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7"/>
  <sheetViews>
    <sheetView workbookViewId="0">
      <selection activeCell="O3" sqref="O3"/>
    </sheetView>
  </sheetViews>
  <sheetFormatPr defaultRowHeight="15" x14ac:dyDescent="0.25"/>
  <cols>
    <col min="1" max="1" width="3.7109375" customWidth="1"/>
    <col min="2" max="2" width="10.7109375" customWidth="1"/>
    <col min="3" max="9" width="11.7109375" customWidth="1"/>
    <col min="10" max="10" width="6" customWidth="1"/>
    <col min="11" max="11" width="3.7109375" customWidth="1"/>
    <col min="12" max="12" width="10.7109375" customWidth="1"/>
    <col min="13" max="19" width="11.7109375" customWidth="1"/>
  </cols>
  <sheetData>
    <row r="1" spans="1:19" x14ac:dyDescent="0.25">
      <c r="B1" s="1" t="s">
        <v>8</v>
      </c>
    </row>
    <row r="2" spans="1:19" x14ac:dyDescent="0.25">
      <c r="B2" s="1" t="s">
        <v>321</v>
      </c>
    </row>
    <row r="3" spans="1:19" x14ac:dyDescent="0.25">
      <c r="B3" t="s">
        <v>299</v>
      </c>
    </row>
    <row r="4" spans="1:19" ht="15.75" thickBot="1" x14ac:dyDescent="0.3"/>
    <row r="5" spans="1:19" ht="18" customHeight="1" thickBot="1" x14ac:dyDescent="0.3">
      <c r="A5" s="187" t="s">
        <v>332</v>
      </c>
      <c r="B5" s="188"/>
      <c r="C5" s="188"/>
      <c r="D5" s="188"/>
      <c r="E5" s="188"/>
      <c r="F5" s="188"/>
      <c r="G5" s="188"/>
      <c r="H5" s="188"/>
      <c r="I5" s="189"/>
      <c r="J5" s="10"/>
      <c r="K5" s="187" t="s">
        <v>333</v>
      </c>
      <c r="L5" s="188"/>
      <c r="M5" s="188"/>
      <c r="N5" s="188"/>
      <c r="O5" s="188"/>
      <c r="P5" s="188"/>
      <c r="Q5" s="188"/>
      <c r="R5" s="188"/>
      <c r="S5" s="189"/>
    </row>
    <row r="6" spans="1:19" x14ac:dyDescent="0.25">
      <c r="A6" s="2"/>
      <c r="B6" s="3" t="s">
        <v>0</v>
      </c>
      <c r="C6" s="4" t="s">
        <v>1</v>
      </c>
      <c r="D6" s="4" t="s">
        <v>2</v>
      </c>
      <c r="E6" s="4" t="s">
        <v>3</v>
      </c>
      <c r="F6" s="4" t="s">
        <v>4</v>
      </c>
      <c r="G6" s="4" t="s">
        <v>5</v>
      </c>
      <c r="H6" s="4" t="s">
        <v>6</v>
      </c>
      <c r="I6" s="5" t="s">
        <v>7</v>
      </c>
      <c r="K6" s="2"/>
      <c r="L6" s="3" t="s">
        <v>0</v>
      </c>
      <c r="M6" s="4" t="s">
        <v>1</v>
      </c>
      <c r="N6" s="4" t="s">
        <v>2</v>
      </c>
      <c r="O6" s="4" t="s">
        <v>3</v>
      </c>
      <c r="P6" s="4" t="s">
        <v>4</v>
      </c>
      <c r="Q6" s="4" t="s">
        <v>5</v>
      </c>
      <c r="R6" s="4" t="s">
        <v>6</v>
      </c>
      <c r="S6" s="5" t="s">
        <v>7</v>
      </c>
    </row>
    <row r="7" spans="1:19" x14ac:dyDescent="0.25">
      <c r="A7" s="190" t="s">
        <v>11</v>
      </c>
      <c r="B7" s="6">
        <v>0</v>
      </c>
      <c r="C7" s="171">
        <v>78.384615384615387</v>
      </c>
      <c r="D7" s="172">
        <v>69.230769230769226</v>
      </c>
      <c r="E7" s="171">
        <v>71.07692307692308</v>
      </c>
      <c r="F7" s="171">
        <v>75.846153846153854</v>
      </c>
      <c r="G7" s="171">
        <v>92.076923076923066</v>
      </c>
      <c r="H7" s="171">
        <v>136.42857142857144</v>
      </c>
      <c r="I7" s="173">
        <v>144.84615384615384</v>
      </c>
      <c r="K7" s="190" t="s">
        <v>11</v>
      </c>
      <c r="L7" s="6">
        <v>0</v>
      </c>
      <c r="M7" s="171">
        <v>129.92307692307693</v>
      </c>
      <c r="N7" s="172">
        <v>126.00000000000001</v>
      </c>
      <c r="O7" s="171">
        <v>140.69230769230771</v>
      </c>
      <c r="P7" s="171">
        <v>155.38461538461539</v>
      </c>
      <c r="Q7" s="171">
        <v>164</v>
      </c>
      <c r="R7" s="171">
        <v>236.57142857142856</v>
      </c>
      <c r="S7" s="173">
        <v>233</v>
      </c>
    </row>
    <row r="8" spans="1:19" x14ac:dyDescent="0.25">
      <c r="A8" s="190"/>
      <c r="B8" s="7">
        <v>4.1666666666666664E-2</v>
      </c>
      <c r="C8" s="174">
        <v>52.846153846153847</v>
      </c>
      <c r="D8" s="174">
        <v>49.384615384615387</v>
      </c>
      <c r="E8" s="174">
        <v>48.307692307692314</v>
      </c>
      <c r="F8" s="174">
        <v>53.153846153846146</v>
      </c>
      <c r="G8" s="174">
        <v>63.46153846153846</v>
      </c>
      <c r="H8" s="174">
        <v>79.071428571428569</v>
      </c>
      <c r="I8" s="175">
        <v>87.615384615384613</v>
      </c>
      <c r="K8" s="190"/>
      <c r="L8" s="7">
        <v>4.1666666666666664E-2</v>
      </c>
      <c r="M8" s="174">
        <v>71.615384615384613</v>
      </c>
      <c r="N8" s="174">
        <v>72.692307692307693</v>
      </c>
      <c r="O8" s="174">
        <v>77.07692307692308</v>
      </c>
      <c r="P8" s="174">
        <v>86.538461538461533</v>
      </c>
      <c r="Q8" s="174">
        <v>92.769230769230774</v>
      </c>
      <c r="R8" s="174">
        <v>143</v>
      </c>
      <c r="S8" s="175">
        <v>136</v>
      </c>
    </row>
    <row r="9" spans="1:19" x14ac:dyDescent="0.25">
      <c r="A9" s="190"/>
      <c r="B9" s="6">
        <v>8.3333333333333329E-2</v>
      </c>
      <c r="C9" s="171">
        <v>46.846153846153854</v>
      </c>
      <c r="D9" s="172">
        <v>47.07692307692308</v>
      </c>
      <c r="E9" s="171">
        <v>40.615384615384613</v>
      </c>
      <c r="F9" s="171">
        <v>44.769230769230774</v>
      </c>
      <c r="G9" s="171">
        <v>48.07692307692308</v>
      </c>
      <c r="H9" s="171">
        <v>58.857142857142854</v>
      </c>
      <c r="I9" s="173">
        <v>59</v>
      </c>
      <c r="K9" s="190"/>
      <c r="L9" s="6">
        <v>8.3333333333333329E-2</v>
      </c>
      <c r="M9" s="171">
        <v>50.230769230769226</v>
      </c>
      <c r="N9" s="172">
        <v>47.07692307692308</v>
      </c>
      <c r="O9" s="171">
        <v>52.769230769230774</v>
      </c>
      <c r="P9" s="171">
        <v>59.076923076923073</v>
      </c>
      <c r="Q9" s="171">
        <v>72.307692307692307</v>
      </c>
      <c r="R9" s="171">
        <v>108.07142857142857</v>
      </c>
      <c r="S9" s="173">
        <v>115.38461538461539</v>
      </c>
    </row>
    <row r="10" spans="1:19" x14ac:dyDescent="0.25">
      <c r="A10" s="190"/>
      <c r="B10" s="7">
        <v>0.125</v>
      </c>
      <c r="C10" s="174">
        <v>67.615384615384613</v>
      </c>
      <c r="D10" s="174">
        <v>60.307692307692314</v>
      </c>
      <c r="E10" s="174">
        <v>64.230769230769226</v>
      </c>
      <c r="F10" s="174">
        <v>66.076923076923066</v>
      </c>
      <c r="G10" s="174">
        <v>70.307692307692307</v>
      </c>
      <c r="H10" s="174">
        <v>59</v>
      </c>
      <c r="I10" s="175">
        <v>48.307692307692314</v>
      </c>
      <c r="K10" s="190"/>
      <c r="L10" s="7">
        <v>0.125</v>
      </c>
      <c r="M10" s="174">
        <v>48.84615384615384</v>
      </c>
      <c r="N10" s="174">
        <v>48</v>
      </c>
      <c r="O10" s="174">
        <v>52.07692307692308</v>
      </c>
      <c r="P10" s="174">
        <v>51.384615384615387</v>
      </c>
      <c r="Q10" s="174">
        <v>55.538461538461533</v>
      </c>
      <c r="R10" s="174">
        <v>74.642857142857139</v>
      </c>
      <c r="S10" s="175">
        <v>63.38461538461538</v>
      </c>
    </row>
    <row r="11" spans="1:19" x14ac:dyDescent="0.25">
      <c r="A11" s="190"/>
      <c r="B11" s="6">
        <v>0.16666666666666699</v>
      </c>
      <c r="C11" s="171">
        <v>212.84615384615384</v>
      </c>
      <c r="D11" s="172">
        <v>210.07692307692309</v>
      </c>
      <c r="E11" s="171">
        <v>207.46153846153845</v>
      </c>
      <c r="F11" s="171">
        <v>194.23076923076923</v>
      </c>
      <c r="G11" s="171">
        <v>190</v>
      </c>
      <c r="H11" s="171">
        <v>70.642857142857139</v>
      </c>
      <c r="I11" s="173">
        <v>59</v>
      </c>
      <c r="K11" s="190"/>
      <c r="L11" s="6">
        <v>0.16666666666666699</v>
      </c>
      <c r="M11" s="171">
        <v>57.53846153846154</v>
      </c>
      <c r="N11" s="172">
        <v>56.615384615384613</v>
      </c>
      <c r="O11" s="171">
        <v>53.53846153846154</v>
      </c>
      <c r="P11" s="171">
        <v>60.53846153846154</v>
      </c>
      <c r="Q11" s="171">
        <v>63.384615384615387</v>
      </c>
      <c r="R11" s="171">
        <v>55.428571428571431</v>
      </c>
      <c r="S11" s="173">
        <v>46.692307692307693</v>
      </c>
    </row>
    <row r="12" spans="1:19" x14ac:dyDescent="0.25">
      <c r="A12" s="190"/>
      <c r="B12" s="7">
        <v>0.20833333333333301</v>
      </c>
      <c r="C12" s="174">
        <v>711.38461538461536</v>
      </c>
      <c r="D12" s="174">
        <v>721.46153846153845</v>
      </c>
      <c r="E12" s="174">
        <v>723.23076923076928</v>
      </c>
      <c r="F12" s="174">
        <v>654.76923076923083</v>
      </c>
      <c r="G12" s="174">
        <v>603</v>
      </c>
      <c r="H12" s="174">
        <v>192.5</v>
      </c>
      <c r="I12" s="175">
        <v>125</v>
      </c>
      <c r="K12" s="190"/>
      <c r="L12" s="7">
        <v>0.20833333333333301</v>
      </c>
      <c r="M12" s="174">
        <v>134.76923076923077</v>
      </c>
      <c r="N12" s="174">
        <v>131.69230769230768</v>
      </c>
      <c r="O12" s="174">
        <v>126</v>
      </c>
      <c r="P12" s="174">
        <v>137.23076923076923</v>
      </c>
      <c r="Q12" s="174">
        <v>118.23076923076923</v>
      </c>
      <c r="R12" s="174">
        <v>78.285714285714278</v>
      </c>
      <c r="S12" s="175">
        <v>64.84615384615384</v>
      </c>
    </row>
    <row r="13" spans="1:19" x14ac:dyDescent="0.25">
      <c r="A13" s="190"/>
      <c r="B13" s="6">
        <v>0.25</v>
      </c>
      <c r="C13" s="171">
        <v>1149.0769230769231</v>
      </c>
      <c r="D13" s="172">
        <v>1196.6923076923076</v>
      </c>
      <c r="E13" s="171">
        <v>1192.3076923076924</v>
      </c>
      <c r="F13" s="171">
        <v>1124.8461538461538</v>
      </c>
      <c r="G13" s="171">
        <v>1068.0769230769231</v>
      </c>
      <c r="H13" s="171">
        <v>371.64285714285717</v>
      </c>
      <c r="I13" s="173">
        <v>229.53846153846155</v>
      </c>
      <c r="K13" s="190"/>
      <c r="L13" s="6">
        <v>0.25</v>
      </c>
      <c r="M13" s="171">
        <v>357.76923076923077</v>
      </c>
      <c r="N13" s="172">
        <v>353.92307692307691</v>
      </c>
      <c r="O13" s="171">
        <v>359.76923076923077</v>
      </c>
      <c r="P13" s="171">
        <v>341.92307692307691</v>
      </c>
      <c r="Q13" s="171">
        <v>345.84615384615387</v>
      </c>
      <c r="R13" s="171">
        <v>199.35714285714283</v>
      </c>
      <c r="S13" s="173">
        <v>156.61538461538461</v>
      </c>
    </row>
    <row r="14" spans="1:19" x14ac:dyDescent="0.25">
      <c r="A14" s="190"/>
      <c r="B14" s="7">
        <v>0.29166666666666702</v>
      </c>
      <c r="C14" s="174">
        <v>1122</v>
      </c>
      <c r="D14" s="174">
        <v>1135.5384615384614</v>
      </c>
      <c r="E14" s="174">
        <v>1158.7692307692307</v>
      </c>
      <c r="F14" s="174">
        <v>1108</v>
      </c>
      <c r="G14" s="174">
        <v>1060.9230769230769</v>
      </c>
      <c r="H14" s="174">
        <v>493.71428571428578</v>
      </c>
      <c r="I14" s="175">
        <v>309.30769230769226</v>
      </c>
      <c r="K14" s="190"/>
      <c r="L14" s="7">
        <v>0.29166666666666702</v>
      </c>
      <c r="M14" s="174">
        <v>550.46153846153845</v>
      </c>
      <c r="N14" s="174">
        <v>545.46153846153845</v>
      </c>
      <c r="O14" s="174">
        <v>562.07692307692309</v>
      </c>
      <c r="P14" s="174">
        <v>535.76923076923072</v>
      </c>
      <c r="Q14" s="174">
        <v>495.5384615384616</v>
      </c>
      <c r="R14" s="174">
        <v>370.85714285714289</v>
      </c>
      <c r="S14" s="175">
        <v>369.15384615384613</v>
      </c>
    </row>
    <row r="15" spans="1:19" x14ac:dyDescent="0.25">
      <c r="A15" s="190"/>
      <c r="B15" s="6">
        <v>0.33333333333333298</v>
      </c>
      <c r="C15" s="171">
        <v>942.69230769230762</v>
      </c>
      <c r="D15" s="172">
        <v>949.07692307692309</v>
      </c>
      <c r="E15" s="171">
        <v>958.61538461538453</v>
      </c>
      <c r="F15" s="171">
        <v>903.92307692307691</v>
      </c>
      <c r="G15" s="171">
        <v>900.46153846153845</v>
      </c>
      <c r="H15" s="171">
        <v>626.14285714285711</v>
      </c>
      <c r="I15" s="173">
        <v>419.84615384615387</v>
      </c>
      <c r="K15" s="190"/>
      <c r="L15" s="6">
        <v>0.33333333333333298</v>
      </c>
      <c r="M15" s="171">
        <v>595.23076923076917</v>
      </c>
      <c r="N15" s="172">
        <v>612.23076923076928</v>
      </c>
      <c r="O15" s="171">
        <v>588.92307692307691</v>
      </c>
      <c r="P15" s="171">
        <v>591.92307692307691</v>
      </c>
      <c r="Q15" s="171">
        <v>566.46153846153845</v>
      </c>
      <c r="R15" s="171">
        <v>476.14285714285711</v>
      </c>
      <c r="S15" s="173">
        <v>352.15384615384619</v>
      </c>
    </row>
    <row r="16" spans="1:19" x14ac:dyDescent="0.25">
      <c r="A16" s="190"/>
      <c r="B16" s="7">
        <v>0.375</v>
      </c>
      <c r="C16" s="174">
        <v>782.46153846153845</v>
      </c>
      <c r="D16" s="174">
        <v>760.61538461538453</v>
      </c>
      <c r="E16" s="174">
        <v>775.38461538461536</v>
      </c>
      <c r="F16" s="174">
        <v>750.15384615384619</v>
      </c>
      <c r="G16" s="174">
        <v>777.15384615384619</v>
      </c>
      <c r="H16" s="174">
        <v>773.5</v>
      </c>
      <c r="I16" s="175">
        <v>635.30769230769226</v>
      </c>
      <c r="K16" s="190"/>
      <c r="L16" s="7">
        <v>0.375</v>
      </c>
      <c r="M16" s="174">
        <v>552.76923076923072</v>
      </c>
      <c r="N16" s="174">
        <v>564.23076923076917</v>
      </c>
      <c r="O16" s="174">
        <v>540.30769230769238</v>
      </c>
      <c r="P16" s="174">
        <v>542.15384615384619</v>
      </c>
      <c r="Q16" s="174">
        <v>575.61538461538464</v>
      </c>
      <c r="R16" s="174">
        <v>575.85714285714289</v>
      </c>
      <c r="S16" s="175">
        <v>488.23076923076917</v>
      </c>
    </row>
    <row r="17" spans="1:19" x14ac:dyDescent="0.25">
      <c r="A17" s="190"/>
      <c r="B17" s="6">
        <v>0.41666666666666702</v>
      </c>
      <c r="C17" s="171">
        <v>759.46153846153845</v>
      </c>
      <c r="D17" s="172">
        <v>754.84615384615381</v>
      </c>
      <c r="E17" s="171">
        <v>765.23076923076928</v>
      </c>
      <c r="F17" s="171">
        <v>756.84615384615392</v>
      </c>
      <c r="G17" s="171">
        <v>799.61538461538453</v>
      </c>
      <c r="H17" s="171">
        <v>886.28571428571433</v>
      </c>
      <c r="I17" s="173">
        <v>858.07692307692309</v>
      </c>
      <c r="K17" s="190"/>
      <c r="L17" s="6">
        <v>0.41666666666666702</v>
      </c>
      <c r="M17" s="171">
        <v>612.46153846153845</v>
      </c>
      <c r="N17" s="172">
        <v>577.07692307692309</v>
      </c>
      <c r="O17" s="171">
        <v>588.15384615384608</v>
      </c>
      <c r="P17" s="171">
        <v>591.61538461538464</v>
      </c>
      <c r="Q17" s="171">
        <v>644.76923076923083</v>
      </c>
      <c r="R17" s="171">
        <v>669.21428571428567</v>
      </c>
      <c r="S17" s="173">
        <v>673.69230769230774</v>
      </c>
    </row>
    <row r="18" spans="1:19" x14ac:dyDescent="0.25">
      <c r="A18" s="190"/>
      <c r="B18" s="7">
        <v>0.45833333333333298</v>
      </c>
      <c r="C18" s="174">
        <v>768.61538461538476</v>
      </c>
      <c r="D18" s="174">
        <v>750.23076923076928</v>
      </c>
      <c r="E18" s="174">
        <v>779.61538461538464</v>
      </c>
      <c r="F18" s="174">
        <v>775.84615384615381</v>
      </c>
      <c r="G18" s="174">
        <v>820.69230769230762</v>
      </c>
      <c r="H18" s="174">
        <v>923.14285714285722</v>
      </c>
      <c r="I18" s="175">
        <v>798</v>
      </c>
      <c r="K18" s="190"/>
      <c r="L18" s="7">
        <v>0.45833333333333298</v>
      </c>
      <c r="M18" s="174">
        <v>632.69230769230762</v>
      </c>
      <c r="N18" s="174">
        <v>625.61538461538464</v>
      </c>
      <c r="O18" s="174">
        <v>635.30769230769238</v>
      </c>
      <c r="P18" s="174">
        <v>640.76923076923072</v>
      </c>
      <c r="Q18" s="174">
        <v>710.76923076923072</v>
      </c>
      <c r="R18" s="174">
        <v>711.14285714285711</v>
      </c>
      <c r="S18" s="175">
        <v>614.92307692307691</v>
      </c>
    </row>
    <row r="19" spans="1:19" x14ac:dyDescent="0.25">
      <c r="A19" s="190"/>
      <c r="B19" s="6">
        <v>0.5</v>
      </c>
      <c r="C19" s="171">
        <v>797.92307692307691</v>
      </c>
      <c r="D19" s="172">
        <v>821.46153846153834</v>
      </c>
      <c r="E19" s="171">
        <v>831.53846153846166</v>
      </c>
      <c r="F19" s="171">
        <v>796.76923076923072</v>
      </c>
      <c r="G19" s="171">
        <v>816.23076923076928</v>
      </c>
      <c r="H19" s="171">
        <v>918.28571428571433</v>
      </c>
      <c r="I19" s="173">
        <v>977.38461538461524</v>
      </c>
      <c r="K19" s="190"/>
      <c r="L19" s="6">
        <v>0.5</v>
      </c>
      <c r="M19" s="171">
        <v>717.61538461538464</v>
      </c>
      <c r="N19" s="172">
        <v>689.84615384615381</v>
      </c>
      <c r="O19" s="171">
        <v>721.07692307692298</v>
      </c>
      <c r="P19" s="171">
        <v>698.07692307692309</v>
      </c>
      <c r="Q19" s="171">
        <v>820.92307692307691</v>
      </c>
      <c r="R19" s="171">
        <v>768.14285714285711</v>
      </c>
      <c r="S19" s="173">
        <v>707.92307692307691</v>
      </c>
    </row>
    <row r="20" spans="1:19" x14ac:dyDescent="0.25">
      <c r="A20" s="190"/>
      <c r="B20" s="7">
        <v>0.54166666666666696</v>
      </c>
      <c r="C20" s="174">
        <v>737.69230769230762</v>
      </c>
      <c r="D20" s="174">
        <v>736.53846153846166</v>
      </c>
      <c r="E20" s="174">
        <v>755.92307692307691</v>
      </c>
      <c r="F20" s="174">
        <v>730.92307692307691</v>
      </c>
      <c r="G20" s="174">
        <v>806</v>
      </c>
      <c r="H20" s="174">
        <v>895.07142857142867</v>
      </c>
      <c r="I20" s="175">
        <v>897.46153846153845</v>
      </c>
      <c r="K20" s="190"/>
      <c r="L20" s="7">
        <v>0.54166666666666696</v>
      </c>
      <c r="M20" s="174">
        <v>708</v>
      </c>
      <c r="N20" s="174">
        <v>700.46153846153834</v>
      </c>
      <c r="O20" s="174">
        <v>732.38461538461536</v>
      </c>
      <c r="P20" s="174">
        <v>705.61538461538476</v>
      </c>
      <c r="Q20" s="174">
        <v>804.61538461538453</v>
      </c>
      <c r="R20" s="174">
        <v>778.14285714285711</v>
      </c>
      <c r="S20" s="175">
        <v>750.30769230769226</v>
      </c>
    </row>
    <row r="21" spans="1:19" x14ac:dyDescent="0.25">
      <c r="A21" s="190"/>
      <c r="B21" s="6">
        <v>0.58333333333333304</v>
      </c>
      <c r="C21" s="171">
        <v>750.53846153846166</v>
      </c>
      <c r="D21" s="172">
        <v>738.23076923076928</v>
      </c>
      <c r="E21" s="171">
        <v>739.76923076923072</v>
      </c>
      <c r="F21" s="171">
        <v>760.61538461538464</v>
      </c>
      <c r="G21" s="171">
        <v>783.92307692307691</v>
      </c>
      <c r="H21" s="171">
        <v>847.64285714285711</v>
      </c>
      <c r="I21" s="173">
        <v>830.69230769230774</v>
      </c>
      <c r="K21" s="190"/>
      <c r="L21" s="6">
        <v>0.58333333333333304</v>
      </c>
      <c r="M21" s="171">
        <v>814.23076923076928</v>
      </c>
      <c r="N21" s="172">
        <v>813.30769230769238</v>
      </c>
      <c r="O21" s="171">
        <v>832.07692307692309</v>
      </c>
      <c r="P21" s="171">
        <v>829.07692307692309</v>
      </c>
      <c r="Q21" s="171">
        <v>877.61538461538464</v>
      </c>
      <c r="R21" s="171">
        <v>805.64285714285711</v>
      </c>
      <c r="S21" s="173">
        <v>754.61538461538464</v>
      </c>
    </row>
    <row r="22" spans="1:19" x14ac:dyDescent="0.25">
      <c r="A22" s="190"/>
      <c r="B22" s="7">
        <v>0.625</v>
      </c>
      <c r="C22" s="174">
        <v>720.92307692307691</v>
      </c>
      <c r="D22" s="174">
        <v>744.92307692307691</v>
      </c>
      <c r="E22" s="174">
        <v>746.46153846153845</v>
      </c>
      <c r="F22" s="174">
        <v>731.07692307692309</v>
      </c>
      <c r="G22" s="174">
        <v>796</v>
      </c>
      <c r="H22" s="174">
        <v>823.42857142857144</v>
      </c>
      <c r="I22" s="175">
        <v>759.61538461538453</v>
      </c>
      <c r="K22" s="190"/>
      <c r="L22" s="7">
        <v>0.625</v>
      </c>
      <c r="M22" s="174">
        <v>947.30769230769238</v>
      </c>
      <c r="N22" s="174">
        <v>954.23076923076928</v>
      </c>
      <c r="O22" s="174">
        <v>959.30769230769238</v>
      </c>
      <c r="P22" s="174">
        <v>899.46153846153834</v>
      </c>
      <c r="Q22" s="174">
        <v>938.53846153846155</v>
      </c>
      <c r="R22" s="174">
        <v>827.28571428571422</v>
      </c>
      <c r="S22" s="175">
        <v>767.23076923076928</v>
      </c>
    </row>
    <row r="23" spans="1:19" x14ac:dyDescent="0.25">
      <c r="A23" s="190"/>
      <c r="B23" s="6">
        <v>0.66666666666666696</v>
      </c>
      <c r="C23" s="171">
        <v>708.84615384615381</v>
      </c>
      <c r="D23" s="172">
        <v>734.92307692307691</v>
      </c>
      <c r="E23" s="171">
        <v>744.53846153846155</v>
      </c>
      <c r="F23" s="171">
        <v>734.84615384615381</v>
      </c>
      <c r="G23" s="171">
        <v>796</v>
      </c>
      <c r="H23" s="171">
        <v>804.85714285714278</v>
      </c>
      <c r="I23" s="173">
        <v>723.30769230769226</v>
      </c>
      <c r="K23" s="190"/>
      <c r="L23" s="6">
        <v>0.66666666666666696</v>
      </c>
      <c r="M23" s="171">
        <v>992.00000000000011</v>
      </c>
      <c r="N23" s="172">
        <v>999.30769230769226</v>
      </c>
      <c r="O23" s="171">
        <v>1027.2307692307693</v>
      </c>
      <c r="P23" s="171">
        <v>1004.0769230769231</v>
      </c>
      <c r="Q23" s="171">
        <v>984.69230769230774</v>
      </c>
      <c r="R23" s="171">
        <v>823.64285714285711</v>
      </c>
      <c r="S23" s="173">
        <v>781.53846153846155</v>
      </c>
    </row>
    <row r="24" spans="1:19" x14ac:dyDescent="0.25">
      <c r="A24" s="190"/>
      <c r="B24" s="7">
        <v>0.70833333333333304</v>
      </c>
      <c r="C24" s="174">
        <v>711.61538461538464</v>
      </c>
      <c r="D24" s="174">
        <v>775.23076923076928</v>
      </c>
      <c r="E24" s="174">
        <v>774.61538461538476</v>
      </c>
      <c r="F24" s="174">
        <v>758.15384615384619</v>
      </c>
      <c r="G24" s="174">
        <v>809.46153846153857</v>
      </c>
      <c r="H24" s="174">
        <v>795.07142857142856</v>
      </c>
      <c r="I24" s="175">
        <v>703.07692307692309</v>
      </c>
      <c r="K24" s="190"/>
      <c r="L24" s="7">
        <v>0.70833333333333304</v>
      </c>
      <c r="M24" s="174">
        <v>1122.8461538461538</v>
      </c>
      <c r="N24" s="174">
        <v>1144.9230769230771</v>
      </c>
      <c r="O24" s="174">
        <v>1090.8461538461538</v>
      </c>
      <c r="P24" s="174">
        <v>1035.3076923076924</v>
      </c>
      <c r="Q24" s="174">
        <v>993.99999999999989</v>
      </c>
      <c r="R24" s="174">
        <v>764.92857142857133</v>
      </c>
      <c r="S24" s="175">
        <v>756</v>
      </c>
    </row>
    <row r="25" spans="1:19" x14ac:dyDescent="0.25">
      <c r="A25" s="190"/>
      <c r="B25" s="6">
        <v>0.75</v>
      </c>
      <c r="C25" s="171">
        <v>638.61538461538464</v>
      </c>
      <c r="D25" s="172">
        <v>656.53846153846143</v>
      </c>
      <c r="E25" s="171">
        <v>715.46153846153845</v>
      </c>
      <c r="F25" s="171">
        <v>677.84615384615381</v>
      </c>
      <c r="G25" s="171">
        <v>786.92307692307702</v>
      </c>
      <c r="H25" s="171">
        <v>743.5</v>
      </c>
      <c r="I25" s="173">
        <v>611.23076923076928</v>
      </c>
      <c r="K25" s="190"/>
      <c r="L25" s="6">
        <v>0.75</v>
      </c>
      <c r="M25" s="171">
        <v>867.53846153846155</v>
      </c>
      <c r="N25" s="172">
        <v>915.15384615384608</v>
      </c>
      <c r="O25" s="171">
        <v>956.46153846153845</v>
      </c>
      <c r="P25" s="171">
        <v>917.46153846153834</v>
      </c>
      <c r="Q25" s="171">
        <v>864.92307692307702</v>
      </c>
      <c r="R25" s="171">
        <v>695.5</v>
      </c>
      <c r="S25" s="173">
        <v>702.61538461538453</v>
      </c>
    </row>
    <row r="26" spans="1:19" x14ac:dyDescent="0.25">
      <c r="A26" s="190"/>
      <c r="B26" s="7">
        <v>0.79166666666666696</v>
      </c>
      <c r="C26" s="174">
        <v>495.07692307692304</v>
      </c>
      <c r="D26" s="174">
        <v>534</v>
      </c>
      <c r="E26" s="174">
        <v>570.53846153846155</v>
      </c>
      <c r="F26" s="174">
        <v>576.23076923076917</v>
      </c>
      <c r="G26" s="174">
        <v>627.76923076923083</v>
      </c>
      <c r="H26" s="174">
        <v>591.57142857142856</v>
      </c>
      <c r="I26" s="175">
        <v>523</v>
      </c>
      <c r="K26" s="190"/>
      <c r="L26" s="7">
        <v>0.79166666666666696</v>
      </c>
      <c r="M26" s="174">
        <v>646.69230769230762</v>
      </c>
      <c r="N26" s="174">
        <v>697</v>
      </c>
      <c r="O26" s="174">
        <v>779.30769230769238</v>
      </c>
      <c r="P26" s="174">
        <v>701.23076923076917</v>
      </c>
      <c r="Q26" s="174">
        <v>720.46153846153857</v>
      </c>
      <c r="R26" s="174">
        <v>657.35714285714289</v>
      </c>
      <c r="S26" s="175">
        <v>581.07692307692309</v>
      </c>
    </row>
    <row r="27" spans="1:19" x14ac:dyDescent="0.25">
      <c r="A27" s="190"/>
      <c r="B27" s="6">
        <v>0.83333333333333304</v>
      </c>
      <c r="C27" s="171">
        <v>410.92307692307691</v>
      </c>
      <c r="D27" s="172">
        <v>479.23076923076917</v>
      </c>
      <c r="E27" s="171">
        <v>533.53846153846155</v>
      </c>
      <c r="F27" s="171">
        <v>506.84615384615387</v>
      </c>
      <c r="G27" s="171">
        <v>508.53846153846149</v>
      </c>
      <c r="H27" s="171">
        <v>500.71428571428572</v>
      </c>
      <c r="I27" s="173">
        <v>452.92307692307691</v>
      </c>
      <c r="K27" s="190"/>
      <c r="L27" s="6">
        <v>0.83333333333333304</v>
      </c>
      <c r="M27" s="171">
        <v>551.92307692307702</v>
      </c>
      <c r="N27" s="172">
        <v>635.15384615384619</v>
      </c>
      <c r="O27" s="171">
        <v>671.61538461538464</v>
      </c>
      <c r="P27" s="171">
        <v>628.38461538461547</v>
      </c>
      <c r="Q27" s="171">
        <v>645.53846153846155</v>
      </c>
      <c r="R27" s="171">
        <v>623.92857142857144</v>
      </c>
      <c r="S27" s="173">
        <v>511.46153846153845</v>
      </c>
    </row>
    <row r="28" spans="1:19" x14ac:dyDescent="0.25">
      <c r="A28" s="190"/>
      <c r="B28" s="7">
        <v>0.875</v>
      </c>
      <c r="C28" s="174">
        <v>319.84615384615381</v>
      </c>
      <c r="D28" s="174">
        <v>352.15384615384619</v>
      </c>
      <c r="E28" s="174">
        <v>405.84615384615387</v>
      </c>
      <c r="F28" s="174">
        <v>404</v>
      </c>
      <c r="G28" s="174">
        <v>425.38461538461542</v>
      </c>
      <c r="H28" s="174">
        <v>423.21428571428567</v>
      </c>
      <c r="I28" s="175">
        <v>359.15384615384613</v>
      </c>
      <c r="K28" s="190"/>
      <c r="L28" s="7">
        <v>0.875</v>
      </c>
      <c r="M28" s="174">
        <v>465.15384615384619</v>
      </c>
      <c r="N28" s="174">
        <v>521.15384615384619</v>
      </c>
      <c r="O28" s="174">
        <v>579.84615384615381</v>
      </c>
      <c r="P28" s="174">
        <v>527.84615384615381</v>
      </c>
      <c r="Q28" s="174">
        <v>602.69230769230774</v>
      </c>
      <c r="R28" s="174">
        <v>594</v>
      </c>
      <c r="S28" s="175">
        <v>404.76923076923083</v>
      </c>
    </row>
    <row r="29" spans="1:19" x14ac:dyDescent="0.25">
      <c r="A29" s="190"/>
      <c r="B29" s="6">
        <v>0.91666666666666696</v>
      </c>
      <c r="C29" s="171">
        <v>221.46153846153845</v>
      </c>
      <c r="D29" s="172">
        <v>231.38461538461542</v>
      </c>
      <c r="E29" s="171">
        <v>272.30769230769232</v>
      </c>
      <c r="F29" s="171">
        <v>276.15384615384619</v>
      </c>
      <c r="G29" s="171">
        <v>341.38461538461536</v>
      </c>
      <c r="H29" s="171">
        <v>349.42857142857144</v>
      </c>
      <c r="I29" s="173">
        <v>282.07692307692309</v>
      </c>
      <c r="K29" s="190"/>
      <c r="L29" s="6">
        <v>0.91666666666666696</v>
      </c>
      <c r="M29" s="171">
        <v>318.46153846153845</v>
      </c>
      <c r="N29" s="172">
        <v>348.61538461538458</v>
      </c>
      <c r="O29" s="171">
        <v>389.38461538461536</v>
      </c>
      <c r="P29" s="171">
        <v>408.84615384615381</v>
      </c>
      <c r="Q29" s="171">
        <v>473.23076923076928</v>
      </c>
      <c r="R29" s="171">
        <v>472.28571428571433</v>
      </c>
      <c r="S29" s="173">
        <v>287.69230769230768</v>
      </c>
    </row>
    <row r="30" spans="1:19" ht="15.75" thickBot="1" x14ac:dyDescent="0.3">
      <c r="A30" s="191"/>
      <c r="B30" s="8">
        <v>0.95833333333333304</v>
      </c>
      <c r="C30" s="176">
        <v>125.07692307692308</v>
      </c>
      <c r="D30" s="176">
        <v>132.84615384615384</v>
      </c>
      <c r="E30" s="176">
        <v>144.61538461538461</v>
      </c>
      <c r="F30" s="176">
        <v>162.23076923076923</v>
      </c>
      <c r="G30" s="176">
        <v>224.23076923076923</v>
      </c>
      <c r="H30" s="176">
        <v>258.07142857142856</v>
      </c>
      <c r="I30" s="177">
        <v>163.30769230769232</v>
      </c>
      <c r="K30" s="191"/>
      <c r="L30" s="8">
        <v>0.95833333333333304</v>
      </c>
      <c r="M30" s="176">
        <v>200.76923076923077</v>
      </c>
      <c r="N30" s="176">
        <v>212.30769230769226</v>
      </c>
      <c r="O30" s="176">
        <v>236.38461538461539</v>
      </c>
      <c r="P30" s="176">
        <v>265.69230769230774</v>
      </c>
      <c r="Q30" s="176">
        <v>320.23076923076923</v>
      </c>
      <c r="R30" s="176">
        <v>349.71428571428572</v>
      </c>
      <c r="S30" s="177">
        <v>202.61538461538461</v>
      </c>
    </row>
    <row r="31" spans="1:19" x14ac:dyDescent="0.25">
      <c r="A31" s="2"/>
      <c r="B31" s="3" t="s">
        <v>0</v>
      </c>
      <c r="C31" s="4" t="s">
        <v>1</v>
      </c>
      <c r="D31" s="4" t="s">
        <v>2</v>
      </c>
      <c r="E31" s="4" t="s">
        <v>3</v>
      </c>
      <c r="F31" s="4" t="s">
        <v>4</v>
      </c>
      <c r="G31" s="4" t="s">
        <v>5</v>
      </c>
      <c r="H31" s="4" t="s">
        <v>6</v>
      </c>
      <c r="I31" s="5" t="s">
        <v>7</v>
      </c>
      <c r="K31" s="2"/>
      <c r="L31" s="3" t="s">
        <v>0</v>
      </c>
      <c r="M31" s="4" t="s">
        <v>1</v>
      </c>
      <c r="N31" s="4" t="s">
        <v>2</v>
      </c>
      <c r="O31" s="4" t="s">
        <v>3</v>
      </c>
      <c r="P31" s="4" t="s">
        <v>4</v>
      </c>
      <c r="Q31" s="4" t="s">
        <v>5</v>
      </c>
      <c r="R31" s="4" t="s">
        <v>6</v>
      </c>
      <c r="S31" s="5" t="s">
        <v>7</v>
      </c>
    </row>
    <row r="32" spans="1:19" x14ac:dyDescent="0.25">
      <c r="A32" s="190" t="s">
        <v>12</v>
      </c>
      <c r="B32" s="6">
        <v>0</v>
      </c>
      <c r="C32" s="171">
        <v>70</v>
      </c>
      <c r="D32" s="172">
        <v>71.57692307692308</v>
      </c>
      <c r="E32" s="171">
        <v>60.730769230769234</v>
      </c>
      <c r="F32" s="171">
        <v>62</v>
      </c>
      <c r="G32" s="171">
        <v>72.72</v>
      </c>
      <c r="H32" s="171">
        <v>122.16666666666667</v>
      </c>
      <c r="I32" s="173">
        <v>123.16666666666666</v>
      </c>
      <c r="K32" s="190" t="s">
        <v>12</v>
      </c>
      <c r="L32" s="6">
        <v>0</v>
      </c>
      <c r="M32" s="171">
        <v>110.47999999999999</v>
      </c>
      <c r="N32" s="172">
        <v>123.69230769230769</v>
      </c>
      <c r="O32" s="171">
        <v>115.42307692307692</v>
      </c>
      <c r="P32" s="171">
        <v>128.23076923076923</v>
      </c>
      <c r="Q32" s="171">
        <v>139</v>
      </c>
      <c r="R32" s="171">
        <v>222.70833333333331</v>
      </c>
      <c r="S32" s="173">
        <v>192.125</v>
      </c>
    </row>
    <row r="33" spans="1:19" x14ac:dyDescent="0.25">
      <c r="A33" s="190"/>
      <c r="B33" s="7">
        <v>4.1666666666666664E-2</v>
      </c>
      <c r="C33" s="174">
        <v>51.4</v>
      </c>
      <c r="D33" s="174">
        <v>53</v>
      </c>
      <c r="E33" s="174">
        <v>45.5</v>
      </c>
      <c r="F33" s="174">
        <v>47.346153846153854</v>
      </c>
      <c r="G33" s="174">
        <v>55</v>
      </c>
      <c r="H33" s="174">
        <v>73</v>
      </c>
      <c r="I33" s="175">
        <v>89.291666666666671</v>
      </c>
      <c r="K33" s="190"/>
      <c r="L33" s="7">
        <v>4.1666666666666664E-2</v>
      </c>
      <c r="M33" s="174">
        <v>62.360000000000007</v>
      </c>
      <c r="N33" s="174">
        <v>75.769230769230774</v>
      </c>
      <c r="O33" s="174">
        <v>64.92307692307692</v>
      </c>
      <c r="P33" s="174">
        <v>66.269230769230774</v>
      </c>
      <c r="Q33" s="174">
        <v>81</v>
      </c>
      <c r="R33" s="174">
        <v>127.58333333333333</v>
      </c>
      <c r="S33" s="175">
        <v>131.29166666666669</v>
      </c>
    </row>
    <row r="34" spans="1:19" x14ac:dyDescent="0.25">
      <c r="A34" s="190"/>
      <c r="B34" s="6">
        <v>8.3333333333333329E-2</v>
      </c>
      <c r="C34" s="171">
        <v>44.92</v>
      </c>
      <c r="D34" s="172">
        <v>46.807692307692307</v>
      </c>
      <c r="E34" s="171">
        <v>40.884615384615387</v>
      </c>
      <c r="F34" s="171">
        <v>45.307692307692307</v>
      </c>
      <c r="G34" s="171">
        <v>47.28</v>
      </c>
      <c r="H34" s="171">
        <v>52.458333333333336</v>
      </c>
      <c r="I34" s="173">
        <v>55</v>
      </c>
      <c r="K34" s="190"/>
      <c r="L34" s="6">
        <v>8.3333333333333329E-2</v>
      </c>
      <c r="M34" s="171">
        <v>49.199999999999996</v>
      </c>
      <c r="N34" s="172">
        <v>50.230769230769241</v>
      </c>
      <c r="O34" s="171">
        <v>46.115384615384613</v>
      </c>
      <c r="P34" s="171">
        <v>50.15384615384616</v>
      </c>
      <c r="Q34" s="171">
        <v>63.52</v>
      </c>
      <c r="R34" s="171">
        <v>107.29166666666667</v>
      </c>
      <c r="S34" s="173">
        <v>106.66666666666667</v>
      </c>
    </row>
    <row r="35" spans="1:19" x14ac:dyDescent="0.25">
      <c r="A35" s="190"/>
      <c r="B35" s="7">
        <v>0.125</v>
      </c>
      <c r="C35" s="174">
        <v>60.76</v>
      </c>
      <c r="D35" s="174">
        <v>58.769230769230766</v>
      </c>
      <c r="E35" s="174">
        <v>55.384615384615387</v>
      </c>
      <c r="F35" s="174">
        <v>62.03846153846154</v>
      </c>
      <c r="G35" s="174">
        <v>67.84</v>
      </c>
      <c r="H35" s="174">
        <v>52.541666666666664</v>
      </c>
      <c r="I35" s="175">
        <v>43.666666666666664</v>
      </c>
      <c r="K35" s="190"/>
      <c r="L35" s="7">
        <v>0.125</v>
      </c>
      <c r="M35" s="174">
        <v>45.120000000000005</v>
      </c>
      <c r="N35" s="174">
        <v>41.884615384615387</v>
      </c>
      <c r="O35" s="174">
        <v>43.192307692307693</v>
      </c>
      <c r="P35" s="174">
        <v>42.57692307692308</v>
      </c>
      <c r="Q35" s="174">
        <v>47.879999999999995</v>
      </c>
      <c r="R35" s="174">
        <v>62.416666666666671</v>
      </c>
      <c r="S35" s="175">
        <v>60.125</v>
      </c>
    </row>
    <row r="36" spans="1:19" x14ac:dyDescent="0.25">
      <c r="A36" s="190"/>
      <c r="B36" s="6">
        <v>0.16666666666666699</v>
      </c>
      <c r="C36" s="171">
        <v>217.40000000000003</v>
      </c>
      <c r="D36" s="172">
        <v>228.53846153846155</v>
      </c>
      <c r="E36" s="171">
        <v>231.76923076923077</v>
      </c>
      <c r="F36" s="171">
        <v>231</v>
      </c>
      <c r="G36" s="171">
        <v>216.60000000000002</v>
      </c>
      <c r="H36" s="171">
        <v>70.625</v>
      </c>
      <c r="I36" s="173">
        <v>55.125</v>
      </c>
      <c r="K36" s="190"/>
      <c r="L36" s="6">
        <v>0.16666666666666699</v>
      </c>
      <c r="M36" s="171">
        <v>61.64</v>
      </c>
      <c r="N36" s="172">
        <v>58.07692307692308</v>
      </c>
      <c r="O36" s="171">
        <v>58.961538461538467</v>
      </c>
      <c r="P36" s="171">
        <v>57.88461538461538</v>
      </c>
      <c r="Q36" s="171">
        <v>64.08</v>
      </c>
      <c r="R36" s="171">
        <v>58.666666666666671</v>
      </c>
      <c r="S36" s="173">
        <v>45.916666666666671</v>
      </c>
    </row>
    <row r="37" spans="1:19" x14ac:dyDescent="0.25">
      <c r="A37" s="190"/>
      <c r="B37" s="7">
        <v>0.20833333333333301</v>
      </c>
      <c r="C37" s="174">
        <v>678.76</v>
      </c>
      <c r="D37" s="174">
        <v>717.88461538461536</v>
      </c>
      <c r="E37" s="174">
        <v>738.38461538461536</v>
      </c>
      <c r="F37" s="174">
        <v>729.73076923076928</v>
      </c>
      <c r="G37" s="174">
        <v>665.04</v>
      </c>
      <c r="H37" s="174">
        <v>191.08333333333334</v>
      </c>
      <c r="I37" s="175">
        <v>126.83333333333331</v>
      </c>
      <c r="K37" s="190"/>
      <c r="L37" s="7">
        <v>0.20833333333333301</v>
      </c>
      <c r="M37" s="174">
        <v>125.75999999999999</v>
      </c>
      <c r="N37" s="174">
        <v>127.80769230769231</v>
      </c>
      <c r="O37" s="174">
        <v>129.38461538461539</v>
      </c>
      <c r="P37" s="174">
        <v>136.80769230769232</v>
      </c>
      <c r="Q37" s="174">
        <v>128.12</v>
      </c>
      <c r="R37" s="174">
        <v>78.333333333333329</v>
      </c>
      <c r="S37" s="175">
        <v>52.416666666666671</v>
      </c>
    </row>
    <row r="38" spans="1:19" x14ac:dyDescent="0.25">
      <c r="A38" s="190"/>
      <c r="B38" s="6">
        <v>0.25</v>
      </c>
      <c r="C38" s="171">
        <v>1125.8399999999999</v>
      </c>
      <c r="D38" s="172">
        <v>1267.2307692307693</v>
      </c>
      <c r="E38" s="171">
        <v>1290.0769230769229</v>
      </c>
      <c r="F38" s="171">
        <v>1240.2692307692307</v>
      </c>
      <c r="G38" s="171">
        <v>1221.48</v>
      </c>
      <c r="H38" s="171">
        <v>355.83333333333337</v>
      </c>
      <c r="I38" s="173">
        <v>209.875</v>
      </c>
      <c r="K38" s="190"/>
      <c r="L38" s="6">
        <v>0.25</v>
      </c>
      <c r="M38" s="171">
        <v>327.47999999999996</v>
      </c>
      <c r="N38" s="172">
        <v>350.03846153846155</v>
      </c>
      <c r="O38" s="171">
        <v>359.30769230769232</v>
      </c>
      <c r="P38" s="171">
        <v>361.42307692307691</v>
      </c>
      <c r="Q38" s="171">
        <v>337.24</v>
      </c>
      <c r="R38" s="171">
        <v>193.45833333333331</v>
      </c>
      <c r="S38" s="173">
        <v>132.66666666666669</v>
      </c>
    </row>
    <row r="39" spans="1:19" x14ac:dyDescent="0.25">
      <c r="A39" s="190"/>
      <c r="B39" s="7">
        <v>0.29166666666666702</v>
      </c>
      <c r="C39" s="174">
        <v>1200</v>
      </c>
      <c r="D39" s="174">
        <v>1259.0769230769229</v>
      </c>
      <c r="E39" s="174">
        <v>1320.5</v>
      </c>
      <c r="F39" s="174">
        <v>1331.0384615384617</v>
      </c>
      <c r="G39" s="174">
        <v>1255.5999999999999</v>
      </c>
      <c r="H39" s="174">
        <v>489.83333333333337</v>
      </c>
      <c r="I39" s="175">
        <v>285.04166666666669</v>
      </c>
      <c r="K39" s="190"/>
      <c r="L39" s="7">
        <v>0.29166666666666702</v>
      </c>
      <c r="M39" s="174">
        <v>592.48</v>
      </c>
      <c r="N39" s="174">
        <v>615.76923076923072</v>
      </c>
      <c r="O39" s="174">
        <v>651.46153846153845</v>
      </c>
      <c r="P39" s="174">
        <v>633.53846153846143</v>
      </c>
      <c r="Q39" s="174">
        <v>584.80000000000007</v>
      </c>
      <c r="R39" s="174">
        <v>354.45833333333331</v>
      </c>
      <c r="S39" s="175">
        <v>368.58333333333337</v>
      </c>
    </row>
    <row r="40" spans="1:19" x14ac:dyDescent="0.25">
      <c r="A40" s="190"/>
      <c r="B40" s="6">
        <v>0.33333333333333298</v>
      </c>
      <c r="C40" s="171">
        <v>1010.48</v>
      </c>
      <c r="D40" s="172">
        <v>1062.8461538461538</v>
      </c>
      <c r="E40" s="171">
        <v>1079.0384615384617</v>
      </c>
      <c r="F40" s="171">
        <v>1103.8461538461538</v>
      </c>
      <c r="G40" s="171">
        <v>1058.1599999999999</v>
      </c>
      <c r="H40" s="171">
        <v>661.875</v>
      </c>
      <c r="I40" s="173">
        <v>411.625</v>
      </c>
      <c r="K40" s="190"/>
      <c r="L40" s="6">
        <v>0.33333333333333298</v>
      </c>
      <c r="M40" s="171">
        <v>635.12</v>
      </c>
      <c r="N40" s="172">
        <v>691.76923076923083</v>
      </c>
      <c r="O40" s="171">
        <v>696.07692307692309</v>
      </c>
      <c r="P40" s="171">
        <v>705.34615384615381</v>
      </c>
      <c r="Q40" s="171">
        <v>675.6</v>
      </c>
      <c r="R40" s="171">
        <v>489.625</v>
      </c>
      <c r="S40" s="173">
        <v>344.625</v>
      </c>
    </row>
    <row r="41" spans="1:19" x14ac:dyDescent="0.25">
      <c r="A41" s="190"/>
      <c r="B41" s="7">
        <v>0.375</v>
      </c>
      <c r="C41" s="174">
        <v>740.84</v>
      </c>
      <c r="D41" s="174">
        <v>798.76923076923083</v>
      </c>
      <c r="E41" s="174">
        <v>825.03846153846155</v>
      </c>
      <c r="F41" s="174">
        <v>824.07692307692309</v>
      </c>
      <c r="G41" s="174">
        <v>809.16</v>
      </c>
      <c r="H41" s="174">
        <v>801.70833333333326</v>
      </c>
      <c r="I41" s="175">
        <v>615.08333333333337</v>
      </c>
      <c r="K41" s="190"/>
      <c r="L41" s="7">
        <v>0.375</v>
      </c>
      <c r="M41" s="174">
        <v>591.84</v>
      </c>
      <c r="N41" s="174">
        <v>630.57692307692298</v>
      </c>
      <c r="O41" s="174">
        <v>616.19230769230762</v>
      </c>
      <c r="P41" s="174">
        <v>625.61538461538464</v>
      </c>
      <c r="Q41" s="174">
        <v>595.5200000000001</v>
      </c>
      <c r="R41" s="174">
        <v>567.41666666666674</v>
      </c>
      <c r="S41" s="175">
        <v>511.375</v>
      </c>
    </row>
    <row r="42" spans="1:19" x14ac:dyDescent="0.25">
      <c r="A42" s="190"/>
      <c r="B42" s="6">
        <v>0.41666666666666702</v>
      </c>
      <c r="C42" s="171">
        <v>748.83999999999992</v>
      </c>
      <c r="D42" s="172">
        <v>746.26923076923072</v>
      </c>
      <c r="E42" s="171">
        <v>763.42307692307691</v>
      </c>
      <c r="F42" s="171">
        <v>781.84615384615381</v>
      </c>
      <c r="G42" s="171">
        <v>780.2399999999999</v>
      </c>
      <c r="H42" s="171">
        <v>877.70833333333337</v>
      </c>
      <c r="I42" s="173">
        <v>879.83333333333326</v>
      </c>
      <c r="K42" s="190"/>
      <c r="L42" s="6">
        <v>0.41666666666666702</v>
      </c>
      <c r="M42" s="171">
        <v>619</v>
      </c>
      <c r="N42" s="172">
        <v>609.65384615384619</v>
      </c>
      <c r="O42" s="171">
        <v>628.19230769230762</v>
      </c>
      <c r="P42" s="171">
        <v>634.53846153846155</v>
      </c>
      <c r="Q42" s="171">
        <v>630.07999999999993</v>
      </c>
      <c r="R42" s="171">
        <v>661.45833333333337</v>
      </c>
      <c r="S42" s="173">
        <v>712.08333333333337</v>
      </c>
    </row>
    <row r="43" spans="1:19" x14ac:dyDescent="0.25">
      <c r="A43" s="190"/>
      <c r="B43" s="7">
        <v>0.45833333333333298</v>
      </c>
      <c r="C43" s="174">
        <v>781.07999999999993</v>
      </c>
      <c r="D43" s="174">
        <v>766.53846153846155</v>
      </c>
      <c r="E43" s="174">
        <v>761.03846153846143</v>
      </c>
      <c r="F43" s="174">
        <v>769.5</v>
      </c>
      <c r="G43" s="174">
        <v>812.96</v>
      </c>
      <c r="H43" s="174">
        <v>951.95833333333337</v>
      </c>
      <c r="I43" s="175">
        <v>788.29166666666674</v>
      </c>
      <c r="K43" s="190"/>
      <c r="L43" s="7">
        <v>0.45833333333333298</v>
      </c>
      <c r="M43" s="174">
        <v>644.48</v>
      </c>
      <c r="N43" s="174">
        <v>649.38461538461547</v>
      </c>
      <c r="O43" s="174">
        <v>658.34615384615381</v>
      </c>
      <c r="P43" s="174">
        <v>671.26923076923072</v>
      </c>
      <c r="Q43" s="174">
        <v>755.92</v>
      </c>
      <c r="R43" s="174">
        <v>750.83333333333337</v>
      </c>
      <c r="S43" s="175">
        <v>621.70833333333337</v>
      </c>
    </row>
    <row r="44" spans="1:19" x14ac:dyDescent="0.25">
      <c r="A44" s="190"/>
      <c r="B44" s="6">
        <v>0.5</v>
      </c>
      <c r="C44" s="171">
        <v>821.36</v>
      </c>
      <c r="D44" s="172">
        <v>827.19230769230762</v>
      </c>
      <c r="E44" s="171">
        <v>800.73076923076928</v>
      </c>
      <c r="F44" s="171">
        <v>824.76923076923083</v>
      </c>
      <c r="G44" s="171">
        <v>809.19999999999993</v>
      </c>
      <c r="H44" s="171">
        <v>960.16666666666663</v>
      </c>
      <c r="I44" s="173">
        <v>1058.7083333333333</v>
      </c>
      <c r="K44" s="190"/>
      <c r="L44" s="6">
        <v>0.5</v>
      </c>
      <c r="M44" s="171">
        <v>739.44</v>
      </c>
      <c r="N44" s="172">
        <v>742.96153846153834</v>
      </c>
      <c r="O44" s="171">
        <v>751.30769230769238</v>
      </c>
      <c r="P44" s="171">
        <v>777.84615384615381</v>
      </c>
      <c r="Q44" s="171">
        <v>857.00000000000011</v>
      </c>
      <c r="R44" s="171">
        <v>824.58333333333326</v>
      </c>
      <c r="S44" s="173">
        <v>743.58333333333337</v>
      </c>
    </row>
    <row r="45" spans="1:19" x14ac:dyDescent="0.25">
      <c r="A45" s="190"/>
      <c r="B45" s="7">
        <v>0.54166666666666696</v>
      </c>
      <c r="C45" s="174">
        <v>791.31999999999994</v>
      </c>
      <c r="D45" s="174">
        <v>732.03846153846166</v>
      </c>
      <c r="E45" s="174">
        <v>787.88461538461536</v>
      </c>
      <c r="F45" s="174">
        <v>738.34615384615381</v>
      </c>
      <c r="G45" s="174">
        <v>803.72</v>
      </c>
      <c r="H45" s="174">
        <v>919.66666666666674</v>
      </c>
      <c r="I45" s="175">
        <v>941.41666666666663</v>
      </c>
      <c r="K45" s="190"/>
      <c r="L45" s="7">
        <v>0.54166666666666696</v>
      </c>
      <c r="M45" s="174">
        <v>762.96</v>
      </c>
      <c r="N45" s="174">
        <v>753</v>
      </c>
      <c r="O45" s="174">
        <v>782.23076923076928</v>
      </c>
      <c r="P45" s="174">
        <v>791.57692307692309</v>
      </c>
      <c r="Q45" s="174">
        <v>877.96</v>
      </c>
      <c r="R45" s="174">
        <v>834.66666666666663</v>
      </c>
      <c r="S45" s="175">
        <v>791.25</v>
      </c>
    </row>
    <row r="46" spans="1:19" x14ac:dyDescent="0.25">
      <c r="A46" s="190"/>
      <c r="B46" s="6">
        <v>0.58333333333333304</v>
      </c>
      <c r="C46" s="171">
        <v>783.08</v>
      </c>
      <c r="D46" s="172">
        <v>786.38461538461547</v>
      </c>
      <c r="E46" s="171">
        <v>780.42307692307691</v>
      </c>
      <c r="F46" s="171">
        <v>799.15384615384608</v>
      </c>
      <c r="G46" s="171">
        <v>818.52</v>
      </c>
      <c r="H46" s="171">
        <v>891.16666666666663</v>
      </c>
      <c r="I46" s="173">
        <v>840.58333333333337</v>
      </c>
      <c r="K46" s="190"/>
      <c r="L46" s="6">
        <v>0.58333333333333304</v>
      </c>
      <c r="M46" s="171">
        <v>841.00000000000011</v>
      </c>
      <c r="N46" s="172">
        <v>852.84615384615381</v>
      </c>
      <c r="O46" s="171">
        <v>862.26923076923083</v>
      </c>
      <c r="P46" s="171">
        <v>880.53846153846155</v>
      </c>
      <c r="Q46" s="171">
        <v>941.40000000000009</v>
      </c>
      <c r="R46" s="171">
        <v>854.95833333333326</v>
      </c>
      <c r="S46" s="173">
        <v>822.70833333333326</v>
      </c>
    </row>
    <row r="47" spans="1:19" x14ac:dyDescent="0.25">
      <c r="A47" s="190"/>
      <c r="B47" s="7">
        <v>0.625</v>
      </c>
      <c r="C47" s="174">
        <v>793.32</v>
      </c>
      <c r="D47" s="174">
        <v>807.73076923076928</v>
      </c>
      <c r="E47" s="174">
        <v>813.07692307692309</v>
      </c>
      <c r="F47" s="174">
        <v>811.03846153846143</v>
      </c>
      <c r="G47" s="174">
        <v>830.68000000000006</v>
      </c>
      <c r="H47" s="174">
        <v>883.41666666666674</v>
      </c>
      <c r="I47" s="175">
        <v>776.25</v>
      </c>
      <c r="K47" s="190"/>
      <c r="L47" s="7">
        <v>0.625</v>
      </c>
      <c r="M47" s="174">
        <v>985.52</v>
      </c>
      <c r="N47" s="174">
        <v>1003.5384615384614</v>
      </c>
      <c r="O47" s="174">
        <v>999.88461538461536</v>
      </c>
      <c r="P47" s="174">
        <v>990.88461538461536</v>
      </c>
      <c r="Q47" s="174">
        <v>984.32</v>
      </c>
      <c r="R47" s="174">
        <v>885.5</v>
      </c>
      <c r="S47" s="175">
        <v>836.33333333333337</v>
      </c>
    </row>
    <row r="48" spans="1:19" x14ac:dyDescent="0.25">
      <c r="A48" s="190"/>
      <c r="B48" s="6">
        <v>0.66666666666666696</v>
      </c>
      <c r="C48" s="171">
        <v>773.95999999999992</v>
      </c>
      <c r="D48" s="172">
        <v>793.53846153846155</v>
      </c>
      <c r="E48" s="171">
        <v>807.46153846153834</v>
      </c>
      <c r="F48" s="171">
        <v>815.57692307692309</v>
      </c>
      <c r="G48" s="171">
        <v>853.52</v>
      </c>
      <c r="H48" s="171">
        <v>839.625</v>
      </c>
      <c r="I48" s="173">
        <v>748.875</v>
      </c>
      <c r="K48" s="190"/>
      <c r="L48" s="6">
        <v>0.66666666666666696</v>
      </c>
      <c r="M48" s="171">
        <v>1053.2</v>
      </c>
      <c r="N48" s="172">
        <v>1063.6923076923076</v>
      </c>
      <c r="O48" s="171">
        <v>1061.3846153846152</v>
      </c>
      <c r="P48" s="171">
        <v>1069.3461538461538</v>
      </c>
      <c r="Q48" s="171">
        <v>1037.5999999999999</v>
      </c>
      <c r="R48" s="171">
        <v>923.95833333333337</v>
      </c>
      <c r="S48" s="173">
        <v>824.08333333333337</v>
      </c>
    </row>
    <row r="49" spans="1:19" x14ac:dyDescent="0.25">
      <c r="A49" s="190"/>
      <c r="B49" s="7">
        <v>0.70833333333333304</v>
      </c>
      <c r="C49" s="174">
        <v>751.56</v>
      </c>
      <c r="D49" s="174">
        <v>791.57692307692309</v>
      </c>
      <c r="E49" s="174">
        <v>807.15384615384619</v>
      </c>
      <c r="F49" s="174">
        <v>833.80769230769238</v>
      </c>
      <c r="G49" s="174">
        <v>860.99999999999989</v>
      </c>
      <c r="H49" s="174">
        <v>836.83333333333337</v>
      </c>
      <c r="I49" s="175">
        <v>728.91666666666674</v>
      </c>
      <c r="K49" s="190"/>
      <c r="L49" s="7">
        <v>0.70833333333333304</v>
      </c>
      <c r="M49" s="174">
        <v>1150.96</v>
      </c>
      <c r="N49" s="174">
        <v>1146.3076923076924</v>
      </c>
      <c r="O49" s="174">
        <v>1172.0384615384617</v>
      </c>
      <c r="P49" s="174">
        <v>1191.5384615384614</v>
      </c>
      <c r="Q49" s="174">
        <v>1093.8800000000001</v>
      </c>
      <c r="R49" s="174">
        <v>860.70833333333337</v>
      </c>
      <c r="S49" s="175">
        <v>788.125</v>
      </c>
    </row>
    <row r="50" spans="1:19" x14ac:dyDescent="0.25">
      <c r="A50" s="190"/>
      <c r="B50" s="6">
        <v>0.75</v>
      </c>
      <c r="C50" s="171">
        <v>671.32</v>
      </c>
      <c r="D50" s="172">
        <v>677.73076923076928</v>
      </c>
      <c r="E50" s="171">
        <v>729.23076923076917</v>
      </c>
      <c r="F50" s="171">
        <v>720.57692307692309</v>
      </c>
      <c r="G50" s="171">
        <v>829.24</v>
      </c>
      <c r="H50" s="171">
        <v>763.08333333333326</v>
      </c>
      <c r="I50" s="173">
        <v>590.16666666666663</v>
      </c>
      <c r="K50" s="190"/>
      <c r="L50" s="6">
        <v>0.75</v>
      </c>
      <c r="M50" s="171">
        <v>922.96</v>
      </c>
      <c r="N50" s="172">
        <v>986.15384615384619</v>
      </c>
      <c r="O50" s="171">
        <v>1072.4615384615383</v>
      </c>
      <c r="P50" s="171">
        <v>1042.2307692307693</v>
      </c>
      <c r="Q50" s="171">
        <v>917.04000000000008</v>
      </c>
      <c r="R50" s="171">
        <v>753</v>
      </c>
      <c r="S50" s="173">
        <v>674.375</v>
      </c>
    </row>
    <row r="51" spans="1:19" x14ac:dyDescent="0.25">
      <c r="A51" s="190"/>
      <c r="B51" s="7">
        <v>0.79166666666666696</v>
      </c>
      <c r="C51" s="174">
        <v>508.48</v>
      </c>
      <c r="D51" s="174">
        <v>547.92307692307691</v>
      </c>
      <c r="E51" s="174">
        <v>577.80769230769238</v>
      </c>
      <c r="F51" s="174">
        <v>576.57692307692309</v>
      </c>
      <c r="G51" s="174">
        <v>649.40000000000009</v>
      </c>
      <c r="H51" s="174">
        <v>586.29166666666674</v>
      </c>
      <c r="I51" s="175">
        <v>499.375</v>
      </c>
      <c r="K51" s="190"/>
      <c r="L51" s="7">
        <v>0.79166666666666696</v>
      </c>
      <c r="M51" s="174">
        <v>679.72</v>
      </c>
      <c r="N51" s="174">
        <v>720.88461538461547</v>
      </c>
      <c r="O51" s="174">
        <v>831.65384615384619</v>
      </c>
      <c r="P51" s="174">
        <v>799.76923076923072</v>
      </c>
      <c r="Q51" s="174">
        <v>761.32</v>
      </c>
      <c r="R51" s="174">
        <v>674.375</v>
      </c>
      <c r="S51" s="175">
        <v>529.5</v>
      </c>
    </row>
    <row r="52" spans="1:19" x14ac:dyDescent="0.25">
      <c r="A52" s="190"/>
      <c r="B52" s="6">
        <v>0.83333333333333304</v>
      </c>
      <c r="C52" s="171">
        <v>421.96</v>
      </c>
      <c r="D52" s="172">
        <v>430.84615384615381</v>
      </c>
      <c r="E52" s="171">
        <v>537.96153846153845</v>
      </c>
      <c r="F52" s="171">
        <v>490.46153846153845</v>
      </c>
      <c r="G52" s="171">
        <v>498.64000000000004</v>
      </c>
      <c r="H52" s="171">
        <v>455.20833333333331</v>
      </c>
      <c r="I52" s="173">
        <v>417.83333333333331</v>
      </c>
      <c r="K52" s="190"/>
      <c r="L52" s="6">
        <v>0.83333333333333304</v>
      </c>
      <c r="M52" s="171">
        <v>537.16</v>
      </c>
      <c r="N52" s="172">
        <v>589.80769230769226</v>
      </c>
      <c r="O52" s="171">
        <v>655.11538461538464</v>
      </c>
      <c r="P52" s="171">
        <v>647.23076923076917</v>
      </c>
      <c r="Q52" s="171">
        <v>664.16</v>
      </c>
      <c r="R52" s="171">
        <v>599.5</v>
      </c>
      <c r="S52" s="173">
        <v>448.75000000000006</v>
      </c>
    </row>
    <row r="53" spans="1:19" x14ac:dyDescent="0.25">
      <c r="A53" s="190"/>
      <c r="B53" s="7">
        <v>0.875</v>
      </c>
      <c r="C53" s="174">
        <v>329.92</v>
      </c>
      <c r="D53" s="174">
        <v>366.61538461538458</v>
      </c>
      <c r="E53" s="174">
        <v>443.5</v>
      </c>
      <c r="F53" s="174">
        <v>416.11538461538464</v>
      </c>
      <c r="G53" s="174">
        <v>406.96</v>
      </c>
      <c r="H53" s="174">
        <v>378.41666666666669</v>
      </c>
      <c r="I53" s="175">
        <v>307.70833333333331</v>
      </c>
      <c r="K53" s="190"/>
      <c r="L53" s="7">
        <v>0.875</v>
      </c>
      <c r="M53" s="174">
        <v>432.28</v>
      </c>
      <c r="N53" s="174">
        <v>480.88461538461542</v>
      </c>
      <c r="O53" s="174">
        <v>547.26923076923072</v>
      </c>
      <c r="P53" s="174">
        <v>551.26923076923072</v>
      </c>
      <c r="Q53" s="174">
        <v>596.52</v>
      </c>
      <c r="R53" s="174">
        <v>563.41666666666663</v>
      </c>
      <c r="S53" s="175">
        <v>341.08333333333337</v>
      </c>
    </row>
    <row r="54" spans="1:19" x14ac:dyDescent="0.25">
      <c r="A54" s="190"/>
      <c r="B54" s="6">
        <v>0.91666666666666696</v>
      </c>
      <c r="C54" s="171">
        <v>185.08</v>
      </c>
      <c r="D54" s="172">
        <v>194.80769230769232</v>
      </c>
      <c r="E54" s="171">
        <v>209.19230769230771</v>
      </c>
      <c r="F54" s="171">
        <v>229.03846153846152</v>
      </c>
      <c r="G54" s="171">
        <v>318.12</v>
      </c>
      <c r="H54" s="171">
        <v>301.25</v>
      </c>
      <c r="I54" s="173">
        <v>218.375</v>
      </c>
      <c r="K54" s="190"/>
      <c r="L54" s="6">
        <v>0.91666666666666696</v>
      </c>
      <c r="M54" s="171">
        <v>274.76</v>
      </c>
      <c r="N54" s="172">
        <v>313.65384615384619</v>
      </c>
      <c r="O54" s="171">
        <v>340.11538461538458</v>
      </c>
      <c r="P54" s="171">
        <v>344.38461538461536</v>
      </c>
      <c r="Q54" s="171">
        <v>470.67999999999995</v>
      </c>
      <c r="R54" s="171">
        <v>459.83333333333337</v>
      </c>
      <c r="S54" s="173">
        <v>247.58333333333331</v>
      </c>
    </row>
    <row r="55" spans="1:19" ht="15.75" thickBot="1" x14ac:dyDescent="0.3">
      <c r="A55" s="191"/>
      <c r="B55" s="8">
        <v>0.95833333333333304</v>
      </c>
      <c r="C55" s="176">
        <v>106.84</v>
      </c>
      <c r="D55" s="176">
        <v>107.80769230769229</v>
      </c>
      <c r="E55" s="176">
        <v>111.65384615384616</v>
      </c>
      <c r="F55" s="176">
        <v>126.65384615384615</v>
      </c>
      <c r="G55" s="176">
        <v>214.64</v>
      </c>
      <c r="H55" s="176">
        <v>223.83333333333334</v>
      </c>
      <c r="I55" s="177">
        <v>150.54166666666669</v>
      </c>
      <c r="K55" s="191"/>
      <c r="L55" s="8">
        <v>0.95833333333333304</v>
      </c>
      <c r="M55" s="176">
        <v>173.48000000000002</v>
      </c>
      <c r="N55" s="176">
        <v>185.88461538461539</v>
      </c>
      <c r="O55" s="176">
        <v>204.80769230769232</v>
      </c>
      <c r="P55" s="176">
        <v>216.5</v>
      </c>
      <c r="Q55" s="176">
        <v>325.27999999999997</v>
      </c>
      <c r="R55" s="176">
        <v>302.54166666666669</v>
      </c>
      <c r="S55" s="177">
        <v>178.625</v>
      </c>
    </row>
    <row r="57" spans="1:19" x14ac:dyDescent="0.25">
      <c r="B57" s="9" t="s">
        <v>10</v>
      </c>
    </row>
  </sheetData>
  <mergeCells count="6">
    <mergeCell ref="A5:I5"/>
    <mergeCell ref="K5:S5"/>
    <mergeCell ref="A7:A30"/>
    <mergeCell ref="K7:K30"/>
    <mergeCell ref="A32:A55"/>
    <mergeCell ref="K32:K55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5"/>
  <sheetViews>
    <sheetView workbookViewId="0">
      <selection activeCell="O24" sqref="O24"/>
    </sheetView>
  </sheetViews>
  <sheetFormatPr defaultRowHeight="15" x14ac:dyDescent="0.25"/>
  <cols>
    <col min="1" max="1" width="3.7109375" customWidth="1"/>
    <col min="2" max="2" width="10.7109375" customWidth="1"/>
    <col min="3" max="5" width="11.7109375" customWidth="1"/>
    <col min="6" max="6" width="6" customWidth="1"/>
    <col min="7" max="7" width="3.7109375" customWidth="1"/>
    <col min="8" max="8" width="10.7109375" customWidth="1"/>
    <col min="9" max="11" width="11.7109375" customWidth="1"/>
  </cols>
  <sheetData>
    <row r="1" spans="1:11" x14ac:dyDescent="0.25">
      <c r="B1" s="1" t="s">
        <v>8</v>
      </c>
    </row>
    <row r="2" spans="1:11" x14ac:dyDescent="0.25">
      <c r="B2" s="1" t="s">
        <v>36</v>
      </c>
    </row>
    <row r="3" spans="1:11" x14ac:dyDescent="0.25">
      <c r="B3" s="182" t="s">
        <v>311</v>
      </c>
    </row>
    <row r="4" spans="1:11" ht="15.75" thickBot="1" x14ac:dyDescent="0.3"/>
    <row r="5" spans="1:11" ht="18" customHeight="1" thickBot="1" x14ac:dyDescent="0.3">
      <c r="A5" s="187" t="s">
        <v>37</v>
      </c>
      <c r="B5" s="188"/>
      <c r="C5" s="188"/>
      <c r="D5" s="188"/>
      <c r="E5" s="189"/>
      <c r="F5" s="10"/>
      <c r="G5" s="187" t="s">
        <v>38</v>
      </c>
      <c r="H5" s="188"/>
      <c r="I5" s="188"/>
      <c r="J5" s="188"/>
      <c r="K5" s="189"/>
    </row>
    <row r="6" spans="1:11" x14ac:dyDescent="0.25">
      <c r="A6" s="2"/>
      <c r="B6" s="3" t="s">
        <v>0</v>
      </c>
      <c r="C6" s="4" t="s">
        <v>2</v>
      </c>
      <c r="D6" s="178" t="s">
        <v>3</v>
      </c>
      <c r="E6" s="5" t="s">
        <v>4</v>
      </c>
      <c r="G6" s="2"/>
      <c r="H6" s="3" t="s">
        <v>0</v>
      </c>
      <c r="I6" s="4" t="s">
        <v>2</v>
      </c>
      <c r="J6" s="178" t="s">
        <v>3</v>
      </c>
      <c r="K6" s="5" t="s">
        <v>4</v>
      </c>
    </row>
    <row r="7" spans="1:11" ht="15" customHeight="1" x14ac:dyDescent="0.25">
      <c r="A7" s="190" t="s">
        <v>312</v>
      </c>
      <c r="B7" s="6">
        <v>0</v>
      </c>
      <c r="C7" s="157">
        <v>58</v>
      </c>
      <c r="D7" s="179">
        <v>63</v>
      </c>
      <c r="E7" s="162">
        <v>60</v>
      </c>
      <c r="G7" s="190" t="s">
        <v>312</v>
      </c>
      <c r="H7" s="6">
        <v>0</v>
      </c>
      <c r="I7" s="157">
        <v>105</v>
      </c>
      <c r="J7" s="179">
        <v>93</v>
      </c>
      <c r="K7" s="162">
        <v>96</v>
      </c>
    </row>
    <row r="8" spans="1:11" x14ac:dyDescent="0.25">
      <c r="A8" s="190"/>
      <c r="B8" s="7">
        <v>4.1666666666666664E-2</v>
      </c>
      <c r="C8" s="158">
        <v>24</v>
      </c>
      <c r="D8" s="180">
        <v>23</v>
      </c>
      <c r="E8" s="159">
        <v>41</v>
      </c>
      <c r="G8" s="190"/>
      <c r="H8" s="7">
        <v>4.1666666666666664E-2</v>
      </c>
      <c r="I8" s="158">
        <v>60</v>
      </c>
      <c r="J8" s="180">
        <v>44</v>
      </c>
      <c r="K8" s="159">
        <v>46</v>
      </c>
    </row>
    <row r="9" spans="1:11" x14ac:dyDescent="0.25">
      <c r="A9" s="190"/>
      <c r="B9" s="6">
        <v>8.3333333333333329E-2</v>
      </c>
      <c r="C9" s="157">
        <v>24</v>
      </c>
      <c r="D9" s="179">
        <v>21</v>
      </c>
      <c r="E9" s="162">
        <v>16</v>
      </c>
      <c r="G9" s="190"/>
      <c r="H9" s="6">
        <v>8.3333333333333329E-2</v>
      </c>
      <c r="I9" s="157">
        <v>31</v>
      </c>
      <c r="J9" s="179">
        <v>28</v>
      </c>
      <c r="K9" s="162">
        <v>29</v>
      </c>
    </row>
    <row r="10" spans="1:11" x14ac:dyDescent="0.25">
      <c r="A10" s="190"/>
      <c r="B10" s="7">
        <v>0.125</v>
      </c>
      <c r="C10" s="158">
        <v>28</v>
      </c>
      <c r="D10" s="180">
        <v>38</v>
      </c>
      <c r="E10" s="159">
        <v>28</v>
      </c>
      <c r="G10" s="190"/>
      <c r="H10" s="7">
        <v>0.125</v>
      </c>
      <c r="I10" s="158">
        <v>29</v>
      </c>
      <c r="J10" s="180">
        <v>23</v>
      </c>
      <c r="K10" s="159">
        <v>31</v>
      </c>
    </row>
    <row r="11" spans="1:11" x14ac:dyDescent="0.25">
      <c r="A11" s="190"/>
      <c r="B11" s="6">
        <v>0.16666666666666699</v>
      </c>
      <c r="C11" s="157">
        <v>88</v>
      </c>
      <c r="D11" s="179">
        <v>107</v>
      </c>
      <c r="E11" s="162">
        <v>102</v>
      </c>
      <c r="G11" s="190"/>
      <c r="H11" s="6">
        <v>0.16666666666666699</v>
      </c>
      <c r="I11" s="157">
        <v>71</v>
      </c>
      <c r="J11" s="179">
        <v>52</v>
      </c>
      <c r="K11" s="162">
        <v>60</v>
      </c>
    </row>
    <row r="12" spans="1:11" x14ac:dyDescent="0.25">
      <c r="A12" s="190"/>
      <c r="B12" s="7">
        <v>0.20833333333333301</v>
      </c>
      <c r="C12" s="158">
        <v>321</v>
      </c>
      <c r="D12" s="180">
        <v>319</v>
      </c>
      <c r="E12" s="159">
        <v>293</v>
      </c>
      <c r="G12" s="190"/>
      <c r="H12" s="7">
        <v>0.20833333333333301</v>
      </c>
      <c r="I12" s="158">
        <v>145</v>
      </c>
      <c r="J12" s="180">
        <v>135</v>
      </c>
      <c r="K12" s="159">
        <v>127</v>
      </c>
    </row>
    <row r="13" spans="1:11" x14ac:dyDescent="0.25">
      <c r="A13" s="190"/>
      <c r="B13" s="6">
        <v>0.25</v>
      </c>
      <c r="C13" s="157">
        <v>1085</v>
      </c>
      <c r="D13" s="179">
        <v>1009</v>
      </c>
      <c r="E13" s="162">
        <v>1044</v>
      </c>
      <c r="G13" s="190"/>
      <c r="H13" s="6">
        <v>0.25</v>
      </c>
      <c r="I13" s="157">
        <v>412</v>
      </c>
      <c r="J13" s="179">
        <v>417</v>
      </c>
      <c r="K13" s="162">
        <v>395</v>
      </c>
    </row>
    <row r="14" spans="1:11" x14ac:dyDescent="0.25">
      <c r="A14" s="190"/>
      <c r="B14" s="7">
        <v>0.29166666666666702</v>
      </c>
      <c r="C14" s="158">
        <v>1718</v>
      </c>
      <c r="D14" s="180">
        <v>1668</v>
      </c>
      <c r="E14" s="159">
        <v>1669</v>
      </c>
      <c r="G14" s="190"/>
      <c r="H14" s="7">
        <v>0.29166666666666702</v>
      </c>
      <c r="I14" s="158">
        <v>972</v>
      </c>
      <c r="J14" s="180">
        <v>919</v>
      </c>
      <c r="K14" s="159">
        <v>939</v>
      </c>
    </row>
    <row r="15" spans="1:11" x14ac:dyDescent="0.25">
      <c r="A15" s="190"/>
      <c r="B15" s="6">
        <v>0.33333333333333298</v>
      </c>
      <c r="C15" s="157">
        <v>1287</v>
      </c>
      <c r="D15" s="179">
        <v>1453</v>
      </c>
      <c r="E15" s="162">
        <v>1512</v>
      </c>
      <c r="G15" s="190"/>
      <c r="H15" s="6">
        <v>0.33333333333333298</v>
      </c>
      <c r="I15" s="157">
        <v>1061</v>
      </c>
      <c r="J15" s="179">
        <v>1022</v>
      </c>
      <c r="K15" s="162">
        <v>1112</v>
      </c>
    </row>
    <row r="16" spans="1:11" x14ac:dyDescent="0.25">
      <c r="A16" s="190"/>
      <c r="B16" s="7">
        <v>0.375</v>
      </c>
      <c r="C16" s="158">
        <v>1236</v>
      </c>
      <c r="D16" s="180">
        <v>1125</v>
      </c>
      <c r="E16" s="159">
        <v>1217</v>
      </c>
      <c r="G16" s="190"/>
      <c r="H16" s="7">
        <v>0.375</v>
      </c>
      <c r="I16" s="158">
        <v>961</v>
      </c>
      <c r="J16" s="180">
        <v>1098</v>
      </c>
      <c r="K16" s="159">
        <v>1108</v>
      </c>
    </row>
    <row r="17" spans="1:11" x14ac:dyDescent="0.25">
      <c r="A17" s="190"/>
      <c r="B17" s="6">
        <v>0.41666666666666702</v>
      </c>
      <c r="C17" s="157">
        <v>1223</v>
      </c>
      <c r="D17" s="179">
        <v>1166</v>
      </c>
      <c r="E17" s="162">
        <v>1096</v>
      </c>
      <c r="G17" s="190"/>
      <c r="H17" s="6">
        <v>0.41666666666666702</v>
      </c>
      <c r="I17" s="157">
        <v>1119</v>
      </c>
      <c r="J17" s="179">
        <v>1045</v>
      </c>
      <c r="K17" s="162">
        <v>945</v>
      </c>
    </row>
    <row r="18" spans="1:11" x14ac:dyDescent="0.25">
      <c r="A18" s="190"/>
      <c r="B18" s="7">
        <v>0.45833333333333298</v>
      </c>
      <c r="C18" s="158">
        <v>1301</v>
      </c>
      <c r="D18" s="180">
        <v>1150</v>
      </c>
      <c r="E18" s="159">
        <v>1170</v>
      </c>
      <c r="G18" s="190"/>
      <c r="H18" s="7">
        <v>0.45833333333333298</v>
      </c>
      <c r="I18" s="158">
        <v>1183</v>
      </c>
      <c r="J18" s="180">
        <v>1188</v>
      </c>
      <c r="K18" s="159">
        <v>1139</v>
      </c>
    </row>
    <row r="19" spans="1:11" x14ac:dyDescent="0.25">
      <c r="A19" s="190"/>
      <c r="B19" s="6">
        <v>0.5</v>
      </c>
      <c r="C19" s="157">
        <v>1414</v>
      </c>
      <c r="D19" s="179">
        <v>1211</v>
      </c>
      <c r="E19" s="162">
        <v>1248</v>
      </c>
      <c r="G19" s="190"/>
      <c r="H19" s="6">
        <v>0.5</v>
      </c>
      <c r="I19" s="157">
        <v>1410</v>
      </c>
      <c r="J19" s="179">
        <v>1262</v>
      </c>
      <c r="K19" s="162">
        <v>1299</v>
      </c>
    </row>
    <row r="20" spans="1:11" x14ac:dyDescent="0.25">
      <c r="A20" s="190"/>
      <c r="B20" s="7">
        <v>0.54166666666666696</v>
      </c>
      <c r="C20" s="158">
        <v>1181</v>
      </c>
      <c r="D20" s="180">
        <v>1102</v>
      </c>
      <c r="E20" s="159">
        <v>1099</v>
      </c>
      <c r="G20" s="190"/>
      <c r="H20" s="7">
        <v>0.54166666666666696</v>
      </c>
      <c r="I20" s="158">
        <v>1355</v>
      </c>
      <c r="J20" s="180">
        <v>1297</v>
      </c>
      <c r="K20" s="159">
        <v>1375</v>
      </c>
    </row>
    <row r="21" spans="1:11" x14ac:dyDescent="0.25">
      <c r="A21" s="190"/>
      <c r="B21" s="6">
        <v>0.58333333333333304</v>
      </c>
      <c r="C21" s="157">
        <v>1203</v>
      </c>
      <c r="D21" s="179">
        <v>1029</v>
      </c>
      <c r="E21" s="162">
        <v>1082</v>
      </c>
      <c r="G21" s="190"/>
      <c r="H21" s="6">
        <v>0.58333333333333304</v>
      </c>
      <c r="I21" s="157">
        <v>1525</v>
      </c>
      <c r="J21" s="179">
        <v>1307</v>
      </c>
      <c r="K21" s="162">
        <v>1341</v>
      </c>
    </row>
    <row r="22" spans="1:11" x14ac:dyDescent="0.25">
      <c r="A22" s="190"/>
      <c r="B22" s="7">
        <v>0.625</v>
      </c>
      <c r="C22" s="158">
        <v>1244</v>
      </c>
      <c r="D22" s="180">
        <v>1159</v>
      </c>
      <c r="E22" s="159">
        <v>1140</v>
      </c>
      <c r="G22" s="190"/>
      <c r="H22" s="7">
        <v>0.625</v>
      </c>
      <c r="I22" s="158">
        <v>1706</v>
      </c>
      <c r="J22" s="180">
        <v>1596</v>
      </c>
      <c r="K22" s="159">
        <v>1397</v>
      </c>
    </row>
    <row r="23" spans="1:11" x14ac:dyDescent="0.25">
      <c r="A23" s="190"/>
      <c r="B23" s="6">
        <v>0.66666666666666696</v>
      </c>
      <c r="C23" s="157">
        <v>1178</v>
      </c>
      <c r="D23" s="179">
        <v>1267</v>
      </c>
      <c r="E23" s="162">
        <v>1079</v>
      </c>
      <c r="G23" s="190"/>
      <c r="H23" s="6">
        <v>0.66666666666666696</v>
      </c>
      <c r="I23" s="157">
        <v>1707</v>
      </c>
      <c r="J23" s="179">
        <v>1688</v>
      </c>
      <c r="K23" s="162">
        <v>1276</v>
      </c>
    </row>
    <row r="24" spans="1:11" x14ac:dyDescent="0.25">
      <c r="A24" s="190"/>
      <c r="B24" s="7">
        <v>0.70833333333333304</v>
      </c>
      <c r="C24" s="158">
        <v>1187</v>
      </c>
      <c r="D24" s="180">
        <v>1348</v>
      </c>
      <c r="E24" s="159">
        <v>1190</v>
      </c>
      <c r="G24" s="190"/>
      <c r="H24" s="7">
        <v>0.70833333333333304</v>
      </c>
      <c r="I24" s="158">
        <v>1739</v>
      </c>
      <c r="J24" s="180">
        <v>1725</v>
      </c>
      <c r="K24" s="159">
        <v>1590</v>
      </c>
    </row>
    <row r="25" spans="1:11" x14ac:dyDescent="0.25">
      <c r="A25" s="190"/>
      <c r="B25" s="6">
        <v>0.75</v>
      </c>
      <c r="C25" s="157">
        <v>951</v>
      </c>
      <c r="D25" s="179">
        <v>999</v>
      </c>
      <c r="E25" s="162">
        <v>929</v>
      </c>
      <c r="G25" s="190"/>
      <c r="H25" s="6">
        <v>0.75</v>
      </c>
      <c r="I25" s="157">
        <v>1536</v>
      </c>
      <c r="J25" s="179">
        <v>1730</v>
      </c>
      <c r="K25" s="162">
        <v>1613</v>
      </c>
    </row>
    <row r="26" spans="1:11" x14ac:dyDescent="0.25">
      <c r="A26" s="190"/>
      <c r="B26" s="7">
        <v>0.79166666666666696</v>
      </c>
      <c r="C26" s="158">
        <v>607</v>
      </c>
      <c r="D26" s="180">
        <v>645</v>
      </c>
      <c r="E26" s="159">
        <v>640</v>
      </c>
      <c r="G26" s="190"/>
      <c r="H26" s="7">
        <v>0.79166666666666696</v>
      </c>
      <c r="I26" s="158">
        <v>940</v>
      </c>
      <c r="J26" s="180">
        <v>1123</v>
      </c>
      <c r="K26" s="159">
        <v>895</v>
      </c>
    </row>
    <row r="27" spans="1:11" x14ac:dyDescent="0.25">
      <c r="A27" s="190"/>
      <c r="B27" s="6">
        <v>0.83333333333333304</v>
      </c>
      <c r="C27" s="157">
        <v>522</v>
      </c>
      <c r="D27" s="179">
        <v>522</v>
      </c>
      <c r="E27" s="162">
        <v>598</v>
      </c>
      <c r="G27" s="190"/>
      <c r="H27" s="6">
        <v>0.83333333333333304</v>
      </c>
      <c r="I27" s="157">
        <v>687</v>
      </c>
      <c r="J27" s="179">
        <v>747</v>
      </c>
      <c r="K27" s="162">
        <v>749</v>
      </c>
    </row>
    <row r="28" spans="1:11" x14ac:dyDescent="0.25">
      <c r="A28" s="190"/>
      <c r="B28" s="7">
        <v>0.875</v>
      </c>
      <c r="C28" s="158">
        <v>336</v>
      </c>
      <c r="D28" s="180">
        <v>471</v>
      </c>
      <c r="E28" s="159">
        <v>363</v>
      </c>
      <c r="G28" s="190"/>
      <c r="H28" s="7">
        <v>0.875</v>
      </c>
      <c r="I28" s="158">
        <v>503</v>
      </c>
      <c r="J28" s="180">
        <v>581</v>
      </c>
      <c r="K28" s="159">
        <v>578</v>
      </c>
    </row>
    <row r="29" spans="1:11" x14ac:dyDescent="0.25">
      <c r="A29" s="190"/>
      <c r="B29" s="6">
        <v>0.91666666666666696</v>
      </c>
      <c r="C29" s="157">
        <v>207</v>
      </c>
      <c r="D29" s="179">
        <v>241</v>
      </c>
      <c r="E29" s="162">
        <v>204</v>
      </c>
      <c r="G29" s="190"/>
      <c r="H29" s="6">
        <v>0.91666666666666696</v>
      </c>
      <c r="I29" s="157">
        <v>270</v>
      </c>
      <c r="J29" s="179">
        <v>255</v>
      </c>
      <c r="K29" s="162">
        <v>304</v>
      </c>
    </row>
    <row r="30" spans="1:11" ht="15.75" thickBot="1" x14ac:dyDescent="0.3">
      <c r="A30" s="191"/>
      <c r="B30" s="8">
        <v>0.95833333333333304</v>
      </c>
      <c r="C30" s="160">
        <v>106</v>
      </c>
      <c r="D30" s="181">
        <v>116</v>
      </c>
      <c r="E30" s="161">
        <v>109</v>
      </c>
      <c r="G30" s="191"/>
      <c r="H30" s="8">
        <v>0.95833333333333304</v>
      </c>
      <c r="I30" s="160">
        <v>148</v>
      </c>
      <c r="J30" s="181">
        <v>171</v>
      </c>
      <c r="K30" s="161">
        <v>208</v>
      </c>
    </row>
    <row r="32" spans="1:11" x14ac:dyDescent="0.25">
      <c r="B32" s="9" t="s">
        <v>39</v>
      </c>
    </row>
    <row r="34" spans="3:11" x14ac:dyDescent="0.25">
      <c r="C34" s="65"/>
      <c r="D34" s="65"/>
      <c r="E34" s="65"/>
      <c r="F34" s="65"/>
      <c r="G34" s="65"/>
      <c r="H34" s="65"/>
      <c r="I34" s="65"/>
      <c r="J34" s="65"/>
      <c r="K34" s="65"/>
    </row>
    <row r="35" spans="3:11" x14ac:dyDescent="0.25">
      <c r="C35" s="65"/>
      <c r="D35" s="65"/>
      <c r="E35" s="65"/>
      <c r="H35" s="65"/>
      <c r="I35" s="65"/>
      <c r="J35" s="65"/>
      <c r="K35" s="65"/>
    </row>
  </sheetData>
  <mergeCells count="4">
    <mergeCell ref="A5:E5"/>
    <mergeCell ref="G5:K5"/>
    <mergeCell ref="A7:A30"/>
    <mergeCell ref="G7:G30"/>
  </mergeCell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7"/>
  <sheetViews>
    <sheetView workbookViewId="0">
      <selection activeCell="B3" sqref="B3"/>
    </sheetView>
  </sheetViews>
  <sheetFormatPr defaultRowHeight="15" x14ac:dyDescent="0.25"/>
  <cols>
    <col min="1" max="1" width="3.7109375" customWidth="1"/>
    <col min="2" max="2" width="10.7109375" customWidth="1"/>
    <col min="3" max="9" width="11.7109375" customWidth="1"/>
    <col min="10" max="10" width="6" customWidth="1"/>
    <col min="11" max="11" width="3.7109375" customWidth="1"/>
    <col min="12" max="12" width="10.7109375" customWidth="1"/>
    <col min="13" max="19" width="11.7109375" customWidth="1"/>
    <col min="20" max="20" width="4.7109375" customWidth="1"/>
    <col min="21" max="21" width="9.140625" customWidth="1"/>
  </cols>
  <sheetData>
    <row r="1" spans="1:19" x14ac:dyDescent="0.25">
      <c r="B1" s="1" t="s">
        <v>8</v>
      </c>
    </row>
    <row r="2" spans="1:19" x14ac:dyDescent="0.25">
      <c r="B2" s="1" t="s">
        <v>36</v>
      </c>
    </row>
    <row r="3" spans="1:19" x14ac:dyDescent="0.25">
      <c r="B3" s="182" t="s">
        <v>313</v>
      </c>
    </row>
    <row r="4" spans="1:19" ht="15.75" thickBot="1" x14ac:dyDescent="0.3"/>
    <row r="5" spans="1:19" ht="18" customHeight="1" thickBot="1" x14ac:dyDescent="0.3">
      <c r="A5" s="187" t="s">
        <v>37</v>
      </c>
      <c r="B5" s="188"/>
      <c r="C5" s="188"/>
      <c r="D5" s="188"/>
      <c r="E5" s="188"/>
      <c r="F5" s="188"/>
      <c r="G5" s="188"/>
      <c r="H5" s="188"/>
      <c r="I5" s="189"/>
      <c r="J5" s="10"/>
      <c r="K5" s="187" t="s">
        <v>38</v>
      </c>
      <c r="L5" s="188"/>
      <c r="M5" s="188"/>
      <c r="N5" s="188"/>
      <c r="O5" s="188"/>
      <c r="P5" s="188"/>
      <c r="Q5" s="188"/>
      <c r="R5" s="188"/>
      <c r="S5" s="189"/>
    </row>
    <row r="6" spans="1:19" x14ac:dyDescent="0.25">
      <c r="A6" s="2"/>
      <c r="B6" s="3" t="s">
        <v>0</v>
      </c>
      <c r="C6" s="4" t="s">
        <v>1</v>
      </c>
      <c r="D6" s="4" t="s">
        <v>2</v>
      </c>
      <c r="E6" s="4" t="s">
        <v>3</v>
      </c>
      <c r="F6" s="4" t="s">
        <v>4</v>
      </c>
      <c r="G6" s="4" t="s">
        <v>5</v>
      </c>
      <c r="H6" s="4" t="s">
        <v>6</v>
      </c>
      <c r="I6" s="5" t="s">
        <v>7</v>
      </c>
      <c r="K6" s="2"/>
      <c r="L6" s="3" t="s">
        <v>0</v>
      </c>
      <c r="M6" s="4" t="s">
        <v>1</v>
      </c>
      <c r="N6" s="4" t="s">
        <v>2</v>
      </c>
      <c r="O6" s="4" t="s">
        <v>3</v>
      </c>
      <c r="P6" s="4" t="s">
        <v>4</v>
      </c>
      <c r="Q6" s="4" t="s">
        <v>5</v>
      </c>
      <c r="R6" s="4" t="s">
        <v>6</v>
      </c>
      <c r="S6" s="5" t="s">
        <v>7</v>
      </c>
    </row>
    <row r="7" spans="1:19" x14ac:dyDescent="0.25">
      <c r="A7" s="190" t="s">
        <v>11</v>
      </c>
      <c r="B7" s="6">
        <v>0</v>
      </c>
      <c r="C7" s="133">
        <v>77.068002487872945</v>
      </c>
      <c r="D7" s="139">
        <v>71.177268244575927</v>
      </c>
      <c r="E7" s="139">
        <v>75.536864710093056</v>
      </c>
      <c r="F7" s="139">
        <v>78.000678848220858</v>
      </c>
      <c r="G7" s="133">
        <v>117.8830609286518</v>
      </c>
      <c r="H7" s="133">
        <v>114.71724543343208</v>
      </c>
      <c r="I7" s="134">
        <v>114.75137234358697</v>
      </c>
      <c r="K7" s="190" t="s">
        <v>11</v>
      </c>
      <c r="L7" s="6">
        <v>0</v>
      </c>
      <c r="M7" s="133">
        <v>125.23609279119979</v>
      </c>
      <c r="N7" s="139">
        <v>128.85539940828403</v>
      </c>
      <c r="O7" s="139">
        <v>111.50680028632786</v>
      </c>
      <c r="P7" s="139">
        <v>124.80108615715338</v>
      </c>
      <c r="Q7" s="133">
        <v>191.56087455743213</v>
      </c>
      <c r="R7" s="133">
        <v>186.41640019297014</v>
      </c>
      <c r="S7" s="134">
        <v>186.47185668267878</v>
      </c>
    </row>
    <row r="8" spans="1:19" x14ac:dyDescent="0.25">
      <c r="A8" s="190"/>
      <c r="B8" s="7">
        <v>4.1666666666666664E-2</v>
      </c>
      <c r="C8" s="135">
        <v>36.520771410445668</v>
      </c>
      <c r="D8" s="135">
        <v>30.895051060487045</v>
      </c>
      <c r="E8" s="135">
        <v>28.64424592748292</v>
      </c>
      <c r="F8" s="135">
        <v>54.378867344776424</v>
      </c>
      <c r="G8" s="135">
        <v>70.542247267797464</v>
      </c>
      <c r="H8" s="135">
        <v>62.067166762313008</v>
      </c>
      <c r="I8" s="136">
        <v>60.715704260230389</v>
      </c>
      <c r="K8" s="190"/>
      <c r="L8" s="7">
        <v>4.1666666666666664E-2</v>
      </c>
      <c r="M8" s="135">
        <v>61.888109095787627</v>
      </c>
      <c r="N8" s="135">
        <v>77.237627651217622</v>
      </c>
      <c r="O8" s="135">
        <v>54.797687861271676</v>
      </c>
      <c r="P8" s="135">
        <v>61.010436533163798</v>
      </c>
      <c r="Q8" s="135">
        <v>119.54091127228465</v>
      </c>
      <c r="R8" s="135">
        <v>105.17903755871392</v>
      </c>
      <c r="S8" s="136">
        <v>102.88884883767741</v>
      </c>
    </row>
    <row r="9" spans="1:19" x14ac:dyDescent="0.25">
      <c r="A9" s="190"/>
      <c r="B9" s="6">
        <v>8.3333333333333329E-2</v>
      </c>
      <c r="C9" s="133">
        <v>25.078056241974309</v>
      </c>
      <c r="D9" s="139">
        <v>31.315549005158431</v>
      </c>
      <c r="E9" s="139">
        <v>26.025698682942501</v>
      </c>
      <c r="F9" s="139">
        <v>21.800371057513917</v>
      </c>
      <c r="G9" s="133">
        <v>53.612849793646753</v>
      </c>
      <c r="H9" s="133">
        <v>41.934425125799216</v>
      </c>
      <c r="I9" s="134">
        <v>41.007217410960294</v>
      </c>
      <c r="K9" s="190"/>
      <c r="L9" s="6">
        <v>8.3333333333333329E-2</v>
      </c>
      <c r="M9" s="133">
        <v>36.334031437404747</v>
      </c>
      <c r="N9" s="139">
        <v>40.449250798329643</v>
      </c>
      <c r="O9" s="139">
        <v>34.700931577256668</v>
      </c>
      <c r="P9" s="139">
        <v>39.51317254174397</v>
      </c>
      <c r="Q9" s="133">
        <v>77.676313947761614</v>
      </c>
      <c r="R9" s="133">
        <v>60.756172891904022</v>
      </c>
      <c r="S9" s="134">
        <v>59.412799468744758</v>
      </c>
    </row>
    <row r="10" spans="1:19" x14ac:dyDescent="0.25">
      <c r="A10" s="190"/>
      <c r="B10" s="7">
        <v>0.125</v>
      </c>
      <c r="C10" s="135">
        <v>32.354482171810652</v>
      </c>
      <c r="D10" s="135">
        <v>31.845907416306265</v>
      </c>
      <c r="E10" s="135">
        <v>42.982579691526652</v>
      </c>
      <c r="F10" s="135">
        <v>32.683151899646745</v>
      </c>
      <c r="G10" s="135">
        <v>62.184449524916019</v>
      </c>
      <c r="H10" s="135">
        <v>37.724508411756148</v>
      </c>
      <c r="I10" s="136">
        <v>29.339583312617414</v>
      </c>
      <c r="K10" s="190"/>
      <c r="L10" s="7">
        <v>0.125</v>
      </c>
      <c r="M10" s="135">
        <v>28.644595927375565</v>
      </c>
      <c r="N10" s="135">
        <v>32.983261252602915</v>
      </c>
      <c r="O10" s="135">
        <v>26.015771918555608</v>
      </c>
      <c r="P10" s="135">
        <v>36.184918174608896</v>
      </c>
      <c r="Q10" s="135">
        <v>55.054147371254842</v>
      </c>
      <c r="R10" s="135">
        <v>33.398874822825263</v>
      </c>
      <c r="S10" s="136">
        <v>25.975396676251751</v>
      </c>
    </row>
    <row r="11" spans="1:19" x14ac:dyDescent="0.25">
      <c r="A11" s="190"/>
      <c r="B11" s="6">
        <v>0.16666666666666699</v>
      </c>
      <c r="C11" s="133">
        <v>98.520232872660813</v>
      </c>
      <c r="D11" s="139">
        <v>93.410173038830962</v>
      </c>
      <c r="E11" s="139">
        <v>116.689493854313</v>
      </c>
      <c r="F11" s="139">
        <v>107.71115128401969</v>
      </c>
      <c r="G11" s="133">
        <v>136.53125850596714</v>
      </c>
      <c r="H11" s="133">
        <v>63.151217473454508</v>
      </c>
      <c r="I11" s="134">
        <v>41.990478830935515</v>
      </c>
      <c r="K11" s="190"/>
      <c r="L11" s="6">
        <v>0.16666666666666699</v>
      </c>
      <c r="M11" s="133">
        <v>60.583677088096714</v>
      </c>
      <c r="N11" s="139">
        <v>75.36502597451134</v>
      </c>
      <c r="O11" s="139">
        <v>56.708912901161455</v>
      </c>
      <c r="P11" s="139">
        <v>63.35950075530571</v>
      </c>
      <c r="Q11" s="133">
        <v>83.958040258066788</v>
      </c>
      <c r="R11" s="133">
        <v>38.833982173763495</v>
      </c>
      <c r="S11" s="134">
        <v>25.821473783522656</v>
      </c>
    </row>
    <row r="12" spans="1:19" x14ac:dyDescent="0.25">
      <c r="A12" s="190"/>
      <c r="B12" s="7">
        <v>0.20833333333333301</v>
      </c>
      <c r="C12" s="135">
        <v>307.25794584289417</v>
      </c>
      <c r="D12" s="135">
        <v>348.79153117120245</v>
      </c>
      <c r="E12" s="135">
        <v>355.23203816265288</v>
      </c>
      <c r="F12" s="135">
        <v>325.495788336933</v>
      </c>
      <c r="G12" s="135">
        <v>333.5158081538853</v>
      </c>
      <c r="H12" s="135">
        <v>147.89957107577331</v>
      </c>
      <c r="I12" s="136">
        <v>86.190409115720954</v>
      </c>
      <c r="K12" s="190"/>
      <c r="L12" s="7">
        <v>0.20833333333333301</v>
      </c>
      <c r="M12" s="135">
        <v>133.99487021755212</v>
      </c>
      <c r="N12" s="135">
        <v>157.55380691534069</v>
      </c>
      <c r="O12" s="135">
        <v>150.33330768638916</v>
      </c>
      <c r="P12" s="135">
        <v>141.08520518358529</v>
      </c>
      <c r="Q12" s="135">
        <v>145.44589662762462</v>
      </c>
      <c r="R12" s="135">
        <v>64.49884893021779</v>
      </c>
      <c r="S12" s="136">
        <v>37.587547660570429</v>
      </c>
    </row>
    <row r="13" spans="1:19" x14ac:dyDescent="0.25">
      <c r="A13" s="190"/>
      <c r="B13" s="6">
        <v>0.25</v>
      </c>
      <c r="C13" s="133">
        <v>1004.0028421516042</v>
      </c>
      <c r="D13" s="139">
        <v>1105.3608059909338</v>
      </c>
      <c r="E13" s="139">
        <v>1059.4117639848748</v>
      </c>
      <c r="F13" s="139">
        <v>1117.4213821892392</v>
      </c>
      <c r="G13" s="133">
        <v>1024.808705853756</v>
      </c>
      <c r="H13" s="133">
        <v>401.74204112490702</v>
      </c>
      <c r="I13" s="134">
        <v>246.45804699688011</v>
      </c>
      <c r="K13" s="190"/>
      <c r="L13" s="6">
        <v>0.25</v>
      </c>
      <c r="M13" s="133">
        <v>391.64957165265133</v>
      </c>
      <c r="N13" s="139">
        <v>419.73147656061275</v>
      </c>
      <c r="O13" s="139">
        <v>437.83419780147943</v>
      </c>
      <c r="P13" s="139">
        <v>422.77916280148423</v>
      </c>
      <c r="Q13" s="133">
        <v>399.76569171198156</v>
      </c>
      <c r="R13" s="133">
        <v>156.71479373927215</v>
      </c>
      <c r="S13" s="134">
        <v>96.140353875713245</v>
      </c>
    </row>
    <row r="14" spans="1:19" x14ac:dyDescent="0.25">
      <c r="A14" s="190"/>
      <c r="B14" s="7">
        <v>0.29166666666666702</v>
      </c>
      <c r="C14" s="135">
        <v>1594.7161402987297</v>
      </c>
      <c r="D14" s="135">
        <v>1749.3438483146067</v>
      </c>
      <c r="E14" s="135">
        <v>1782.0599111577778</v>
      </c>
      <c r="F14" s="135">
        <v>1688.5380071315226</v>
      </c>
      <c r="G14" s="135">
        <v>1665.1294203018242</v>
      </c>
      <c r="H14" s="135">
        <v>714.85830665696824</v>
      </c>
      <c r="I14" s="136">
        <v>547.10173226340066</v>
      </c>
      <c r="K14" s="190"/>
      <c r="L14" s="7">
        <v>0.29166666666666702</v>
      </c>
      <c r="M14" s="135">
        <v>892.55248636377166</v>
      </c>
      <c r="N14" s="135">
        <v>989.73353932584268</v>
      </c>
      <c r="O14" s="135">
        <v>981.8423611234997</v>
      </c>
      <c r="P14" s="135">
        <v>949.99232396434979</v>
      </c>
      <c r="Q14" s="135">
        <v>931.96235157528054</v>
      </c>
      <c r="R14" s="135">
        <v>400.10164999330254</v>
      </c>
      <c r="S14" s="136">
        <v>306.20936170756443</v>
      </c>
    </row>
    <row r="15" spans="1:19" x14ac:dyDescent="0.25">
      <c r="A15" s="190"/>
      <c r="B15" s="6">
        <v>0.33333333333333298</v>
      </c>
      <c r="C15" s="133">
        <v>1370.7748192683857</v>
      </c>
      <c r="D15" s="139">
        <v>1310.8889303663248</v>
      </c>
      <c r="E15" s="139">
        <v>1550.1803871356481</v>
      </c>
      <c r="F15" s="139">
        <v>1544.1650671785028</v>
      </c>
      <c r="G15" s="133">
        <v>1457.9892563649119</v>
      </c>
      <c r="H15" s="133">
        <v>1213.7846605531367</v>
      </c>
      <c r="I15" s="134">
        <v>693.23483159920431</v>
      </c>
      <c r="K15" s="190"/>
      <c r="L15" s="6">
        <v>0.33333333333333298</v>
      </c>
      <c r="M15" s="133">
        <v>1028.9455370903961</v>
      </c>
      <c r="N15" s="139">
        <v>1080.6939822211891</v>
      </c>
      <c r="O15" s="139">
        <v>1090.3539956315433</v>
      </c>
      <c r="P15" s="139">
        <v>1135.6557901471529</v>
      </c>
      <c r="Q15" s="133">
        <v>1094.4113631027367</v>
      </c>
      <c r="R15" s="133">
        <v>911.10391868119382</v>
      </c>
      <c r="S15" s="134">
        <v>520.36328367216345</v>
      </c>
    </row>
    <row r="16" spans="1:19" x14ac:dyDescent="0.25">
      <c r="A16" s="190"/>
      <c r="B16" s="7">
        <v>0.375</v>
      </c>
      <c r="C16" s="135">
        <v>1165.7223501902954</v>
      </c>
      <c r="D16" s="135">
        <v>1351.1607723615011</v>
      </c>
      <c r="E16" s="135">
        <v>1240.5111050063811</v>
      </c>
      <c r="F16" s="135">
        <v>1347.2115268161076</v>
      </c>
      <c r="G16" s="135">
        <v>1371.7305815908167</v>
      </c>
      <c r="H16" s="135">
        <v>1507.1325953686544</v>
      </c>
      <c r="I16" s="136">
        <v>1032.6148421871717</v>
      </c>
      <c r="K16" s="190"/>
      <c r="L16" s="7">
        <v>0.375</v>
      </c>
      <c r="M16" s="135">
        <v>1032.2309265852116</v>
      </c>
      <c r="N16" s="135">
        <v>1050.5384322325262</v>
      </c>
      <c r="O16" s="135">
        <v>1210.7388384862277</v>
      </c>
      <c r="P16" s="135">
        <v>1226.549196148108</v>
      </c>
      <c r="Q16" s="135">
        <v>1214.648350037741</v>
      </c>
      <c r="R16" s="135">
        <v>1334.5449498761034</v>
      </c>
      <c r="S16" s="136">
        <v>914.3660796951408</v>
      </c>
    </row>
    <row r="17" spans="1:19" x14ac:dyDescent="0.25">
      <c r="A17" s="190"/>
      <c r="B17" s="6">
        <v>0.41666666666666702</v>
      </c>
      <c r="C17" s="133">
        <v>1237.2595704770147</v>
      </c>
      <c r="D17" s="139">
        <v>1309.0777701009563</v>
      </c>
      <c r="E17" s="139">
        <v>1310.0878856853817</v>
      </c>
      <c r="F17" s="139">
        <v>1260.1690672369332</v>
      </c>
      <c r="G17" s="133">
        <v>1480.4452099156254</v>
      </c>
      <c r="H17" s="133">
        <v>1691.4341893920614</v>
      </c>
      <c r="I17" s="134">
        <v>1377.2613841262646</v>
      </c>
      <c r="K17" s="190"/>
      <c r="L17" s="6">
        <v>0.41666666666666702</v>
      </c>
      <c r="M17" s="133">
        <v>1103.0224373687354</v>
      </c>
      <c r="N17" s="139">
        <v>1197.757992430883</v>
      </c>
      <c r="O17" s="139">
        <v>1174.1353692463329</v>
      </c>
      <c r="P17" s="139">
        <v>1086.5508837033776</v>
      </c>
      <c r="Q17" s="133">
        <v>1319.823521916607</v>
      </c>
      <c r="R17" s="133">
        <v>1507.9211401959428</v>
      </c>
      <c r="S17" s="134">
        <v>1227.8346800155243</v>
      </c>
    </row>
    <row r="18" spans="1:19" x14ac:dyDescent="0.25">
      <c r="A18" s="190"/>
      <c r="B18" s="7">
        <v>0.45833333333333298</v>
      </c>
      <c r="C18" s="135">
        <v>1285.889556521292</v>
      </c>
      <c r="D18" s="135">
        <v>1474.9191460331474</v>
      </c>
      <c r="E18" s="135">
        <v>1318.3641447879447</v>
      </c>
      <c r="F18" s="135">
        <v>1328.7400084139672</v>
      </c>
      <c r="G18" s="135">
        <v>1579.9353928611315</v>
      </c>
      <c r="H18" s="135">
        <v>1688.3495481595717</v>
      </c>
      <c r="I18" s="136">
        <v>1486.5351637709789</v>
      </c>
      <c r="K18" s="190"/>
      <c r="L18" s="7">
        <v>0.45833333333333298</v>
      </c>
      <c r="M18" s="135">
        <v>1246.7649913574064</v>
      </c>
      <c r="N18" s="135">
        <v>1341.1447730647299</v>
      </c>
      <c r="O18" s="135">
        <v>1361.9274817461549</v>
      </c>
      <c r="P18" s="135">
        <v>1293.5340765671015</v>
      </c>
      <c r="Q18" s="135">
        <v>1531.8641686107765</v>
      </c>
      <c r="R18" s="135">
        <v>1636.9797072728575</v>
      </c>
      <c r="S18" s="136">
        <v>1441.3057413929755</v>
      </c>
    </row>
    <row r="19" spans="1:19" x14ac:dyDescent="0.25">
      <c r="A19" s="190"/>
      <c r="B19" s="6">
        <v>0.5</v>
      </c>
      <c r="C19" s="133">
        <v>1362.5273493232694</v>
      </c>
      <c r="D19" s="139">
        <v>1629.4408579669746</v>
      </c>
      <c r="E19" s="139">
        <v>1411.6309330010945</v>
      </c>
      <c r="F19" s="139">
        <v>1429.2340166252447</v>
      </c>
      <c r="G19" s="133">
        <v>1774.673875176303</v>
      </c>
      <c r="H19" s="133">
        <v>1800.7849880639799</v>
      </c>
      <c r="I19" s="134">
        <v>1683.7528245874041</v>
      </c>
      <c r="K19" s="190"/>
      <c r="L19" s="6">
        <v>0.5</v>
      </c>
      <c r="M19" s="133">
        <v>1397.0442095956262</v>
      </c>
      <c r="N19" s="139">
        <v>1624.8314071665025</v>
      </c>
      <c r="O19" s="139">
        <v>1471.0802951671192</v>
      </c>
      <c r="P19" s="139">
        <v>1487.6402144200265</v>
      </c>
      <c r="Q19" s="133">
        <v>1819.6316297556052</v>
      </c>
      <c r="R19" s="133">
        <v>1846.4042146023935</v>
      </c>
      <c r="S19" s="134">
        <v>1726.4072791995154</v>
      </c>
    </row>
    <row r="20" spans="1:19" x14ac:dyDescent="0.25">
      <c r="A20" s="190"/>
      <c r="B20" s="7">
        <v>0.54166666666666696</v>
      </c>
      <c r="C20" s="135">
        <v>1209.1047477133009</v>
      </c>
      <c r="D20" s="135">
        <v>1286.6706909144025</v>
      </c>
      <c r="E20" s="135">
        <v>1240.1344011616036</v>
      </c>
      <c r="F20" s="135">
        <v>1217.6100558871422</v>
      </c>
      <c r="G20" s="135">
        <v>1488.5238186012873</v>
      </c>
      <c r="H20" s="135">
        <v>1467.2482034493814</v>
      </c>
      <c r="I20" s="136">
        <v>1373.5282077607237</v>
      </c>
      <c r="K20" s="190"/>
      <c r="L20" s="7">
        <v>0.54166666666666696</v>
      </c>
      <c r="M20" s="135">
        <v>1439.9197262602031</v>
      </c>
      <c r="N20" s="135">
        <v>1476.2394463920537</v>
      </c>
      <c r="O20" s="135">
        <v>1459.5774213308528</v>
      </c>
      <c r="P20" s="135">
        <v>1523.3974766558877</v>
      </c>
      <c r="Q20" s="135">
        <v>1772.6791772720617</v>
      </c>
      <c r="R20" s="135">
        <v>1747.3421020488536</v>
      </c>
      <c r="S20" s="136">
        <v>1635.7312008491519</v>
      </c>
    </row>
    <row r="21" spans="1:19" x14ac:dyDescent="0.25">
      <c r="A21" s="190"/>
      <c r="B21" s="6">
        <v>0.58333333333333304</v>
      </c>
      <c r="C21" s="133">
        <v>1118.0230190787988</v>
      </c>
      <c r="D21" s="139">
        <v>1294.2212598235958</v>
      </c>
      <c r="E21" s="139">
        <v>1145.0495538824589</v>
      </c>
      <c r="F21" s="139">
        <v>1152.2764488781136</v>
      </c>
      <c r="G21" s="133">
        <v>1292.2764961432636</v>
      </c>
      <c r="H21" s="133">
        <v>1214.5739093400668</v>
      </c>
      <c r="I21" s="134">
        <v>1144.4575259277788</v>
      </c>
      <c r="K21" s="190"/>
      <c r="L21" s="6">
        <v>0.58333333333333304</v>
      </c>
      <c r="M21" s="133">
        <v>1408.0207691915118</v>
      </c>
      <c r="N21" s="139">
        <v>1640.6379228852734</v>
      </c>
      <c r="O21" s="139">
        <v>1454.4021058545904</v>
      </c>
      <c r="P21" s="139">
        <v>1428.0986302639099</v>
      </c>
      <c r="Q21" s="133">
        <v>1627.4728829885626</v>
      </c>
      <c r="R21" s="133">
        <v>1529.6154559304389</v>
      </c>
      <c r="S21" s="134">
        <v>1441.3119752145926</v>
      </c>
    </row>
    <row r="22" spans="1:19" x14ac:dyDescent="0.25">
      <c r="A22" s="190"/>
      <c r="B22" s="7">
        <v>0.625</v>
      </c>
      <c r="C22" s="135">
        <v>1164.9829541585259</v>
      </c>
      <c r="D22" s="135">
        <v>1208.0459774961132</v>
      </c>
      <c r="E22" s="135">
        <v>1207.3363405092666</v>
      </c>
      <c r="F22" s="135">
        <v>1108.4638371291826</v>
      </c>
      <c r="G22" s="135">
        <v>1190.3882027578723</v>
      </c>
      <c r="H22" s="135">
        <v>1073.9134597974578</v>
      </c>
      <c r="I22" s="136">
        <v>992.88673243524136</v>
      </c>
      <c r="K22" s="190"/>
      <c r="L22" s="7">
        <v>0.625</v>
      </c>
      <c r="M22" s="135">
        <v>1546.4168136817343</v>
      </c>
      <c r="N22" s="135">
        <v>1656.6932778202322</v>
      </c>
      <c r="O22" s="135">
        <v>1662.5615180783343</v>
      </c>
      <c r="P22" s="135">
        <v>1358.3543688328668</v>
      </c>
      <c r="Q22" s="135">
        <v>1580.1401428081854</v>
      </c>
      <c r="R22" s="135">
        <v>1425.5297253421688</v>
      </c>
      <c r="S22" s="136">
        <v>1317.9735648822564</v>
      </c>
    </row>
    <row r="23" spans="1:19" x14ac:dyDescent="0.25">
      <c r="A23" s="190"/>
      <c r="B23" s="6">
        <v>0.66666666666666696</v>
      </c>
      <c r="C23" s="133">
        <v>1129.0793325966263</v>
      </c>
      <c r="D23" s="139">
        <v>1085.1943232535982</v>
      </c>
      <c r="E23" s="139">
        <v>1308.8419286144617</v>
      </c>
      <c r="F23" s="139">
        <v>993.08823947211806</v>
      </c>
      <c r="G23" s="133">
        <v>1104.8779168752012</v>
      </c>
      <c r="H23" s="133">
        <v>970.52616107347581</v>
      </c>
      <c r="I23" s="134">
        <v>921.15852480816557</v>
      </c>
      <c r="K23" s="190"/>
      <c r="L23" s="6">
        <v>0.66666666666666696</v>
      </c>
      <c r="M23" s="133">
        <v>1496.9389655912121</v>
      </c>
      <c r="N23" s="139">
        <v>1572.5184293666316</v>
      </c>
      <c r="O23" s="139">
        <v>1743.7452056047448</v>
      </c>
      <c r="P23" s="139">
        <v>1174.4027743896409</v>
      </c>
      <c r="Q23" s="133">
        <v>1464.8526088844992</v>
      </c>
      <c r="R23" s="133">
        <v>1286.728386299824</v>
      </c>
      <c r="S23" s="134">
        <v>1221.2765298791394</v>
      </c>
    </row>
    <row r="24" spans="1:19" x14ac:dyDescent="0.25">
      <c r="A24" s="190"/>
      <c r="B24" s="7">
        <v>0.70833333333333304</v>
      </c>
      <c r="C24" s="135">
        <v>1243.6985412820165</v>
      </c>
      <c r="D24" s="135">
        <v>1131.9239466652452</v>
      </c>
      <c r="E24" s="135">
        <v>1378.9598719010032</v>
      </c>
      <c r="F24" s="135">
        <v>1138.2072645774902</v>
      </c>
      <c r="G24" s="135">
        <v>1085.6806213809939</v>
      </c>
      <c r="H24" s="135">
        <v>1023.234730121457</v>
      </c>
      <c r="I24" s="136">
        <v>941.8794941770692</v>
      </c>
      <c r="K24" s="190"/>
      <c r="L24" s="7">
        <v>0.70833333333333304</v>
      </c>
      <c r="M24" s="135">
        <v>1684.9421184102951</v>
      </c>
      <c r="N24" s="135">
        <v>1658.3114938928909</v>
      </c>
      <c r="O24" s="135">
        <v>1764.6185304371147</v>
      </c>
      <c r="P24" s="135">
        <v>1520.7979417463944</v>
      </c>
      <c r="Q24" s="135">
        <v>1470.8620661571474</v>
      </c>
      <c r="R24" s="135">
        <v>1386.261410280842</v>
      </c>
      <c r="S24" s="136">
        <v>1276.0426884235308</v>
      </c>
    </row>
    <row r="25" spans="1:19" x14ac:dyDescent="0.25">
      <c r="A25" s="190"/>
      <c r="B25" s="6">
        <v>0.75</v>
      </c>
      <c r="C25" s="133">
        <v>971.45529830379019</v>
      </c>
      <c r="D25" s="139">
        <v>1055.1824385781263</v>
      </c>
      <c r="E25" s="139">
        <v>1156.0360710290026</v>
      </c>
      <c r="F25" s="139">
        <v>987.9823209717382</v>
      </c>
      <c r="G25" s="133">
        <v>1064.178579710119</v>
      </c>
      <c r="H25" s="133">
        <v>940.18535261382272</v>
      </c>
      <c r="I25" s="134">
        <v>846.43183092892184</v>
      </c>
      <c r="K25" s="190"/>
      <c r="L25" s="6">
        <v>0.75</v>
      </c>
      <c r="M25" s="133">
        <v>1646.3063732332873</v>
      </c>
      <c r="N25" s="139">
        <v>1704.2694276088348</v>
      </c>
      <c r="O25" s="139">
        <v>2001.944347227402</v>
      </c>
      <c r="P25" s="139">
        <v>1715.4095626775177</v>
      </c>
      <c r="Q25" s="133">
        <v>1803.4427122834516</v>
      </c>
      <c r="R25" s="133">
        <v>1593.3138053097414</v>
      </c>
      <c r="S25" s="134">
        <v>1434.4315381252243</v>
      </c>
    </row>
    <row r="26" spans="1:19" x14ac:dyDescent="0.25">
      <c r="A26" s="190"/>
      <c r="B26" s="7">
        <v>0.79166666666666696</v>
      </c>
      <c r="C26" s="135">
        <v>663.05588379952644</v>
      </c>
      <c r="D26" s="135">
        <v>706.35750776215207</v>
      </c>
      <c r="E26" s="135">
        <v>773.3208703413444</v>
      </c>
      <c r="F26" s="135">
        <v>772.80342402934878</v>
      </c>
      <c r="G26" s="135">
        <v>882.92593840495397</v>
      </c>
      <c r="H26" s="135">
        <v>793.51874013364989</v>
      </c>
      <c r="I26" s="136">
        <v>710.34695750669891</v>
      </c>
      <c r="K26" s="190"/>
      <c r="L26" s="7">
        <v>0.79166666666666696</v>
      </c>
      <c r="M26" s="135">
        <v>1036.465501328873</v>
      </c>
      <c r="N26" s="135">
        <v>1093.865003783234</v>
      </c>
      <c r="O26" s="135">
        <v>1346.4175773539996</v>
      </c>
      <c r="P26" s="135">
        <v>1080.7172882910425</v>
      </c>
      <c r="Q26" s="135">
        <v>1380.1585925777588</v>
      </c>
      <c r="R26" s="135">
        <v>1240.4004231039244</v>
      </c>
      <c r="S26" s="136">
        <v>1110.3892347816402</v>
      </c>
    </row>
    <row r="27" spans="1:19" x14ac:dyDescent="0.25">
      <c r="A27" s="190"/>
      <c r="B27" s="6">
        <v>0.83333333333333304</v>
      </c>
      <c r="C27" s="133">
        <v>569.13887341099507</v>
      </c>
      <c r="D27" s="139">
        <v>593.28367346938785</v>
      </c>
      <c r="E27" s="139">
        <v>591.57326675628963</v>
      </c>
      <c r="F27" s="139">
        <v>732.32516863180115</v>
      </c>
      <c r="G27" s="133">
        <v>748.15618483886897</v>
      </c>
      <c r="H27" s="133">
        <v>750.27352936197826</v>
      </c>
      <c r="I27" s="134">
        <v>626.28383472918347</v>
      </c>
      <c r="K27" s="190"/>
      <c r="L27" s="6">
        <v>0.83333333333333304</v>
      </c>
      <c r="M27" s="133">
        <v>755.40175763834736</v>
      </c>
      <c r="N27" s="139">
        <v>780.81586910626322</v>
      </c>
      <c r="O27" s="139">
        <v>846.56174380641437</v>
      </c>
      <c r="P27" s="139">
        <v>917.24339683147014</v>
      </c>
      <c r="Q27" s="133">
        <v>993.00631782211997</v>
      </c>
      <c r="R27" s="133">
        <v>995.81660868258575</v>
      </c>
      <c r="S27" s="134">
        <v>831.24863128663924</v>
      </c>
    </row>
    <row r="28" spans="1:19" x14ac:dyDescent="0.25">
      <c r="A28" s="190"/>
      <c r="B28" s="7">
        <v>0.875</v>
      </c>
      <c r="C28" s="135">
        <v>421.11293162084604</v>
      </c>
      <c r="D28" s="135">
        <v>395.23703413103181</v>
      </c>
      <c r="E28" s="135">
        <v>554.17147719958848</v>
      </c>
      <c r="F28" s="135">
        <v>451.63655443342242</v>
      </c>
      <c r="G28" s="135">
        <v>550.22206992139206</v>
      </c>
      <c r="H28" s="135">
        <v>571.59276323535141</v>
      </c>
      <c r="I28" s="136">
        <v>422.24916573956341</v>
      </c>
      <c r="K28" s="190"/>
      <c r="L28" s="7">
        <v>0.875</v>
      </c>
      <c r="M28" s="135">
        <v>599.46093150191757</v>
      </c>
      <c r="N28" s="135">
        <v>591.67925049972916</v>
      </c>
      <c r="O28" s="135">
        <v>683.595813700554</v>
      </c>
      <c r="P28" s="135">
        <v>719.13478915294263</v>
      </c>
      <c r="Q28" s="135">
        <v>783.24983585392056</v>
      </c>
      <c r="R28" s="135">
        <v>813.67135644584187</v>
      </c>
      <c r="S28" s="136">
        <v>601.0783787757141</v>
      </c>
    </row>
    <row r="29" spans="1:19" x14ac:dyDescent="0.25">
      <c r="A29" s="190"/>
      <c r="B29" s="6">
        <v>0.91666666666666696</v>
      </c>
      <c r="C29" s="133">
        <v>248.0561970723692</v>
      </c>
      <c r="D29" s="139">
        <v>259.12393403493542</v>
      </c>
      <c r="E29" s="139">
        <v>308.21168251007759</v>
      </c>
      <c r="F29" s="139">
        <v>278.01264694997417</v>
      </c>
      <c r="G29" s="133">
        <v>353.02887991019389</v>
      </c>
      <c r="H29" s="133">
        <v>371.1795510308728</v>
      </c>
      <c r="I29" s="134">
        <v>260.58540342494115</v>
      </c>
      <c r="K29" s="190"/>
      <c r="L29" s="6">
        <v>0.91666666666666696</v>
      </c>
      <c r="M29" s="133">
        <v>316.44130343034857</v>
      </c>
      <c r="N29" s="139">
        <v>337.98774004556793</v>
      </c>
      <c r="O29" s="139">
        <v>326.11609560194933</v>
      </c>
      <c r="P29" s="139">
        <v>414.29335623917723</v>
      </c>
      <c r="Q29" s="133">
        <v>450.35326762969777</v>
      </c>
      <c r="R29" s="133">
        <v>473.50778703034615</v>
      </c>
      <c r="S29" s="134">
        <v>332.42461058392462</v>
      </c>
    </row>
    <row r="30" spans="1:19" ht="15.75" thickBot="1" x14ac:dyDescent="0.3">
      <c r="A30" s="191"/>
      <c r="B30" s="8">
        <v>0.95833333333333304</v>
      </c>
      <c r="C30" s="137">
        <v>129.91716322997692</v>
      </c>
      <c r="D30" s="137">
        <v>129.89665643676307</v>
      </c>
      <c r="E30" s="137">
        <v>160.09884765300566</v>
      </c>
      <c r="F30" s="137">
        <v>168.52499278062734</v>
      </c>
      <c r="G30" s="137">
        <v>199.28495768080569</v>
      </c>
      <c r="H30" s="137">
        <v>208.3950782941919</v>
      </c>
      <c r="I30" s="138">
        <v>142.196579324358</v>
      </c>
      <c r="K30" s="191"/>
      <c r="L30" s="8">
        <v>0.95833333333333304</v>
      </c>
      <c r="M30" s="137">
        <v>209.37741052587015</v>
      </c>
      <c r="N30" s="137">
        <v>181.36514294944277</v>
      </c>
      <c r="O30" s="137">
        <v>236.00778404020656</v>
      </c>
      <c r="P30" s="137">
        <v>321.58897704927051</v>
      </c>
      <c r="Q30" s="137">
        <v>321.17210196548507</v>
      </c>
      <c r="R30" s="137">
        <v>335.8541764211335</v>
      </c>
      <c r="S30" s="138">
        <v>229.16719257383568</v>
      </c>
    </row>
    <row r="31" spans="1:19" x14ac:dyDescent="0.25">
      <c r="A31" s="2"/>
      <c r="B31" s="3" t="s">
        <v>0</v>
      </c>
      <c r="C31" s="4" t="s">
        <v>1</v>
      </c>
      <c r="D31" s="4" t="s">
        <v>2</v>
      </c>
      <c r="E31" s="4" t="s">
        <v>3</v>
      </c>
      <c r="F31" s="4" t="s">
        <v>4</v>
      </c>
      <c r="G31" s="4" t="s">
        <v>5</v>
      </c>
      <c r="H31" s="4" t="s">
        <v>6</v>
      </c>
      <c r="I31" s="5" t="s">
        <v>7</v>
      </c>
      <c r="K31" s="2"/>
      <c r="L31" s="3" t="s">
        <v>0</v>
      </c>
      <c r="M31" s="4" t="s">
        <v>1</v>
      </c>
      <c r="N31" s="4" t="s">
        <v>2</v>
      </c>
      <c r="O31" s="4" t="s">
        <v>3</v>
      </c>
      <c r="P31" s="4" t="s">
        <v>4</v>
      </c>
      <c r="Q31" s="4" t="s">
        <v>5</v>
      </c>
      <c r="R31" s="4" t="s">
        <v>6</v>
      </c>
      <c r="S31" s="5" t="s">
        <v>7</v>
      </c>
    </row>
    <row r="32" spans="1:19" x14ac:dyDescent="0.25">
      <c r="A32" s="190" t="s">
        <v>12</v>
      </c>
      <c r="B32" s="6">
        <v>0</v>
      </c>
      <c r="C32" s="133">
        <v>57.464310017891833</v>
      </c>
      <c r="D32" s="157">
        <v>58</v>
      </c>
      <c r="E32" s="157">
        <v>63</v>
      </c>
      <c r="F32" s="157">
        <v>60</v>
      </c>
      <c r="G32" s="133">
        <v>75.919152279295957</v>
      </c>
      <c r="H32" s="133">
        <v>93.578401931399412</v>
      </c>
      <c r="I32" s="134">
        <v>89.393366835899869</v>
      </c>
      <c r="K32" s="190" t="s">
        <v>12</v>
      </c>
      <c r="L32" s="6">
        <v>0</v>
      </c>
      <c r="M32" s="133">
        <v>93.33981848210054</v>
      </c>
      <c r="N32" s="157">
        <v>105</v>
      </c>
      <c r="O32" s="157">
        <v>93</v>
      </c>
      <c r="P32" s="157">
        <v>96</v>
      </c>
      <c r="Q32" s="133">
        <v>123.31619210007187</v>
      </c>
      <c r="R32" s="133">
        <v>152.00027717033939</v>
      </c>
      <c r="S32" s="134">
        <v>145.20248535776</v>
      </c>
    </row>
    <row r="33" spans="1:19" x14ac:dyDescent="0.25">
      <c r="A33" s="190"/>
      <c r="B33" s="7">
        <v>4.1666666666666664E-2</v>
      </c>
      <c r="C33" s="135">
        <v>26.640686016477122</v>
      </c>
      <c r="D33" s="158">
        <v>24</v>
      </c>
      <c r="E33" s="158">
        <v>23</v>
      </c>
      <c r="F33" s="158">
        <v>41</v>
      </c>
      <c r="G33" s="135">
        <v>38.050851399821269</v>
      </c>
      <c r="H33" s="135">
        <v>46.81985334622776</v>
      </c>
      <c r="I33" s="136">
        <v>47.987733966629527</v>
      </c>
      <c r="K33" s="190"/>
      <c r="L33" s="7">
        <v>4.1666666666666664E-2</v>
      </c>
      <c r="M33" s="135">
        <v>45.410260255358729</v>
      </c>
      <c r="N33" s="158">
        <v>60</v>
      </c>
      <c r="O33" s="158">
        <v>44</v>
      </c>
      <c r="P33" s="158">
        <v>46</v>
      </c>
      <c r="Q33" s="135">
        <v>64.859405795149897</v>
      </c>
      <c r="R33" s="135">
        <v>79.806568203797326</v>
      </c>
      <c r="S33" s="136">
        <v>81.797273806754873</v>
      </c>
    </row>
    <row r="34" spans="1:19" x14ac:dyDescent="0.25">
      <c r="A34" s="190"/>
      <c r="B34" s="6">
        <v>8.3333333333333329E-2</v>
      </c>
      <c r="C34" s="133">
        <v>18.415154693235447</v>
      </c>
      <c r="D34" s="157">
        <v>24</v>
      </c>
      <c r="E34" s="157">
        <v>21</v>
      </c>
      <c r="F34" s="157">
        <v>16</v>
      </c>
      <c r="G34" s="133">
        <v>26.228880440482435</v>
      </c>
      <c r="H34" s="133">
        <v>32.017802831672782</v>
      </c>
      <c r="I34" s="134">
        <v>33.572619671885533</v>
      </c>
      <c r="K34" s="190"/>
      <c r="L34" s="6">
        <v>8.3333333333333329E-2</v>
      </c>
      <c r="M34" s="133">
        <v>26.566124803356054</v>
      </c>
      <c r="N34" s="157">
        <v>31</v>
      </c>
      <c r="O34" s="157">
        <v>28</v>
      </c>
      <c r="P34" s="157">
        <v>29</v>
      </c>
      <c r="Q34" s="133">
        <v>37.838384897745151</v>
      </c>
      <c r="R34" s="133">
        <v>46.189617199790248</v>
      </c>
      <c r="S34" s="134">
        <v>48.432631657802084</v>
      </c>
    </row>
    <row r="35" spans="1:19" x14ac:dyDescent="0.25">
      <c r="A35" s="190"/>
      <c r="B35" s="7">
        <v>0.125</v>
      </c>
      <c r="C35" s="135">
        <v>26.018727915194351</v>
      </c>
      <c r="D35" s="158">
        <v>28</v>
      </c>
      <c r="E35" s="158">
        <v>38</v>
      </c>
      <c r="F35" s="158">
        <v>28</v>
      </c>
      <c r="G35" s="135">
        <v>33.968551236749121</v>
      </c>
      <c r="H35" s="135">
        <v>26.785512367491169</v>
      </c>
      <c r="I35" s="136">
        <v>22.489045936395762</v>
      </c>
      <c r="K35" s="190"/>
      <c r="L35" s="7">
        <v>0.125</v>
      </c>
      <c r="M35" s="135">
        <v>22.973983159160969</v>
      </c>
      <c r="N35" s="158">
        <v>29</v>
      </c>
      <c r="O35" s="158">
        <v>23</v>
      </c>
      <c r="P35" s="158">
        <v>31</v>
      </c>
      <c r="Q35" s="135">
        <v>29.99350800691678</v>
      </c>
      <c r="R35" s="135">
        <v>23.651037515976245</v>
      </c>
      <c r="S35" s="136">
        <v>19.857349071498387</v>
      </c>
    </row>
    <row r="36" spans="1:19" x14ac:dyDescent="0.25">
      <c r="A36" s="190"/>
      <c r="B36" s="6">
        <v>0.16666666666666699</v>
      </c>
      <c r="C36" s="133">
        <v>94.606035090994922</v>
      </c>
      <c r="D36" s="157">
        <v>88</v>
      </c>
      <c r="E36" s="157">
        <v>107</v>
      </c>
      <c r="F36" s="157">
        <v>102</v>
      </c>
      <c r="G36" s="133">
        <v>95.490622234111115</v>
      </c>
      <c r="H36" s="133">
        <v>45.378947198339702</v>
      </c>
      <c r="I36" s="134">
        <v>32.054153523551683</v>
      </c>
      <c r="K36" s="190"/>
      <c r="L36" s="6">
        <v>0.16666666666666699</v>
      </c>
      <c r="M36" s="133">
        <v>58.292607480310004</v>
      </c>
      <c r="N36" s="157">
        <v>71</v>
      </c>
      <c r="O36" s="157">
        <v>52</v>
      </c>
      <c r="P36" s="157">
        <v>60</v>
      </c>
      <c r="Q36" s="133">
        <v>58.837656124048266</v>
      </c>
      <c r="R36" s="133">
        <v>27.960765445441634</v>
      </c>
      <c r="S36" s="134">
        <v>19.75053903976417</v>
      </c>
    </row>
    <row r="37" spans="1:19" x14ac:dyDescent="0.25">
      <c r="A37" s="190"/>
      <c r="B37" s="7">
        <v>0.20833333333333301</v>
      </c>
      <c r="C37" s="135">
        <v>289.88731649707438</v>
      </c>
      <c r="D37" s="158">
        <v>321</v>
      </c>
      <c r="E37" s="158">
        <v>319</v>
      </c>
      <c r="F37" s="158">
        <v>293</v>
      </c>
      <c r="G37" s="135">
        <v>276.6154548047823</v>
      </c>
      <c r="H37" s="135">
        <v>114.74061497348562</v>
      </c>
      <c r="I37" s="136">
        <v>69.545283490474418</v>
      </c>
      <c r="K37" s="190"/>
      <c r="L37" s="7">
        <v>0.20833333333333301</v>
      </c>
      <c r="M37" s="135">
        <v>126.45673935081379</v>
      </c>
      <c r="N37" s="158">
        <v>145</v>
      </c>
      <c r="O37" s="158">
        <v>135</v>
      </c>
      <c r="P37" s="158">
        <v>127</v>
      </c>
      <c r="Q37" s="135">
        <v>120.66719196735946</v>
      </c>
      <c r="R37" s="135">
        <v>50.052979950920303</v>
      </c>
      <c r="S37" s="136">
        <v>30.337545959938996</v>
      </c>
    </row>
    <row r="38" spans="1:19" x14ac:dyDescent="0.25">
      <c r="A38" s="190"/>
      <c r="B38" s="6">
        <v>0.25</v>
      </c>
      <c r="C38" s="133">
        <v>966.34051435225444</v>
      </c>
      <c r="D38" s="157">
        <v>1085</v>
      </c>
      <c r="E38" s="157">
        <v>1009</v>
      </c>
      <c r="F38" s="157">
        <v>1044</v>
      </c>
      <c r="G38" s="133">
        <v>965.44092348058041</v>
      </c>
      <c r="H38" s="133">
        <v>277.81615094473557</v>
      </c>
      <c r="I38" s="134">
        <v>177.37683012232895</v>
      </c>
      <c r="K38" s="190"/>
      <c r="L38" s="6">
        <v>0.25</v>
      </c>
      <c r="M38" s="133">
        <v>376.92823121961743</v>
      </c>
      <c r="N38" s="157">
        <v>412</v>
      </c>
      <c r="O38" s="157">
        <v>417</v>
      </c>
      <c r="P38" s="157">
        <v>395</v>
      </c>
      <c r="Q38" s="133">
        <v>376.57733917789369</v>
      </c>
      <c r="R38" s="133">
        <v>108.36423478532707</v>
      </c>
      <c r="S38" s="134">
        <v>69.187138326874006</v>
      </c>
    </row>
    <row r="39" spans="1:19" x14ac:dyDescent="0.25">
      <c r="A39" s="190"/>
      <c r="B39" s="7">
        <v>0.29166666666666702</v>
      </c>
      <c r="C39" s="135">
        <v>1584.9732395846972</v>
      </c>
      <c r="D39" s="158">
        <v>1718</v>
      </c>
      <c r="E39" s="158">
        <v>1668</v>
      </c>
      <c r="F39" s="158">
        <v>1669</v>
      </c>
      <c r="G39" s="135">
        <v>1599.137805268987</v>
      </c>
      <c r="H39" s="135">
        <v>636.47357647169622</v>
      </c>
      <c r="I39" s="136">
        <v>385.6116631683571</v>
      </c>
      <c r="K39" s="190"/>
      <c r="L39" s="7">
        <v>0.29166666666666702</v>
      </c>
      <c r="M39" s="135">
        <v>887.33417765078013</v>
      </c>
      <c r="N39" s="158">
        <v>972</v>
      </c>
      <c r="O39" s="158">
        <v>919</v>
      </c>
      <c r="P39" s="158">
        <v>939</v>
      </c>
      <c r="Q39" s="135">
        <v>895.2640927618661</v>
      </c>
      <c r="R39" s="135">
        <v>356.32447505734922</v>
      </c>
      <c r="S39" s="136">
        <v>215.88150480048481</v>
      </c>
    </row>
    <row r="40" spans="1:19" x14ac:dyDescent="0.25">
      <c r="A40" s="190"/>
      <c r="B40" s="6">
        <v>0.33333333333333298</v>
      </c>
      <c r="C40" s="133">
        <v>1316.0892830007401</v>
      </c>
      <c r="D40" s="157">
        <v>1287</v>
      </c>
      <c r="E40" s="157">
        <v>1453</v>
      </c>
      <c r="F40" s="157">
        <v>1512</v>
      </c>
      <c r="G40" s="133">
        <v>1323.8740802831333</v>
      </c>
      <c r="H40" s="133">
        <v>850.92940790086413</v>
      </c>
      <c r="I40" s="134">
        <v>488.81648799282357</v>
      </c>
      <c r="K40" s="190"/>
      <c r="L40" s="6">
        <v>0.33333333333333298</v>
      </c>
      <c r="M40" s="133">
        <v>988.92409670446023</v>
      </c>
      <c r="N40" s="157">
        <v>1061</v>
      </c>
      <c r="O40" s="157">
        <v>1022</v>
      </c>
      <c r="P40" s="157">
        <v>1112</v>
      </c>
      <c r="Q40" s="133">
        <v>994.77367979882661</v>
      </c>
      <c r="R40" s="133">
        <v>639.39780297348568</v>
      </c>
      <c r="S40" s="134">
        <v>367.30213526271672</v>
      </c>
    </row>
    <row r="41" spans="1:19" x14ac:dyDescent="0.25">
      <c r="A41" s="190"/>
      <c r="B41" s="7">
        <v>0.375</v>
      </c>
      <c r="C41" s="135">
        <v>1113.2547687784079</v>
      </c>
      <c r="D41" s="158">
        <v>1236</v>
      </c>
      <c r="E41" s="158">
        <v>1125</v>
      </c>
      <c r="F41" s="158">
        <v>1217</v>
      </c>
      <c r="G41" s="135">
        <v>1169.0658422964457</v>
      </c>
      <c r="H41" s="135">
        <v>1021.0143449476382</v>
      </c>
      <c r="I41" s="136">
        <v>719.55601761422895</v>
      </c>
      <c r="K41" s="190"/>
      <c r="L41" s="7">
        <v>0.375</v>
      </c>
      <c r="M41" s="135">
        <v>985.37670562359358</v>
      </c>
      <c r="N41" s="158">
        <v>961</v>
      </c>
      <c r="O41" s="158">
        <v>1098</v>
      </c>
      <c r="P41" s="158">
        <v>1108</v>
      </c>
      <c r="Q41" s="135">
        <v>1034.776836934836</v>
      </c>
      <c r="R41" s="135">
        <v>903.73181398802967</v>
      </c>
      <c r="S41" s="136">
        <v>636.90159524434409</v>
      </c>
    </row>
    <row r="42" spans="1:19" x14ac:dyDescent="0.25">
      <c r="A42" s="190"/>
      <c r="B42" s="6">
        <v>0.41666666666666702</v>
      </c>
      <c r="C42" s="133">
        <v>1135.8422814569553</v>
      </c>
      <c r="D42" s="157">
        <v>1223</v>
      </c>
      <c r="E42" s="157">
        <v>1166</v>
      </c>
      <c r="F42" s="157">
        <v>1096</v>
      </c>
      <c r="G42" s="133">
        <v>1223.4128881905976</v>
      </c>
      <c r="H42" s="133">
        <v>1209.8174515287537</v>
      </c>
      <c r="I42" s="134">
        <v>949.69299816658474</v>
      </c>
      <c r="K42" s="190"/>
      <c r="L42" s="6">
        <v>0.41666666666666702</v>
      </c>
      <c r="M42" s="133">
        <v>1013.2951658679121</v>
      </c>
      <c r="N42" s="157">
        <v>1119</v>
      </c>
      <c r="O42" s="157">
        <v>1045</v>
      </c>
      <c r="P42" s="157">
        <v>945</v>
      </c>
      <c r="Q42" s="133">
        <v>1091.4176956627166</v>
      </c>
      <c r="R42" s="133">
        <v>1079.2890837311033</v>
      </c>
      <c r="S42" s="134">
        <v>847.22970769007497</v>
      </c>
    </row>
    <row r="43" spans="1:19" x14ac:dyDescent="0.25">
      <c r="A43" s="190"/>
      <c r="B43" s="7">
        <v>0.45833333333333298</v>
      </c>
      <c r="C43" s="135">
        <v>1173.4640987166019</v>
      </c>
      <c r="D43" s="158">
        <v>1301</v>
      </c>
      <c r="E43" s="158">
        <v>1150</v>
      </c>
      <c r="F43" s="158">
        <v>1170</v>
      </c>
      <c r="G43" s="135">
        <v>1301.6148149741944</v>
      </c>
      <c r="H43" s="135">
        <v>1324.1647883595163</v>
      </c>
      <c r="I43" s="136">
        <v>1048.8108809598871</v>
      </c>
      <c r="K43" s="190"/>
      <c r="L43" s="7">
        <v>0.45833333333333298</v>
      </c>
      <c r="M43" s="135">
        <v>1137.4921255165073</v>
      </c>
      <c r="N43" s="158">
        <v>1183</v>
      </c>
      <c r="O43" s="158">
        <v>1188</v>
      </c>
      <c r="P43" s="158">
        <v>1139</v>
      </c>
      <c r="Q43" s="135">
        <v>1261.7144436783824</v>
      </c>
      <c r="R43" s="135">
        <v>1283.5731585589347</v>
      </c>
      <c r="S43" s="136">
        <v>1016.6600917341077</v>
      </c>
    </row>
    <row r="44" spans="1:19" x14ac:dyDescent="0.25">
      <c r="A44" s="190"/>
      <c r="B44" s="6">
        <v>0.5</v>
      </c>
      <c r="C44" s="133">
        <v>1278.2682932742628</v>
      </c>
      <c r="D44" s="157">
        <v>1414</v>
      </c>
      <c r="E44" s="157">
        <v>1211</v>
      </c>
      <c r="F44" s="157">
        <v>1248</v>
      </c>
      <c r="G44" s="133">
        <v>1417.2075702382765</v>
      </c>
      <c r="H44" s="133">
        <v>1455.751461688008</v>
      </c>
      <c r="I44" s="134">
        <v>1268.8497192276013</v>
      </c>
      <c r="K44" s="190"/>
      <c r="L44" s="6">
        <v>0.5</v>
      </c>
      <c r="M44" s="133">
        <v>1310.6128046971592</v>
      </c>
      <c r="N44" s="157">
        <v>1410</v>
      </c>
      <c r="O44" s="157">
        <v>1262</v>
      </c>
      <c r="P44" s="157">
        <v>1299</v>
      </c>
      <c r="Q44" s="133">
        <v>1453.0677153153104</v>
      </c>
      <c r="R44" s="133">
        <v>1492.5868975892279</v>
      </c>
      <c r="S44" s="134">
        <v>1300.9559088698179</v>
      </c>
    </row>
    <row r="45" spans="1:19" x14ac:dyDescent="0.25">
      <c r="A45" s="190"/>
      <c r="B45" s="7">
        <v>0.54166666666666696</v>
      </c>
      <c r="C45" s="135">
        <v>1098.8523632633066</v>
      </c>
      <c r="D45" s="158">
        <v>1181</v>
      </c>
      <c r="E45" s="158">
        <v>1102</v>
      </c>
      <c r="F45" s="158">
        <v>1099</v>
      </c>
      <c r="G45" s="135">
        <v>1245.5482677918371</v>
      </c>
      <c r="H45" s="135">
        <v>1211.5271303528625</v>
      </c>
      <c r="I45" s="136">
        <v>1103.499893645595</v>
      </c>
      <c r="K45" s="190"/>
      <c r="L45" s="7">
        <v>0.54166666666666696</v>
      </c>
      <c r="M45" s="135">
        <v>1308.4205993084968</v>
      </c>
      <c r="N45" s="158">
        <v>1355</v>
      </c>
      <c r="O45" s="158">
        <v>1297</v>
      </c>
      <c r="P45" s="158">
        <v>1375</v>
      </c>
      <c r="Q45" s="135">
        <v>1483.0936943813508</v>
      </c>
      <c r="R45" s="135">
        <v>1442.5841969044877</v>
      </c>
      <c r="S45" s="136">
        <v>1313.9544860173894</v>
      </c>
    </row>
    <row r="46" spans="1:19" x14ac:dyDescent="0.25">
      <c r="A46" s="190"/>
      <c r="B46" s="6">
        <v>0.58333333333333304</v>
      </c>
      <c r="C46" s="133">
        <v>1071.7974712081509</v>
      </c>
      <c r="D46" s="157">
        <v>1203</v>
      </c>
      <c r="E46" s="157">
        <v>1029</v>
      </c>
      <c r="F46" s="157">
        <v>1082</v>
      </c>
      <c r="G46" s="133">
        <v>1206.1663484112382</v>
      </c>
      <c r="H46" s="133">
        <v>1044.0671126362072</v>
      </c>
      <c r="I46" s="134">
        <v>934.98741895534056</v>
      </c>
      <c r="K46" s="190"/>
      <c r="L46" s="6">
        <v>0.58333333333333304</v>
      </c>
      <c r="M46" s="133">
        <v>1349.6109979938485</v>
      </c>
      <c r="N46" s="157">
        <v>1525</v>
      </c>
      <c r="O46" s="157">
        <v>1307</v>
      </c>
      <c r="P46" s="157">
        <v>1341</v>
      </c>
      <c r="Q46" s="133">
        <v>1518.8087422812603</v>
      </c>
      <c r="R46" s="133">
        <v>1314.6928367624901</v>
      </c>
      <c r="S46" s="134">
        <v>1177.3393178336257</v>
      </c>
    </row>
    <row r="47" spans="1:19" x14ac:dyDescent="0.25">
      <c r="A47" s="190"/>
      <c r="B47" s="7">
        <v>0.625</v>
      </c>
      <c r="C47" s="135">
        <v>1110.0767920356923</v>
      </c>
      <c r="D47" s="158">
        <v>1244</v>
      </c>
      <c r="E47" s="158">
        <v>1159</v>
      </c>
      <c r="F47" s="158">
        <v>1140</v>
      </c>
      <c r="G47" s="135">
        <v>1163.8087941446211</v>
      </c>
      <c r="H47" s="135">
        <v>945.05848290039728</v>
      </c>
      <c r="I47" s="136">
        <v>814.48799106806609</v>
      </c>
      <c r="K47" s="190"/>
      <c r="L47" s="7">
        <v>0.625</v>
      </c>
      <c r="M47" s="135">
        <v>1472.2695020535471</v>
      </c>
      <c r="N47" s="158">
        <v>1706</v>
      </c>
      <c r="O47" s="158">
        <v>1596</v>
      </c>
      <c r="P47" s="158">
        <v>1397</v>
      </c>
      <c r="Q47" s="135">
        <v>1543.533029547156</v>
      </c>
      <c r="R47" s="135">
        <v>1253.4094866353278</v>
      </c>
      <c r="S47" s="136">
        <v>1080.2368247329503</v>
      </c>
    </row>
    <row r="48" spans="1:19" x14ac:dyDescent="0.25">
      <c r="A48" s="190"/>
      <c r="B48" s="6">
        <v>0.66666666666666696</v>
      </c>
      <c r="C48" s="133">
        <v>1171.3848074291461</v>
      </c>
      <c r="D48" s="157">
        <v>1178</v>
      </c>
      <c r="E48" s="157">
        <v>1267</v>
      </c>
      <c r="F48" s="157">
        <v>1079</v>
      </c>
      <c r="G48" s="133">
        <v>1108.4875690402785</v>
      </c>
      <c r="H48" s="133">
        <v>914.73235165614244</v>
      </c>
      <c r="I48" s="134">
        <v>783.05079097488999</v>
      </c>
      <c r="K48" s="190"/>
      <c r="L48" s="6">
        <v>0.66666666666666696</v>
      </c>
      <c r="M48" s="133">
        <v>1552.6499533205281</v>
      </c>
      <c r="N48" s="157">
        <v>1707</v>
      </c>
      <c r="O48" s="157">
        <v>1688</v>
      </c>
      <c r="P48" s="157">
        <v>1276</v>
      </c>
      <c r="Q48" s="133">
        <v>1469.2807704276788</v>
      </c>
      <c r="R48" s="133">
        <v>1212.4616386452444</v>
      </c>
      <c r="S48" s="134">
        <v>1037.9200467206899</v>
      </c>
    </row>
    <row r="49" spans="1:19" x14ac:dyDescent="0.25">
      <c r="A49" s="190"/>
      <c r="B49" s="7">
        <v>0.70833333333333304</v>
      </c>
      <c r="C49" s="135">
        <v>1211.5467358184712</v>
      </c>
      <c r="D49" s="158">
        <v>1187</v>
      </c>
      <c r="E49" s="158">
        <v>1348</v>
      </c>
      <c r="F49" s="158">
        <v>1190</v>
      </c>
      <c r="G49" s="135">
        <v>1131.2203197778099</v>
      </c>
      <c r="H49" s="135">
        <v>910.80390715157841</v>
      </c>
      <c r="I49" s="136">
        <v>816.02815431619149</v>
      </c>
      <c r="K49" s="190"/>
      <c r="L49" s="7">
        <v>0.70833333333333304</v>
      </c>
      <c r="M49" s="135">
        <v>1643.8005913628331</v>
      </c>
      <c r="N49" s="158">
        <v>1739</v>
      </c>
      <c r="O49" s="158">
        <v>1725</v>
      </c>
      <c r="P49" s="158">
        <v>1590</v>
      </c>
      <c r="Q49" s="135">
        <v>1534.8154352099464</v>
      </c>
      <c r="R49" s="135">
        <v>1235.7591803339803</v>
      </c>
      <c r="S49" s="136">
        <v>1107.1694743393375</v>
      </c>
    </row>
    <row r="50" spans="1:19" x14ac:dyDescent="0.25">
      <c r="A50" s="190"/>
      <c r="B50" s="6">
        <v>0.75</v>
      </c>
      <c r="C50" s="133">
        <v>895.94456084418505</v>
      </c>
      <c r="D50" s="157">
        <v>951</v>
      </c>
      <c r="E50" s="157">
        <v>999</v>
      </c>
      <c r="F50" s="157">
        <v>929</v>
      </c>
      <c r="G50" s="133">
        <v>970.44325139840419</v>
      </c>
      <c r="H50" s="133">
        <v>803.67933456103708</v>
      </c>
      <c r="I50" s="134">
        <v>713.42400966621744</v>
      </c>
      <c r="K50" s="190"/>
      <c r="L50" s="6">
        <v>0.75</v>
      </c>
      <c r="M50" s="133">
        <v>1518.3443947060712</v>
      </c>
      <c r="N50" s="157">
        <v>1536</v>
      </c>
      <c r="O50" s="157">
        <v>1730</v>
      </c>
      <c r="P50" s="157">
        <v>1613</v>
      </c>
      <c r="Q50" s="133">
        <v>1644.5962568853122</v>
      </c>
      <c r="R50" s="133">
        <v>1361.9838392925667</v>
      </c>
      <c r="S50" s="134">
        <v>1209.0294349293072</v>
      </c>
    </row>
    <row r="51" spans="1:19" x14ac:dyDescent="0.25">
      <c r="A51" s="190"/>
      <c r="B51" s="7">
        <v>0.79166666666666696</v>
      </c>
      <c r="C51" s="135">
        <v>582.75778265903455</v>
      </c>
      <c r="D51" s="158">
        <v>607</v>
      </c>
      <c r="E51" s="158">
        <v>645</v>
      </c>
      <c r="F51" s="158">
        <v>640</v>
      </c>
      <c r="G51" s="135">
        <v>716.98068056261877</v>
      </c>
      <c r="H51" s="135">
        <v>630.42327229357738</v>
      </c>
      <c r="I51" s="136">
        <v>547.83069012074498</v>
      </c>
      <c r="K51" s="190"/>
      <c r="L51" s="7">
        <v>0.79166666666666696</v>
      </c>
      <c r="M51" s="135">
        <v>911.09805555254979</v>
      </c>
      <c r="N51" s="158">
        <v>940</v>
      </c>
      <c r="O51" s="158">
        <v>1123</v>
      </c>
      <c r="P51" s="158">
        <v>895</v>
      </c>
      <c r="Q51" s="135">
        <v>1120.9454826132276</v>
      </c>
      <c r="R51" s="135">
        <v>985.61947116511737</v>
      </c>
      <c r="S51" s="136">
        <v>856.49216774691524</v>
      </c>
    </row>
    <row r="52" spans="1:19" x14ac:dyDescent="0.25">
      <c r="A52" s="190"/>
      <c r="B52" s="6">
        <v>0.83333333333333304</v>
      </c>
      <c r="C52" s="133">
        <v>480.87891184785241</v>
      </c>
      <c r="D52" s="157">
        <v>522</v>
      </c>
      <c r="E52" s="157">
        <v>522</v>
      </c>
      <c r="F52" s="157">
        <v>598</v>
      </c>
      <c r="G52" s="133">
        <v>606.26367254006334</v>
      </c>
      <c r="H52" s="133">
        <v>551.6779578334523</v>
      </c>
      <c r="I52" s="134">
        <v>496.55929335701313</v>
      </c>
      <c r="K52" s="190"/>
      <c r="L52" s="6">
        <v>0.83333333333333304</v>
      </c>
      <c r="M52" s="133">
        <v>639.31709169540909</v>
      </c>
      <c r="N52" s="157">
        <v>687</v>
      </c>
      <c r="O52" s="157">
        <v>747</v>
      </c>
      <c r="P52" s="157">
        <v>749</v>
      </c>
      <c r="Q52" s="133">
        <v>806.01315295673464</v>
      </c>
      <c r="R52" s="133">
        <v>733.44274174812801</v>
      </c>
      <c r="S52" s="134">
        <v>660.16378647890349</v>
      </c>
    </row>
    <row r="53" spans="1:19" x14ac:dyDescent="0.25">
      <c r="A53" s="190"/>
      <c r="B53" s="7">
        <v>0.875</v>
      </c>
      <c r="C53" s="135">
        <v>340.86034306796881</v>
      </c>
      <c r="D53" s="158">
        <v>336</v>
      </c>
      <c r="E53" s="158">
        <v>471</v>
      </c>
      <c r="F53" s="158">
        <v>363</v>
      </c>
      <c r="G53" s="135">
        <v>451.19999487575853</v>
      </c>
      <c r="H53" s="135">
        <v>416.28999790760145</v>
      </c>
      <c r="I53" s="136">
        <v>317.540381158164</v>
      </c>
      <c r="K53" s="190"/>
      <c r="L53" s="7">
        <v>0.875</v>
      </c>
      <c r="M53" s="135">
        <v>484.19648733244799</v>
      </c>
      <c r="N53" s="158">
        <v>503</v>
      </c>
      <c r="O53" s="158">
        <v>581</v>
      </c>
      <c r="P53" s="158">
        <v>578</v>
      </c>
      <c r="Q53" s="135">
        <v>640.93537733633389</v>
      </c>
      <c r="R53" s="135">
        <v>591.34527907900315</v>
      </c>
      <c r="S53" s="136">
        <v>451.07018246569965</v>
      </c>
    </row>
    <row r="54" spans="1:19" x14ac:dyDescent="0.25">
      <c r="A54" s="190"/>
      <c r="B54" s="6">
        <v>0.91666666666666696</v>
      </c>
      <c r="C54" s="133">
        <v>195.96730383280274</v>
      </c>
      <c r="D54" s="157">
        <v>207</v>
      </c>
      <c r="E54" s="157">
        <v>241</v>
      </c>
      <c r="F54" s="157">
        <v>204</v>
      </c>
      <c r="G54" s="133">
        <v>284.64768351757544</v>
      </c>
      <c r="H54" s="133">
        <v>275.85348992279484</v>
      </c>
      <c r="I54" s="134">
        <v>189.32690447084053</v>
      </c>
      <c r="K54" s="190"/>
      <c r="L54" s="6">
        <v>0.91666666666666696</v>
      </c>
      <c r="M54" s="133">
        <v>249.16701668311879</v>
      </c>
      <c r="N54" s="157">
        <v>270</v>
      </c>
      <c r="O54" s="157">
        <v>255</v>
      </c>
      <c r="P54" s="157">
        <v>304</v>
      </c>
      <c r="Q54" s="133">
        <v>361.92167122096629</v>
      </c>
      <c r="R54" s="133">
        <v>350.74009684968848</v>
      </c>
      <c r="S54" s="134">
        <v>240.72393221829262</v>
      </c>
    </row>
    <row r="55" spans="1:19" ht="15.75" thickBot="1" x14ac:dyDescent="0.3">
      <c r="A55" s="191"/>
      <c r="B55" s="8">
        <v>0.95833333333333304</v>
      </c>
      <c r="C55" s="137">
        <v>102.5135779463032</v>
      </c>
      <c r="D55" s="160">
        <v>106</v>
      </c>
      <c r="E55" s="160">
        <v>116</v>
      </c>
      <c r="F55" s="160">
        <v>109</v>
      </c>
      <c r="G55" s="137">
        <v>160.01732160653222</v>
      </c>
      <c r="H55" s="137">
        <v>152.61368242054218</v>
      </c>
      <c r="I55" s="138">
        <v>102.35477525071965</v>
      </c>
      <c r="K55" s="191"/>
      <c r="L55" s="8">
        <v>0.95833333333333304</v>
      </c>
      <c r="M55" s="137">
        <v>163.2164821078604</v>
      </c>
      <c r="N55" s="160">
        <v>148</v>
      </c>
      <c r="O55" s="160">
        <v>171</v>
      </c>
      <c r="P55" s="160">
        <v>208</v>
      </c>
      <c r="Q55" s="137">
        <v>254.77078092641233</v>
      </c>
      <c r="R55" s="137">
        <v>242.98311370279674</v>
      </c>
      <c r="S55" s="138">
        <v>162.96364518770167</v>
      </c>
    </row>
    <row r="57" spans="1:19" x14ac:dyDescent="0.25">
      <c r="B57" s="9" t="s">
        <v>10</v>
      </c>
    </row>
  </sheetData>
  <mergeCells count="6">
    <mergeCell ref="A5:I5"/>
    <mergeCell ref="K5:S5"/>
    <mergeCell ref="A7:A30"/>
    <mergeCell ref="K7:K30"/>
    <mergeCell ref="A32:A55"/>
    <mergeCell ref="K32:K55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2"/>
  <sheetViews>
    <sheetView workbookViewId="0">
      <selection activeCell="P22" sqref="P22"/>
    </sheetView>
  </sheetViews>
  <sheetFormatPr defaultRowHeight="15" x14ac:dyDescent="0.25"/>
  <cols>
    <col min="1" max="1" width="3.7109375" customWidth="1"/>
    <col min="2" max="2" width="10.7109375" customWidth="1"/>
    <col min="3" max="4" width="11.7109375" customWidth="1"/>
    <col min="5" max="5" width="12.140625" customWidth="1"/>
    <col min="6" max="7" width="3.7109375" customWidth="1"/>
    <col min="8" max="10" width="11.7109375" customWidth="1"/>
    <col min="11" max="11" width="11.28515625" customWidth="1"/>
  </cols>
  <sheetData>
    <row r="1" spans="1:11" x14ac:dyDescent="0.25">
      <c r="B1" s="1" t="s">
        <v>8</v>
      </c>
    </row>
    <row r="2" spans="1:11" x14ac:dyDescent="0.25">
      <c r="B2" s="1" t="s">
        <v>40</v>
      </c>
    </row>
    <row r="3" spans="1:11" x14ac:dyDescent="0.25">
      <c r="B3" t="s">
        <v>324</v>
      </c>
    </row>
    <row r="4" spans="1:11" ht="15.75" thickBot="1" x14ac:dyDescent="0.3"/>
    <row r="5" spans="1:11" ht="18" customHeight="1" thickBot="1" x14ac:dyDescent="0.3">
      <c r="A5" s="187" t="s">
        <v>322</v>
      </c>
      <c r="B5" s="188"/>
      <c r="C5" s="188"/>
      <c r="D5" s="188"/>
      <c r="E5" s="189"/>
      <c r="F5" s="10"/>
      <c r="G5" s="187" t="s">
        <v>323</v>
      </c>
      <c r="H5" s="188"/>
      <c r="I5" s="188"/>
      <c r="J5" s="188"/>
      <c r="K5" s="189"/>
    </row>
    <row r="6" spans="1:11" x14ac:dyDescent="0.25">
      <c r="A6" s="2"/>
      <c r="B6" s="3" t="s">
        <v>0</v>
      </c>
      <c r="C6" s="4" t="s">
        <v>2</v>
      </c>
      <c r="D6" s="178" t="s">
        <v>3</v>
      </c>
      <c r="E6" s="5" t="s">
        <v>4</v>
      </c>
      <c r="G6" s="2"/>
      <c r="H6" s="3" t="s">
        <v>0</v>
      </c>
      <c r="I6" s="4" t="s">
        <v>2</v>
      </c>
      <c r="J6" s="178" t="s">
        <v>3</v>
      </c>
      <c r="K6" s="5" t="s">
        <v>4</v>
      </c>
    </row>
    <row r="7" spans="1:11" ht="15" customHeight="1" x14ac:dyDescent="0.25">
      <c r="A7" s="190" t="s">
        <v>312</v>
      </c>
      <c r="B7" s="6">
        <v>0</v>
      </c>
      <c r="C7" s="157">
        <v>93</v>
      </c>
      <c r="D7" s="179">
        <v>47</v>
      </c>
      <c r="E7" s="162">
        <v>92</v>
      </c>
      <c r="G7" s="190" t="s">
        <v>312</v>
      </c>
      <c r="H7" s="6">
        <v>0</v>
      </c>
      <c r="I7" s="157">
        <v>152</v>
      </c>
      <c r="J7" s="179">
        <v>142</v>
      </c>
      <c r="K7" s="162">
        <v>171</v>
      </c>
    </row>
    <row r="8" spans="1:11" x14ac:dyDescent="0.25">
      <c r="A8" s="190"/>
      <c r="B8" s="7">
        <v>4.1666666666666664E-2</v>
      </c>
      <c r="C8" s="158">
        <v>44</v>
      </c>
      <c r="D8" s="180">
        <v>47</v>
      </c>
      <c r="E8" s="159">
        <v>30</v>
      </c>
      <c r="G8" s="190"/>
      <c r="H8" s="7">
        <v>4.1666666666666664E-2</v>
      </c>
      <c r="I8" s="158">
        <v>86</v>
      </c>
      <c r="J8" s="180">
        <v>73</v>
      </c>
      <c r="K8" s="159">
        <v>87</v>
      </c>
    </row>
    <row r="9" spans="1:11" x14ac:dyDescent="0.25">
      <c r="A9" s="190"/>
      <c r="B9" s="6">
        <v>8.3333333333333329E-2</v>
      </c>
      <c r="C9" s="157">
        <v>46</v>
      </c>
      <c r="D9" s="179">
        <v>32</v>
      </c>
      <c r="E9" s="162">
        <v>44</v>
      </c>
      <c r="G9" s="190"/>
      <c r="H9" s="6">
        <v>8.3333333333333329E-2</v>
      </c>
      <c r="I9" s="157">
        <v>57</v>
      </c>
      <c r="J9" s="179">
        <v>60</v>
      </c>
      <c r="K9" s="162">
        <v>75</v>
      </c>
    </row>
    <row r="10" spans="1:11" x14ac:dyDescent="0.25">
      <c r="A10" s="190"/>
      <c r="B10" s="7">
        <v>0.125</v>
      </c>
      <c r="C10" s="158">
        <v>112</v>
      </c>
      <c r="D10" s="180">
        <v>105</v>
      </c>
      <c r="E10" s="159">
        <v>94</v>
      </c>
      <c r="G10" s="190"/>
      <c r="H10" s="7">
        <v>0.125</v>
      </c>
      <c r="I10" s="158">
        <v>72</v>
      </c>
      <c r="J10" s="180">
        <v>56</v>
      </c>
      <c r="K10" s="159">
        <v>65</v>
      </c>
    </row>
    <row r="11" spans="1:11" x14ac:dyDescent="0.25">
      <c r="A11" s="190"/>
      <c r="B11" s="6">
        <v>0.16666666666666699</v>
      </c>
      <c r="C11" s="157">
        <v>480</v>
      </c>
      <c r="D11" s="179">
        <v>459</v>
      </c>
      <c r="E11" s="162">
        <v>466</v>
      </c>
      <c r="G11" s="190"/>
      <c r="H11" s="6">
        <v>0.16666666666666699</v>
      </c>
      <c r="I11" s="157">
        <v>107</v>
      </c>
      <c r="J11" s="179">
        <v>94</v>
      </c>
      <c r="K11" s="162">
        <v>115</v>
      </c>
    </row>
    <row r="12" spans="1:11" x14ac:dyDescent="0.25">
      <c r="A12" s="190"/>
      <c r="B12" s="7">
        <v>0.20833333333333301</v>
      </c>
      <c r="C12" s="158">
        <v>1485</v>
      </c>
      <c r="D12" s="180">
        <v>1611</v>
      </c>
      <c r="E12" s="159">
        <v>1587</v>
      </c>
      <c r="G12" s="190"/>
      <c r="H12" s="7">
        <v>0.20833333333333301</v>
      </c>
      <c r="I12" s="158">
        <v>305</v>
      </c>
      <c r="J12" s="180">
        <v>313</v>
      </c>
      <c r="K12" s="159">
        <v>280</v>
      </c>
    </row>
    <row r="13" spans="1:11" x14ac:dyDescent="0.25">
      <c r="A13" s="190"/>
      <c r="B13" s="6">
        <v>0.25</v>
      </c>
      <c r="C13" s="157">
        <v>3703</v>
      </c>
      <c r="D13" s="179">
        <v>3613</v>
      </c>
      <c r="E13" s="162">
        <v>3498</v>
      </c>
      <c r="G13" s="190"/>
      <c r="H13" s="6">
        <v>0.25</v>
      </c>
      <c r="I13" s="157">
        <v>1030</v>
      </c>
      <c r="J13" s="179">
        <v>938</v>
      </c>
      <c r="K13" s="162">
        <v>837</v>
      </c>
    </row>
    <row r="14" spans="1:11" x14ac:dyDescent="0.25">
      <c r="A14" s="190"/>
      <c r="B14" s="7">
        <v>0.29166666666666702</v>
      </c>
      <c r="C14" s="158">
        <v>4110</v>
      </c>
      <c r="D14" s="180">
        <v>4338</v>
      </c>
      <c r="E14" s="159">
        <v>4314</v>
      </c>
      <c r="G14" s="190"/>
      <c r="H14" s="7">
        <v>0.29166666666666702</v>
      </c>
      <c r="I14" s="158">
        <v>1391</v>
      </c>
      <c r="J14" s="180">
        <v>1436</v>
      </c>
      <c r="K14" s="159">
        <v>1387</v>
      </c>
    </row>
    <row r="15" spans="1:11" x14ac:dyDescent="0.25">
      <c r="A15" s="190"/>
      <c r="B15" s="6">
        <v>0.33333333333333298</v>
      </c>
      <c r="C15" s="157">
        <v>3100</v>
      </c>
      <c r="D15" s="179">
        <v>3543</v>
      </c>
      <c r="E15" s="162">
        <v>3289</v>
      </c>
      <c r="G15" s="190"/>
      <c r="H15" s="6">
        <v>0.33333333333333298</v>
      </c>
      <c r="I15" s="157">
        <v>1290</v>
      </c>
      <c r="J15" s="179">
        <v>1336</v>
      </c>
      <c r="K15" s="162">
        <v>1309</v>
      </c>
    </row>
    <row r="16" spans="1:11" x14ac:dyDescent="0.25">
      <c r="A16" s="190"/>
      <c r="B16" s="7">
        <v>0.375</v>
      </c>
      <c r="C16" s="158">
        <v>2090</v>
      </c>
      <c r="D16" s="180">
        <v>2030</v>
      </c>
      <c r="E16" s="159">
        <v>2077</v>
      </c>
      <c r="G16" s="190"/>
      <c r="H16" s="7">
        <v>0.375</v>
      </c>
      <c r="I16" s="158">
        <v>1055</v>
      </c>
      <c r="J16" s="180">
        <v>1129</v>
      </c>
      <c r="K16" s="159">
        <v>1084</v>
      </c>
    </row>
    <row r="17" spans="1:11" x14ac:dyDescent="0.25">
      <c r="A17" s="190"/>
      <c r="B17" s="6">
        <v>0.41666666666666702</v>
      </c>
      <c r="C17" s="157">
        <v>1873</v>
      </c>
      <c r="D17" s="179">
        <v>1784</v>
      </c>
      <c r="E17" s="162">
        <v>1664</v>
      </c>
      <c r="G17" s="190"/>
      <c r="H17" s="6">
        <v>0.41666666666666702</v>
      </c>
      <c r="I17" s="157">
        <v>1229</v>
      </c>
      <c r="J17" s="179">
        <v>1137</v>
      </c>
      <c r="K17" s="162">
        <v>1106</v>
      </c>
    </row>
    <row r="18" spans="1:11" x14ac:dyDescent="0.25">
      <c r="A18" s="190"/>
      <c r="B18" s="7">
        <v>0.45833333333333298</v>
      </c>
      <c r="C18" s="158">
        <v>1709</v>
      </c>
      <c r="D18" s="180">
        <v>1642</v>
      </c>
      <c r="E18" s="159">
        <v>1642</v>
      </c>
      <c r="G18" s="190"/>
      <c r="H18" s="7">
        <v>0.45833333333333298</v>
      </c>
      <c r="I18" s="158">
        <v>1408</v>
      </c>
      <c r="J18" s="180">
        <v>1329</v>
      </c>
      <c r="K18" s="159">
        <v>1477</v>
      </c>
    </row>
    <row r="19" spans="1:11" x14ac:dyDescent="0.25">
      <c r="A19" s="190"/>
      <c r="B19" s="6">
        <v>0.5</v>
      </c>
      <c r="C19" s="157">
        <v>1759</v>
      </c>
      <c r="D19" s="179">
        <v>1482</v>
      </c>
      <c r="E19" s="162">
        <v>1592</v>
      </c>
      <c r="G19" s="190"/>
      <c r="H19" s="6">
        <v>0.5</v>
      </c>
      <c r="I19" s="157">
        <v>1641</v>
      </c>
      <c r="J19" s="179">
        <v>1598</v>
      </c>
      <c r="K19" s="162">
        <v>1599</v>
      </c>
    </row>
    <row r="20" spans="1:11" x14ac:dyDescent="0.25">
      <c r="A20" s="190"/>
      <c r="B20" s="7">
        <v>0.54166666666666696</v>
      </c>
      <c r="C20" s="158">
        <v>1660</v>
      </c>
      <c r="D20" s="180">
        <v>1502</v>
      </c>
      <c r="E20" s="159">
        <v>1492</v>
      </c>
      <c r="G20" s="190"/>
      <c r="H20" s="7">
        <v>0.54166666666666696</v>
      </c>
      <c r="I20" s="158">
        <v>1735</v>
      </c>
      <c r="J20" s="180">
        <v>1577</v>
      </c>
      <c r="K20" s="159">
        <v>1681</v>
      </c>
    </row>
    <row r="21" spans="1:11" x14ac:dyDescent="0.25">
      <c r="A21" s="190"/>
      <c r="B21" s="6">
        <v>0.58333333333333304</v>
      </c>
      <c r="C21" s="157">
        <v>1610</v>
      </c>
      <c r="D21" s="179">
        <v>1519</v>
      </c>
      <c r="E21" s="162">
        <v>1498</v>
      </c>
      <c r="G21" s="190"/>
      <c r="H21" s="6">
        <v>0.58333333333333304</v>
      </c>
      <c r="I21" s="157">
        <v>2180</v>
      </c>
      <c r="J21" s="179">
        <v>2228</v>
      </c>
      <c r="K21" s="162">
        <v>2133</v>
      </c>
    </row>
    <row r="22" spans="1:11" x14ac:dyDescent="0.25">
      <c r="A22" s="190"/>
      <c r="B22" s="7">
        <v>0.625</v>
      </c>
      <c r="C22" s="158">
        <v>1868</v>
      </c>
      <c r="D22" s="180">
        <v>1722</v>
      </c>
      <c r="E22" s="159">
        <v>1580</v>
      </c>
      <c r="G22" s="190"/>
      <c r="H22" s="7">
        <v>0.625</v>
      </c>
      <c r="I22" s="158">
        <v>3315</v>
      </c>
      <c r="J22" s="180">
        <v>3152</v>
      </c>
      <c r="K22" s="159">
        <v>2156</v>
      </c>
    </row>
    <row r="23" spans="1:11" x14ac:dyDescent="0.25">
      <c r="A23" s="190"/>
      <c r="B23" s="6">
        <v>0.66666666666666696</v>
      </c>
      <c r="C23" s="157">
        <v>1840</v>
      </c>
      <c r="D23" s="179">
        <v>1894</v>
      </c>
      <c r="E23" s="162">
        <v>1776</v>
      </c>
      <c r="G23" s="190"/>
      <c r="H23" s="6">
        <v>0.66666666666666696</v>
      </c>
      <c r="I23" s="157">
        <v>4220</v>
      </c>
      <c r="J23" s="179">
        <v>3947</v>
      </c>
      <c r="K23" s="162">
        <v>4010</v>
      </c>
    </row>
    <row r="24" spans="1:11" x14ac:dyDescent="0.25">
      <c r="A24" s="190"/>
      <c r="B24" s="7">
        <v>0.70833333333333304</v>
      </c>
      <c r="C24" s="158">
        <v>1794</v>
      </c>
      <c r="D24" s="180">
        <v>1879</v>
      </c>
      <c r="E24" s="159">
        <v>1835</v>
      </c>
      <c r="G24" s="190"/>
      <c r="H24" s="7">
        <v>0.70833333333333304</v>
      </c>
      <c r="I24" s="158">
        <v>3917</v>
      </c>
      <c r="J24" s="180">
        <v>3626</v>
      </c>
      <c r="K24" s="159">
        <v>3798</v>
      </c>
    </row>
    <row r="25" spans="1:11" x14ac:dyDescent="0.25">
      <c r="A25" s="190"/>
      <c r="B25" s="6">
        <v>0.75</v>
      </c>
      <c r="C25" s="157">
        <v>1399</v>
      </c>
      <c r="D25" s="179">
        <v>1472</v>
      </c>
      <c r="E25" s="162">
        <v>1320</v>
      </c>
      <c r="G25" s="190"/>
      <c r="H25" s="6">
        <v>0.75</v>
      </c>
      <c r="I25" s="157">
        <v>2278</v>
      </c>
      <c r="J25" s="179">
        <v>2768</v>
      </c>
      <c r="K25" s="162">
        <v>2758</v>
      </c>
    </row>
    <row r="26" spans="1:11" x14ac:dyDescent="0.25">
      <c r="A26" s="190"/>
      <c r="B26" s="7">
        <v>0.79166666666666696</v>
      </c>
      <c r="C26" s="158">
        <v>752</v>
      </c>
      <c r="D26" s="180">
        <v>748</v>
      </c>
      <c r="E26" s="159">
        <v>838</v>
      </c>
      <c r="G26" s="190"/>
      <c r="H26" s="7">
        <v>0.79166666666666696</v>
      </c>
      <c r="I26" s="158">
        <v>1285</v>
      </c>
      <c r="J26" s="180">
        <v>1543</v>
      </c>
      <c r="K26" s="159">
        <v>1426</v>
      </c>
    </row>
    <row r="27" spans="1:11" x14ac:dyDescent="0.25">
      <c r="A27" s="190"/>
      <c r="B27" s="6">
        <v>0.83333333333333304</v>
      </c>
      <c r="C27" s="157">
        <v>510</v>
      </c>
      <c r="D27" s="179">
        <v>619</v>
      </c>
      <c r="E27" s="162">
        <v>575</v>
      </c>
      <c r="G27" s="190"/>
      <c r="H27" s="6">
        <v>0.83333333333333304</v>
      </c>
      <c r="I27" s="157">
        <v>1051</v>
      </c>
      <c r="J27" s="179">
        <v>1177</v>
      </c>
      <c r="K27" s="162">
        <v>1066</v>
      </c>
    </row>
    <row r="28" spans="1:11" x14ac:dyDescent="0.25">
      <c r="A28" s="190"/>
      <c r="B28" s="7">
        <v>0.875</v>
      </c>
      <c r="C28" s="158">
        <v>366</v>
      </c>
      <c r="D28" s="180">
        <v>407</v>
      </c>
      <c r="E28" s="159">
        <v>384</v>
      </c>
      <c r="G28" s="190"/>
      <c r="H28" s="7">
        <v>0.875</v>
      </c>
      <c r="I28" s="158">
        <v>806</v>
      </c>
      <c r="J28" s="180">
        <v>879</v>
      </c>
      <c r="K28" s="159">
        <v>910</v>
      </c>
    </row>
    <row r="29" spans="1:11" x14ac:dyDescent="0.25">
      <c r="A29" s="190"/>
      <c r="B29" s="6">
        <v>0.91666666666666696</v>
      </c>
      <c r="C29" s="157">
        <v>253</v>
      </c>
      <c r="D29" s="179">
        <v>285</v>
      </c>
      <c r="E29" s="162">
        <v>250</v>
      </c>
      <c r="G29" s="190"/>
      <c r="H29" s="6">
        <v>0.91666666666666696</v>
      </c>
      <c r="I29" s="157">
        <v>418</v>
      </c>
      <c r="J29" s="179">
        <v>487</v>
      </c>
      <c r="K29" s="162">
        <v>524</v>
      </c>
    </row>
    <row r="30" spans="1:11" ht="15.75" thickBot="1" x14ac:dyDescent="0.3">
      <c r="A30" s="191"/>
      <c r="B30" s="8">
        <v>0.95833333333333304</v>
      </c>
      <c r="C30" s="160">
        <v>129</v>
      </c>
      <c r="D30" s="181">
        <v>154</v>
      </c>
      <c r="E30" s="161">
        <v>149</v>
      </c>
      <c r="G30" s="191"/>
      <c r="H30" s="8">
        <v>0.95833333333333304</v>
      </c>
      <c r="I30" s="160">
        <v>230</v>
      </c>
      <c r="J30" s="181">
        <v>291</v>
      </c>
      <c r="K30" s="161">
        <v>334</v>
      </c>
    </row>
    <row r="32" spans="1:11" x14ac:dyDescent="0.25">
      <c r="B32" s="9" t="s">
        <v>39</v>
      </c>
    </row>
  </sheetData>
  <mergeCells count="4">
    <mergeCell ref="A7:A30"/>
    <mergeCell ref="A5:E5"/>
    <mergeCell ref="G5:K5"/>
    <mergeCell ref="G7:G30"/>
  </mergeCell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7"/>
  <sheetViews>
    <sheetView workbookViewId="0">
      <selection activeCell="K7" sqref="K7:K30"/>
    </sheetView>
  </sheetViews>
  <sheetFormatPr defaultRowHeight="15" x14ac:dyDescent="0.25"/>
  <cols>
    <col min="1" max="1" width="3.7109375" customWidth="1"/>
    <col min="2" max="2" width="10.7109375" customWidth="1"/>
    <col min="3" max="9" width="11.7109375" customWidth="1"/>
    <col min="10" max="10" width="6" customWidth="1"/>
    <col min="11" max="11" width="3.7109375" customWidth="1"/>
    <col min="12" max="12" width="10.7109375" customWidth="1"/>
    <col min="13" max="19" width="11.7109375" customWidth="1"/>
    <col min="20" max="20" width="4.7109375" customWidth="1"/>
    <col min="21" max="21" width="6.28515625" customWidth="1"/>
    <col min="22" max="29" width="6.7109375" customWidth="1"/>
  </cols>
  <sheetData>
    <row r="1" spans="1:19" x14ac:dyDescent="0.25">
      <c r="B1" s="1" t="s">
        <v>8</v>
      </c>
    </row>
    <row r="2" spans="1:19" x14ac:dyDescent="0.25">
      <c r="B2" s="1" t="s">
        <v>40</v>
      </c>
    </row>
    <row r="3" spans="1:19" x14ac:dyDescent="0.25">
      <c r="B3" t="s">
        <v>313</v>
      </c>
    </row>
    <row r="4" spans="1:19" ht="15.75" thickBot="1" x14ac:dyDescent="0.3"/>
    <row r="5" spans="1:19" ht="18" customHeight="1" thickBot="1" x14ac:dyDescent="0.3">
      <c r="A5" s="187" t="s">
        <v>223</v>
      </c>
      <c r="B5" s="188"/>
      <c r="C5" s="188"/>
      <c r="D5" s="188"/>
      <c r="E5" s="188"/>
      <c r="F5" s="188"/>
      <c r="G5" s="188"/>
      <c r="H5" s="188"/>
      <c r="I5" s="189"/>
      <c r="J5" s="10"/>
      <c r="K5" s="187" t="s">
        <v>224</v>
      </c>
      <c r="L5" s="188"/>
      <c r="M5" s="188"/>
      <c r="N5" s="188"/>
      <c r="O5" s="188"/>
      <c r="P5" s="188"/>
      <c r="Q5" s="188"/>
      <c r="R5" s="188"/>
      <c r="S5" s="189"/>
    </row>
    <row r="6" spans="1:19" x14ac:dyDescent="0.25">
      <c r="A6" s="2"/>
      <c r="B6" s="3" t="s">
        <v>0</v>
      </c>
      <c r="C6" s="4" t="s">
        <v>1</v>
      </c>
      <c r="D6" s="4" t="s">
        <v>2</v>
      </c>
      <c r="E6" s="4" t="s">
        <v>3</v>
      </c>
      <c r="F6" s="4" t="s">
        <v>4</v>
      </c>
      <c r="G6" s="4" t="s">
        <v>5</v>
      </c>
      <c r="H6" s="4" t="s">
        <v>6</v>
      </c>
      <c r="I6" s="5" t="s">
        <v>7</v>
      </c>
      <c r="K6" s="2"/>
      <c r="L6" s="3" t="s">
        <v>0</v>
      </c>
      <c r="M6" s="4" t="s">
        <v>1</v>
      </c>
      <c r="N6" s="4" t="s">
        <v>2</v>
      </c>
      <c r="O6" s="4" t="s">
        <v>3</v>
      </c>
      <c r="P6" s="4" t="s">
        <v>4</v>
      </c>
      <c r="Q6" s="4" t="s">
        <v>5</v>
      </c>
      <c r="R6" s="4" t="s">
        <v>6</v>
      </c>
      <c r="S6" s="5" t="s">
        <v>7</v>
      </c>
    </row>
    <row r="7" spans="1:19" x14ac:dyDescent="0.25">
      <c r="A7" s="190" t="s">
        <v>11</v>
      </c>
      <c r="B7" s="6">
        <v>0</v>
      </c>
      <c r="C7" s="133">
        <v>99.486623975560235</v>
      </c>
      <c r="D7" s="139">
        <v>114.12906804733727</v>
      </c>
      <c r="E7" s="139">
        <v>56.3528990694345</v>
      </c>
      <c r="F7" s="139">
        <v>119.60104090060533</v>
      </c>
      <c r="G7" s="133">
        <v>152.17453907076765</v>
      </c>
      <c r="H7" s="133">
        <v>148.08780676187607</v>
      </c>
      <c r="I7" s="134">
        <v>148.13186098630678</v>
      </c>
      <c r="K7" s="190" t="s">
        <v>11</v>
      </c>
      <c r="L7" s="6">
        <v>0</v>
      </c>
      <c r="M7" s="133">
        <v>198.60530226966813</v>
      </c>
      <c r="N7" s="139">
        <v>186.53353057199209</v>
      </c>
      <c r="O7" s="139">
        <v>170.25769506084467</v>
      </c>
      <c r="P7" s="139">
        <v>222.30193471742945</v>
      </c>
      <c r="Q7" s="133">
        <v>303.78626917043334</v>
      </c>
      <c r="R7" s="133">
        <v>295.62791910216674</v>
      </c>
      <c r="S7" s="134">
        <v>295.71586461895765</v>
      </c>
    </row>
    <row r="8" spans="1:19" x14ac:dyDescent="0.25">
      <c r="A8" s="190"/>
      <c r="B8" s="7">
        <v>4.1666666666666664E-2</v>
      </c>
      <c r="C8" s="135">
        <v>49.679640382286784</v>
      </c>
      <c r="D8" s="135">
        <v>56.640926944226251</v>
      </c>
      <c r="E8" s="135">
        <v>58.53389385181292</v>
      </c>
      <c r="F8" s="135">
        <v>39.789415130324215</v>
      </c>
      <c r="G8" s="135">
        <v>95.959459252281007</v>
      </c>
      <c r="H8" s="135">
        <v>84.430706286154674</v>
      </c>
      <c r="I8" s="136">
        <v>82.592295746052926</v>
      </c>
      <c r="K8" s="190"/>
      <c r="L8" s="7">
        <v>4.1666666666666664E-2</v>
      </c>
      <c r="M8" s="135">
        <v>101.62982579433682</v>
      </c>
      <c r="N8" s="135">
        <v>110.70726630007859</v>
      </c>
      <c r="O8" s="135">
        <v>90.914345769837098</v>
      </c>
      <c r="P8" s="135">
        <v>115.38930387794022</v>
      </c>
      <c r="Q8" s="135">
        <v>196.30462402874534</v>
      </c>
      <c r="R8" s="135">
        <v>172.72021104673999</v>
      </c>
      <c r="S8" s="136">
        <v>168.95936774169002</v>
      </c>
    </row>
    <row r="9" spans="1:19" x14ac:dyDescent="0.25">
      <c r="A9" s="190"/>
      <c r="B9" s="6">
        <v>8.3333333333333329E-2</v>
      </c>
      <c r="C9" s="133">
        <v>50.58308961884017</v>
      </c>
      <c r="D9" s="139">
        <v>60.021468926553659</v>
      </c>
      <c r="E9" s="139">
        <v>39.658207516864763</v>
      </c>
      <c r="F9" s="139">
        <v>59.951020408163266</v>
      </c>
      <c r="G9" s="133">
        <v>108.13850801141481</v>
      </c>
      <c r="H9" s="133">
        <v>84.582822679157204</v>
      </c>
      <c r="I9" s="134">
        <v>82.71262067935163</v>
      </c>
      <c r="K9" s="190"/>
      <c r="L9" s="6">
        <v>8.3333333333333329E-2</v>
      </c>
      <c r="M9" s="133">
        <v>79.511341490597616</v>
      </c>
      <c r="N9" s="139">
        <v>74.374428887251284</v>
      </c>
      <c r="O9" s="139">
        <v>74.359139094121431</v>
      </c>
      <c r="P9" s="139">
        <v>102.18923933209648</v>
      </c>
      <c r="Q9" s="133">
        <v>169.98245665833807</v>
      </c>
      <c r="R9" s="133">
        <v>132.9553759756152</v>
      </c>
      <c r="S9" s="134">
        <v>130.01561347823792</v>
      </c>
    </row>
    <row r="10" spans="1:19" x14ac:dyDescent="0.25">
      <c r="A10" s="190"/>
      <c r="B10" s="7">
        <v>0.125</v>
      </c>
      <c r="C10" s="135">
        <v>107.09627583808908</v>
      </c>
      <c r="D10" s="135">
        <v>127.38362966522506</v>
      </c>
      <c r="E10" s="135">
        <v>118.76765441079733</v>
      </c>
      <c r="F10" s="135">
        <v>109.72200994881408</v>
      </c>
      <c r="G10" s="135">
        <v>205.83617823939466</v>
      </c>
      <c r="H10" s="135">
        <v>124.87155063299997</v>
      </c>
      <c r="I10" s="136">
        <v>97.116686669160373</v>
      </c>
      <c r="K10" s="190"/>
      <c r="L10" s="7">
        <v>0.125</v>
      </c>
      <c r="M10" s="135">
        <v>66.538841027330676</v>
      </c>
      <c r="N10" s="135">
        <v>81.889476213358975</v>
      </c>
      <c r="O10" s="135">
        <v>63.342749019091912</v>
      </c>
      <c r="P10" s="135">
        <v>75.871602624179928</v>
      </c>
      <c r="Q10" s="135">
        <v>127.88587310216559</v>
      </c>
      <c r="R10" s="135">
        <v>77.582606784263248</v>
      </c>
      <c r="S10" s="136">
        <v>60.338529279485059</v>
      </c>
    </row>
    <row r="11" spans="1:19" x14ac:dyDescent="0.25">
      <c r="A11" s="190"/>
      <c r="B11" s="6">
        <v>0.16666666666666699</v>
      </c>
      <c r="C11" s="133">
        <v>465.66658706121427</v>
      </c>
      <c r="D11" s="139">
        <v>509.51003475725975</v>
      </c>
      <c r="E11" s="139">
        <v>500.56521195448289</v>
      </c>
      <c r="F11" s="139">
        <v>492.09212253287427</v>
      </c>
      <c r="G11" s="133">
        <v>645.32983045037952</v>
      </c>
      <c r="H11" s="133">
        <v>298.49109215600106</v>
      </c>
      <c r="I11" s="134">
        <v>198.47256138281</v>
      </c>
      <c r="K11" s="190"/>
      <c r="L11" s="6">
        <v>0.16666666666666699</v>
      </c>
      <c r="M11" s="133">
        <v>104.63298176999713</v>
      </c>
      <c r="N11" s="139">
        <v>113.57827858130582</v>
      </c>
      <c r="O11" s="139">
        <v>102.51226562902265</v>
      </c>
      <c r="P11" s="139">
        <v>121.43904311433592</v>
      </c>
      <c r="Q11" s="133">
        <v>145.00242504252012</v>
      </c>
      <c r="R11" s="133">
        <v>67.069473893689036</v>
      </c>
      <c r="S11" s="134">
        <v>44.595804109695109</v>
      </c>
    </row>
    <row r="12" spans="1:19" x14ac:dyDescent="0.25">
      <c r="A12" s="190"/>
      <c r="B12" s="7">
        <v>0.20833333333333301</v>
      </c>
      <c r="C12" s="135">
        <v>1543.141674323816</v>
      </c>
      <c r="D12" s="135">
        <v>1613.5682984088339</v>
      </c>
      <c r="E12" s="135">
        <v>1793.977471724244</v>
      </c>
      <c r="F12" s="135">
        <v>1763.0096112311014</v>
      </c>
      <c r="G12" s="135">
        <v>1675.0165441488762</v>
      </c>
      <c r="H12" s="135">
        <v>742.79606053976761</v>
      </c>
      <c r="I12" s="136">
        <v>432.87411776649509</v>
      </c>
      <c r="K12" s="190"/>
      <c r="L12" s="7">
        <v>0.20833333333333301</v>
      </c>
      <c r="M12" s="135">
        <v>295.76515664314348</v>
      </c>
      <c r="N12" s="135">
        <v>331.40628351157869</v>
      </c>
      <c r="O12" s="135">
        <v>348.55055782103562</v>
      </c>
      <c r="P12" s="135">
        <v>311.05399568034557</v>
      </c>
      <c r="Q12" s="135">
        <v>321.04086021598243</v>
      </c>
      <c r="R12" s="135">
        <v>142.36748112950866</v>
      </c>
      <c r="S12" s="136">
        <v>82.966511356820561</v>
      </c>
    </row>
    <row r="13" spans="1:19" x14ac:dyDescent="0.25">
      <c r="A13" s="190"/>
      <c r="B13" s="6">
        <v>0.25</v>
      </c>
      <c r="C13" s="133">
        <v>3459.6610402128244</v>
      </c>
      <c r="D13" s="139">
        <v>3772.489460446478</v>
      </c>
      <c r="E13" s="139">
        <v>3793.5130855077828</v>
      </c>
      <c r="F13" s="139">
        <v>3744.0038265306121</v>
      </c>
      <c r="G13" s="133">
        <v>3531.3552954841093</v>
      </c>
      <c r="H13" s="133">
        <v>1384.3499535487827</v>
      </c>
      <c r="I13" s="134">
        <v>849.26184214257</v>
      </c>
      <c r="K13" s="190"/>
      <c r="L13" s="6">
        <v>0.25</v>
      </c>
      <c r="M13" s="133">
        <v>896.28627624406545</v>
      </c>
      <c r="N13" s="139">
        <v>1049.3286914015318</v>
      </c>
      <c r="O13" s="139">
        <v>984.86445452706892</v>
      </c>
      <c r="P13" s="139">
        <v>895.86369434137293</v>
      </c>
      <c r="Q13" s="133">
        <v>914.85993890589623</v>
      </c>
      <c r="R13" s="133">
        <v>358.64029755023518</v>
      </c>
      <c r="S13" s="134">
        <v>220.01627477451217</v>
      </c>
    </row>
    <row r="14" spans="1:19" x14ac:dyDescent="0.25">
      <c r="A14" s="190"/>
      <c r="B14" s="7">
        <v>0.29166666666666702</v>
      </c>
      <c r="C14" s="135">
        <v>4027.810236133912</v>
      </c>
      <c r="D14" s="135">
        <v>4184.9844101123599</v>
      </c>
      <c r="E14" s="135">
        <v>4634.6378265002631</v>
      </c>
      <c r="F14" s="135">
        <v>4364.5014755934026</v>
      </c>
      <c r="G14" s="135">
        <v>4205.6546328822269</v>
      </c>
      <c r="H14" s="135">
        <v>1805.5336195436798</v>
      </c>
      <c r="I14" s="136">
        <v>1381.8270861699107</v>
      </c>
      <c r="K14" s="190"/>
      <c r="L14" s="7">
        <v>0.29166666666666702</v>
      </c>
      <c r="M14" s="135">
        <v>1330.1089748867596</v>
      </c>
      <c r="N14" s="135">
        <v>1416.3779353932584</v>
      </c>
      <c r="O14" s="135">
        <v>1534.1954630830746</v>
      </c>
      <c r="P14" s="135">
        <v>1403.2367980176284</v>
      </c>
      <c r="Q14" s="135">
        <v>1388.8387596532109</v>
      </c>
      <c r="R14" s="135">
        <v>596.24369844194916</v>
      </c>
      <c r="S14" s="136">
        <v>456.32254284660661</v>
      </c>
    </row>
    <row r="15" spans="1:19" x14ac:dyDescent="0.25">
      <c r="A15" s="190"/>
      <c r="B15" s="6">
        <v>0.33333333333333298</v>
      </c>
      <c r="C15" s="133">
        <v>3203.9491711506116</v>
      </c>
      <c r="D15" s="139">
        <v>3157.5413241146907</v>
      </c>
      <c r="E15" s="139">
        <v>3779.964977027943</v>
      </c>
      <c r="F15" s="139">
        <v>3358.967530390275</v>
      </c>
      <c r="G15" s="133">
        <v>3407.7978409101866</v>
      </c>
      <c r="H15" s="133">
        <v>2837.0118143913287</v>
      </c>
      <c r="I15" s="134">
        <v>1620.3165778172458</v>
      </c>
      <c r="K15" s="190"/>
      <c r="L15" s="6">
        <v>0.33333333333333298</v>
      </c>
      <c r="M15" s="133">
        <v>1268.3726422538205</v>
      </c>
      <c r="N15" s="139">
        <v>1313.9446155186938</v>
      </c>
      <c r="O15" s="139">
        <v>1425.3551254048355</v>
      </c>
      <c r="P15" s="139">
        <v>1336.8466090850927</v>
      </c>
      <c r="Q15" s="133">
        <v>1349.0718238173113</v>
      </c>
      <c r="R15" s="133">
        <v>1123.1102551581903</v>
      </c>
      <c r="S15" s="134">
        <v>641.44751034101807</v>
      </c>
    </row>
    <row r="16" spans="1:19" x14ac:dyDescent="0.25">
      <c r="A16" s="190"/>
      <c r="B16" s="7">
        <v>0.375</v>
      </c>
      <c r="C16" s="135">
        <v>2019.1031295267965</v>
      </c>
      <c r="D16" s="135">
        <v>2284.729784980208</v>
      </c>
      <c r="E16" s="135">
        <v>2238.4333717004033</v>
      </c>
      <c r="F16" s="135">
        <v>2299.2262458480322</v>
      </c>
      <c r="G16" s="135">
        <v>2375.922113619511</v>
      </c>
      <c r="H16" s="135">
        <v>2610.4467666970077</v>
      </c>
      <c r="I16" s="136">
        <v>1788.5527022069916</v>
      </c>
      <c r="K16" s="190"/>
      <c r="L16" s="7">
        <v>0.375</v>
      </c>
      <c r="M16" s="135">
        <v>1064.8961800410175</v>
      </c>
      <c r="N16" s="135">
        <v>1153.2966139493394</v>
      </c>
      <c r="O16" s="135">
        <v>1244.9218111575146</v>
      </c>
      <c r="P16" s="135">
        <v>1199.9813435239612</v>
      </c>
      <c r="Q16" s="135">
        <v>1253.0862568973198</v>
      </c>
      <c r="R16" s="135">
        <v>1376.7770201552628</v>
      </c>
      <c r="S16" s="136">
        <v>943.30146515529316</v>
      </c>
    </row>
    <row r="17" spans="1:21" x14ac:dyDescent="0.25">
      <c r="A17" s="190"/>
      <c r="B17" s="6">
        <v>0.41666666666666702</v>
      </c>
      <c r="C17" s="133">
        <v>1888.9089992291576</v>
      </c>
      <c r="D17" s="139">
        <v>2004.8263805389131</v>
      </c>
      <c r="E17" s="139">
        <v>2004.4569365889545</v>
      </c>
      <c r="F17" s="139">
        <v>1913.249386753884</v>
      </c>
      <c r="G17" s="133">
        <v>2260.1775299238025</v>
      </c>
      <c r="H17" s="133">
        <v>2582.2918150592673</v>
      </c>
      <c r="I17" s="134">
        <v>2102.6480496440313</v>
      </c>
      <c r="K17" s="190"/>
      <c r="L17" s="6">
        <v>0.41666666666666702</v>
      </c>
      <c r="M17" s="133">
        <v>1232.58286073514</v>
      </c>
      <c r="N17" s="139">
        <v>1315.5000649665374</v>
      </c>
      <c r="O17" s="139">
        <v>1277.5042247206511</v>
      </c>
      <c r="P17" s="139">
        <v>1271.6669601861752</v>
      </c>
      <c r="Q17" s="133">
        <v>1474.8492842903702</v>
      </c>
      <c r="R17" s="133">
        <v>1685.0407478378204</v>
      </c>
      <c r="S17" s="134">
        <v>1372.0554824012384</v>
      </c>
    </row>
    <row r="18" spans="1:21" x14ac:dyDescent="0.25">
      <c r="A18" s="190"/>
      <c r="B18" s="7">
        <v>0.45833333333333298</v>
      </c>
      <c r="C18" s="135">
        <v>1773.3553585960958</v>
      </c>
      <c r="D18" s="135">
        <v>1937.4610457883546</v>
      </c>
      <c r="E18" s="135">
        <v>1882.3947180363523</v>
      </c>
      <c r="F18" s="135">
        <v>1864.7787126630205</v>
      </c>
      <c r="G18" s="135">
        <v>2178.8705577060364</v>
      </c>
      <c r="H18" s="135">
        <v>2328.3832606214164</v>
      </c>
      <c r="I18" s="136">
        <v>2050.0633861172046</v>
      </c>
      <c r="K18" s="190"/>
      <c r="L18" s="7">
        <v>0.45833333333333298</v>
      </c>
      <c r="M18" s="135">
        <v>1496.5104676396879</v>
      </c>
      <c r="N18" s="135">
        <v>1596.2230266062043</v>
      </c>
      <c r="O18" s="135">
        <v>1523.5703899331986</v>
      </c>
      <c r="P18" s="135">
        <v>1677.3923012200253</v>
      </c>
      <c r="Q18" s="135">
        <v>1838.7192287395765</v>
      </c>
      <c r="R18" s="135">
        <v>1964.8909652014113</v>
      </c>
      <c r="S18" s="136">
        <v>1730.0206085474279</v>
      </c>
    </row>
    <row r="19" spans="1:21" x14ac:dyDescent="0.25">
      <c r="A19" s="190"/>
      <c r="B19" s="6">
        <v>0.5</v>
      </c>
      <c r="C19" s="133">
        <v>1700.0630172698168</v>
      </c>
      <c r="D19" s="139">
        <v>2027.0059895077145</v>
      </c>
      <c r="E19" s="139">
        <v>1727.5285241185979</v>
      </c>
      <c r="F19" s="139">
        <v>1823.1895468488701</v>
      </c>
      <c r="G19" s="133">
        <v>2214.3096242439719</v>
      </c>
      <c r="H19" s="133">
        <v>2246.8891811843478</v>
      </c>
      <c r="I19" s="134">
        <v>2100.864917483204</v>
      </c>
      <c r="K19" s="190"/>
      <c r="L19" s="6">
        <v>0.5</v>
      </c>
      <c r="M19" s="133">
        <v>1702.2745787113706</v>
      </c>
      <c r="N19" s="139">
        <v>1891.0271908937805</v>
      </c>
      <c r="O19" s="139">
        <v>1862.7466812021048</v>
      </c>
      <c r="P19" s="139">
        <v>1831.2060838010948</v>
      </c>
      <c r="Q19" s="133">
        <v>2217.1901538095785</v>
      </c>
      <c r="R19" s="133">
        <v>2249.8120925270887</v>
      </c>
      <c r="S19" s="134">
        <v>2103.5978702021453</v>
      </c>
    </row>
    <row r="20" spans="1:21" x14ac:dyDescent="0.25">
      <c r="A20" s="190"/>
      <c r="B20" s="7">
        <v>0.54166666666666696</v>
      </c>
      <c r="C20" s="135">
        <v>1663.5708585693831</v>
      </c>
      <c r="D20" s="135">
        <v>1808.5295062810401</v>
      </c>
      <c r="E20" s="135">
        <v>1690.2739297139096</v>
      </c>
      <c r="F20" s="135">
        <v>1653.0247528513339</v>
      </c>
      <c r="G20" s="135">
        <v>2048.0151546792904</v>
      </c>
      <c r="H20" s="135">
        <v>2018.7426756556281</v>
      </c>
      <c r="I20" s="136">
        <v>1889.7961522152389</v>
      </c>
      <c r="K20" s="190"/>
      <c r="L20" s="7">
        <v>0.54166666666666696</v>
      </c>
      <c r="M20" s="135">
        <v>1784.8262726261116</v>
      </c>
      <c r="N20" s="135">
        <v>1890.2401767455449</v>
      </c>
      <c r="O20" s="135">
        <v>1774.6750913174671</v>
      </c>
      <c r="P20" s="135">
        <v>1862.4226605516708</v>
      </c>
      <c r="Q20" s="135">
        <v>2197.2921898568907</v>
      </c>
      <c r="R20" s="135">
        <v>2165.8860797070297</v>
      </c>
      <c r="S20" s="136">
        <v>2027.540819801404</v>
      </c>
    </row>
    <row r="21" spans="1:21" x14ac:dyDescent="0.25">
      <c r="A21" s="190"/>
      <c r="B21" s="6">
        <v>0.58333333333333304</v>
      </c>
      <c r="C21" s="133">
        <v>1561.9712017169904</v>
      </c>
      <c r="D21" s="139">
        <v>1732.083315308387</v>
      </c>
      <c r="E21" s="139">
        <v>1690.3112462074391</v>
      </c>
      <c r="F21" s="139">
        <v>1595.2958599070369</v>
      </c>
      <c r="G21" s="133">
        <v>1805.417810891468</v>
      </c>
      <c r="H21" s="133">
        <v>1696.8608305660446</v>
      </c>
      <c r="I21" s="134">
        <v>1598.9024077164147</v>
      </c>
      <c r="K21" s="190"/>
      <c r="L21" s="6">
        <v>0.58333333333333304</v>
      </c>
      <c r="M21" s="133">
        <v>2208.9703446255185</v>
      </c>
      <c r="N21" s="139">
        <v>2345.3053586163251</v>
      </c>
      <c r="O21" s="139">
        <v>2479.2715316327681</v>
      </c>
      <c r="P21" s="139">
        <v>2271.539432030514</v>
      </c>
      <c r="Q21" s="133">
        <v>2553.2573196830117</v>
      </c>
      <c r="R21" s="133">
        <v>2399.7339064617195</v>
      </c>
      <c r="S21" s="134">
        <v>2261.1991813379418</v>
      </c>
    </row>
    <row r="22" spans="1:21" x14ac:dyDescent="0.25">
      <c r="A22" s="190"/>
      <c r="B22" s="7">
        <v>0.625</v>
      </c>
      <c r="C22" s="135">
        <v>1700.6450603550541</v>
      </c>
      <c r="D22" s="135">
        <v>1814.0111623494688</v>
      </c>
      <c r="E22" s="135">
        <v>1793.8163747687292</v>
      </c>
      <c r="F22" s="135">
        <v>1536.2919847930775</v>
      </c>
      <c r="G22" s="135">
        <v>1737.7317064586252</v>
      </c>
      <c r="H22" s="135">
        <v>1567.7015823570848</v>
      </c>
      <c r="I22" s="136">
        <v>1449.4185610017887</v>
      </c>
      <c r="K22" s="190"/>
      <c r="L22" s="7">
        <v>0.625</v>
      </c>
      <c r="M22" s="135">
        <v>2842.8288974071565</v>
      </c>
      <c r="N22" s="135">
        <v>3219.1900445334527</v>
      </c>
      <c r="O22" s="135">
        <v>3283.4548276835276</v>
      </c>
      <c r="P22" s="135">
        <v>2096.3579235530856</v>
      </c>
      <c r="Q22" s="135">
        <v>2904.8236026569007</v>
      </c>
      <c r="R22" s="135">
        <v>2620.5981863759343</v>
      </c>
      <c r="S22" s="136">
        <v>2422.8741585818802</v>
      </c>
    </row>
    <row r="23" spans="1:21" x14ac:dyDescent="0.25">
      <c r="A23" s="190"/>
      <c r="B23" s="6">
        <v>0.66666666666666696</v>
      </c>
      <c r="C23" s="133">
        <v>1762.1192328854177</v>
      </c>
      <c r="D23" s="139">
        <v>1695.040369088812</v>
      </c>
      <c r="E23" s="139">
        <v>1956.5482342508215</v>
      </c>
      <c r="F23" s="139">
        <v>1634.591949307212</v>
      </c>
      <c r="G23" s="133">
        <v>1724.3488310415519</v>
      </c>
      <c r="H23" s="133">
        <v>1514.6701963917719</v>
      </c>
      <c r="I23" s="134">
        <v>1437.6236516240683</v>
      </c>
      <c r="K23" s="190"/>
      <c r="L23" s="6">
        <v>0.66666666666666696</v>
      </c>
      <c r="M23" s="133">
        <v>3885.331121057513</v>
      </c>
      <c r="N23" s="139">
        <v>3887.5382378015147</v>
      </c>
      <c r="O23" s="139">
        <v>4077.347349835265</v>
      </c>
      <c r="P23" s="139">
        <v>3690.7171828389191</v>
      </c>
      <c r="Q23" s="133">
        <v>3802.0504241556805</v>
      </c>
      <c r="R23" s="133">
        <v>3339.7259063694246</v>
      </c>
      <c r="S23" s="134">
        <v>3169.8444746426217</v>
      </c>
    </row>
    <row r="24" spans="1:21" x14ac:dyDescent="0.25">
      <c r="A24" s="190"/>
      <c r="B24" s="7">
        <v>0.70833333333333304</v>
      </c>
      <c r="C24" s="135">
        <v>1836.3777336946612</v>
      </c>
      <c r="D24" s="135">
        <v>1710.7595284898482</v>
      </c>
      <c r="E24" s="135">
        <v>1922.1554890964283</v>
      </c>
      <c r="F24" s="135">
        <v>1755.1347315123483</v>
      </c>
      <c r="G24" s="135">
        <v>1603.0570534823457</v>
      </c>
      <c r="H24" s="135">
        <v>1510.8528412368894</v>
      </c>
      <c r="I24" s="136">
        <v>1390.7281174000764</v>
      </c>
      <c r="K24" s="190"/>
      <c r="L24" s="7">
        <v>0.70833333333333304</v>
      </c>
      <c r="M24" s="135">
        <v>3775.3885209204086</v>
      </c>
      <c r="N24" s="135">
        <v>3735.2536639324053</v>
      </c>
      <c r="O24" s="135">
        <v>3709.2792993420162</v>
      </c>
      <c r="P24" s="135">
        <v>3632.6984797187461</v>
      </c>
      <c r="Q24" s="135">
        <v>3295.7071342404161</v>
      </c>
      <c r="R24" s="135">
        <v>3106.1455216675827</v>
      </c>
      <c r="S24" s="136">
        <v>2859.1824404175218</v>
      </c>
    </row>
    <row r="25" spans="1:21" x14ac:dyDescent="0.25">
      <c r="A25" s="190"/>
      <c r="B25" s="6">
        <v>0.75</v>
      </c>
      <c r="C25" s="133">
        <v>1414.8701220135454</v>
      </c>
      <c r="D25" s="139">
        <v>1552.2610216307032</v>
      </c>
      <c r="E25" s="139">
        <v>1703.3884850397317</v>
      </c>
      <c r="F25" s="139">
        <v>1403.8069576778196</v>
      </c>
      <c r="G25" s="133">
        <v>1549.9163775704767</v>
      </c>
      <c r="H25" s="133">
        <v>1369.3272010464441</v>
      </c>
      <c r="I25" s="134">
        <v>1232.780458342866</v>
      </c>
      <c r="K25" s="190"/>
      <c r="L25" s="6">
        <v>0.75</v>
      </c>
      <c r="M25" s="133">
        <v>2630.8031845826158</v>
      </c>
      <c r="N25" s="139">
        <v>2527.5558307896654</v>
      </c>
      <c r="O25" s="139">
        <v>3203.1109555638432</v>
      </c>
      <c r="P25" s="139">
        <v>2933.1057494510806</v>
      </c>
      <c r="Q25" s="133">
        <v>2881.9075889073906</v>
      </c>
      <c r="R25" s="133">
        <v>2546.1208807786929</v>
      </c>
      <c r="S25" s="134">
        <v>2292.2264773561878</v>
      </c>
    </row>
    <row r="26" spans="1:21" x14ac:dyDescent="0.25">
      <c r="A26" s="190"/>
      <c r="B26" s="7">
        <v>0.79166666666666696</v>
      </c>
      <c r="C26" s="135">
        <v>819.45653335417478</v>
      </c>
      <c r="D26" s="135">
        <v>875.09200302658712</v>
      </c>
      <c r="E26" s="135">
        <v>896.81242017879936</v>
      </c>
      <c r="F26" s="135">
        <v>1011.8894833384285</v>
      </c>
      <c r="G26" s="135">
        <v>1091.1892140188893</v>
      </c>
      <c r="H26" s="135">
        <v>980.69277692752667</v>
      </c>
      <c r="I26" s="136">
        <v>877.90255617899174</v>
      </c>
      <c r="K26" s="190"/>
      <c r="L26" s="7">
        <v>0.79166666666666696</v>
      </c>
      <c r="M26" s="135">
        <v>1491.6198341921547</v>
      </c>
      <c r="N26" s="135">
        <v>1495.3367338951657</v>
      </c>
      <c r="O26" s="135">
        <v>1849.9753533902237</v>
      </c>
      <c r="P26" s="135">
        <v>1721.9026291653927</v>
      </c>
      <c r="Q26" s="135">
        <v>1986.2425988904115</v>
      </c>
      <c r="R26" s="135">
        <v>1785.1109092101653</v>
      </c>
      <c r="S26" s="136">
        <v>1598.0064981904327</v>
      </c>
    </row>
    <row r="27" spans="1:21" x14ac:dyDescent="0.25">
      <c r="A27" s="190"/>
      <c r="B27" s="6">
        <v>0.83333333333333304</v>
      </c>
      <c r="C27" s="133">
        <v>589.36210756459991</v>
      </c>
      <c r="D27" s="139">
        <v>579.64496833216049</v>
      </c>
      <c r="E27" s="139">
        <v>701.50163241789892</v>
      </c>
      <c r="F27" s="139">
        <v>704.15881599211662</v>
      </c>
      <c r="G27" s="133">
        <v>774.74044821695338</v>
      </c>
      <c r="H27" s="133">
        <v>776.93302842694879</v>
      </c>
      <c r="I27" s="134">
        <v>648.5376030589382</v>
      </c>
      <c r="K27" s="190"/>
      <c r="L27" s="6">
        <v>0.83333333333333304</v>
      </c>
      <c r="M27" s="133">
        <v>1138.1237672864461</v>
      </c>
      <c r="N27" s="139">
        <v>1194.523258268825</v>
      </c>
      <c r="O27" s="139">
        <v>1333.8730555022084</v>
      </c>
      <c r="P27" s="139">
        <v>1305.4492136479935</v>
      </c>
      <c r="Q27" s="133">
        <v>1496.1099573189308</v>
      </c>
      <c r="R27" s="133">
        <v>1500.3440735212594</v>
      </c>
      <c r="S27" s="134">
        <v>1252.3982294526047</v>
      </c>
    </row>
    <row r="28" spans="1:21" x14ac:dyDescent="0.25">
      <c r="A28" s="190"/>
      <c r="B28" s="7">
        <v>0.875</v>
      </c>
      <c r="C28" s="135">
        <v>416.93960626012654</v>
      </c>
      <c r="D28" s="135">
        <v>430.52605503558817</v>
      </c>
      <c r="E28" s="135">
        <v>478.8700450535722</v>
      </c>
      <c r="F28" s="135">
        <v>477.76428898742211</v>
      </c>
      <c r="G28" s="135">
        <v>544.76924350356558</v>
      </c>
      <c r="H28" s="135">
        <v>565.92814836438959</v>
      </c>
      <c r="I28" s="136">
        <v>418.06458003914099</v>
      </c>
      <c r="K28" s="190"/>
      <c r="L28" s="7">
        <v>0.875</v>
      </c>
      <c r="M28" s="135">
        <v>936.13257968150958</v>
      </c>
      <c r="N28" s="135">
        <v>948.09836163574892</v>
      </c>
      <c r="O28" s="135">
        <v>1034.2181071304421</v>
      </c>
      <c r="P28" s="135">
        <v>1132.2018306733178</v>
      </c>
      <c r="Q28" s="135">
        <v>1223.1417442601164</v>
      </c>
      <c r="R28" s="135">
        <v>1270.6487210337284</v>
      </c>
      <c r="S28" s="136">
        <v>938.65842416836279</v>
      </c>
    </row>
    <row r="29" spans="1:21" x14ac:dyDescent="0.25">
      <c r="A29" s="190"/>
      <c r="B29" s="6">
        <v>0.91666666666666696</v>
      </c>
      <c r="C29" s="133">
        <v>299.86045983413283</v>
      </c>
      <c r="D29" s="139">
        <v>316.7070304871433</v>
      </c>
      <c r="E29" s="139">
        <v>364.4826950845316</v>
      </c>
      <c r="F29" s="139">
        <v>340.70177322300759</v>
      </c>
      <c r="G29" s="133">
        <v>426.75572517027507</v>
      </c>
      <c r="H29" s="133">
        <v>448.69699756250247</v>
      </c>
      <c r="I29" s="134">
        <v>315.00627607488923</v>
      </c>
      <c r="K29" s="190"/>
      <c r="L29" s="6">
        <v>0.91666666666666696</v>
      </c>
      <c r="M29" s="133">
        <v>545.84618126092232</v>
      </c>
      <c r="N29" s="139">
        <v>523.25509384832367</v>
      </c>
      <c r="O29" s="139">
        <v>622.81779826725233</v>
      </c>
      <c r="P29" s="139">
        <v>714.11091667542394</v>
      </c>
      <c r="Q29" s="133">
        <v>776.83794336966673</v>
      </c>
      <c r="R29" s="133">
        <v>816.77838684770268</v>
      </c>
      <c r="S29" s="134">
        <v>573.41662506558248</v>
      </c>
    </row>
    <row r="30" spans="1:21" ht="15.75" thickBot="1" x14ac:dyDescent="0.3">
      <c r="A30" s="191"/>
      <c r="B30" s="8">
        <v>0.95833333333333304</v>
      </c>
      <c r="C30" s="137">
        <v>170.28611308055872</v>
      </c>
      <c r="D30" s="137">
        <v>158.08178000323051</v>
      </c>
      <c r="E30" s="137">
        <v>212.54502188416268</v>
      </c>
      <c r="F30" s="137">
        <v>230.36902682856396</v>
      </c>
      <c r="G30" s="137">
        <v>261.20845002454467</v>
      </c>
      <c r="H30" s="137">
        <v>273.14934367077126</v>
      </c>
      <c r="I30" s="138">
        <v>186.3810922628669</v>
      </c>
      <c r="K30" s="191"/>
      <c r="L30" s="8">
        <v>0.95833333333333304</v>
      </c>
      <c r="M30" s="137">
        <v>339.97283305774454</v>
      </c>
      <c r="N30" s="137">
        <v>281.85123566467456</v>
      </c>
      <c r="O30" s="137">
        <v>401.62728161228137</v>
      </c>
      <c r="P30" s="137">
        <v>516.39768430027095</v>
      </c>
      <c r="Q30" s="137">
        <v>521.49746780264798</v>
      </c>
      <c r="R30" s="137">
        <v>545.33722413221062</v>
      </c>
      <c r="S30" s="138">
        <v>372.10613842026765</v>
      </c>
    </row>
    <row r="31" spans="1:21" x14ac:dyDescent="0.25">
      <c r="A31" s="2"/>
      <c r="B31" s="3" t="s">
        <v>0</v>
      </c>
      <c r="C31" s="4" t="s">
        <v>1</v>
      </c>
      <c r="D31" s="4" t="s">
        <v>2</v>
      </c>
      <c r="E31" s="4" t="s">
        <v>3</v>
      </c>
      <c r="F31" s="4" t="s">
        <v>4</v>
      </c>
      <c r="G31" s="4" t="s">
        <v>5</v>
      </c>
      <c r="H31" s="4" t="s">
        <v>6</v>
      </c>
      <c r="I31" s="5" t="s">
        <v>7</v>
      </c>
      <c r="K31" s="2"/>
      <c r="L31" s="3" t="s">
        <v>0</v>
      </c>
      <c r="M31" s="4" t="s">
        <v>1</v>
      </c>
      <c r="N31" s="4" t="s">
        <v>2</v>
      </c>
      <c r="O31" s="4" t="s">
        <v>3</v>
      </c>
      <c r="P31" s="4" t="s">
        <v>4</v>
      </c>
      <c r="Q31" s="4" t="s">
        <v>5</v>
      </c>
      <c r="R31" s="4" t="s">
        <v>6</v>
      </c>
      <c r="S31" s="5" t="s">
        <v>7</v>
      </c>
    </row>
    <row r="32" spans="1:21" x14ac:dyDescent="0.25">
      <c r="A32" s="190" t="s">
        <v>12</v>
      </c>
      <c r="B32" s="6">
        <v>0</v>
      </c>
      <c r="C32" s="133">
        <v>73.65591118315416</v>
      </c>
      <c r="D32" s="157">
        <v>93</v>
      </c>
      <c r="E32" s="157">
        <v>47</v>
      </c>
      <c r="F32" s="157">
        <v>92</v>
      </c>
      <c r="G32" s="133">
        <v>97.31073662318596</v>
      </c>
      <c r="H32" s="133">
        <v>119.94579695074398</v>
      </c>
      <c r="I32" s="134">
        <v>114.58155307142967</v>
      </c>
      <c r="K32" s="190" t="s">
        <v>12</v>
      </c>
      <c r="L32" s="6">
        <v>0</v>
      </c>
      <c r="M32" s="133">
        <v>147.62930474209779</v>
      </c>
      <c r="N32" s="157">
        <v>152</v>
      </c>
      <c r="O32" s="157">
        <v>142</v>
      </c>
      <c r="P32" s="157">
        <v>171</v>
      </c>
      <c r="Q32" s="133">
        <v>195.04091607664429</v>
      </c>
      <c r="R32" s="133">
        <v>240.40860164696534</v>
      </c>
      <c r="S32" s="134">
        <v>229.65699214747755</v>
      </c>
      <c r="U32" s="65"/>
    </row>
    <row r="33" spans="1:21" x14ac:dyDescent="0.25">
      <c r="A33" s="190"/>
      <c r="B33" s="7">
        <v>4.1666666666666664E-2</v>
      </c>
      <c r="C33" s="135">
        <v>36.630943272656047</v>
      </c>
      <c r="D33" s="158">
        <v>44</v>
      </c>
      <c r="E33" s="158">
        <v>47</v>
      </c>
      <c r="F33" s="158">
        <v>30</v>
      </c>
      <c r="G33" s="135">
        <v>52.31992067475425</v>
      </c>
      <c r="H33" s="135">
        <v>64.377298351063175</v>
      </c>
      <c r="I33" s="136">
        <v>65.983134204115601</v>
      </c>
      <c r="K33" s="190"/>
      <c r="L33" s="7">
        <v>4.1666666666666664E-2</v>
      </c>
      <c r="M33" s="135">
        <v>74.47282681878832</v>
      </c>
      <c r="N33" s="158">
        <v>86</v>
      </c>
      <c r="O33" s="158">
        <v>73</v>
      </c>
      <c r="P33" s="158">
        <v>87</v>
      </c>
      <c r="Q33" s="135">
        <v>106.36942550404582</v>
      </c>
      <c r="R33" s="135">
        <v>130.8827718542276</v>
      </c>
      <c r="S33" s="136">
        <v>134.14752904307801</v>
      </c>
      <c r="U33" s="65"/>
    </row>
    <row r="34" spans="1:21" x14ac:dyDescent="0.25">
      <c r="A34" s="190"/>
      <c r="B34" s="6">
        <v>8.3333333333333329E-2</v>
      </c>
      <c r="C34" s="133">
        <v>36.830309386470894</v>
      </c>
      <c r="D34" s="157">
        <v>46</v>
      </c>
      <c r="E34" s="157">
        <v>32</v>
      </c>
      <c r="F34" s="157">
        <v>44</v>
      </c>
      <c r="G34" s="133">
        <v>52.457760880964869</v>
      </c>
      <c r="H34" s="133">
        <v>64.035605663345564</v>
      </c>
      <c r="I34" s="134">
        <v>67.145239343771067</v>
      </c>
      <c r="K34" s="190"/>
      <c r="L34" s="6">
        <v>8.3333333333333329E-2</v>
      </c>
      <c r="M34" s="133">
        <v>57.962454116413213</v>
      </c>
      <c r="N34" s="157">
        <v>57</v>
      </c>
      <c r="O34" s="157">
        <v>60</v>
      </c>
      <c r="P34" s="157">
        <v>75</v>
      </c>
      <c r="Q34" s="133">
        <v>82.556476140534883</v>
      </c>
      <c r="R34" s="133">
        <v>100.77734661772418</v>
      </c>
      <c r="S34" s="134">
        <v>105.67119634429545</v>
      </c>
      <c r="U34" s="65"/>
    </row>
    <row r="35" spans="1:21" x14ac:dyDescent="0.25">
      <c r="A35" s="190"/>
      <c r="B35" s="7">
        <v>0.125</v>
      </c>
      <c r="C35" s="135">
        <v>86.08323810239834</v>
      </c>
      <c r="D35" s="158">
        <v>112</v>
      </c>
      <c r="E35" s="158">
        <v>105</v>
      </c>
      <c r="F35" s="158">
        <v>94</v>
      </c>
      <c r="G35" s="135">
        <v>112.38531313435082</v>
      </c>
      <c r="H35" s="135">
        <v>88.620152620103767</v>
      </c>
      <c r="I35" s="136">
        <v>74.405247725734924</v>
      </c>
      <c r="K35" s="190"/>
      <c r="L35" s="7">
        <v>0.125</v>
      </c>
      <c r="M35" s="135">
        <v>53.421430719494779</v>
      </c>
      <c r="N35" s="158">
        <v>72</v>
      </c>
      <c r="O35" s="158">
        <v>56</v>
      </c>
      <c r="P35" s="158">
        <v>65</v>
      </c>
      <c r="Q35" s="135">
        <v>69.743940305240216</v>
      </c>
      <c r="R35" s="135">
        <v>54.995786031125483</v>
      </c>
      <c r="S35" s="136">
        <v>46.174317720472146</v>
      </c>
      <c r="U35" s="65"/>
    </row>
    <row r="36" spans="1:21" x14ac:dyDescent="0.25">
      <c r="A36" s="190"/>
      <c r="B36" s="6">
        <v>0.16666666666666699</v>
      </c>
      <c r="C36" s="133">
        <v>447.54706835975713</v>
      </c>
      <c r="D36" s="157">
        <v>480</v>
      </c>
      <c r="E36" s="157">
        <v>459</v>
      </c>
      <c r="F36" s="157">
        <v>466</v>
      </c>
      <c r="G36" s="133">
        <v>451.7317314441957</v>
      </c>
      <c r="H36" s="133">
        <v>214.67145055106829</v>
      </c>
      <c r="I36" s="134">
        <v>151.63665219053911</v>
      </c>
      <c r="K36" s="190"/>
      <c r="L36" s="6">
        <v>0.16666666666666699</v>
      </c>
      <c r="M36" s="133">
        <v>100.65827302610907</v>
      </c>
      <c r="N36" s="157">
        <v>107</v>
      </c>
      <c r="O36" s="157">
        <v>94</v>
      </c>
      <c r="P36" s="157">
        <v>115</v>
      </c>
      <c r="Q36" s="133">
        <v>101.5994499191216</v>
      </c>
      <c r="R36" s="133">
        <v>48.281977490489375</v>
      </c>
      <c r="S36" s="134">
        <v>34.104755937516273</v>
      </c>
      <c r="U36" s="65"/>
    </row>
    <row r="37" spans="1:21" x14ac:dyDescent="0.25">
      <c r="A37" s="190"/>
      <c r="B37" s="7">
        <v>0.20833333333333301</v>
      </c>
      <c r="C37" s="135">
        <v>1455.0292638325825</v>
      </c>
      <c r="D37" s="158">
        <v>1485</v>
      </c>
      <c r="E37" s="158">
        <v>1611</v>
      </c>
      <c r="F37" s="158">
        <v>1587</v>
      </c>
      <c r="G37" s="135">
        <v>1388.4139065924924</v>
      </c>
      <c r="H37" s="135">
        <v>575.91672017238284</v>
      </c>
      <c r="I37" s="136">
        <v>349.06812710170595</v>
      </c>
      <c r="K37" s="190"/>
      <c r="L37" s="7">
        <v>0.20833333333333301</v>
      </c>
      <c r="M37" s="135">
        <v>279.01265832194298</v>
      </c>
      <c r="N37" s="158">
        <v>305</v>
      </c>
      <c r="O37" s="158">
        <v>313</v>
      </c>
      <c r="P37" s="158">
        <v>280</v>
      </c>
      <c r="Q37" s="135">
        <v>266.23866925476364</v>
      </c>
      <c r="R37" s="135">
        <v>110.43630465829591</v>
      </c>
      <c r="S37" s="136">
        <v>66.936403616769582</v>
      </c>
      <c r="U37" s="65"/>
    </row>
    <row r="38" spans="1:21" x14ac:dyDescent="0.25">
      <c r="A38" s="190"/>
      <c r="B38" s="6">
        <v>0.25</v>
      </c>
      <c r="C38" s="133">
        <v>3330.1486049092669</v>
      </c>
      <c r="D38" s="157">
        <v>3703</v>
      </c>
      <c r="E38" s="157">
        <v>3613</v>
      </c>
      <c r="F38" s="157">
        <v>3498</v>
      </c>
      <c r="G38" s="133">
        <v>3327.0484851876977</v>
      </c>
      <c r="H38" s="133">
        <v>957.39447301350242</v>
      </c>
      <c r="I38" s="134">
        <v>611.26610610033947</v>
      </c>
      <c r="K38" s="190"/>
      <c r="L38" s="6">
        <v>0.25</v>
      </c>
      <c r="M38" s="133">
        <v>863.79386321162326</v>
      </c>
      <c r="N38" s="157">
        <v>1030</v>
      </c>
      <c r="O38" s="157">
        <v>938</v>
      </c>
      <c r="P38" s="157">
        <v>837</v>
      </c>
      <c r="Q38" s="133">
        <v>862.98973561600633</v>
      </c>
      <c r="R38" s="133">
        <v>248.33470471637455</v>
      </c>
      <c r="S38" s="134">
        <v>158.55385866575293</v>
      </c>
      <c r="U38" s="65"/>
    </row>
    <row r="39" spans="1:21" x14ac:dyDescent="0.25">
      <c r="A39" s="190"/>
      <c r="B39" s="7">
        <v>0.29166666666666702</v>
      </c>
      <c r="C39" s="135">
        <v>4001.4695318654612</v>
      </c>
      <c r="D39" s="158">
        <v>4110</v>
      </c>
      <c r="E39" s="158">
        <v>4338</v>
      </c>
      <c r="F39" s="158">
        <v>4314</v>
      </c>
      <c r="G39" s="135">
        <v>4037.2298062992704</v>
      </c>
      <c r="H39" s="135">
        <v>1606.8596998875939</v>
      </c>
      <c r="I39" s="136">
        <v>973.52641846776919</v>
      </c>
      <c r="K39" s="190"/>
      <c r="L39" s="7">
        <v>0.29166666666666702</v>
      </c>
      <c r="M39" s="135">
        <v>1321.2813514559673</v>
      </c>
      <c r="N39" s="158">
        <v>1391</v>
      </c>
      <c r="O39" s="158">
        <v>1436</v>
      </c>
      <c r="P39" s="158">
        <v>1387</v>
      </c>
      <c r="Q39" s="135">
        <v>1333.0893593280932</v>
      </c>
      <c r="R39" s="135">
        <v>530.58351162249812</v>
      </c>
      <c r="S39" s="136">
        <v>321.4574774661636</v>
      </c>
      <c r="U39" s="65"/>
    </row>
    <row r="40" spans="1:21" x14ac:dyDescent="0.25">
      <c r="A40" s="190"/>
      <c r="B40" s="6">
        <v>0.33333333333333298</v>
      </c>
      <c r="C40" s="133">
        <v>3074.1765660308915</v>
      </c>
      <c r="D40" s="157">
        <v>3100</v>
      </c>
      <c r="E40" s="157">
        <v>3543</v>
      </c>
      <c r="F40" s="157">
        <v>3289</v>
      </c>
      <c r="G40" s="133">
        <v>3092.3606221477139</v>
      </c>
      <c r="H40" s="133">
        <v>1987.6366131870607</v>
      </c>
      <c r="I40" s="134">
        <v>1141.7980617932089</v>
      </c>
      <c r="K40" s="190"/>
      <c r="L40" s="6">
        <v>0.33333333333333298</v>
      </c>
      <c r="M40" s="133">
        <v>1217.9706793527546</v>
      </c>
      <c r="N40" s="157">
        <v>1290</v>
      </c>
      <c r="O40" s="157">
        <v>1336</v>
      </c>
      <c r="P40" s="157">
        <v>1309</v>
      </c>
      <c r="Q40" s="133">
        <v>1225.1750954642825</v>
      </c>
      <c r="R40" s="133">
        <v>787.48993887344795</v>
      </c>
      <c r="S40" s="134">
        <v>452.37367832825987</v>
      </c>
      <c r="U40" s="65"/>
    </row>
    <row r="41" spans="1:21" x14ac:dyDescent="0.25">
      <c r="A41" s="190"/>
      <c r="B41" s="7">
        <v>0.375</v>
      </c>
      <c r="C41" s="135">
        <v>1928.1273901955822</v>
      </c>
      <c r="D41" s="158">
        <v>2090</v>
      </c>
      <c r="E41" s="158">
        <v>2030</v>
      </c>
      <c r="F41" s="158">
        <v>2077</v>
      </c>
      <c r="G41" s="135">
        <v>2024.7906720824685</v>
      </c>
      <c r="H41" s="135">
        <v>1768.3694509895229</v>
      </c>
      <c r="I41" s="136">
        <v>1246.2517163653931</v>
      </c>
      <c r="K41" s="190"/>
      <c r="L41" s="7">
        <v>0.375</v>
      </c>
      <c r="M41" s="135">
        <v>1016.8017284426597</v>
      </c>
      <c r="N41" s="158">
        <v>1055</v>
      </c>
      <c r="O41" s="158">
        <v>1129</v>
      </c>
      <c r="P41" s="158">
        <v>1084</v>
      </c>
      <c r="Q41" s="135">
        <v>1067.7772981064236</v>
      </c>
      <c r="R41" s="135">
        <v>932.55306855474601</v>
      </c>
      <c r="S41" s="136">
        <v>657.21326594837899</v>
      </c>
      <c r="U41" s="65"/>
    </row>
    <row r="42" spans="1:21" x14ac:dyDescent="0.25">
      <c r="A42" s="190"/>
      <c r="B42" s="6">
        <v>0.41666666666666702</v>
      </c>
      <c r="C42" s="133">
        <v>1734.2372394928148</v>
      </c>
      <c r="D42" s="157">
        <v>1873</v>
      </c>
      <c r="E42" s="157">
        <v>1784</v>
      </c>
      <c r="F42" s="157">
        <v>1664</v>
      </c>
      <c r="G42" s="133">
        <v>1867.9426048958881</v>
      </c>
      <c r="H42" s="133">
        <v>1847.1846942853654</v>
      </c>
      <c r="I42" s="134">
        <v>1450.0190654933708</v>
      </c>
      <c r="K42" s="190"/>
      <c r="L42" s="6">
        <v>0.41666666666666702</v>
      </c>
      <c r="M42" s="133">
        <v>1131.6052801200999</v>
      </c>
      <c r="N42" s="157">
        <v>1229</v>
      </c>
      <c r="O42" s="157">
        <v>1137</v>
      </c>
      <c r="P42" s="157">
        <v>1106</v>
      </c>
      <c r="Q42" s="133">
        <v>1218.8492246191547</v>
      </c>
      <c r="R42" s="133">
        <v>1205.3045026421328</v>
      </c>
      <c r="S42" s="134">
        <v>946.15038440010949</v>
      </c>
      <c r="U42" s="65"/>
    </row>
    <row r="43" spans="1:21" x14ac:dyDescent="0.25">
      <c r="A43" s="190"/>
      <c r="B43" s="7">
        <v>0.45833333333333298</v>
      </c>
      <c r="C43" s="135">
        <v>1618.0906503429974</v>
      </c>
      <c r="D43" s="158">
        <v>1709</v>
      </c>
      <c r="E43" s="158">
        <v>1642</v>
      </c>
      <c r="F43" s="158">
        <v>1642</v>
      </c>
      <c r="G43" s="135">
        <v>1794.7977827026104</v>
      </c>
      <c r="H43" s="135">
        <v>1825.8919603090485</v>
      </c>
      <c r="I43" s="136">
        <v>1446.2062216605127</v>
      </c>
      <c r="K43" s="190"/>
      <c r="L43" s="7">
        <v>0.45833333333333298</v>
      </c>
      <c r="M43" s="135">
        <v>1365.6386942810718</v>
      </c>
      <c r="N43" s="158">
        <v>1408</v>
      </c>
      <c r="O43" s="158">
        <v>1329</v>
      </c>
      <c r="P43" s="158">
        <v>1477</v>
      </c>
      <c r="Q43" s="135">
        <v>1514.7762580229924</v>
      </c>
      <c r="R43" s="135">
        <v>1541.0191709878491</v>
      </c>
      <c r="S43" s="136">
        <v>1220.5714035804929</v>
      </c>
      <c r="U43" s="65"/>
    </row>
    <row r="44" spans="1:21" x14ac:dyDescent="0.25">
      <c r="A44" s="190"/>
      <c r="B44" s="6">
        <v>0.5</v>
      </c>
      <c r="C44" s="133">
        <v>1595.1124868046766</v>
      </c>
      <c r="D44" s="157">
        <v>1759</v>
      </c>
      <c r="E44" s="157">
        <v>1482</v>
      </c>
      <c r="F44" s="157">
        <v>1592</v>
      </c>
      <c r="G44" s="133">
        <v>1768.4906240541159</v>
      </c>
      <c r="H44" s="133">
        <v>1816.5883848019992</v>
      </c>
      <c r="I44" s="134">
        <v>1583.3593320493148</v>
      </c>
      <c r="K44" s="190"/>
      <c r="L44" s="6">
        <v>0.5</v>
      </c>
      <c r="M44" s="133">
        <v>1596.7627169793141</v>
      </c>
      <c r="N44" s="157">
        <v>1641</v>
      </c>
      <c r="O44" s="157">
        <v>1598</v>
      </c>
      <c r="P44" s="157">
        <v>1599</v>
      </c>
      <c r="Q44" s="133">
        <v>1770.3202232927401</v>
      </c>
      <c r="R44" s="133">
        <v>1818.4677437765511</v>
      </c>
      <c r="S44" s="134">
        <v>1584.9974029494281</v>
      </c>
      <c r="U44" s="65"/>
    </row>
    <row r="45" spans="1:21" x14ac:dyDescent="0.25">
      <c r="A45" s="190"/>
      <c r="B45" s="7">
        <v>0.54166666666666696</v>
      </c>
      <c r="C45" s="135">
        <v>1512.1404194640536</v>
      </c>
      <c r="D45" s="158">
        <v>1660</v>
      </c>
      <c r="E45" s="158">
        <v>1502</v>
      </c>
      <c r="F45" s="158">
        <v>1492</v>
      </c>
      <c r="G45" s="135">
        <v>1714.0099462753431</v>
      </c>
      <c r="H45" s="135">
        <v>1667.1931592732767</v>
      </c>
      <c r="I45" s="136">
        <v>1518.5359269741571</v>
      </c>
      <c r="K45" s="190"/>
      <c r="L45" s="7">
        <v>0.54166666666666696</v>
      </c>
      <c r="M45" s="135">
        <v>1622.285585385479</v>
      </c>
      <c r="N45" s="158">
        <v>1735</v>
      </c>
      <c r="O45" s="158">
        <v>1577</v>
      </c>
      <c r="P45" s="158">
        <v>1681</v>
      </c>
      <c r="Q45" s="135">
        <v>1838.8594030409945</v>
      </c>
      <c r="R45" s="135">
        <v>1788.6324547166892</v>
      </c>
      <c r="S45" s="136">
        <v>1629.1469452904955</v>
      </c>
      <c r="U45" s="65"/>
    </row>
    <row r="46" spans="1:21" x14ac:dyDescent="0.25">
      <c r="A46" s="190"/>
      <c r="B46" s="6">
        <v>0.58333333333333304</v>
      </c>
      <c r="C46" s="133">
        <v>1496.4414300784895</v>
      </c>
      <c r="D46" s="157">
        <v>1610</v>
      </c>
      <c r="E46" s="157">
        <v>1519</v>
      </c>
      <c r="F46" s="157">
        <v>1498</v>
      </c>
      <c r="G46" s="133">
        <v>1684.0469807178029</v>
      </c>
      <c r="H46" s="133">
        <v>1457.7243603402928</v>
      </c>
      <c r="I46" s="134">
        <v>1305.4275158438022</v>
      </c>
      <c r="K46" s="190"/>
      <c r="L46" s="6">
        <v>0.58333333333333304</v>
      </c>
      <c r="M46" s="133">
        <v>2115.4578331842231</v>
      </c>
      <c r="N46" s="157">
        <v>2180</v>
      </c>
      <c r="O46" s="157">
        <v>2228</v>
      </c>
      <c r="P46" s="157">
        <v>2133</v>
      </c>
      <c r="Q46" s="133">
        <v>2380.6681004700995</v>
      </c>
      <c r="R46" s="133">
        <v>2060.7251007101481</v>
      </c>
      <c r="S46" s="134">
        <v>1845.4293021686428</v>
      </c>
      <c r="U46" s="65"/>
    </row>
    <row r="47" spans="1:21" x14ac:dyDescent="0.25">
      <c r="A47" s="190"/>
      <c r="B47" s="7">
        <v>0.625</v>
      </c>
      <c r="C47" s="135">
        <v>1619.8410993013065</v>
      </c>
      <c r="D47" s="158">
        <v>1868</v>
      </c>
      <c r="E47" s="158">
        <v>1722</v>
      </c>
      <c r="F47" s="158">
        <v>1580</v>
      </c>
      <c r="G47" s="135">
        <v>1698.2476617916145</v>
      </c>
      <c r="H47" s="135">
        <v>1379.0438488837297</v>
      </c>
      <c r="I47" s="136">
        <v>1188.5133823939886</v>
      </c>
      <c r="K47" s="190"/>
      <c r="L47" s="7">
        <v>0.625</v>
      </c>
      <c r="M47" s="135">
        <v>2701.7194969584461</v>
      </c>
      <c r="N47" s="158">
        <v>3315</v>
      </c>
      <c r="O47" s="158">
        <v>3152</v>
      </c>
      <c r="P47" s="158">
        <v>2156</v>
      </c>
      <c r="Q47" s="135">
        <v>2832.4931504118167</v>
      </c>
      <c r="R47" s="135">
        <v>2300.0957657494005</v>
      </c>
      <c r="S47" s="136">
        <v>1982.3115853739585</v>
      </c>
      <c r="U47" s="65"/>
    </row>
    <row r="48" spans="1:21" x14ac:dyDescent="0.25">
      <c r="A48" s="190"/>
      <c r="B48" s="6">
        <v>0.66666666666666696</v>
      </c>
      <c r="C48" s="133">
        <v>1831.5352692776944</v>
      </c>
      <c r="D48" s="157">
        <v>1840</v>
      </c>
      <c r="E48" s="157">
        <v>1894</v>
      </c>
      <c r="F48" s="157">
        <v>1776</v>
      </c>
      <c r="G48" s="133">
        <v>1733.1914033518542</v>
      </c>
      <c r="H48" s="133">
        <v>1430.2426951263749</v>
      </c>
      <c r="I48" s="134">
        <v>1224.3501300430316</v>
      </c>
      <c r="K48" s="190"/>
      <c r="L48" s="6">
        <v>0.66666666666666696</v>
      </c>
      <c r="M48" s="133">
        <v>4047.6597048991803</v>
      </c>
      <c r="N48" s="157">
        <v>4220</v>
      </c>
      <c r="O48" s="157">
        <v>3947</v>
      </c>
      <c r="P48" s="157">
        <v>4010</v>
      </c>
      <c r="Q48" s="133">
        <v>3830.3215460282263</v>
      </c>
      <c r="R48" s="133">
        <v>3160.810399011591</v>
      </c>
      <c r="S48" s="134">
        <v>2705.7915668845731</v>
      </c>
      <c r="U48" s="65"/>
    </row>
    <row r="49" spans="1:21" x14ac:dyDescent="0.25">
      <c r="A49" s="190"/>
      <c r="B49" s="7">
        <v>0.70833333333333304</v>
      </c>
      <c r="C49" s="135">
        <v>1791.4629317820509</v>
      </c>
      <c r="D49" s="158">
        <v>1794</v>
      </c>
      <c r="E49" s="158">
        <v>1879</v>
      </c>
      <c r="F49" s="158">
        <v>1835</v>
      </c>
      <c r="G49" s="135">
        <v>1672.6876567345439</v>
      </c>
      <c r="H49" s="135">
        <v>1346.7672270042667</v>
      </c>
      <c r="I49" s="136">
        <v>1206.6263285835121</v>
      </c>
      <c r="K49" s="190"/>
      <c r="L49" s="7">
        <v>0.70833333333333304</v>
      </c>
      <c r="M49" s="135">
        <v>3688.6312834677269</v>
      </c>
      <c r="N49" s="158">
        <v>3917</v>
      </c>
      <c r="O49" s="158">
        <v>3626</v>
      </c>
      <c r="P49" s="158">
        <v>3798</v>
      </c>
      <c r="Q49" s="135">
        <v>3444.0723883490309</v>
      </c>
      <c r="R49" s="135">
        <v>2773.0005667130335</v>
      </c>
      <c r="S49" s="136">
        <v>2484.4497444563567</v>
      </c>
      <c r="U49" s="65"/>
    </row>
    <row r="50" spans="1:21" x14ac:dyDescent="0.25">
      <c r="A50" s="190"/>
      <c r="B50" s="6">
        <v>0.75</v>
      </c>
      <c r="C50" s="133">
        <v>1304.2388518575824</v>
      </c>
      <c r="D50" s="157">
        <v>1399</v>
      </c>
      <c r="E50" s="157">
        <v>1472</v>
      </c>
      <c r="F50" s="157">
        <v>1320</v>
      </c>
      <c r="G50" s="133">
        <v>1412.6876229978159</v>
      </c>
      <c r="H50" s="133">
        <v>1169.9270896649207</v>
      </c>
      <c r="I50" s="134">
        <v>1038.5411686388043</v>
      </c>
      <c r="K50" s="190"/>
      <c r="L50" s="6">
        <v>0.75</v>
      </c>
      <c r="M50" s="133">
        <v>2428.6041517290796</v>
      </c>
      <c r="N50" s="157">
        <v>2278</v>
      </c>
      <c r="O50" s="157">
        <v>2768</v>
      </c>
      <c r="P50" s="157">
        <v>2758</v>
      </c>
      <c r="Q50" s="133">
        <v>2630.5450274099157</v>
      </c>
      <c r="R50" s="133">
        <v>2178.5041774624292</v>
      </c>
      <c r="S50" s="134">
        <v>1933.8523693765758</v>
      </c>
      <c r="U50" s="65"/>
    </row>
    <row r="51" spans="1:21" x14ac:dyDescent="0.25">
      <c r="A51" s="190"/>
      <c r="B51" s="7">
        <v>0.79166666666666696</v>
      </c>
      <c r="C51" s="135">
        <v>720.13091747189367</v>
      </c>
      <c r="D51" s="158">
        <v>752</v>
      </c>
      <c r="E51" s="158">
        <v>748</v>
      </c>
      <c r="F51" s="158">
        <v>838</v>
      </c>
      <c r="G51" s="135">
        <v>885.99409680518124</v>
      </c>
      <c r="H51" s="135">
        <v>779.03256375390276</v>
      </c>
      <c r="I51" s="136">
        <v>676.97048282362675</v>
      </c>
      <c r="K51" s="190"/>
      <c r="L51" s="7">
        <v>0.79166666666666696</v>
      </c>
      <c r="M51" s="135">
        <v>1310.2809764437277</v>
      </c>
      <c r="N51" s="158">
        <v>1285</v>
      </c>
      <c r="O51" s="158">
        <v>1543</v>
      </c>
      <c r="P51" s="158">
        <v>1426</v>
      </c>
      <c r="Q51" s="135">
        <v>1612.0696697216599</v>
      </c>
      <c r="R51" s="135">
        <v>1417.4527485924305</v>
      </c>
      <c r="S51" s="136">
        <v>1231.7503994575313</v>
      </c>
      <c r="U51" s="65"/>
    </row>
    <row r="52" spans="1:21" x14ac:dyDescent="0.25">
      <c r="A52" s="190"/>
      <c r="B52" s="6">
        <v>0.83333333333333304</v>
      </c>
      <c r="C52" s="133">
        <v>499.03633726476272</v>
      </c>
      <c r="D52" s="157">
        <v>510</v>
      </c>
      <c r="E52" s="157">
        <v>619</v>
      </c>
      <c r="F52" s="157">
        <v>575</v>
      </c>
      <c r="G52" s="133">
        <v>629.15547990759319</v>
      </c>
      <c r="H52" s="133">
        <v>572.50867244104916</v>
      </c>
      <c r="I52" s="134">
        <v>515.3087916445495</v>
      </c>
      <c r="K52" s="190"/>
      <c r="L52" s="6">
        <v>0.83333333333333304</v>
      </c>
      <c r="M52" s="133">
        <v>964.68644069843219</v>
      </c>
      <c r="N52" s="157">
        <v>1051</v>
      </c>
      <c r="O52" s="157">
        <v>1177</v>
      </c>
      <c r="P52" s="157">
        <v>1066</v>
      </c>
      <c r="Q52" s="133">
        <v>1216.2195720748896</v>
      </c>
      <c r="R52" s="133">
        <v>1106.7157083455493</v>
      </c>
      <c r="S52" s="134">
        <v>996.14269934104823</v>
      </c>
      <c r="U52" s="65"/>
    </row>
    <row r="53" spans="1:21" x14ac:dyDescent="0.25">
      <c r="A53" s="190"/>
      <c r="B53" s="7">
        <v>0.875</v>
      </c>
      <c r="C53" s="135">
        <v>337.07300592276914</v>
      </c>
      <c r="D53" s="158">
        <v>366</v>
      </c>
      <c r="E53" s="158">
        <v>407</v>
      </c>
      <c r="F53" s="158">
        <v>384</v>
      </c>
      <c r="G53" s="135">
        <v>446.18666159936123</v>
      </c>
      <c r="H53" s="135">
        <v>411.66455348640591</v>
      </c>
      <c r="I53" s="136">
        <v>314.01215470085106</v>
      </c>
      <c r="K53" s="190"/>
      <c r="L53" s="7">
        <v>0.875</v>
      </c>
      <c r="M53" s="135">
        <v>756.01076090716151</v>
      </c>
      <c r="N53" s="158">
        <v>806</v>
      </c>
      <c r="O53" s="158">
        <v>879</v>
      </c>
      <c r="P53" s="158">
        <v>910</v>
      </c>
      <c r="Q53" s="135">
        <v>1000.7384501731567</v>
      </c>
      <c r="R53" s="135">
        <v>923.30986715403913</v>
      </c>
      <c r="S53" s="136">
        <v>704.28828128669704</v>
      </c>
      <c r="U53" s="65"/>
    </row>
    <row r="54" spans="1:21" x14ac:dyDescent="0.25">
      <c r="A54" s="190"/>
      <c r="B54" s="6">
        <v>0.91666666666666696</v>
      </c>
      <c r="C54" s="133">
        <v>236.84391935620945</v>
      </c>
      <c r="D54" s="157">
        <v>253</v>
      </c>
      <c r="E54" s="157">
        <v>285</v>
      </c>
      <c r="F54" s="157">
        <v>250</v>
      </c>
      <c r="G54" s="133">
        <v>344.0220469506894</v>
      </c>
      <c r="H54" s="133">
        <v>333.39348168583183</v>
      </c>
      <c r="I54" s="134">
        <v>228.81840601690544</v>
      </c>
      <c r="K54" s="190"/>
      <c r="L54" s="6">
        <v>0.91666666666666696</v>
      </c>
      <c r="M54" s="133">
        <v>429.50502634520717</v>
      </c>
      <c r="N54" s="157">
        <v>418</v>
      </c>
      <c r="O54" s="157">
        <v>487</v>
      </c>
      <c r="P54" s="157">
        <v>524</v>
      </c>
      <c r="Q54" s="133">
        <v>623.86739224940993</v>
      </c>
      <c r="R54" s="133">
        <v>604.59300168661628</v>
      </c>
      <c r="S54" s="134">
        <v>414.9511449215201</v>
      </c>
      <c r="U54" s="65"/>
    </row>
    <row r="55" spans="1:21" ht="15.75" thickBot="1" x14ac:dyDescent="0.3">
      <c r="A55" s="191"/>
      <c r="B55" s="8">
        <v>0.95833333333333304</v>
      </c>
      <c r="C55" s="137">
        <v>133.79415611118728</v>
      </c>
      <c r="D55" s="160">
        <v>129</v>
      </c>
      <c r="E55" s="160">
        <v>154</v>
      </c>
      <c r="F55" s="160">
        <v>149</v>
      </c>
      <c r="G55" s="137">
        <v>208.84435931728677</v>
      </c>
      <c r="H55" s="137">
        <v>199.18160364252032</v>
      </c>
      <c r="I55" s="138">
        <v>133.58689700396039</v>
      </c>
      <c r="K55" s="191"/>
      <c r="L55" s="8">
        <v>0.95833333333333304</v>
      </c>
      <c r="M55" s="137">
        <v>264.80093397005811</v>
      </c>
      <c r="N55" s="160">
        <v>230</v>
      </c>
      <c r="O55" s="160">
        <v>291</v>
      </c>
      <c r="P55" s="160">
        <v>334</v>
      </c>
      <c r="Q55" s="137">
        <v>413.33779448213005</v>
      </c>
      <c r="R55" s="137">
        <v>394.21359054248808</v>
      </c>
      <c r="S55" s="138">
        <v>264.39073365367165</v>
      </c>
      <c r="U55" s="65"/>
    </row>
    <row r="57" spans="1:21" x14ac:dyDescent="0.25">
      <c r="B57" s="9" t="s">
        <v>10</v>
      </c>
    </row>
  </sheetData>
  <mergeCells count="6">
    <mergeCell ref="A5:I5"/>
    <mergeCell ref="K5:S5"/>
    <mergeCell ref="A7:A30"/>
    <mergeCell ref="K7:K30"/>
    <mergeCell ref="A32:A55"/>
    <mergeCell ref="K32:K55"/>
  </mergeCell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5"/>
  <sheetViews>
    <sheetView workbookViewId="0">
      <selection activeCell="M27" sqref="M27"/>
    </sheetView>
  </sheetViews>
  <sheetFormatPr defaultRowHeight="15" x14ac:dyDescent="0.25"/>
  <cols>
    <col min="1" max="1" width="3.7109375" customWidth="1"/>
    <col min="2" max="2" width="10.7109375" customWidth="1"/>
    <col min="3" max="4" width="11.7109375" customWidth="1"/>
    <col min="5" max="5" width="6" customWidth="1"/>
    <col min="6" max="6" width="3.7109375" customWidth="1"/>
    <col min="7" max="7" width="10.7109375" customWidth="1"/>
    <col min="8" max="9" width="11.7109375" customWidth="1"/>
  </cols>
  <sheetData>
    <row r="1" spans="1:9" x14ac:dyDescent="0.25">
      <c r="B1" s="1" t="s">
        <v>8</v>
      </c>
    </row>
    <row r="2" spans="1:9" x14ac:dyDescent="0.25">
      <c r="B2" s="1" t="s">
        <v>41</v>
      </c>
    </row>
    <row r="3" spans="1:9" x14ac:dyDescent="0.25">
      <c r="B3" t="s">
        <v>325</v>
      </c>
    </row>
    <row r="4" spans="1:9" ht="15.75" thickBot="1" x14ac:dyDescent="0.3"/>
    <row r="5" spans="1:9" ht="18" customHeight="1" thickBot="1" x14ac:dyDescent="0.3">
      <c r="A5" s="187" t="s">
        <v>42</v>
      </c>
      <c r="B5" s="188"/>
      <c r="C5" s="188"/>
      <c r="D5" s="189"/>
      <c r="E5" s="10"/>
      <c r="F5" s="187" t="s">
        <v>43</v>
      </c>
      <c r="G5" s="188"/>
      <c r="H5" s="188"/>
      <c r="I5" s="189"/>
    </row>
    <row r="6" spans="1:9" x14ac:dyDescent="0.25">
      <c r="A6" s="2"/>
      <c r="B6" s="3" t="s">
        <v>0</v>
      </c>
      <c r="C6" s="4" t="s">
        <v>2</v>
      </c>
      <c r="D6" s="5" t="s">
        <v>3</v>
      </c>
      <c r="F6" s="2"/>
      <c r="G6" s="3" t="s">
        <v>0</v>
      </c>
      <c r="H6" s="4" t="s">
        <v>2</v>
      </c>
      <c r="I6" s="5" t="s">
        <v>3</v>
      </c>
    </row>
    <row r="7" spans="1:9" ht="15" customHeight="1" x14ac:dyDescent="0.25">
      <c r="A7" s="190" t="s">
        <v>326</v>
      </c>
      <c r="B7" s="6">
        <v>0</v>
      </c>
      <c r="C7" s="157">
        <v>26.667154799999999</v>
      </c>
      <c r="D7" s="162">
        <v>30.617844399999999</v>
      </c>
      <c r="F7" s="190" t="s">
        <v>326</v>
      </c>
      <c r="G7" s="6">
        <v>0</v>
      </c>
      <c r="H7" s="157">
        <v>61.235688800000005</v>
      </c>
      <c r="I7" s="162">
        <v>69.137067999999999</v>
      </c>
    </row>
    <row r="8" spans="1:9" x14ac:dyDescent="0.25">
      <c r="A8" s="190"/>
      <c r="B8" s="7">
        <v>4.1666666666666664E-2</v>
      </c>
      <c r="C8" s="158">
        <v>13.8274136</v>
      </c>
      <c r="D8" s="159">
        <v>7.9013792</v>
      </c>
      <c r="F8" s="190"/>
      <c r="G8" s="7">
        <v>4.1666666666666664E-2</v>
      </c>
      <c r="H8" s="158">
        <v>35.556206400000001</v>
      </c>
      <c r="I8" s="159">
        <v>34.568534</v>
      </c>
    </row>
    <row r="9" spans="1:9" x14ac:dyDescent="0.25">
      <c r="A9" s="190"/>
      <c r="B9" s="6">
        <v>8.3333333333333329E-2</v>
      </c>
      <c r="C9" s="157">
        <v>12.839741200000001</v>
      </c>
      <c r="D9" s="162">
        <v>13.8274136</v>
      </c>
      <c r="F9" s="190"/>
      <c r="G9" s="6">
        <v>8.3333333333333329E-2</v>
      </c>
      <c r="H9" s="157">
        <v>13.333577399999999</v>
      </c>
      <c r="I9" s="162">
        <v>16.790430799999999</v>
      </c>
    </row>
    <row r="10" spans="1:9" x14ac:dyDescent="0.25">
      <c r="A10" s="190"/>
      <c r="B10" s="7">
        <v>0.125</v>
      </c>
      <c r="C10" s="158">
        <v>7.9013792</v>
      </c>
      <c r="D10" s="159">
        <v>12.839741200000001</v>
      </c>
      <c r="F10" s="190"/>
      <c r="G10" s="7">
        <v>0.125</v>
      </c>
      <c r="H10" s="158">
        <v>18.271939400000001</v>
      </c>
      <c r="I10" s="159">
        <v>12.839741199999999</v>
      </c>
    </row>
    <row r="11" spans="1:9" x14ac:dyDescent="0.25">
      <c r="A11" s="190"/>
      <c r="B11" s="6">
        <v>0.16666666666666699</v>
      </c>
      <c r="C11" s="157">
        <v>47.408275200000006</v>
      </c>
      <c r="D11" s="162">
        <v>44.445258000000003</v>
      </c>
      <c r="F11" s="190"/>
      <c r="G11" s="6">
        <v>0.16666666666666699</v>
      </c>
      <c r="H11" s="157">
        <v>29.136335800000001</v>
      </c>
      <c r="I11" s="162">
        <v>31.6055168</v>
      </c>
    </row>
    <row r="12" spans="1:9" x14ac:dyDescent="0.25">
      <c r="A12" s="190"/>
      <c r="B12" s="7">
        <v>0.20833333333333301</v>
      </c>
      <c r="C12" s="158">
        <v>216.79409180000002</v>
      </c>
      <c r="D12" s="159">
        <v>215.80641940000004</v>
      </c>
      <c r="F12" s="190"/>
      <c r="G12" s="7">
        <v>0.20833333333333301</v>
      </c>
      <c r="H12" s="158">
        <v>78.519955799999991</v>
      </c>
      <c r="I12" s="159">
        <v>80.989136800000011</v>
      </c>
    </row>
    <row r="13" spans="1:9" x14ac:dyDescent="0.25">
      <c r="A13" s="190"/>
      <c r="B13" s="6">
        <v>0.25</v>
      </c>
      <c r="C13" s="157">
        <v>554.08421640000006</v>
      </c>
      <c r="D13" s="162">
        <v>523.46637200000009</v>
      </c>
      <c r="F13" s="190"/>
      <c r="G13" s="6">
        <v>0.25</v>
      </c>
      <c r="H13" s="157">
        <v>235.06603120000003</v>
      </c>
      <c r="I13" s="162">
        <v>203.46051440000002</v>
      </c>
    </row>
    <row r="14" spans="1:9" x14ac:dyDescent="0.25">
      <c r="A14" s="190"/>
      <c r="B14" s="7">
        <v>0.29166666666666702</v>
      </c>
      <c r="C14" s="158">
        <v>906.68326320000006</v>
      </c>
      <c r="D14" s="159">
        <v>881.99145320000002</v>
      </c>
      <c r="F14" s="190"/>
      <c r="G14" s="7">
        <v>0.29166666666666702</v>
      </c>
      <c r="H14" s="158">
        <v>372.84633100000002</v>
      </c>
      <c r="I14" s="159">
        <v>338.7716332</v>
      </c>
    </row>
    <row r="15" spans="1:9" x14ac:dyDescent="0.25">
      <c r="A15" s="190"/>
      <c r="B15" s="6">
        <v>0.33333333333333298</v>
      </c>
      <c r="C15" s="157">
        <v>694.33369719999996</v>
      </c>
      <c r="D15" s="162">
        <v>695.81520579999994</v>
      </c>
      <c r="F15" s="190"/>
      <c r="G15" s="6">
        <v>0.33333333333333298</v>
      </c>
      <c r="H15" s="157">
        <v>351.61137439999999</v>
      </c>
      <c r="I15" s="162">
        <v>327.90723680000002</v>
      </c>
    </row>
    <row r="16" spans="1:9" x14ac:dyDescent="0.25">
      <c r="A16" s="190"/>
      <c r="B16" s="7">
        <v>0.375</v>
      </c>
      <c r="C16" s="158">
        <v>477.04576920000005</v>
      </c>
      <c r="D16" s="159">
        <v>481.98413119999998</v>
      </c>
      <c r="F16" s="190"/>
      <c r="G16" s="7">
        <v>0.375</v>
      </c>
      <c r="H16" s="158">
        <v>345.19150380000002</v>
      </c>
      <c r="I16" s="159">
        <v>306.17844400000001</v>
      </c>
    </row>
    <row r="17" spans="1:9" x14ac:dyDescent="0.25">
      <c r="A17" s="190"/>
      <c r="B17" s="6">
        <v>0.41666666666666702</v>
      </c>
      <c r="C17" s="157">
        <v>397.04430480000002</v>
      </c>
      <c r="D17" s="162">
        <v>384.20456360000003</v>
      </c>
      <c r="F17" s="190"/>
      <c r="G17" s="6">
        <v>0.41666666666666702</v>
      </c>
      <c r="H17" s="157">
        <v>371.85865860000001</v>
      </c>
      <c r="I17" s="162">
        <v>364.94495180000001</v>
      </c>
    </row>
    <row r="18" spans="1:9" x14ac:dyDescent="0.25">
      <c r="A18" s="190"/>
      <c r="B18" s="7">
        <v>0.45833333333333298</v>
      </c>
      <c r="C18" s="158">
        <v>420.74844240000004</v>
      </c>
      <c r="D18" s="159">
        <v>396.05663240000001</v>
      </c>
      <c r="F18" s="190"/>
      <c r="G18" s="7">
        <v>0.45833333333333298</v>
      </c>
      <c r="H18" s="158">
        <v>416.79775280000001</v>
      </c>
      <c r="I18" s="159">
        <v>423.71145960000001</v>
      </c>
    </row>
    <row r="19" spans="1:9" x14ac:dyDescent="0.25">
      <c r="A19" s="190"/>
      <c r="B19" s="6">
        <v>0.5</v>
      </c>
      <c r="C19" s="157">
        <v>436.05736459999997</v>
      </c>
      <c r="D19" s="162">
        <v>451.86012299999999</v>
      </c>
      <c r="F19" s="190"/>
      <c r="G19" s="6">
        <v>0.5</v>
      </c>
      <c r="H19" s="157">
        <v>490.87318280000005</v>
      </c>
      <c r="I19" s="162">
        <v>457.29232120000006</v>
      </c>
    </row>
    <row r="20" spans="1:9" x14ac:dyDescent="0.25">
      <c r="A20" s="190"/>
      <c r="B20" s="7">
        <v>0.54166666666666696</v>
      </c>
      <c r="C20" s="158">
        <v>458.27999359999995</v>
      </c>
      <c r="D20" s="159">
        <v>385.68607220000001</v>
      </c>
      <c r="F20" s="190"/>
      <c r="G20" s="7">
        <v>0.54166666666666696</v>
      </c>
      <c r="H20" s="158">
        <v>544.20749240000009</v>
      </c>
      <c r="I20" s="159">
        <v>497.78688959999999</v>
      </c>
    </row>
    <row r="21" spans="1:9" x14ac:dyDescent="0.25">
      <c r="A21" s="190"/>
      <c r="B21" s="6">
        <v>0.58333333333333304</v>
      </c>
      <c r="C21" s="157">
        <v>409.39020979999998</v>
      </c>
      <c r="D21" s="162">
        <v>417.78542520000002</v>
      </c>
      <c r="F21" s="190"/>
      <c r="G21" s="6">
        <v>0.58333333333333304</v>
      </c>
      <c r="H21" s="157">
        <v>562.97326799999996</v>
      </c>
      <c r="I21" s="162">
        <v>536.30611320000003</v>
      </c>
    </row>
    <row r="22" spans="1:9" x14ac:dyDescent="0.25">
      <c r="A22" s="190"/>
      <c r="B22" s="7">
        <v>0.625</v>
      </c>
      <c r="C22" s="158">
        <v>416.79775280000001</v>
      </c>
      <c r="D22" s="159">
        <v>399.01964960000004</v>
      </c>
      <c r="F22" s="190"/>
      <c r="G22" s="7">
        <v>0.625</v>
      </c>
      <c r="H22" s="158">
        <v>803.47149740000009</v>
      </c>
      <c r="I22" s="159">
        <v>690.87684379999996</v>
      </c>
    </row>
    <row r="23" spans="1:9" x14ac:dyDescent="0.25">
      <c r="A23" s="190"/>
      <c r="B23" s="6">
        <v>0.66666666666666696</v>
      </c>
      <c r="C23" s="157">
        <v>483.95947600000005</v>
      </c>
      <c r="D23" s="162">
        <v>521.98486339999999</v>
      </c>
      <c r="F23" s="190"/>
      <c r="G23" s="6">
        <v>0.66666666666666696</v>
      </c>
      <c r="H23" s="157">
        <v>954.09153839999999</v>
      </c>
      <c r="I23" s="162">
        <v>997.05528779999997</v>
      </c>
    </row>
    <row r="24" spans="1:9" x14ac:dyDescent="0.25">
      <c r="A24" s="190"/>
      <c r="B24" s="7">
        <v>0.70833333333333304</v>
      </c>
      <c r="C24" s="158">
        <v>464.20602800000006</v>
      </c>
      <c r="D24" s="159">
        <v>534.82460460000004</v>
      </c>
      <c r="F24" s="190"/>
      <c r="G24" s="7">
        <v>0.70833333333333304</v>
      </c>
      <c r="H24" s="158">
        <v>1149.6506735999999</v>
      </c>
      <c r="I24" s="159">
        <v>1142.2431306000001</v>
      </c>
    </row>
    <row r="25" spans="1:9" x14ac:dyDescent="0.25">
      <c r="A25" s="190"/>
      <c r="B25" s="6">
        <v>0.75</v>
      </c>
      <c r="C25" s="157">
        <v>399.51348580000001</v>
      </c>
      <c r="D25" s="162">
        <v>463.71219180000003</v>
      </c>
      <c r="F25" s="190"/>
      <c r="G25" s="6">
        <v>0.75</v>
      </c>
      <c r="H25" s="157">
        <v>692.35835240000006</v>
      </c>
      <c r="I25" s="162">
        <v>741.24813620000009</v>
      </c>
    </row>
    <row r="26" spans="1:9" x14ac:dyDescent="0.25">
      <c r="A26" s="190"/>
      <c r="B26" s="7">
        <v>0.79166666666666696</v>
      </c>
      <c r="C26" s="158">
        <v>296.79555620000002</v>
      </c>
      <c r="D26" s="159">
        <v>313.58598700000005</v>
      </c>
      <c r="F26" s="190"/>
      <c r="G26" s="7">
        <v>0.79166666666666696</v>
      </c>
      <c r="H26" s="158">
        <v>454.32930399999998</v>
      </c>
      <c r="I26" s="159">
        <v>457.78615739999998</v>
      </c>
    </row>
    <row r="27" spans="1:9" x14ac:dyDescent="0.25">
      <c r="A27" s="190"/>
      <c r="B27" s="6">
        <v>0.83333333333333304</v>
      </c>
      <c r="C27" s="157">
        <v>169.3858166</v>
      </c>
      <c r="D27" s="162">
        <v>245.9304276</v>
      </c>
      <c r="F27" s="190"/>
      <c r="G27" s="6">
        <v>0.83333333333333304</v>
      </c>
      <c r="H27" s="157">
        <v>363.46344320000003</v>
      </c>
      <c r="I27" s="162">
        <v>480.5026226</v>
      </c>
    </row>
    <row r="28" spans="1:9" x14ac:dyDescent="0.25">
      <c r="A28" s="190"/>
      <c r="B28" s="7">
        <v>0.875</v>
      </c>
      <c r="C28" s="158">
        <v>135.3111188</v>
      </c>
      <c r="D28" s="159">
        <v>213.33723840000002</v>
      </c>
      <c r="F28" s="190"/>
      <c r="G28" s="7">
        <v>0.875</v>
      </c>
      <c r="H28" s="158">
        <v>275.06676340000001</v>
      </c>
      <c r="I28" s="159">
        <v>384.20456360000003</v>
      </c>
    </row>
    <row r="29" spans="1:9" x14ac:dyDescent="0.25">
      <c r="A29" s="190"/>
      <c r="B29" s="6">
        <v>0.91666666666666696</v>
      </c>
      <c r="C29" s="157">
        <v>88.890515999999991</v>
      </c>
      <c r="D29" s="162">
        <v>114.0761622</v>
      </c>
      <c r="F29" s="190"/>
      <c r="G29" s="6">
        <v>0.91666666666666696</v>
      </c>
      <c r="H29" s="157">
        <v>174.32417860000001</v>
      </c>
      <c r="I29" s="162">
        <v>198.52215239999998</v>
      </c>
    </row>
    <row r="30" spans="1:9" ht="15.75" thickBot="1" x14ac:dyDescent="0.3">
      <c r="A30" s="191"/>
      <c r="B30" s="8">
        <v>0.95833333333333304</v>
      </c>
      <c r="C30" s="160">
        <v>60.248016399999997</v>
      </c>
      <c r="D30" s="161">
        <v>72.100085200000009</v>
      </c>
      <c r="F30" s="191"/>
      <c r="G30" s="8">
        <v>0.95833333333333304</v>
      </c>
      <c r="H30" s="160">
        <v>84.939826400000001</v>
      </c>
      <c r="I30" s="161">
        <v>118.52068800000001</v>
      </c>
    </row>
    <row r="32" spans="1:9" x14ac:dyDescent="0.25">
      <c r="B32" s="9" t="s">
        <v>39</v>
      </c>
    </row>
    <row r="34" spans="3:9" x14ac:dyDescent="0.25">
      <c r="C34" s="65"/>
      <c r="D34" s="65"/>
      <c r="H34" s="65"/>
      <c r="I34" s="65"/>
    </row>
    <row r="35" spans="3:9" x14ac:dyDescent="0.25">
      <c r="D35" s="65"/>
      <c r="I35" s="65"/>
    </row>
  </sheetData>
  <mergeCells count="4">
    <mergeCell ref="A5:D5"/>
    <mergeCell ref="F5:I5"/>
    <mergeCell ref="A7:A30"/>
    <mergeCell ref="F7:F30"/>
  </mergeCell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7"/>
  <sheetViews>
    <sheetView workbookViewId="0">
      <selection activeCell="M16" sqref="M16"/>
    </sheetView>
  </sheetViews>
  <sheetFormatPr defaultRowHeight="15" x14ac:dyDescent="0.25"/>
  <cols>
    <col min="1" max="1" width="3.7109375" customWidth="1"/>
    <col min="2" max="2" width="10.7109375" customWidth="1"/>
    <col min="3" max="9" width="11.7109375" customWidth="1"/>
    <col min="10" max="10" width="6" customWidth="1"/>
    <col min="11" max="11" width="3.7109375" customWidth="1"/>
    <col min="12" max="12" width="10.7109375" customWidth="1"/>
    <col min="13" max="19" width="11.7109375" customWidth="1"/>
    <col min="20" max="20" width="4.7109375" customWidth="1"/>
    <col min="21" max="21" width="6.28515625" customWidth="1"/>
    <col min="22" max="29" width="6.7109375" customWidth="1"/>
    <col min="30" max="30" width="7.28515625" customWidth="1"/>
    <col min="31" max="31" width="8" customWidth="1"/>
    <col min="32" max="32" width="7.140625" customWidth="1"/>
    <col min="33" max="33" width="6.5703125" customWidth="1"/>
    <col min="34" max="34" width="7.42578125" customWidth="1"/>
    <col min="35" max="35" width="6.7109375" customWidth="1"/>
    <col min="36" max="36" width="6.5703125" customWidth="1"/>
  </cols>
  <sheetData>
    <row r="1" spans="1:19" x14ac:dyDescent="0.25">
      <c r="B1" s="1" t="s">
        <v>8</v>
      </c>
    </row>
    <row r="2" spans="1:19" x14ac:dyDescent="0.25">
      <c r="B2" s="1" t="s">
        <v>225</v>
      </c>
    </row>
    <row r="3" spans="1:19" x14ac:dyDescent="0.25">
      <c r="B3" t="s">
        <v>327</v>
      </c>
    </row>
    <row r="4" spans="1:19" ht="15.75" thickBot="1" x14ac:dyDescent="0.3"/>
    <row r="5" spans="1:19" ht="18" customHeight="1" thickBot="1" x14ac:dyDescent="0.3">
      <c r="A5" s="187" t="s">
        <v>226</v>
      </c>
      <c r="B5" s="188"/>
      <c r="C5" s="188"/>
      <c r="D5" s="188"/>
      <c r="E5" s="188"/>
      <c r="F5" s="188"/>
      <c r="G5" s="188"/>
      <c r="H5" s="188"/>
      <c r="I5" s="189"/>
      <c r="J5" s="10"/>
      <c r="K5" s="187" t="s">
        <v>227</v>
      </c>
      <c r="L5" s="188"/>
      <c r="M5" s="188"/>
      <c r="N5" s="188"/>
      <c r="O5" s="188"/>
      <c r="P5" s="188"/>
      <c r="Q5" s="188"/>
      <c r="R5" s="188"/>
      <c r="S5" s="189"/>
    </row>
    <row r="6" spans="1:19" x14ac:dyDescent="0.25">
      <c r="A6" s="2"/>
      <c r="B6" s="3" t="s">
        <v>0</v>
      </c>
      <c r="C6" s="4" t="s">
        <v>1</v>
      </c>
      <c r="D6" s="4" t="s">
        <v>2</v>
      </c>
      <c r="E6" s="4" t="s">
        <v>3</v>
      </c>
      <c r="F6" s="4" t="s">
        <v>4</v>
      </c>
      <c r="G6" s="4" t="s">
        <v>5</v>
      </c>
      <c r="H6" s="4" t="s">
        <v>6</v>
      </c>
      <c r="I6" s="5" t="s">
        <v>7</v>
      </c>
      <c r="K6" s="2"/>
      <c r="L6" s="3" t="s">
        <v>0</v>
      </c>
      <c r="M6" s="4" t="s">
        <v>1</v>
      </c>
      <c r="N6" s="4" t="s">
        <v>2</v>
      </c>
      <c r="O6" s="4" t="s">
        <v>3</v>
      </c>
      <c r="P6" s="4" t="s">
        <v>4</v>
      </c>
      <c r="Q6" s="4" t="s">
        <v>5</v>
      </c>
      <c r="R6" s="4" t="s">
        <v>6</v>
      </c>
      <c r="S6" s="5" t="s">
        <v>7</v>
      </c>
    </row>
    <row r="7" spans="1:19" x14ac:dyDescent="0.25">
      <c r="A7" s="190" t="s">
        <v>11</v>
      </c>
      <c r="B7" s="6">
        <v>0</v>
      </c>
      <c r="C7" s="133">
        <v>33.591611775782312</v>
      </c>
      <c r="D7" s="157">
        <v>26.667154799999999</v>
      </c>
      <c r="E7" s="157">
        <v>30.617844399999999</v>
      </c>
      <c r="F7" s="133">
        <v>28.623014906394559</v>
      </c>
      <c r="G7" s="133">
        <v>34.293060745578231</v>
      </c>
      <c r="H7" s="133">
        <v>54.011570674285714</v>
      </c>
      <c r="I7" s="134">
        <v>61.383279755011337</v>
      </c>
      <c r="K7" s="190" t="s">
        <v>11</v>
      </c>
      <c r="L7" s="6">
        <v>0</v>
      </c>
      <c r="M7" s="133">
        <v>66.000077991678225</v>
      </c>
      <c r="N7" s="157">
        <v>61.235688800000005</v>
      </c>
      <c r="O7" s="157">
        <v>69.137067999999999</v>
      </c>
      <c r="P7" s="133">
        <v>83.155577716227455</v>
      </c>
      <c r="Q7" s="133">
        <v>66.504873108737868</v>
      </c>
      <c r="R7" s="133">
        <v>134.62207688987516</v>
      </c>
      <c r="S7" s="134">
        <v>125.17412051983356</v>
      </c>
    </row>
    <row r="8" spans="1:19" x14ac:dyDescent="0.25">
      <c r="A8" s="190"/>
      <c r="B8" s="7">
        <v>4.1666666666666664E-2</v>
      </c>
      <c r="C8" s="135">
        <v>10.154280312338344</v>
      </c>
      <c r="D8" s="158">
        <v>13.8274136</v>
      </c>
      <c r="E8" s="158">
        <v>7.9013792</v>
      </c>
      <c r="F8" s="135">
        <v>11.058064423907725</v>
      </c>
      <c r="G8" s="135">
        <v>14.566873327647677</v>
      </c>
      <c r="H8" s="135">
        <v>20.308560624676687</v>
      </c>
      <c r="I8" s="136">
        <v>23.095228302015613</v>
      </c>
      <c r="K8" s="190"/>
      <c r="L8" s="7">
        <v>4.1666666666666664E-2</v>
      </c>
      <c r="M8" s="135">
        <v>33.785005040297406</v>
      </c>
      <c r="N8" s="158">
        <v>35.556206400000001</v>
      </c>
      <c r="O8" s="158">
        <v>34.568534</v>
      </c>
      <c r="P8" s="135">
        <v>40.554171430830252</v>
      </c>
      <c r="Q8" s="135">
        <v>43.169728662602246</v>
      </c>
      <c r="R8" s="135">
        <v>72.783745426319712</v>
      </c>
      <c r="S8" s="136">
        <v>81.899092722428762</v>
      </c>
    </row>
    <row r="9" spans="1:19" x14ac:dyDescent="0.25">
      <c r="A9" s="190"/>
      <c r="B9" s="6">
        <v>8.3333333333333329E-2</v>
      </c>
      <c r="C9" s="133">
        <v>16.460179045493561</v>
      </c>
      <c r="D9" s="157">
        <v>12.839741200000001</v>
      </c>
      <c r="E9" s="157">
        <v>13.8274136</v>
      </c>
      <c r="F9" s="133">
        <v>15.622603563090127</v>
      </c>
      <c r="G9" s="133">
        <v>21.995460494420595</v>
      </c>
      <c r="H9" s="133">
        <v>32.046366283261797</v>
      </c>
      <c r="I9" s="134">
        <v>41.50247209184549</v>
      </c>
      <c r="K9" s="190"/>
      <c r="L9" s="6">
        <v>8.3333333333333329E-2</v>
      </c>
      <c r="M9" s="133">
        <v>13.548728040248522</v>
      </c>
      <c r="N9" s="157">
        <v>13.333577399999999</v>
      </c>
      <c r="O9" s="157">
        <v>16.790430799999999</v>
      </c>
      <c r="P9" s="133">
        <v>17.516417658953376</v>
      </c>
      <c r="Q9" s="133">
        <v>18.469728319018031</v>
      </c>
      <c r="R9" s="133">
        <v>31.187638130383391</v>
      </c>
      <c r="S9" s="134">
        <v>33.094259450512709</v>
      </c>
    </row>
    <row r="10" spans="1:19" x14ac:dyDescent="0.25">
      <c r="A10" s="190"/>
      <c r="B10" s="7">
        <v>0.125</v>
      </c>
      <c r="C10" s="135">
        <v>9.8099893783783774</v>
      </c>
      <c r="D10" s="158">
        <v>7.9013792</v>
      </c>
      <c r="E10" s="158">
        <v>12.839741200000001</v>
      </c>
      <c r="F10" s="135">
        <v>9.9189892603603589</v>
      </c>
      <c r="G10" s="135">
        <v>12.180736811486486</v>
      </c>
      <c r="H10" s="135">
        <v>12.425986545945944</v>
      </c>
      <c r="I10" s="136">
        <v>13.815735041216215</v>
      </c>
      <c r="K10" s="190"/>
      <c r="L10" s="7">
        <v>0.125</v>
      </c>
      <c r="M10" s="135">
        <v>15.290084076761058</v>
      </c>
      <c r="N10" s="158">
        <v>18.271939400000001</v>
      </c>
      <c r="O10" s="158">
        <v>12.839741199999999</v>
      </c>
      <c r="P10" s="135">
        <v>16.232972594827988</v>
      </c>
      <c r="Q10" s="135">
        <v>19.877109299789375</v>
      </c>
      <c r="R10" s="135">
        <v>32.21111045504329</v>
      </c>
      <c r="S10" s="136">
        <v>37.656079284600985</v>
      </c>
    </row>
    <row r="11" spans="1:19" x14ac:dyDescent="0.25">
      <c r="A11" s="190"/>
      <c r="B11" s="6">
        <v>0.16666666666666699</v>
      </c>
      <c r="C11" s="133">
        <v>44.308019291007682</v>
      </c>
      <c r="D11" s="157">
        <v>47.408275200000006</v>
      </c>
      <c r="E11" s="157">
        <v>44.445258000000003</v>
      </c>
      <c r="F11" s="133">
        <v>42.177360439855399</v>
      </c>
      <c r="G11" s="133">
        <v>42.419480763849975</v>
      </c>
      <c r="H11" s="133">
        <v>30.216616434523274</v>
      </c>
      <c r="I11" s="134">
        <v>25.810026537821965</v>
      </c>
      <c r="K11" s="190"/>
      <c r="L11" s="6">
        <v>0.16666666666666699</v>
      </c>
      <c r="M11" s="133">
        <v>28.872012680472174</v>
      </c>
      <c r="N11" s="157">
        <v>29.136335800000001</v>
      </c>
      <c r="O11" s="157">
        <v>31.6055168</v>
      </c>
      <c r="P11" s="133">
        <v>28.895913353220912</v>
      </c>
      <c r="Q11" s="133">
        <v>29.254423444451945</v>
      </c>
      <c r="R11" s="133">
        <v>28.107191152512648</v>
      </c>
      <c r="S11" s="134">
        <v>23.199586348105679</v>
      </c>
    </row>
    <row r="12" spans="1:19" x14ac:dyDescent="0.25">
      <c r="A12" s="190"/>
      <c r="B12" s="7">
        <v>0.20833333333333301</v>
      </c>
      <c r="C12" s="135">
        <v>203.02676072593385</v>
      </c>
      <c r="D12" s="158">
        <v>216.79409180000002</v>
      </c>
      <c r="E12" s="158">
        <v>215.80641940000004</v>
      </c>
      <c r="F12" s="135">
        <v>206.69139952812168</v>
      </c>
      <c r="G12" s="135">
        <v>180.75037367641409</v>
      </c>
      <c r="H12" s="135">
        <v>78.717595687940232</v>
      </c>
      <c r="I12" s="136">
        <v>56.143035927481321</v>
      </c>
      <c r="K12" s="190"/>
      <c r="L12" s="7">
        <v>0.20833333333333301</v>
      </c>
      <c r="M12" s="135">
        <v>74.732953382350672</v>
      </c>
      <c r="N12" s="158">
        <v>78.519955799999991</v>
      </c>
      <c r="O12" s="158">
        <v>80.989136800000011</v>
      </c>
      <c r="P12" s="135">
        <v>76.033395645649705</v>
      </c>
      <c r="Q12" s="135">
        <v>78.261791684770174</v>
      </c>
      <c r="R12" s="135">
        <v>35.523638911022928</v>
      </c>
      <c r="S12" s="136">
        <v>24.806426288860017</v>
      </c>
    </row>
    <row r="13" spans="1:19" x14ac:dyDescent="0.25">
      <c r="A13" s="190"/>
      <c r="B13" s="6">
        <v>0.25</v>
      </c>
      <c r="C13" s="133">
        <v>491.10444522278476</v>
      </c>
      <c r="D13" s="157">
        <v>554.08421640000006</v>
      </c>
      <c r="E13" s="157">
        <v>523.46637200000009</v>
      </c>
      <c r="F13" s="133">
        <v>541.64152244880017</v>
      </c>
      <c r="G13" s="133">
        <v>479.1066154175063</v>
      </c>
      <c r="H13" s="133">
        <v>156.17343166702804</v>
      </c>
      <c r="I13" s="134">
        <v>97.864650960702761</v>
      </c>
      <c r="K13" s="190"/>
      <c r="L13" s="6">
        <v>0.25</v>
      </c>
      <c r="M13" s="133">
        <v>212.52798525417796</v>
      </c>
      <c r="N13" s="157">
        <v>235.06603120000003</v>
      </c>
      <c r="O13" s="157">
        <v>203.46051440000002</v>
      </c>
      <c r="P13" s="133">
        <v>217.38460451217577</v>
      </c>
      <c r="Q13" s="133">
        <v>198.98761443667044</v>
      </c>
      <c r="R13" s="133">
        <v>68.95817715307976</v>
      </c>
      <c r="S13" s="134">
        <v>44.081817193251638</v>
      </c>
    </row>
    <row r="14" spans="1:19" x14ac:dyDescent="0.25">
      <c r="A14" s="190"/>
      <c r="B14" s="7">
        <v>0.29166666666666702</v>
      </c>
      <c r="C14" s="135">
        <v>824.36682006770627</v>
      </c>
      <c r="D14" s="158">
        <v>906.68326320000006</v>
      </c>
      <c r="E14" s="158">
        <v>881.99145320000002</v>
      </c>
      <c r="F14" s="135">
        <v>895.67179516018905</v>
      </c>
      <c r="G14" s="135">
        <v>819.47229252009777</v>
      </c>
      <c r="H14" s="135">
        <v>249.94185755410797</v>
      </c>
      <c r="I14" s="136">
        <v>139.07947129816603</v>
      </c>
      <c r="K14" s="190"/>
      <c r="L14" s="7">
        <v>0.29166666666666702</v>
      </c>
      <c r="M14" s="135">
        <v>325.47963121754685</v>
      </c>
      <c r="N14" s="158">
        <v>372.84633100000002</v>
      </c>
      <c r="O14" s="158">
        <v>338.7716332</v>
      </c>
      <c r="P14" s="135">
        <v>343.56965803482819</v>
      </c>
      <c r="Q14" s="135">
        <v>324.69086285385544</v>
      </c>
      <c r="R14" s="135">
        <v>120.85058143701541</v>
      </c>
      <c r="S14" s="136">
        <v>72.083099331876369</v>
      </c>
    </row>
    <row r="15" spans="1:19" x14ac:dyDescent="0.25">
      <c r="A15" s="190"/>
      <c r="B15" s="6">
        <v>0.33333333333333298</v>
      </c>
      <c r="C15" s="133">
        <v>613.73077007007691</v>
      </c>
      <c r="D15" s="157">
        <v>694.33369719999996</v>
      </c>
      <c r="E15" s="157">
        <v>695.81520579999994</v>
      </c>
      <c r="F15" s="133">
        <v>687.24658112852364</v>
      </c>
      <c r="G15" s="133">
        <v>636.5687599416575</v>
      </c>
      <c r="H15" s="133">
        <v>267.36531241207967</v>
      </c>
      <c r="I15" s="134">
        <v>169.77311343972048</v>
      </c>
      <c r="K15" s="190"/>
      <c r="L15" s="6">
        <v>0.33333333333333298</v>
      </c>
      <c r="M15" s="133">
        <v>323.58112706438965</v>
      </c>
      <c r="N15" s="157">
        <v>351.61137439999999</v>
      </c>
      <c r="O15" s="157">
        <v>327.90723680000002</v>
      </c>
      <c r="P15" s="133">
        <v>342.89091992044445</v>
      </c>
      <c r="Q15" s="133">
        <v>326.89927762676655</v>
      </c>
      <c r="R15" s="133">
        <v>182.86696432655214</v>
      </c>
      <c r="S15" s="134">
        <v>108.63870730152694</v>
      </c>
    </row>
    <row r="16" spans="1:19" x14ac:dyDescent="0.25">
      <c r="A16" s="190"/>
      <c r="B16" s="7">
        <v>0.375</v>
      </c>
      <c r="C16" s="135">
        <v>466.51163523223488</v>
      </c>
      <c r="D16" s="158">
        <v>477.04576920000005</v>
      </c>
      <c r="E16" s="158">
        <v>481.98413119999998</v>
      </c>
      <c r="F16" s="135">
        <v>511.52733623694206</v>
      </c>
      <c r="G16" s="135">
        <v>459.30588453184106</v>
      </c>
      <c r="H16" s="135">
        <v>380.93322522868192</v>
      </c>
      <c r="I16" s="136">
        <v>277.34043847414449</v>
      </c>
      <c r="K16" s="190"/>
      <c r="L16" s="7">
        <v>0.375</v>
      </c>
      <c r="M16" s="135">
        <v>315.01342145781837</v>
      </c>
      <c r="N16" s="158">
        <v>345.19150380000002</v>
      </c>
      <c r="O16" s="158">
        <v>306.17844400000001</v>
      </c>
      <c r="P16" s="135">
        <v>333.73849026986824</v>
      </c>
      <c r="Q16" s="135">
        <v>331.8408965565207</v>
      </c>
      <c r="R16" s="135">
        <v>283.90574960104288</v>
      </c>
      <c r="S16" s="136">
        <v>210.31127612846876</v>
      </c>
    </row>
    <row r="17" spans="1:19" x14ac:dyDescent="0.25">
      <c r="A17" s="190"/>
      <c r="B17" s="6">
        <v>0.41666666666666702</v>
      </c>
      <c r="C17" s="133">
        <v>373.49936143749187</v>
      </c>
      <c r="D17" s="157">
        <v>397.04430480000002</v>
      </c>
      <c r="E17" s="157">
        <v>384.20456360000003</v>
      </c>
      <c r="F17" s="133">
        <v>413.6159595178151</v>
      </c>
      <c r="G17" s="133">
        <v>442.42876740013588</v>
      </c>
      <c r="H17" s="133">
        <v>459.10778650348209</v>
      </c>
      <c r="I17" s="134">
        <v>357.52518239893953</v>
      </c>
      <c r="K17" s="190"/>
      <c r="L17" s="6">
        <v>0.41666666666666702</v>
      </c>
      <c r="M17" s="133">
        <v>372.5623082862009</v>
      </c>
      <c r="N17" s="157">
        <v>371.85865860000001</v>
      </c>
      <c r="O17" s="157">
        <v>364.94495180000001</v>
      </c>
      <c r="P17" s="133">
        <v>414.15561942120615</v>
      </c>
      <c r="Q17" s="133">
        <v>419.26932697034886</v>
      </c>
      <c r="R17" s="133">
        <v>500.76049540053657</v>
      </c>
      <c r="S17" s="134">
        <v>423.04307906543801</v>
      </c>
    </row>
    <row r="18" spans="1:19" x14ac:dyDescent="0.25">
      <c r="A18" s="190"/>
      <c r="B18" s="7">
        <v>0.45833333333333298</v>
      </c>
      <c r="C18" s="135">
        <v>417.96149987862702</v>
      </c>
      <c r="D18" s="158">
        <v>420.74844240000004</v>
      </c>
      <c r="E18" s="158">
        <v>396.05663240000001</v>
      </c>
      <c r="F18" s="135">
        <v>429.61527535718398</v>
      </c>
      <c r="G18" s="135">
        <v>495.94146506759319</v>
      </c>
      <c r="H18" s="135">
        <v>599.01949506203414</v>
      </c>
      <c r="I18" s="136">
        <v>485.70003456425212</v>
      </c>
      <c r="K18" s="190"/>
      <c r="L18" s="7">
        <v>0.45833333333333298</v>
      </c>
      <c r="M18" s="135">
        <v>417.95782195044734</v>
      </c>
      <c r="N18" s="158">
        <v>416.79775280000001</v>
      </c>
      <c r="O18" s="158">
        <v>423.71145960000001</v>
      </c>
      <c r="P18" s="135">
        <v>462.15906219847477</v>
      </c>
      <c r="Q18" s="135">
        <v>493.1947828189783</v>
      </c>
      <c r="R18" s="135">
        <v>550.903011503313</v>
      </c>
      <c r="S18" s="136">
        <v>484.72445931222103</v>
      </c>
    </row>
    <row r="19" spans="1:19" x14ac:dyDescent="0.25">
      <c r="A19" s="190"/>
      <c r="B19" s="6">
        <v>0.5</v>
      </c>
      <c r="C19" s="133">
        <v>448.83329081807432</v>
      </c>
      <c r="D19" s="157">
        <v>436.05736459999997</v>
      </c>
      <c r="E19" s="157">
        <v>451.86012299999999</v>
      </c>
      <c r="F19" s="133">
        <v>471.36244722853326</v>
      </c>
      <c r="G19" s="133">
        <v>516.26933181368236</v>
      </c>
      <c r="H19" s="133">
        <v>656.59283029256756</v>
      </c>
      <c r="I19" s="134">
        <v>576.79015004252528</v>
      </c>
      <c r="K19" s="190"/>
      <c r="L19" s="6">
        <v>0.5</v>
      </c>
      <c r="M19" s="133">
        <v>484.86793662107578</v>
      </c>
      <c r="N19" s="157">
        <v>490.87318280000005</v>
      </c>
      <c r="O19" s="157">
        <v>457.29232120000006</v>
      </c>
      <c r="P19" s="133">
        <v>506.32808633833338</v>
      </c>
      <c r="Q19" s="133">
        <v>586.59647589329586</v>
      </c>
      <c r="R19" s="133">
        <v>609.91402871524281</v>
      </c>
      <c r="S19" s="134">
        <v>570.59423376058703</v>
      </c>
    </row>
    <row r="20" spans="1:19" x14ac:dyDescent="0.25">
      <c r="A20" s="190"/>
      <c r="B20" s="7">
        <v>0.54166666666666696</v>
      </c>
      <c r="C20" s="135">
        <v>433.1711632506163</v>
      </c>
      <c r="D20" s="158">
        <v>458.27999359999995</v>
      </c>
      <c r="E20" s="158">
        <v>385.68607220000001</v>
      </c>
      <c r="F20" s="135">
        <v>483.47607753508919</v>
      </c>
      <c r="G20" s="135">
        <v>523.19740318865695</v>
      </c>
      <c r="H20" s="135">
        <v>637.28322970378622</v>
      </c>
      <c r="I20" s="136">
        <v>588.58886151532079</v>
      </c>
      <c r="K20" s="190"/>
      <c r="L20" s="7">
        <v>0.54166666666666696</v>
      </c>
      <c r="M20" s="135">
        <v>525.07846048516478</v>
      </c>
      <c r="N20" s="158">
        <v>544.20749240000009</v>
      </c>
      <c r="O20" s="158">
        <v>497.78688959999999</v>
      </c>
      <c r="P20" s="135">
        <v>579.6833217000792</v>
      </c>
      <c r="Q20" s="135">
        <v>682.00116844258889</v>
      </c>
      <c r="R20" s="135">
        <v>706.15218580840872</v>
      </c>
      <c r="S20" s="136">
        <v>641.07206624823812</v>
      </c>
    </row>
    <row r="21" spans="1:19" x14ac:dyDescent="0.25">
      <c r="A21" s="190"/>
      <c r="B21" s="6">
        <v>0.58333333333333304</v>
      </c>
      <c r="C21" s="133">
        <v>413.71833234881825</v>
      </c>
      <c r="D21" s="157">
        <v>409.39020979999998</v>
      </c>
      <c r="E21" s="157">
        <v>417.78542520000002</v>
      </c>
      <c r="F21" s="133">
        <v>464.03066170117154</v>
      </c>
      <c r="G21" s="133">
        <v>523.92781837200414</v>
      </c>
      <c r="H21" s="133">
        <v>602.0169131807537</v>
      </c>
      <c r="I21" s="134">
        <v>533.93739138269052</v>
      </c>
      <c r="K21" s="190"/>
      <c r="L21" s="6">
        <v>0.58333333333333304</v>
      </c>
      <c r="M21" s="133">
        <v>535.37595976723003</v>
      </c>
      <c r="N21" s="157">
        <v>562.97326799999996</v>
      </c>
      <c r="O21" s="157">
        <v>536.30611320000003</v>
      </c>
      <c r="P21" s="133">
        <v>581.33604884512749</v>
      </c>
      <c r="Q21" s="133">
        <v>719.07832369277287</v>
      </c>
      <c r="R21" s="133">
        <v>648.49521822955023</v>
      </c>
      <c r="S21" s="134">
        <v>564.51822679560598</v>
      </c>
    </row>
    <row r="22" spans="1:19" x14ac:dyDescent="0.25">
      <c r="A22" s="190"/>
      <c r="B22" s="7">
        <v>0.625</v>
      </c>
      <c r="C22" s="135">
        <v>388.25531749094512</v>
      </c>
      <c r="D22" s="158">
        <v>416.79775280000001</v>
      </c>
      <c r="E22" s="158">
        <v>399.01964960000004</v>
      </c>
      <c r="F22" s="135">
        <v>416.43668122269582</v>
      </c>
      <c r="G22" s="135">
        <v>494.88824298296947</v>
      </c>
      <c r="H22" s="135">
        <v>498.74047011450313</v>
      </c>
      <c r="I22" s="136">
        <v>422.7409465461098</v>
      </c>
      <c r="K22" s="190"/>
      <c r="L22" s="7">
        <v>0.625</v>
      </c>
      <c r="M22" s="135">
        <v>713.50499823124494</v>
      </c>
      <c r="N22" s="158">
        <v>803.47149740000009</v>
      </c>
      <c r="O22" s="158">
        <v>690.87684379999996</v>
      </c>
      <c r="P22" s="135">
        <v>782.8885898029979</v>
      </c>
      <c r="Q22" s="135">
        <v>886.58635704558935</v>
      </c>
      <c r="R22" s="135">
        <v>652.72457797600828</v>
      </c>
      <c r="S22" s="136">
        <v>554.29707407807666</v>
      </c>
    </row>
    <row r="23" spans="1:19" x14ac:dyDescent="0.25">
      <c r="A23" s="190"/>
      <c r="B23" s="6">
        <v>0.66666666666666696</v>
      </c>
      <c r="C23" s="133">
        <v>472.92724255465208</v>
      </c>
      <c r="D23" s="157">
        <v>483.95947600000005</v>
      </c>
      <c r="E23" s="157">
        <v>521.98486339999999</v>
      </c>
      <c r="F23" s="133">
        <v>507.24686479363766</v>
      </c>
      <c r="G23" s="133">
        <v>535.51427149255323</v>
      </c>
      <c r="H23" s="133">
        <v>419.31173312320777</v>
      </c>
      <c r="I23" s="134">
        <v>343.87264647962849</v>
      </c>
      <c r="K23" s="190"/>
      <c r="L23" s="6">
        <v>0.66666666666666696</v>
      </c>
      <c r="M23" s="133">
        <v>916.29205802390788</v>
      </c>
      <c r="N23" s="157">
        <v>954.09153839999999</v>
      </c>
      <c r="O23" s="157">
        <v>997.05528779999997</v>
      </c>
      <c r="P23" s="133">
        <v>1016.5809144776105</v>
      </c>
      <c r="Q23" s="133">
        <v>996.80307567454406</v>
      </c>
      <c r="R23" s="133">
        <v>615.06035933105102</v>
      </c>
      <c r="S23" s="134">
        <v>536.86943430923623</v>
      </c>
    </row>
    <row r="24" spans="1:19" x14ac:dyDescent="0.25">
      <c r="A24" s="190"/>
      <c r="B24" s="7">
        <v>0.70833333333333304</v>
      </c>
      <c r="C24" s="135">
        <v>441.5975791017064</v>
      </c>
      <c r="D24" s="158">
        <v>464.20602800000006</v>
      </c>
      <c r="E24" s="158">
        <v>534.82460460000004</v>
      </c>
      <c r="F24" s="135">
        <v>495.49753893390749</v>
      </c>
      <c r="G24" s="135">
        <v>466.6706574531346</v>
      </c>
      <c r="H24" s="135">
        <v>330.03043388914153</v>
      </c>
      <c r="I24" s="136">
        <v>242.83392710987957</v>
      </c>
      <c r="K24" s="190"/>
      <c r="L24" s="7">
        <v>0.70833333333333304</v>
      </c>
      <c r="M24" s="135">
        <v>1007.8906930474445</v>
      </c>
      <c r="N24" s="158">
        <v>1149.6506735999999</v>
      </c>
      <c r="O24" s="158">
        <v>1142.2431306000001</v>
      </c>
      <c r="P24" s="135">
        <v>1119.5879219097767</v>
      </c>
      <c r="Q24" s="135">
        <v>1023.8336006982197</v>
      </c>
      <c r="R24" s="135">
        <v>531.76239893523109</v>
      </c>
      <c r="S24" s="136">
        <v>449.14852113896148</v>
      </c>
    </row>
    <row r="25" spans="1:19" x14ac:dyDescent="0.25">
      <c r="A25" s="190"/>
      <c r="B25" s="6">
        <v>0.75</v>
      </c>
      <c r="C25" s="133">
        <v>388.55147761723862</v>
      </c>
      <c r="D25" s="157">
        <v>399.51348580000001</v>
      </c>
      <c r="E25" s="157">
        <v>463.71219180000003</v>
      </c>
      <c r="F25" s="133">
        <v>434.80037941145076</v>
      </c>
      <c r="G25" s="133">
        <v>445.72223898798984</v>
      </c>
      <c r="H25" s="133">
        <v>295.5110300582748</v>
      </c>
      <c r="I25" s="134">
        <v>229.62577441487448</v>
      </c>
      <c r="K25" s="190"/>
      <c r="L25" s="6">
        <v>0.75</v>
      </c>
      <c r="M25" s="133">
        <v>640.16874332335419</v>
      </c>
      <c r="N25" s="157">
        <v>692.35835240000006</v>
      </c>
      <c r="O25" s="157">
        <v>741.24813620000009</v>
      </c>
      <c r="P25" s="133">
        <v>699.75673024132209</v>
      </c>
      <c r="Q25" s="133">
        <v>611.36601267248454</v>
      </c>
      <c r="R25" s="133">
        <v>403.91153969881844</v>
      </c>
      <c r="S25" s="134">
        <v>326.45588480565738</v>
      </c>
    </row>
    <row r="26" spans="1:19" x14ac:dyDescent="0.25">
      <c r="A26" s="190"/>
      <c r="B26" s="7">
        <v>0.79166666666666696</v>
      </c>
      <c r="C26" s="135">
        <v>277.3012488224183</v>
      </c>
      <c r="D26" s="158">
        <v>296.79555620000002</v>
      </c>
      <c r="E26" s="158">
        <v>313.58598700000005</v>
      </c>
      <c r="F26" s="135">
        <v>309.55292660975618</v>
      </c>
      <c r="G26" s="135">
        <v>334.59253082055017</v>
      </c>
      <c r="H26" s="135">
        <v>288.67367558609243</v>
      </c>
      <c r="I26" s="136">
        <v>240.74616845469646</v>
      </c>
      <c r="K26" s="190"/>
      <c r="L26" s="7">
        <v>0.79166666666666696</v>
      </c>
      <c r="M26" s="135">
        <v>411.18667933316488</v>
      </c>
      <c r="N26" s="158">
        <v>454.32930399999998</v>
      </c>
      <c r="O26" s="158">
        <v>457.78615739999998</v>
      </c>
      <c r="P26" s="135">
        <v>457.35327668750256</v>
      </c>
      <c r="Q26" s="135">
        <v>414.27637260304465</v>
      </c>
      <c r="R26" s="135">
        <v>379.25984887774064</v>
      </c>
      <c r="S26" s="136">
        <v>320.39833125942948</v>
      </c>
    </row>
    <row r="27" spans="1:19" x14ac:dyDescent="0.25">
      <c r="A27" s="190"/>
      <c r="B27" s="6">
        <v>0.83333333333333304</v>
      </c>
      <c r="C27" s="133">
        <v>185.72957717404213</v>
      </c>
      <c r="D27" s="157">
        <v>169.3858166</v>
      </c>
      <c r="E27" s="157">
        <v>245.9304276</v>
      </c>
      <c r="F27" s="133">
        <v>218.58437942704057</v>
      </c>
      <c r="G27" s="133">
        <v>225.16276609024217</v>
      </c>
      <c r="H27" s="133">
        <v>216.47409734599472</v>
      </c>
      <c r="I27" s="134">
        <v>182.22069171963449</v>
      </c>
      <c r="K27" s="190"/>
      <c r="L27" s="6">
        <v>0.83333333333333304</v>
      </c>
      <c r="M27" s="133">
        <v>372.2221522790843</v>
      </c>
      <c r="N27" s="157">
        <v>363.46344320000003</v>
      </c>
      <c r="O27" s="157">
        <v>480.5026226</v>
      </c>
      <c r="P27" s="133">
        <v>435.25071242792228</v>
      </c>
      <c r="Q27" s="133">
        <v>379.46035609271587</v>
      </c>
      <c r="R27" s="133">
        <v>387.29348076774193</v>
      </c>
      <c r="S27" s="134">
        <v>326.65286685422302</v>
      </c>
    </row>
    <row r="28" spans="1:19" x14ac:dyDescent="0.25">
      <c r="A28" s="190"/>
      <c r="B28" s="7">
        <v>0.875</v>
      </c>
      <c r="C28" s="135">
        <v>146.85328945376747</v>
      </c>
      <c r="D28" s="158">
        <v>135.3111188</v>
      </c>
      <c r="E28" s="158">
        <v>213.33723840000002</v>
      </c>
      <c r="F28" s="135">
        <v>187.55068716998284</v>
      </c>
      <c r="G28" s="135">
        <v>175.89760670129036</v>
      </c>
      <c r="H28" s="135">
        <v>199.80205881793142</v>
      </c>
      <c r="I28" s="136">
        <v>153.43449242558444</v>
      </c>
      <c r="K28" s="190"/>
      <c r="L28" s="7">
        <v>0.875</v>
      </c>
      <c r="M28" s="135">
        <v>277.45864429917225</v>
      </c>
      <c r="N28" s="158">
        <v>275.06676340000001</v>
      </c>
      <c r="O28" s="158">
        <v>384.20456360000003</v>
      </c>
      <c r="P28" s="135">
        <v>335.93012268405067</v>
      </c>
      <c r="Q28" s="135">
        <v>340.27762608944261</v>
      </c>
      <c r="R28" s="135">
        <v>342.9154371443995</v>
      </c>
      <c r="S28" s="136">
        <v>248.50785383180559</v>
      </c>
    </row>
    <row r="29" spans="1:19" x14ac:dyDescent="0.25">
      <c r="A29" s="190"/>
      <c r="B29" s="6">
        <v>0.91666666666666696</v>
      </c>
      <c r="C29" s="133">
        <v>92.636597805507705</v>
      </c>
      <c r="D29" s="157">
        <v>88.890515999999991</v>
      </c>
      <c r="E29" s="157">
        <v>114.0761622</v>
      </c>
      <c r="F29" s="133">
        <v>112.10534620609612</v>
      </c>
      <c r="G29" s="133">
        <v>130.51969430645926</v>
      </c>
      <c r="H29" s="133">
        <v>144.00095528791115</v>
      </c>
      <c r="I29" s="134">
        <v>91.299768853436348</v>
      </c>
      <c r="K29" s="190"/>
      <c r="L29" s="6">
        <v>0.91666666666666696</v>
      </c>
      <c r="M29" s="133">
        <v>169.65474503894836</v>
      </c>
      <c r="N29" s="157">
        <v>174.32417860000001</v>
      </c>
      <c r="O29" s="157">
        <v>198.52215239999998</v>
      </c>
      <c r="P29" s="133">
        <v>198.54554531185059</v>
      </c>
      <c r="Q29" s="133">
        <v>251.18742416693598</v>
      </c>
      <c r="R29" s="133">
        <v>241.96228267077359</v>
      </c>
      <c r="S29" s="134">
        <v>135.44118455357781</v>
      </c>
    </row>
    <row r="30" spans="1:19" ht="15.75" thickBot="1" x14ac:dyDescent="0.3">
      <c r="A30" s="191"/>
      <c r="B30" s="8">
        <v>0.95833333333333304</v>
      </c>
      <c r="C30" s="137">
        <v>63.398928578116667</v>
      </c>
      <c r="D30" s="160">
        <v>60.248016399999997</v>
      </c>
      <c r="E30" s="160">
        <v>72.100085200000009</v>
      </c>
      <c r="F30" s="137">
        <v>74.899918059035457</v>
      </c>
      <c r="G30" s="137">
        <v>100.4846528160122</v>
      </c>
      <c r="H30" s="137">
        <v>107.10710357277927</v>
      </c>
      <c r="I30" s="138">
        <v>64.186264390310072</v>
      </c>
      <c r="K30" s="191"/>
      <c r="L30" s="8">
        <v>0.95833333333333304</v>
      </c>
      <c r="M30" s="137">
        <v>69.582166117516337</v>
      </c>
      <c r="N30" s="160">
        <v>84.939826400000001</v>
      </c>
      <c r="O30" s="160">
        <v>118.52068800000001</v>
      </c>
      <c r="P30" s="137">
        <v>101.91518352538399</v>
      </c>
      <c r="Q30" s="137">
        <v>143.64412052186276</v>
      </c>
      <c r="R30" s="137">
        <v>140.85152522617648</v>
      </c>
      <c r="S30" s="138">
        <v>100.02436379392975</v>
      </c>
    </row>
    <row r="31" spans="1:19" x14ac:dyDescent="0.25">
      <c r="A31" s="2"/>
      <c r="B31" s="3" t="s">
        <v>0</v>
      </c>
      <c r="C31" s="4" t="s">
        <v>1</v>
      </c>
      <c r="D31" s="4" t="s">
        <v>2</v>
      </c>
      <c r="E31" s="4" t="s">
        <v>3</v>
      </c>
      <c r="F31" s="4" t="s">
        <v>4</v>
      </c>
      <c r="G31" s="4" t="s">
        <v>5</v>
      </c>
      <c r="H31" s="4" t="s">
        <v>6</v>
      </c>
      <c r="I31" s="5" t="s">
        <v>7</v>
      </c>
      <c r="K31" s="2"/>
      <c r="L31" s="3" t="s">
        <v>0</v>
      </c>
      <c r="M31" s="4" t="s">
        <v>1</v>
      </c>
      <c r="N31" s="4" t="s">
        <v>2</v>
      </c>
      <c r="O31" s="4" t="s">
        <v>3</v>
      </c>
      <c r="P31" s="4" t="s">
        <v>4</v>
      </c>
      <c r="Q31" s="4" t="s">
        <v>5</v>
      </c>
      <c r="R31" s="4" t="s">
        <v>6</v>
      </c>
      <c r="S31" s="5" t="s">
        <v>7</v>
      </c>
    </row>
    <row r="32" spans="1:19" x14ac:dyDescent="0.25">
      <c r="A32" s="190" t="s">
        <v>12</v>
      </c>
      <c r="B32" s="6">
        <v>0</v>
      </c>
      <c r="C32" s="133">
        <v>18.149568513173616</v>
      </c>
      <c r="D32" s="133">
        <v>17.396151764062502</v>
      </c>
      <c r="E32" s="133">
        <v>22.443635941358025</v>
      </c>
      <c r="F32" s="133">
        <v>20.953060115548301</v>
      </c>
      <c r="G32" s="133">
        <v>23.693387424217686</v>
      </c>
      <c r="H32" s="133">
        <v>38.542282727053056</v>
      </c>
      <c r="I32" s="134">
        <v>44.116593771655324</v>
      </c>
      <c r="K32" s="190" t="s">
        <v>12</v>
      </c>
      <c r="L32" s="6">
        <v>0</v>
      </c>
      <c r="M32" s="133">
        <v>37.713207162129898</v>
      </c>
      <c r="N32" s="133">
        <v>39.54419480664653</v>
      </c>
      <c r="O32" s="133">
        <v>35.672806613888881</v>
      </c>
      <c r="P32" s="133">
        <v>40.525856108205261</v>
      </c>
      <c r="Q32" s="133">
        <v>44.708272009431347</v>
      </c>
      <c r="R32" s="133">
        <v>76.632419322940365</v>
      </c>
      <c r="S32" s="134">
        <v>74.585362109431358</v>
      </c>
    </row>
    <row r="33" spans="1:19" x14ac:dyDescent="0.25">
      <c r="A33" s="190"/>
      <c r="B33" s="7">
        <v>4.1666666666666664E-2</v>
      </c>
      <c r="C33" s="135">
        <v>7.2418302341352216</v>
      </c>
      <c r="D33" s="135">
        <v>10.984721971573604</v>
      </c>
      <c r="E33" s="135">
        <v>4.7506464853801171</v>
      </c>
      <c r="F33" s="135">
        <v>8.3764838011101013</v>
      </c>
      <c r="G33" s="135">
        <v>11.988430421111502</v>
      </c>
      <c r="H33" s="135">
        <v>15.066612777574278</v>
      </c>
      <c r="I33" s="136">
        <v>17.278225662355819</v>
      </c>
      <c r="K33" s="190"/>
      <c r="L33" s="7">
        <v>4.1666666666666664E-2</v>
      </c>
      <c r="M33" s="135">
        <v>20.746132993075808</v>
      </c>
      <c r="N33" s="135">
        <v>24.444891900000005</v>
      </c>
      <c r="O33" s="135">
        <v>22.556511965408806</v>
      </c>
      <c r="P33" s="135">
        <v>24.942509893947964</v>
      </c>
      <c r="Q33" s="135">
        <v>28.519132341115256</v>
      </c>
      <c r="R33" s="135">
        <v>47.390768798501121</v>
      </c>
      <c r="S33" s="136">
        <v>53.60154413350682</v>
      </c>
    </row>
    <row r="34" spans="1:19" x14ac:dyDescent="0.25">
      <c r="A34" s="190"/>
      <c r="B34" s="6">
        <v>8.3333333333333329E-2</v>
      </c>
      <c r="C34" s="133">
        <v>13.502540101959321</v>
      </c>
      <c r="D34" s="133">
        <v>9.3191670000000002</v>
      </c>
      <c r="E34" s="133">
        <v>10.560627740893471</v>
      </c>
      <c r="F34" s="133">
        <v>10.301450107055793</v>
      </c>
      <c r="G34" s="133">
        <v>17.698334106437766</v>
      </c>
      <c r="H34" s="133">
        <v>29.69241501445493</v>
      </c>
      <c r="I34" s="134">
        <v>28.720341903862657</v>
      </c>
      <c r="K34" s="190"/>
      <c r="L34" s="6">
        <v>8.3333333333333329E-2</v>
      </c>
      <c r="M34" s="133">
        <v>8.6332850740467926</v>
      </c>
      <c r="N34" s="133">
        <v>7.9615782409090903</v>
      </c>
      <c r="O34" s="133">
        <v>11.14263744385965</v>
      </c>
      <c r="P34" s="133">
        <v>9.6374914550447031</v>
      </c>
      <c r="Q34" s="133">
        <v>13.548728040248522</v>
      </c>
      <c r="R34" s="133">
        <v>19.24175018093408</v>
      </c>
      <c r="S34" s="134">
        <v>20.735838295875638</v>
      </c>
    </row>
    <row r="35" spans="1:19" x14ac:dyDescent="0.25">
      <c r="A35" s="190"/>
      <c r="B35" s="7">
        <v>0.125</v>
      </c>
      <c r="C35" s="135">
        <v>8.270958436045829</v>
      </c>
      <c r="D35" s="135">
        <v>5.3663533733333342</v>
      </c>
      <c r="E35" s="135">
        <v>7.957964597916666</v>
      </c>
      <c r="F35" s="135">
        <v>7.0991623134864854</v>
      </c>
      <c r="G35" s="135">
        <v>8.0932412371621609</v>
      </c>
      <c r="H35" s="135">
        <v>9.437209782</v>
      </c>
      <c r="I35" s="136">
        <v>9.0776464213119361</v>
      </c>
      <c r="K35" s="190"/>
      <c r="L35" s="7">
        <v>0.125</v>
      </c>
      <c r="M35" s="135">
        <v>11.753421151179804</v>
      </c>
      <c r="N35" s="135">
        <v>15.807631783552631</v>
      </c>
      <c r="O35" s="135">
        <v>10.803539817777775</v>
      </c>
      <c r="P35" s="135">
        <v>13.834468072653403</v>
      </c>
      <c r="Q35" s="135">
        <v>15.952654386754036</v>
      </c>
      <c r="R35" s="135">
        <v>24.806632406137133</v>
      </c>
      <c r="S35" s="136">
        <v>24.846386624736716</v>
      </c>
    </row>
    <row r="36" spans="1:19" x14ac:dyDescent="0.25">
      <c r="A36" s="190"/>
      <c r="B36" s="6">
        <v>0.16666666666666699</v>
      </c>
      <c r="C36" s="133">
        <v>29.395512727063402</v>
      </c>
      <c r="D36" s="133">
        <v>37.423574153054666</v>
      </c>
      <c r="E36" s="133">
        <v>34.168897768786131</v>
      </c>
      <c r="F36" s="133">
        <v>34.37140119427022</v>
      </c>
      <c r="G36" s="133">
        <v>30.797705212110255</v>
      </c>
      <c r="H36" s="133">
        <v>25.457499346085861</v>
      </c>
      <c r="I36" s="134">
        <v>20.065721851050615</v>
      </c>
      <c r="K36" s="190"/>
      <c r="L36" s="6">
        <v>0.16666666666666699</v>
      </c>
      <c r="M36" s="133">
        <v>21.182231013487794</v>
      </c>
      <c r="N36" s="133">
        <v>20.075646008536587</v>
      </c>
      <c r="O36" s="133">
        <v>26.958582809264858</v>
      </c>
      <c r="P36" s="133">
        <v>23.514437877115686</v>
      </c>
      <c r="Q36" s="133">
        <v>22.514433729308603</v>
      </c>
      <c r="R36" s="133">
        <v>22.619596689403036</v>
      </c>
      <c r="S36" s="134">
        <v>16.726487478656548</v>
      </c>
    </row>
    <row r="37" spans="1:19" x14ac:dyDescent="0.25">
      <c r="A37" s="190"/>
      <c r="B37" s="7">
        <v>0.20833333333333301</v>
      </c>
      <c r="C37" s="135">
        <v>146.06866362927937</v>
      </c>
      <c r="D37" s="135">
        <v>163.82602180345947</v>
      </c>
      <c r="E37" s="135">
        <v>163.14817494023976</v>
      </c>
      <c r="F37" s="135">
        <v>159.53124934903735</v>
      </c>
      <c r="G37" s="135">
        <v>133.6006114498399</v>
      </c>
      <c r="H37" s="135">
        <v>48.435559903940238</v>
      </c>
      <c r="I37" s="136">
        <v>36.011568701814305</v>
      </c>
      <c r="K37" s="190"/>
      <c r="L37" s="7">
        <v>0.20833333333333301</v>
      </c>
      <c r="M37" s="135">
        <v>59.038999077000973</v>
      </c>
      <c r="N37" s="135">
        <v>67.561000166797257</v>
      </c>
      <c r="O37" s="135">
        <v>68.029142788695381</v>
      </c>
      <c r="P37" s="135">
        <v>64.551078600436284</v>
      </c>
      <c r="Q37" s="135">
        <v>61.833088921283853</v>
      </c>
      <c r="R37" s="135">
        <v>27.157939575420443</v>
      </c>
      <c r="S37" s="136">
        <v>17.840238084454121</v>
      </c>
    </row>
    <row r="38" spans="1:19" x14ac:dyDescent="0.25">
      <c r="A38" s="190"/>
      <c r="B38" s="6">
        <v>0.25</v>
      </c>
      <c r="C38" s="133">
        <v>421.30048401735758</v>
      </c>
      <c r="D38" s="133">
        <v>506.88406645073798</v>
      </c>
      <c r="E38" s="133">
        <v>459.44159032457219</v>
      </c>
      <c r="F38" s="133">
        <v>469.2260496955123</v>
      </c>
      <c r="G38" s="133">
        <v>416.94979125822755</v>
      </c>
      <c r="H38" s="133">
        <v>115.49776396415794</v>
      </c>
      <c r="I38" s="134">
        <v>74.436115658168447</v>
      </c>
      <c r="K38" s="190"/>
      <c r="L38" s="6">
        <v>0.25</v>
      </c>
      <c r="M38" s="133">
        <v>176.06427038569504</v>
      </c>
      <c r="N38" s="133">
        <v>209.47627995524388</v>
      </c>
      <c r="O38" s="133">
        <v>180.02472167727274</v>
      </c>
      <c r="P38" s="133">
        <v>187.348479191683</v>
      </c>
      <c r="Q38" s="133">
        <v>178.5374667586822</v>
      </c>
      <c r="R38" s="133">
        <v>49.0691871110336</v>
      </c>
      <c r="S38" s="134">
        <v>28.770379831959257</v>
      </c>
    </row>
    <row r="39" spans="1:19" x14ac:dyDescent="0.25">
      <c r="A39" s="190"/>
      <c r="B39" s="7">
        <v>0.29166666666666702</v>
      </c>
      <c r="C39" s="135">
        <v>715.60923183057446</v>
      </c>
      <c r="D39" s="135">
        <v>837.46415991019751</v>
      </c>
      <c r="E39" s="135">
        <v>802.58022697701779</v>
      </c>
      <c r="F39" s="135">
        <v>811.36181965924095</v>
      </c>
      <c r="G39" s="135">
        <v>737.30842024548883</v>
      </c>
      <c r="H39" s="135">
        <v>192.1800134398058</v>
      </c>
      <c r="I39" s="136">
        <v>112.13282373414636</v>
      </c>
      <c r="K39" s="190"/>
      <c r="L39" s="7">
        <v>0.29166666666666702</v>
      </c>
      <c r="M39" s="135">
        <v>265.32991950809281</v>
      </c>
      <c r="N39" s="135">
        <v>315.45272315588426</v>
      </c>
      <c r="O39" s="135">
        <v>274.77145496766042</v>
      </c>
      <c r="P39" s="135">
        <v>286.73082194522908</v>
      </c>
      <c r="Q39" s="135">
        <v>271.58984979819718</v>
      </c>
      <c r="R39" s="135">
        <v>83.438171135180582</v>
      </c>
      <c r="S39" s="136">
        <v>52.429620936563751</v>
      </c>
    </row>
    <row r="40" spans="1:19" x14ac:dyDescent="0.25">
      <c r="A40" s="190"/>
      <c r="B40" s="6">
        <v>0.33333333333333298</v>
      </c>
      <c r="C40" s="133">
        <v>589.56977110979381</v>
      </c>
      <c r="D40" s="133">
        <v>670.5870906212109</v>
      </c>
      <c r="E40" s="133">
        <v>637.41601152115163</v>
      </c>
      <c r="F40" s="133">
        <v>646.10796314773609</v>
      </c>
      <c r="G40" s="133">
        <v>592.17942751520536</v>
      </c>
      <c r="H40" s="133">
        <v>200.75043423680049</v>
      </c>
      <c r="I40" s="134">
        <v>125.48296007726465</v>
      </c>
      <c r="K40" s="190"/>
      <c r="L40" s="6">
        <v>0.33333333333333298</v>
      </c>
      <c r="M40" s="133">
        <v>249.61201706396227</v>
      </c>
      <c r="N40" s="133">
        <v>288.47193484546949</v>
      </c>
      <c r="O40" s="133">
        <v>267.96866704639893</v>
      </c>
      <c r="P40" s="133">
        <v>285.87956300787107</v>
      </c>
      <c r="Q40" s="133">
        <v>263.36283908051155</v>
      </c>
      <c r="R40" s="133">
        <v>146.18296644249583</v>
      </c>
      <c r="S40" s="134">
        <v>82.843671100949919</v>
      </c>
    </row>
    <row r="41" spans="1:19" x14ac:dyDescent="0.25">
      <c r="A41" s="190"/>
      <c r="B41" s="7">
        <v>0.375</v>
      </c>
      <c r="C41" s="135">
        <v>363.53311496388153</v>
      </c>
      <c r="D41" s="135">
        <v>414.95113625958174</v>
      </c>
      <c r="E41" s="135">
        <v>390.32860404500491</v>
      </c>
      <c r="F41" s="135">
        <v>402.06469638376927</v>
      </c>
      <c r="G41" s="135">
        <v>367.45280397457441</v>
      </c>
      <c r="H41" s="135">
        <v>312.60003881146463</v>
      </c>
      <c r="I41" s="136">
        <v>224.36332751956408</v>
      </c>
      <c r="K41" s="190"/>
      <c r="L41" s="7">
        <v>0.375</v>
      </c>
      <c r="M41" s="135">
        <v>248.16330648154147</v>
      </c>
      <c r="N41" s="135">
        <v>273.51934345550274</v>
      </c>
      <c r="O41" s="135">
        <v>243.42989192063496</v>
      </c>
      <c r="P41" s="135">
        <v>272.38278867106902</v>
      </c>
      <c r="Q41" s="135">
        <v>264.60818641445758</v>
      </c>
      <c r="R41" s="135">
        <v>230.59816105441971</v>
      </c>
      <c r="S41" s="136">
        <v>167.07830206945548</v>
      </c>
    </row>
    <row r="42" spans="1:19" x14ac:dyDescent="0.25">
      <c r="A42" s="190"/>
      <c r="B42" s="6">
        <v>0.41666666666666702</v>
      </c>
      <c r="C42" s="133">
        <v>277.0545573826596</v>
      </c>
      <c r="D42" s="133">
        <v>307.05158210060239</v>
      </c>
      <c r="E42" s="133">
        <v>261.24729135412082</v>
      </c>
      <c r="F42" s="133">
        <v>292.54209032430208</v>
      </c>
      <c r="G42" s="133">
        <v>306.03233392703703</v>
      </c>
      <c r="H42" s="133">
        <v>343.42969856112745</v>
      </c>
      <c r="I42" s="134">
        <v>261.87113958705561</v>
      </c>
      <c r="K42" s="190"/>
      <c r="L42" s="6">
        <v>0.41666666666666702</v>
      </c>
      <c r="M42" s="133">
        <v>302.94645048164358</v>
      </c>
      <c r="N42" s="133">
        <v>325.08689705753426</v>
      </c>
      <c r="O42" s="133">
        <v>296.07501513400967</v>
      </c>
      <c r="P42" s="133">
        <v>315.51192733794755</v>
      </c>
      <c r="Q42" s="133">
        <v>322.13622956631286</v>
      </c>
      <c r="R42" s="133">
        <v>382.11810489567904</v>
      </c>
      <c r="S42" s="134">
        <v>365.03759245408452</v>
      </c>
    </row>
    <row r="43" spans="1:19" x14ac:dyDescent="0.25">
      <c r="A43" s="190"/>
      <c r="B43" s="7">
        <v>0.45833333333333298</v>
      </c>
      <c r="C43" s="135">
        <v>291.20278335747389</v>
      </c>
      <c r="D43" s="135">
        <v>320.57024182857145</v>
      </c>
      <c r="E43" s="135">
        <v>281.38988235193261</v>
      </c>
      <c r="F43" s="135">
        <v>316.45047821078629</v>
      </c>
      <c r="G43" s="135">
        <v>336.78639359818908</v>
      </c>
      <c r="H43" s="135">
        <v>427.21536938181174</v>
      </c>
      <c r="I43" s="136">
        <v>362.79515079205441</v>
      </c>
      <c r="K43" s="190"/>
      <c r="L43" s="7">
        <v>0.45833333333333298</v>
      </c>
      <c r="M43" s="135">
        <v>329.20067578343412</v>
      </c>
      <c r="N43" s="135">
        <v>336.46258502675738</v>
      </c>
      <c r="O43" s="135">
        <v>325.9031156069347</v>
      </c>
      <c r="P43" s="135">
        <v>355.36431284178985</v>
      </c>
      <c r="Q43" s="135">
        <v>383.4125607952293</v>
      </c>
      <c r="R43" s="135">
        <v>433.07806080336064</v>
      </c>
      <c r="S43" s="136">
        <v>415.36360752816495</v>
      </c>
    </row>
    <row r="44" spans="1:19" x14ac:dyDescent="0.25">
      <c r="A44" s="190"/>
      <c r="B44" s="6">
        <v>0.5</v>
      </c>
      <c r="C44" s="133">
        <v>335.16994028290981</v>
      </c>
      <c r="D44" s="133">
        <v>337.89355384217248</v>
      </c>
      <c r="E44" s="133">
        <v>316.92350473673866</v>
      </c>
      <c r="F44" s="133">
        <v>347.72768636010807</v>
      </c>
      <c r="G44" s="133">
        <v>373.47250548391048</v>
      </c>
      <c r="H44" s="133">
        <v>506.78790521142571</v>
      </c>
      <c r="I44" s="134">
        <v>447.68496003016253</v>
      </c>
      <c r="K44" s="190"/>
      <c r="L44" s="6">
        <v>0.5</v>
      </c>
      <c r="M44" s="133">
        <v>386.40445110077798</v>
      </c>
      <c r="N44" s="133">
        <v>410.16512121064113</v>
      </c>
      <c r="O44" s="133">
        <v>354.29640228423915</v>
      </c>
      <c r="P44" s="133">
        <v>394.24495338895559</v>
      </c>
      <c r="Q44" s="133">
        <v>468.4656384350493</v>
      </c>
      <c r="R44" s="133">
        <v>509.43366432937404</v>
      </c>
      <c r="S44" s="134">
        <v>468.62280331313838</v>
      </c>
    </row>
    <row r="45" spans="1:19" x14ac:dyDescent="0.25">
      <c r="A45" s="190"/>
      <c r="B45" s="7">
        <v>0.54166666666666696</v>
      </c>
      <c r="C45" s="135">
        <v>338.30042352068148</v>
      </c>
      <c r="D45" s="135">
        <v>362.15627263810933</v>
      </c>
      <c r="E45" s="135">
        <v>274.17981944508909</v>
      </c>
      <c r="F45" s="135">
        <v>351.94836548307757</v>
      </c>
      <c r="G45" s="135">
        <v>377.0156937602394</v>
      </c>
      <c r="H45" s="135">
        <v>487.46694502441989</v>
      </c>
      <c r="I45" s="136">
        <v>475.51784338211439</v>
      </c>
      <c r="K45" s="190"/>
      <c r="L45" s="7">
        <v>0.54166666666666696</v>
      </c>
      <c r="M45" s="135">
        <v>398.86314364292389</v>
      </c>
      <c r="N45" s="135">
        <v>442.42773399995241</v>
      </c>
      <c r="O45" s="135">
        <v>375.30563922510993</v>
      </c>
      <c r="P45" s="135">
        <v>422.33414211892693</v>
      </c>
      <c r="Q45" s="135">
        <v>515.59476830005008</v>
      </c>
      <c r="R45" s="135">
        <v>540.62935947193648</v>
      </c>
      <c r="S45" s="136">
        <v>526.33509878712607</v>
      </c>
    </row>
    <row r="46" spans="1:19" x14ac:dyDescent="0.25">
      <c r="A46" s="190"/>
      <c r="B46" s="6">
        <v>0.58333333333333304</v>
      </c>
      <c r="C46" s="133">
        <v>328.7468938875092</v>
      </c>
      <c r="D46" s="133">
        <v>339.08617098721845</v>
      </c>
      <c r="E46" s="133">
        <v>309.50158296565496</v>
      </c>
      <c r="F46" s="133">
        <v>328.25116444434553</v>
      </c>
      <c r="G46" s="133">
        <v>385.01193481136539</v>
      </c>
      <c r="H46" s="133">
        <v>446.26955994840637</v>
      </c>
      <c r="I46" s="134">
        <v>419.07573791938972</v>
      </c>
      <c r="K46" s="190"/>
      <c r="L46" s="6">
        <v>0.58333333333333304</v>
      </c>
      <c r="M46" s="133">
        <v>425.97349622475059</v>
      </c>
      <c r="N46" s="133">
        <v>466.60896736353033</v>
      </c>
      <c r="O46" s="133">
        <v>417.00323185626382</v>
      </c>
      <c r="P46" s="133">
        <v>447.7576942464612</v>
      </c>
      <c r="Q46" s="133">
        <v>518.4028962834052</v>
      </c>
      <c r="R46" s="133">
        <v>503.08160166056729</v>
      </c>
      <c r="S46" s="134">
        <v>446.23287838063794</v>
      </c>
    </row>
    <row r="47" spans="1:19" x14ac:dyDescent="0.25">
      <c r="A47" s="190"/>
      <c r="B47" s="7">
        <v>0.625</v>
      </c>
      <c r="C47" s="135">
        <v>333.55084136127675</v>
      </c>
      <c r="D47" s="135">
        <v>362.61226981780243</v>
      </c>
      <c r="E47" s="135">
        <v>319.4200921603674</v>
      </c>
      <c r="F47" s="135">
        <v>349.1888166404313</v>
      </c>
      <c r="G47" s="135">
        <v>394.32052616612555</v>
      </c>
      <c r="H47" s="135">
        <v>380.42955905437447</v>
      </c>
      <c r="I47" s="136">
        <v>324.49207921713054</v>
      </c>
      <c r="K47" s="190"/>
      <c r="L47" s="7">
        <v>0.625</v>
      </c>
      <c r="M47" s="135">
        <v>600.33460541860916</v>
      </c>
      <c r="N47" s="135">
        <v>669.13150971797097</v>
      </c>
      <c r="O47" s="135">
        <v>558.38772075991108</v>
      </c>
      <c r="P47" s="135">
        <v>620.38584805479434</v>
      </c>
      <c r="Q47" s="135">
        <v>668.78164199805633</v>
      </c>
      <c r="R47" s="135">
        <v>497.59954817969378</v>
      </c>
      <c r="S47" s="136">
        <v>426.50139710300994</v>
      </c>
    </row>
    <row r="48" spans="1:19" x14ac:dyDescent="0.25">
      <c r="A48" s="190"/>
      <c r="B48" s="6">
        <v>0.66666666666666696</v>
      </c>
      <c r="C48" s="133">
        <v>397.13678687588202</v>
      </c>
      <c r="D48" s="133">
        <v>416.11501868499931</v>
      </c>
      <c r="E48" s="133">
        <v>433.41178869725456</v>
      </c>
      <c r="F48" s="133">
        <v>425.97629047086139</v>
      </c>
      <c r="G48" s="133">
        <v>441.20651287110832</v>
      </c>
      <c r="H48" s="133">
        <v>327.71109491156841</v>
      </c>
      <c r="I48" s="134">
        <v>267.62363099171625</v>
      </c>
      <c r="K48" s="190"/>
      <c r="L48" s="6">
        <v>0.66666666666666696</v>
      </c>
      <c r="M48" s="133">
        <v>776.701526977463</v>
      </c>
      <c r="N48" s="133">
        <v>835.16692939589529</v>
      </c>
      <c r="O48" s="133">
        <v>880.55996790419692</v>
      </c>
      <c r="P48" s="133">
        <v>867.07627539747125</v>
      </c>
      <c r="Q48" s="133">
        <v>811.91071031018623</v>
      </c>
      <c r="R48" s="133">
        <v>476.04466885428587</v>
      </c>
      <c r="S48" s="134">
        <v>388.58508788324616</v>
      </c>
    </row>
    <row r="49" spans="1:19" x14ac:dyDescent="0.25">
      <c r="A49" s="190"/>
      <c r="B49" s="7">
        <v>0.70833333333333304</v>
      </c>
      <c r="C49" s="135">
        <v>357.02466888177872</v>
      </c>
      <c r="D49" s="135">
        <v>376.14441358612146</v>
      </c>
      <c r="E49" s="135">
        <v>400.73141716299273</v>
      </c>
      <c r="F49" s="135">
        <v>389.63241620067782</v>
      </c>
      <c r="G49" s="135">
        <v>374.08281244877071</v>
      </c>
      <c r="H49" s="135">
        <v>234.79568789393096</v>
      </c>
      <c r="I49" s="136">
        <v>195.69215515238079</v>
      </c>
      <c r="K49" s="190"/>
      <c r="L49" s="7">
        <v>0.70833333333333304</v>
      </c>
      <c r="M49" s="135">
        <v>885.9613859619302</v>
      </c>
      <c r="N49" s="135">
        <v>1001.6346354788002</v>
      </c>
      <c r="O49" s="135">
        <v>966.75224971184571</v>
      </c>
      <c r="P49" s="135">
        <v>957.31513996445415</v>
      </c>
      <c r="Q49" s="135">
        <v>839.12006908806643</v>
      </c>
      <c r="R49" s="135">
        <v>411.79534030224164</v>
      </c>
      <c r="S49" s="136">
        <v>333.24067625861863</v>
      </c>
    </row>
    <row r="50" spans="1:19" x14ac:dyDescent="0.25">
      <c r="A50" s="190"/>
      <c r="B50" s="6">
        <v>0.75</v>
      </c>
      <c r="C50" s="133">
        <v>281.21833971558698</v>
      </c>
      <c r="D50" s="133">
        <v>305.52302267236348</v>
      </c>
      <c r="E50" s="133">
        <v>322.03395851921522</v>
      </c>
      <c r="F50" s="133">
        <v>316.71498116744226</v>
      </c>
      <c r="G50" s="133">
        <v>316.09471151704918</v>
      </c>
      <c r="H50" s="133">
        <v>209.76592482866744</v>
      </c>
      <c r="I50" s="134">
        <v>174.80493735722285</v>
      </c>
      <c r="K50" s="190"/>
      <c r="L50" s="6">
        <v>0.75</v>
      </c>
      <c r="M50" s="133">
        <v>518.45890984009725</v>
      </c>
      <c r="N50" s="133">
        <v>562.83927534795976</v>
      </c>
      <c r="O50" s="133">
        <v>594.02684098043778</v>
      </c>
      <c r="P50" s="133">
        <v>551.40246807174424</v>
      </c>
      <c r="Q50" s="133">
        <v>489.64642106478351</v>
      </c>
      <c r="R50" s="133">
        <v>308.10692444815965</v>
      </c>
      <c r="S50" s="134">
        <v>247.6380228459995</v>
      </c>
    </row>
    <row r="51" spans="1:19" x14ac:dyDescent="0.25">
      <c r="A51" s="190"/>
      <c r="B51" s="7">
        <v>0.79166666666666696</v>
      </c>
      <c r="C51" s="135">
        <v>199.14341402574854</v>
      </c>
      <c r="D51" s="135">
        <v>218.50811952011367</v>
      </c>
      <c r="E51" s="135">
        <v>225.40074444995176</v>
      </c>
      <c r="F51" s="135">
        <v>231.59982866570635</v>
      </c>
      <c r="G51" s="135">
        <v>243.39854262127665</v>
      </c>
      <c r="H51" s="135">
        <v>194.07225083951431</v>
      </c>
      <c r="I51" s="136">
        <v>162.79616991416714</v>
      </c>
      <c r="K51" s="190"/>
      <c r="L51" s="7">
        <v>0.79166666666666696</v>
      </c>
      <c r="M51" s="135">
        <v>324.48122906876137</v>
      </c>
      <c r="N51" s="135">
        <v>348.2361667814518</v>
      </c>
      <c r="O51" s="135">
        <v>343.81479304365422</v>
      </c>
      <c r="P51" s="135">
        <v>360.37839000625326</v>
      </c>
      <c r="Q51" s="135">
        <v>304.54934911578698</v>
      </c>
      <c r="R51" s="135">
        <v>279.64470486429508</v>
      </c>
      <c r="S51" s="136">
        <v>217.2869704449468</v>
      </c>
    </row>
    <row r="52" spans="1:19" x14ac:dyDescent="0.25">
      <c r="A52" s="190"/>
      <c r="B52" s="6">
        <v>0.83333333333333304</v>
      </c>
      <c r="C52" s="133">
        <v>144.7271972471753</v>
      </c>
      <c r="D52" s="133">
        <v>126.72730309738392</v>
      </c>
      <c r="E52" s="133">
        <v>180.758864286</v>
      </c>
      <c r="F52" s="133">
        <v>158.8288646448438</v>
      </c>
      <c r="G52" s="133">
        <v>158.32685267295395</v>
      </c>
      <c r="H52" s="133">
        <v>142.57140001671854</v>
      </c>
      <c r="I52" s="134">
        <v>127.3533576124421</v>
      </c>
      <c r="K52" s="190"/>
      <c r="L52" s="6">
        <v>0.83333333333333304</v>
      </c>
      <c r="M52" s="133">
        <v>249.56067931347329</v>
      </c>
      <c r="N52" s="133">
        <v>270.11668239857107</v>
      </c>
      <c r="O52" s="133">
        <v>317.46916435227791</v>
      </c>
      <c r="P52" s="133">
        <v>302.44983365475122</v>
      </c>
      <c r="Q52" s="133">
        <v>267.26819698142555</v>
      </c>
      <c r="R52" s="133">
        <v>262.54254227241626</v>
      </c>
      <c r="S52" s="134">
        <v>223.21100207927503</v>
      </c>
    </row>
    <row r="53" spans="1:19" x14ac:dyDescent="0.25">
      <c r="A53" s="190"/>
      <c r="B53" s="7">
        <v>0.875</v>
      </c>
      <c r="C53" s="135">
        <v>108.68917010031134</v>
      </c>
      <c r="D53" s="135">
        <v>99.221401734830337</v>
      </c>
      <c r="E53" s="135">
        <v>156.88230430212766</v>
      </c>
      <c r="F53" s="135">
        <v>130.11527786247026</v>
      </c>
      <c r="G53" s="135">
        <v>121.27634154056963</v>
      </c>
      <c r="H53" s="135">
        <v>127.06072944183192</v>
      </c>
      <c r="I53" s="136">
        <v>92.051857062929841</v>
      </c>
      <c r="K53" s="190"/>
      <c r="L53" s="7">
        <v>0.875</v>
      </c>
      <c r="M53" s="135">
        <v>177.03492616504749</v>
      </c>
      <c r="N53" s="135">
        <v>191.34677870073827</v>
      </c>
      <c r="O53" s="135">
        <v>247.75734569917859</v>
      </c>
      <c r="P53" s="135">
        <v>226.01937479339756</v>
      </c>
      <c r="Q53" s="135">
        <v>231.2481024845566</v>
      </c>
      <c r="R53" s="135">
        <v>226.42579308927239</v>
      </c>
      <c r="S53" s="136">
        <v>141.9818083114852</v>
      </c>
    </row>
    <row r="54" spans="1:19" x14ac:dyDescent="0.25">
      <c r="A54" s="190"/>
      <c r="B54" s="6">
        <v>0.91666666666666696</v>
      </c>
      <c r="C54" s="133">
        <v>59.170849146183251</v>
      </c>
      <c r="D54" s="133">
        <v>61.500230371450485</v>
      </c>
      <c r="E54" s="133">
        <v>79.640229314409595</v>
      </c>
      <c r="F54" s="133">
        <v>80.715849268389206</v>
      </c>
      <c r="G54" s="133">
        <v>91.582197505282423</v>
      </c>
      <c r="H54" s="133">
        <v>94.579706930208602</v>
      </c>
      <c r="I54" s="134">
        <v>59.805836076469028</v>
      </c>
      <c r="K54" s="190"/>
      <c r="L54" s="6">
        <v>0.91666666666666696</v>
      </c>
      <c r="M54" s="133">
        <v>97.97749657766839</v>
      </c>
      <c r="N54" s="133">
        <v>121.79755110078946</v>
      </c>
      <c r="O54" s="133">
        <v>120.66801458280506</v>
      </c>
      <c r="P54" s="133">
        <v>119.97252586513972</v>
      </c>
      <c r="Q54" s="133">
        <v>170.97262239554297</v>
      </c>
      <c r="R54" s="133">
        <v>163.42030655735141</v>
      </c>
      <c r="S54" s="134">
        <v>86.613828491746872</v>
      </c>
    </row>
    <row r="55" spans="1:19" ht="15.75" thickBot="1" x14ac:dyDescent="0.3">
      <c r="A55" s="191"/>
      <c r="B55" s="8">
        <v>0.95833333333333304</v>
      </c>
      <c r="C55" s="137">
        <v>40.725192827701441</v>
      </c>
      <c r="D55" s="137">
        <v>40.564246658356161</v>
      </c>
      <c r="E55" s="137">
        <v>46.528356109339775</v>
      </c>
      <c r="F55" s="137">
        <v>50.185814828215022</v>
      </c>
      <c r="G55" s="137">
        <v>69.005936885512781</v>
      </c>
      <c r="H55" s="137">
        <v>81.500293979946633</v>
      </c>
      <c r="I55" s="138">
        <v>47.207036477821191</v>
      </c>
      <c r="K55" s="191"/>
      <c r="L55" s="8">
        <v>0.95833333333333304</v>
      </c>
      <c r="M55" s="137">
        <v>38.342535771750498</v>
      </c>
      <c r="N55" s="137">
        <v>47.168839466666661</v>
      </c>
      <c r="O55" s="137">
        <v>49.335074886505815</v>
      </c>
      <c r="P55" s="137">
        <v>54.395102034475819</v>
      </c>
      <c r="Q55" s="137">
        <v>95.791836548905238</v>
      </c>
      <c r="R55" s="137">
        <v>81.925437324449675</v>
      </c>
      <c r="S55" s="138">
        <v>53.289602764818909</v>
      </c>
    </row>
    <row r="57" spans="1:19" x14ac:dyDescent="0.25">
      <c r="B57" s="9" t="s">
        <v>10</v>
      </c>
    </row>
  </sheetData>
  <mergeCells count="6">
    <mergeCell ref="A5:I5"/>
    <mergeCell ref="K5:S5"/>
    <mergeCell ref="A7:A30"/>
    <mergeCell ref="K7:K30"/>
    <mergeCell ref="A32:A55"/>
    <mergeCell ref="K32:K55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Q245"/>
  <sheetViews>
    <sheetView workbookViewId="0">
      <selection activeCell="BG18" sqref="BG18"/>
    </sheetView>
  </sheetViews>
  <sheetFormatPr defaultRowHeight="15" x14ac:dyDescent="0.25"/>
  <cols>
    <col min="1" max="1" width="6.42578125" customWidth="1"/>
    <col min="2" max="2" width="14.5703125" customWidth="1"/>
    <col min="3" max="3" width="8.7109375" customWidth="1"/>
    <col min="4" max="4" width="24.5703125" customWidth="1"/>
    <col min="5" max="5" width="1.5703125" customWidth="1"/>
    <col min="6" max="6" width="1.7109375" customWidth="1"/>
    <col min="7" max="7" width="6.85546875" customWidth="1"/>
    <col min="8" max="8" width="8.140625" customWidth="1"/>
    <col min="9" max="9" width="7.140625" customWidth="1"/>
    <col min="10" max="10" width="7.7109375" customWidth="1"/>
    <col min="11" max="11" width="8.140625" customWidth="1"/>
    <col min="12" max="12" width="8.5703125" customWidth="1"/>
    <col min="13" max="13" width="8.28515625" customWidth="1"/>
    <col min="14" max="14" width="8" customWidth="1"/>
    <col min="15" max="15" width="7.85546875" customWidth="1"/>
    <col min="16" max="16" width="7.7109375" customWidth="1"/>
    <col min="17" max="17" width="7.42578125" customWidth="1"/>
    <col min="18" max="18" width="6.85546875" customWidth="1"/>
    <col min="19" max="19" width="7.7109375" customWidth="1"/>
    <col min="20" max="20" width="9" customWidth="1"/>
    <col min="26" max="26" width="9.42578125" customWidth="1"/>
    <col min="39" max="39" width="2.85546875" style="39" customWidth="1"/>
    <col min="40" max="40" width="22.85546875" customWidth="1"/>
    <col min="41" max="41" width="15.42578125" customWidth="1"/>
    <col min="42" max="42" width="13" customWidth="1"/>
    <col min="48" max="48" width="28.140625" customWidth="1"/>
    <col min="55" max="55" width="20.85546875" customWidth="1"/>
    <col min="63" max="63" width="10.42578125" customWidth="1"/>
  </cols>
  <sheetData>
    <row r="1" spans="1:57" x14ac:dyDescent="0.25">
      <c r="A1" s="1" t="s">
        <v>232</v>
      </c>
    </row>
    <row r="2" spans="1:57" x14ac:dyDescent="0.25">
      <c r="B2" s="1"/>
      <c r="AN2" s="34" t="s">
        <v>75</v>
      </c>
      <c r="AO2" s="34" t="s">
        <v>76</v>
      </c>
      <c r="AP2" s="34" t="s">
        <v>77</v>
      </c>
      <c r="AQ2" s="34" t="s">
        <v>78</v>
      </c>
      <c r="AR2" s="34" t="s">
        <v>79</v>
      </c>
      <c r="AS2" s="35"/>
      <c r="AT2" s="36" t="s">
        <v>74</v>
      </c>
      <c r="AU2" s="35"/>
      <c r="AV2" s="35"/>
      <c r="AW2" s="35"/>
      <c r="AX2" s="35"/>
      <c r="AY2" s="35"/>
      <c r="AZ2" s="35"/>
      <c r="BA2" s="35"/>
      <c r="BB2" s="35"/>
      <c r="BC2" s="36" t="s">
        <v>73</v>
      </c>
      <c r="BD2" s="37"/>
      <c r="BE2" s="38"/>
    </row>
    <row r="3" spans="1:57" x14ac:dyDescent="0.25">
      <c r="AT3" s="26"/>
      <c r="BC3" s="26"/>
      <c r="BD3" s="27"/>
      <c r="BE3" s="28"/>
    </row>
    <row r="4" spans="1:57" x14ac:dyDescent="0.25">
      <c r="B4" s="192" t="s">
        <v>48</v>
      </c>
      <c r="C4" s="192"/>
      <c r="D4" s="60" t="str">
        <f>+SUMMARY!E7</f>
        <v>Berkley Bridge</v>
      </c>
      <c r="G4" s="1" t="s">
        <v>296</v>
      </c>
      <c r="AN4" t="s">
        <v>49</v>
      </c>
      <c r="AO4" t="s">
        <v>81</v>
      </c>
      <c r="AP4" t="s">
        <v>1</v>
      </c>
      <c r="AQ4" t="s">
        <v>11</v>
      </c>
      <c r="AR4" s="19">
        <v>0</v>
      </c>
      <c r="AT4" s="26" t="s">
        <v>1</v>
      </c>
      <c r="AU4" s="19">
        <v>0</v>
      </c>
      <c r="AV4" s="19" t="str">
        <f>+CONCATENATE(AT4," ",AU4)</f>
        <v>Monday 0</v>
      </c>
      <c r="AW4">
        <v>1</v>
      </c>
      <c r="BC4" s="26" t="s">
        <v>1</v>
      </c>
      <c r="BD4" s="27" t="s">
        <v>2</v>
      </c>
      <c r="BE4" s="28"/>
    </row>
    <row r="5" spans="1:57" ht="34.5" x14ac:dyDescent="0.25">
      <c r="B5" s="192" t="s">
        <v>51</v>
      </c>
      <c r="C5" s="192"/>
      <c r="D5" s="60" t="str">
        <f>+SUMMARY!E8</f>
        <v>Toward Va Beach</v>
      </c>
      <c r="G5" s="40" t="s">
        <v>49</v>
      </c>
      <c r="H5" s="40" t="s">
        <v>52</v>
      </c>
      <c r="I5" s="40" t="s">
        <v>55</v>
      </c>
      <c r="J5" s="40" t="s">
        <v>58</v>
      </c>
      <c r="K5" s="40" t="s">
        <v>60</v>
      </c>
      <c r="L5" s="40" t="s">
        <v>62</v>
      </c>
      <c r="M5" s="40" t="s">
        <v>64</v>
      </c>
      <c r="N5" s="40" t="s">
        <v>65</v>
      </c>
      <c r="O5" s="40" t="s">
        <v>96</v>
      </c>
      <c r="P5" s="40" t="s">
        <v>66</v>
      </c>
      <c r="Q5" s="40" t="s">
        <v>67</v>
      </c>
      <c r="R5" s="40" t="s">
        <v>331</v>
      </c>
      <c r="S5" s="40" t="s">
        <v>68</v>
      </c>
      <c r="T5" s="40" t="s">
        <v>69</v>
      </c>
      <c r="U5" s="40" t="s">
        <v>70</v>
      </c>
      <c r="AN5" t="s">
        <v>52</v>
      </c>
      <c r="AO5" t="s">
        <v>80</v>
      </c>
      <c r="AP5" t="s">
        <v>2</v>
      </c>
      <c r="AQ5" t="s">
        <v>12</v>
      </c>
      <c r="AR5" s="19">
        <v>4.1666666666666664E-2</v>
      </c>
      <c r="AT5" s="26" t="s">
        <v>1</v>
      </c>
      <c r="AU5" s="19">
        <v>4.1666666666666664E-2</v>
      </c>
      <c r="AV5" s="19" t="str">
        <f t="shared" ref="AV5:AV68" si="0">+CONCATENATE(AT5," ",AU5)</f>
        <v>Monday 0.0416666666666667</v>
      </c>
      <c r="AW5">
        <v>2</v>
      </c>
      <c r="BC5" s="26" t="s">
        <v>2</v>
      </c>
      <c r="BD5" s="27" t="s">
        <v>3</v>
      </c>
      <c r="BE5" s="28"/>
    </row>
    <row r="6" spans="1:57" x14ac:dyDescent="0.25">
      <c r="B6" s="192" t="s">
        <v>54</v>
      </c>
      <c r="C6" s="192"/>
      <c r="D6" s="60" t="str">
        <f>+SUMMARY!E9</f>
        <v>Non-Summer</v>
      </c>
      <c r="G6" s="142">
        <f>+VLOOKUP(CONCATENATE($D$4," ",G5," ",$D$5),DiversionTable!$V$6:$Y$460,4,FALSE)</f>
        <v>0</v>
      </c>
      <c r="H6" s="142">
        <f>+VLOOKUP(CONCATENATE($D$4," ",H5," ",$D$5),DiversionTable!$V$6:$Y$460,4,FALSE)</f>
        <v>0</v>
      </c>
      <c r="I6" s="142">
        <f>+VLOOKUP(CONCATENATE($D$4," ",I5," ",$D$5),DiversionTable!$V$6:$Y$460,4,FALSE)</f>
        <v>0</v>
      </c>
      <c r="J6" s="142">
        <f>+VLOOKUP(CONCATENATE($D$4," ",J5," ",$D$5),DiversionTable!$V$6:$Y$460,4,FALSE)</f>
        <v>0</v>
      </c>
      <c r="K6" s="142">
        <f>+VLOOKUP(CONCATENATE($D$4," ",K5," ",$D$5),DiversionTable!$V$6:$Y$460,4,FALSE)</f>
        <v>0</v>
      </c>
      <c r="L6" s="142">
        <f>+VLOOKUP(CONCATENATE($D$4," ",L5," ",$D$5),DiversionTable!$V$6:$Y$460,4,FALSE)</f>
        <v>0.11</v>
      </c>
      <c r="M6" s="142">
        <f>+VLOOKUP(CONCATENATE($D$4," ",M5," ",$D$5),DiversionTable!$V$6:$Y$460,4,FALSE)</f>
        <v>-0.42</v>
      </c>
      <c r="N6" s="142" t="str">
        <f>+VLOOKUP(CONCATENATE($D$4," ",N5," ",$D$5),DiversionTable!$V$6:$Y$460,4,FALSE)</f>
        <v>closed</v>
      </c>
      <c r="O6" s="142">
        <f>+VLOOKUP(CONCATENATE($D$4," ",O5," ",$D$5),DiversionTable!$V$6:$Y$460,4,FALSE)</f>
        <v>0.01</v>
      </c>
      <c r="P6" s="142">
        <f>+VLOOKUP(CONCATENATE($D$4," ",P5," ",$D$5),DiversionTable!$V$6:$Y$460,4,FALSE)</f>
        <v>7.0000000000000007E-2</v>
      </c>
      <c r="Q6" s="142">
        <f>+VLOOKUP(CONCATENATE($D$4," ",Q5," ",$D$5),DiversionTable!$V$6:$Y$460,4,FALSE)</f>
        <v>0.18</v>
      </c>
      <c r="R6" s="142">
        <f>+VLOOKUP(CONCATENATE($D$4," ",R5," ",$D$5),DiversionTable!$V$6:$Y$460,4,FALSE)</f>
        <v>0</v>
      </c>
      <c r="S6" s="142">
        <f>+VLOOKUP(CONCATENATE($D$4," ",S5," ",$D$5),DiversionTable!$V$6:$Y$460,4,FALSE)</f>
        <v>0</v>
      </c>
      <c r="T6" s="142">
        <f>+VLOOKUP(CONCATENATE($D$4," ",T5," ",$D$5),DiversionTable!$V$6:$Y$460,4,FALSE)</f>
        <v>0</v>
      </c>
      <c r="U6" s="142">
        <f>+VLOOKUP(CONCATENATE($D$4," ",U5," ",$D$5),DiversionTable!$V$6:$Y$460,4,FALSE)</f>
        <v>0</v>
      </c>
      <c r="AN6" t="s">
        <v>55</v>
      </c>
      <c r="AP6" t="s">
        <v>3</v>
      </c>
      <c r="AR6" s="19">
        <v>8.3333333333333329E-2</v>
      </c>
      <c r="AT6" s="26" t="s">
        <v>1</v>
      </c>
      <c r="AU6" s="19">
        <v>8.3333333333333329E-2</v>
      </c>
      <c r="AV6" s="19" t="str">
        <f t="shared" si="0"/>
        <v>Monday 0.0833333333333333</v>
      </c>
      <c r="AW6">
        <v>3</v>
      </c>
      <c r="BC6" s="26" t="s">
        <v>3</v>
      </c>
      <c r="BD6" s="27" t="s">
        <v>4</v>
      </c>
      <c r="BE6" s="28"/>
    </row>
    <row r="7" spans="1:57" x14ac:dyDescent="0.25">
      <c r="B7" s="192" t="s">
        <v>57</v>
      </c>
      <c r="C7" s="192"/>
      <c r="D7" s="60" t="str">
        <f>+SUMMARY!E10</f>
        <v>Friday</v>
      </c>
      <c r="G7" s="42" t="str">
        <f>+IF(G6="Closed","Closed",IF(G6&gt;0,"Increase",IF(G6&lt;0,"Decrease","-")))</f>
        <v>-</v>
      </c>
      <c r="H7" s="42" t="str">
        <f t="shared" ref="H7:U7" si="1">+IF(H6="Closed","Closed",IF(H6&gt;0,"Increase",IF(H6&lt;0,"Decrease","-")))</f>
        <v>-</v>
      </c>
      <c r="I7" s="42" t="str">
        <f t="shared" si="1"/>
        <v>-</v>
      </c>
      <c r="J7" s="42" t="str">
        <f t="shared" si="1"/>
        <v>-</v>
      </c>
      <c r="K7" s="42" t="str">
        <f t="shared" si="1"/>
        <v>-</v>
      </c>
      <c r="L7" s="42" t="str">
        <f t="shared" si="1"/>
        <v>Increase</v>
      </c>
      <c r="M7" s="42" t="str">
        <f t="shared" si="1"/>
        <v>Decrease</v>
      </c>
      <c r="N7" s="42" t="str">
        <f t="shared" si="1"/>
        <v>Closed</v>
      </c>
      <c r="O7" s="42" t="str">
        <f t="shared" si="1"/>
        <v>Increase</v>
      </c>
      <c r="P7" s="42" t="str">
        <f t="shared" si="1"/>
        <v>Increase</v>
      </c>
      <c r="Q7" s="42" t="str">
        <f t="shared" si="1"/>
        <v>Increase</v>
      </c>
      <c r="R7" s="42" t="str">
        <f t="shared" si="1"/>
        <v>-</v>
      </c>
      <c r="S7" s="42" t="str">
        <f t="shared" si="1"/>
        <v>-</v>
      </c>
      <c r="T7" s="42" t="str">
        <f t="shared" si="1"/>
        <v>-</v>
      </c>
      <c r="U7" s="42" t="str">
        <f t="shared" si="1"/>
        <v>-</v>
      </c>
      <c r="AN7" t="s">
        <v>58</v>
      </c>
      <c r="AP7" t="s">
        <v>4</v>
      </c>
      <c r="AR7" s="19">
        <v>0.125</v>
      </c>
      <c r="AT7" s="26" t="s">
        <v>1</v>
      </c>
      <c r="AU7" s="19">
        <v>0.125</v>
      </c>
      <c r="AV7" s="19" t="str">
        <f t="shared" si="0"/>
        <v>Monday 0.125</v>
      </c>
      <c r="AW7">
        <v>4</v>
      </c>
      <c r="BC7" s="26" t="s">
        <v>4</v>
      </c>
      <c r="BD7" s="27" t="s">
        <v>5</v>
      </c>
      <c r="BE7" s="28"/>
    </row>
    <row r="8" spans="1:57" x14ac:dyDescent="0.25">
      <c r="B8" s="192" t="s">
        <v>0</v>
      </c>
      <c r="C8" s="192"/>
      <c r="D8" s="61">
        <f>+SUMMARY!E11</f>
        <v>0.79166666666666696</v>
      </c>
      <c r="K8" s="143"/>
      <c r="AN8" t="s">
        <v>60</v>
      </c>
      <c r="AP8" t="s">
        <v>5</v>
      </c>
      <c r="AR8" s="19">
        <v>0.16666666666666699</v>
      </c>
      <c r="AT8" s="26" t="s">
        <v>1</v>
      </c>
      <c r="AU8" s="19">
        <v>0.16666666666666699</v>
      </c>
      <c r="AV8" s="19" t="str">
        <f t="shared" si="0"/>
        <v>Monday 0.166666666666667</v>
      </c>
      <c r="AW8">
        <v>5</v>
      </c>
      <c r="AY8" t="str">
        <f>+CONCATENATE(D7," ",D8)</f>
        <v>Friday 0.791666666666667</v>
      </c>
      <c r="BB8">
        <f>+VLOOKUP(AY8,$AV$4:$AW$171,2,FALSE)</f>
        <v>116</v>
      </c>
      <c r="BC8" s="26" t="s">
        <v>5</v>
      </c>
      <c r="BD8" s="27" t="s">
        <v>6</v>
      </c>
      <c r="BE8" s="28"/>
    </row>
    <row r="9" spans="1:57" x14ac:dyDescent="0.25">
      <c r="B9" s="192" t="s">
        <v>61</v>
      </c>
      <c r="C9" s="192"/>
      <c r="D9" s="60" t="str">
        <f>+SUMMARY!E12</f>
        <v>Sunday</v>
      </c>
      <c r="AN9" t="s">
        <v>62</v>
      </c>
      <c r="AP9" t="s">
        <v>6</v>
      </c>
      <c r="AR9" s="19">
        <v>0.20833333333333301</v>
      </c>
      <c r="AT9" s="26" t="s">
        <v>1</v>
      </c>
      <c r="AU9" s="19">
        <v>0.20833333333333301</v>
      </c>
      <c r="AV9" s="19" t="str">
        <f t="shared" si="0"/>
        <v>Monday 0.208333333333333</v>
      </c>
      <c r="AW9">
        <v>6</v>
      </c>
      <c r="BC9" s="26" t="s">
        <v>6</v>
      </c>
      <c r="BD9" s="27" t="s">
        <v>7</v>
      </c>
      <c r="BE9" s="28"/>
    </row>
    <row r="10" spans="1:57" x14ac:dyDescent="0.25">
      <c r="B10" s="192" t="s">
        <v>63</v>
      </c>
      <c r="C10" s="192"/>
      <c r="D10" s="61">
        <f>+SUMMARY!E13</f>
        <v>0.45833333333333298</v>
      </c>
      <c r="AN10" t="s">
        <v>64</v>
      </c>
      <c r="AP10" t="s">
        <v>7</v>
      </c>
      <c r="AR10" s="19">
        <v>0.25</v>
      </c>
      <c r="AT10" s="26" t="s">
        <v>1</v>
      </c>
      <c r="AU10" s="19">
        <v>0.25</v>
      </c>
      <c r="AV10" s="19" t="str">
        <f t="shared" si="0"/>
        <v>Monday 0.25</v>
      </c>
      <c r="AW10">
        <v>7</v>
      </c>
      <c r="AY10" t="str">
        <f>+CONCATENATE(D9," ",D10)</f>
        <v>Sunday 0.458333333333333</v>
      </c>
      <c r="BB10">
        <f>+IF((VLOOKUP(AY10,$AV$4:$AW$171,2,FALSE))&lt;BB8,168+VLOOKUP(AY10,$AV$4:$AW$171,2,FALSE),VLOOKUP(AY10,$AV$4:$AW$171,2,FALSE))</f>
        <v>156</v>
      </c>
      <c r="BC10" s="26" t="s">
        <v>7</v>
      </c>
      <c r="BD10" s="27" t="s">
        <v>1</v>
      </c>
      <c r="BE10" s="28"/>
    </row>
    <row r="11" spans="1:57" x14ac:dyDescent="0.25">
      <c r="AN11" t="s">
        <v>65</v>
      </c>
      <c r="AR11" s="19">
        <v>0.29166666666666702</v>
      </c>
      <c r="AT11" s="26" t="s">
        <v>1</v>
      </c>
      <c r="AU11" s="19">
        <v>0.29166666666666702</v>
      </c>
      <c r="AV11" s="19" t="str">
        <f t="shared" si="0"/>
        <v>Monday 0.291666666666667</v>
      </c>
      <c r="AW11">
        <v>8</v>
      </c>
    </row>
    <row r="12" spans="1:57" x14ac:dyDescent="0.25">
      <c r="B12" t="s">
        <v>72</v>
      </c>
      <c r="D12" s="20">
        <f>BB10-BB8</f>
        <v>40</v>
      </c>
      <c r="G12" s="1" t="s">
        <v>85</v>
      </c>
      <c r="W12" s="1" t="s">
        <v>218</v>
      </c>
      <c r="AN12" t="s">
        <v>96</v>
      </c>
      <c r="AR12" s="19">
        <v>0.33333333333333298</v>
      </c>
      <c r="AT12" s="26" t="s">
        <v>1</v>
      </c>
      <c r="AU12" s="19">
        <v>0.33333333333333298</v>
      </c>
      <c r="AV12" s="19" t="str">
        <f t="shared" si="0"/>
        <v>Monday 0.333333333333333</v>
      </c>
      <c r="AW12">
        <v>9</v>
      </c>
    </row>
    <row r="13" spans="1:57" ht="34.5" x14ac:dyDescent="0.25">
      <c r="G13" s="40" t="s">
        <v>49</v>
      </c>
      <c r="H13" s="40" t="s">
        <v>52</v>
      </c>
      <c r="I13" s="40" t="s">
        <v>55</v>
      </c>
      <c r="J13" s="40" t="s">
        <v>58</v>
      </c>
      <c r="K13" s="40" t="s">
        <v>60</v>
      </c>
      <c r="L13" s="40" t="s">
        <v>62</v>
      </c>
      <c r="M13" s="40" t="s">
        <v>64</v>
      </c>
      <c r="N13" s="40" t="s">
        <v>65</v>
      </c>
      <c r="O13" s="40" t="s">
        <v>96</v>
      </c>
      <c r="P13" s="40" t="s">
        <v>66</v>
      </c>
      <c r="Q13" s="40" t="s">
        <v>67</v>
      </c>
      <c r="R13" s="40" t="s">
        <v>331</v>
      </c>
      <c r="S13" s="40" t="s">
        <v>68</v>
      </c>
      <c r="T13" s="40" t="s">
        <v>69</v>
      </c>
      <c r="U13" s="40" t="s">
        <v>70</v>
      </c>
      <c r="V13" s="40"/>
      <c r="W13" s="40" t="s">
        <v>49</v>
      </c>
      <c r="X13" s="40" t="s">
        <v>52</v>
      </c>
      <c r="Y13" s="40" t="s">
        <v>55</v>
      </c>
      <c r="Z13" s="40" t="s">
        <v>58</v>
      </c>
      <c r="AA13" s="40" t="s">
        <v>60</v>
      </c>
      <c r="AB13" s="40" t="s">
        <v>62</v>
      </c>
      <c r="AC13" s="40" t="s">
        <v>64</v>
      </c>
      <c r="AD13" s="40" t="s">
        <v>65</v>
      </c>
      <c r="AE13" s="40" t="s">
        <v>96</v>
      </c>
      <c r="AF13" s="40" t="s">
        <v>66</v>
      </c>
      <c r="AG13" s="40" t="s">
        <v>67</v>
      </c>
      <c r="AH13" s="40" t="s">
        <v>331</v>
      </c>
      <c r="AI13" s="40" t="s">
        <v>68</v>
      </c>
      <c r="AJ13" s="40" t="s">
        <v>69</v>
      </c>
      <c r="AK13" s="40" t="s">
        <v>70</v>
      </c>
      <c r="AN13" t="s">
        <v>66</v>
      </c>
      <c r="AR13" s="19">
        <v>0.375</v>
      </c>
      <c r="AT13" s="26" t="s">
        <v>1</v>
      </c>
      <c r="AU13" s="19">
        <v>0.375</v>
      </c>
      <c r="AV13" s="19" t="str">
        <f t="shared" si="0"/>
        <v>Monday 0.375</v>
      </c>
      <c r="AW13">
        <v>10</v>
      </c>
    </row>
    <row r="14" spans="1:57" x14ac:dyDescent="0.25">
      <c r="G14" s="43">
        <f>+VLOOKUP(CONCATENATE(G13," ",$D$5),CapacityTable!$D$6:$E$37,2,FALSE)</f>
        <v>2300</v>
      </c>
      <c r="H14" s="43">
        <f>+VLOOKUP(CONCATENATE(H13," ",$D$5),CapacityTable!$D$6:$E$37,2,FALSE)</f>
        <v>2000</v>
      </c>
      <c r="I14" s="43">
        <f>+VLOOKUP(CONCATENATE(I13," ",$D$5),CapacityTable!$D$6:$E$37,2,FALSE)</f>
        <v>2000</v>
      </c>
      <c r="J14" s="43">
        <f>+VLOOKUP(CONCATENATE(J13," ",$D$5),CapacityTable!$D$6:$E$37,2,FALSE)</f>
        <v>3500</v>
      </c>
      <c r="K14" s="43">
        <f>+VLOOKUP(CONCATENATE(K13," ",$D$5),CapacityTable!$D$6:$E$37,2,FALSE)</f>
        <v>3250</v>
      </c>
      <c r="L14" s="43">
        <f>+VLOOKUP(CONCATENATE(L13," ",$D$5),CapacityTable!$D$6:$E$37,2,FALSE)</f>
        <v>3000</v>
      </c>
      <c r="M14" s="43">
        <f>+VLOOKUP(CONCATENATE(M13," ",$D$5),CapacityTable!$D$6:$E$37,2,FALSE)</f>
        <v>3300</v>
      </c>
      <c r="N14" s="43">
        <f>+VLOOKUP(CONCATENATE(N13," ",$D$5),CapacityTable!$D$6:$E$37,2,FALSE)</f>
        <v>5600</v>
      </c>
      <c r="O14" s="43">
        <f>+VLOOKUP(CONCATENATE(O13," ",$D$5),CapacityTable!$D$6:$E$37,2,FALSE)</f>
        <v>1400</v>
      </c>
      <c r="P14" s="43">
        <f>+VLOOKUP(CONCATENATE(P13," ",$D$5),CapacityTable!$D$6:$E$37,2,FALSE)</f>
        <v>2200</v>
      </c>
      <c r="Q14" s="43">
        <f>+VLOOKUP(CONCATENATE(Q13," ",$D$5),CapacityTable!$D$6:$E$37,2,FALSE)</f>
        <v>4000</v>
      </c>
      <c r="R14" s="43">
        <f>+VLOOKUP(CONCATENATE(R13," ",$D$5),CapacityTable!$D$6:$E$37,2,FALSE)</f>
        <v>4000</v>
      </c>
      <c r="S14" s="43">
        <f>+VLOOKUP(CONCATENATE(S13," ",$D$5),CapacityTable!$D$6:$E$37,2,FALSE)</f>
        <v>2400</v>
      </c>
      <c r="T14" s="43">
        <f>+VLOOKUP(CONCATENATE(T13," ",$D$5),CapacityTable!$D$6:$E$37,2,FALSE)</f>
        <v>4400</v>
      </c>
      <c r="U14" s="43">
        <f>+VLOOKUP(CONCATENATE(U13," ",$D$5),CapacityTable!$D$6:$E$37,2,FALSE)</f>
        <v>1400</v>
      </c>
      <c r="V14" s="43"/>
      <c r="W14" s="77">
        <f>+VLOOKUP(CONCATENATE($D$4," ",W13," ",$D$5),DiversionTable!$V$6:$Y$500,4,FALSE)</f>
        <v>0</v>
      </c>
      <c r="X14" s="77">
        <f>+VLOOKUP(CONCATENATE($D$4," ",X13," ",$D$5),DiversionTable!$V$6:$Y$500,4,FALSE)</f>
        <v>0</v>
      </c>
      <c r="Y14" s="77">
        <f>+VLOOKUP(CONCATENATE($D$4," ",Y13," ",$D$5),DiversionTable!$V$6:$Y$500,4,FALSE)</f>
        <v>0</v>
      </c>
      <c r="Z14" s="77">
        <f>+VLOOKUP(CONCATENATE($D$4," ",Z13," ",$D$5),DiversionTable!$V$6:$Y$500,4,FALSE)</f>
        <v>0</v>
      </c>
      <c r="AA14" s="77">
        <f>+VLOOKUP(CONCATENATE($D$4," ",AA13," ",$D$5),DiversionTable!$V$6:$Y$500,4,FALSE)</f>
        <v>0</v>
      </c>
      <c r="AB14" s="77">
        <f>+VLOOKUP(CONCATENATE($D$4," ",AB13," ",$D$5),DiversionTable!$V$6:$Y$500,4,FALSE)</f>
        <v>0.11</v>
      </c>
      <c r="AC14" s="77">
        <f>+VLOOKUP(CONCATENATE($D$4," ",AC13," ",$D$5),DiversionTable!$V$6:$Y$500,4,FALSE)</f>
        <v>-0.42</v>
      </c>
      <c r="AD14" s="77" t="str">
        <f>+VLOOKUP(CONCATENATE($D$4," ",AD13," ",$D$5),DiversionTable!$V$6:$Y$500,4,FALSE)</f>
        <v>closed</v>
      </c>
      <c r="AE14" s="77">
        <f>+VLOOKUP(CONCATENATE($D$4," ",AE13," ",$D$5),DiversionTable!$V$6:$Y$500,4,FALSE)</f>
        <v>0.01</v>
      </c>
      <c r="AF14" s="77">
        <f>+VLOOKUP(CONCATENATE($D$4," ",AF13," ",$D$5),DiversionTable!$V$6:$Y$500,4,FALSE)</f>
        <v>7.0000000000000007E-2</v>
      </c>
      <c r="AG14" s="77">
        <f>+VLOOKUP(CONCATENATE($D$4," ",AG13," ",$D$5),DiversionTable!$V$6:$Y$500,4,FALSE)</f>
        <v>0.18</v>
      </c>
      <c r="AH14" s="77">
        <f>+VLOOKUP(CONCATENATE($D$4," ",AH13," ",$D$5),DiversionTable!$V$6:$Y$500,4,FALSE)</f>
        <v>0</v>
      </c>
      <c r="AI14" s="77">
        <f>+VLOOKUP(CONCATENATE($D$4," ",AI13," ",$D$5),DiversionTable!$V$6:$Y$500,4,FALSE)</f>
        <v>0</v>
      </c>
      <c r="AJ14" s="77">
        <f>+VLOOKUP(CONCATENATE($D$4," ",AJ13," ",$D$5),DiversionTable!$V$6:$Y$500,4,FALSE)</f>
        <v>0</v>
      </c>
      <c r="AK14" s="77">
        <f>+VLOOKUP(CONCATENATE($D$4," ",AK13," ",$D$5),DiversionTable!$V$6:$Y$500,4,FALSE)</f>
        <v>0</v>
      </c>
      <c r="AN14" t="s">
        <v>67</v>
      </c>
      <c r="AR14" s="19">
        <v>0.41666666666666702</v>
      </c>
      <c r="AT14" s="26" t="s">
        <v>1</v>
      </c>
      <c r="AU14" s="19">
        <v>0.41666666666666702</v>
      </c>
      <c r="AV14" s="19" t="str">
        <f t="shared" si="0"/>
        <v>Monday 0.416666666666667</v>
      </c>
      <c r="AW14">
        <v>11</v>
      </c>
    </row>
    <row r="15" spans="1:57" x14ac:dyDescent="0.25">
      <c r="AN15" t="s">
        <v>331</v>
      </c>
      <c r="AR15" s="19">
        <v>0.45833333333333298</v>
      </c>
      <c r="AT15" s="26" t="s">
        <v>1</v>
      </c>
      <c r="AU15" s="19">
        <v>0.45833333333333298</v>
      </c>
      <c r="AV15" s="19" t="str">
        <f t="shared" si="0"/>
        <v>Monday 0.458333333333333</v>
      </c>
      <c r="AW15">
        <v>12</v>
      </c>
    </row>
    <row r="16" spans="1:57" x14ac:dyDescent="0.25">
      <c r="C16" s="125"/>
      <c r="D16" s="124"/>
      <c r="AN16" t="s">
        <v>68</v>
      </c>
      <c r="AR16" s="19">
        <v>0.5</v>
      </c>
      <c r="AT16" s="26" t="s">
        <v>1</v>
      </c>
      <c r="AU16" s="19">
        <v>0.5</v>
      </c>
      <c r="AV16" s="19" t="str">
        <f t="shared" si="0"/>
        <v>Monday 0.5</v>
      </c>
      <c r="AW16">
        <v>13</v>
      </c>
    </row>
    <row r="17" spans="1:69" x14ac:dyDescent="0.25">
      <c r="AN17" t="s">
        <v>69</v>
      </c>
      <c r="AR17" s="19">
        <v>0.54166666666666696</v>
      </c>
      <c r="AT17" s="26" t="s">
        <v>1</v>
      </c>
      <c r="AU17" s="19">
        <v>0.54166666666666696</v>
      </c>
      <c r="AV17" s="19" t="str">
        <f t="shared" si="0"/>
        <v>Monday 0.541666666666667</v>
      </c>
      <c r="AW17">
        <v>14</v>
      </c>
    </row>
    <row r="18" spans="1:69" x14ac:dyDescent="0.25">
      <c r="A18" s="193" t="s">
        <v>262</v>
      </c>
      <c r="B18" s="193"/>
      <c r="C18" s="193"/>
      <c r="D18" s="193"/>
      <c r="G18" s="1" t="s">
        <v>71</v>
      </c>
      <c r="R18" s="1"/>
      <c r="S18" s="1"/>
      <c r="T18" s="1"/>
      <c r="U18" s="1"/>
      <c r="V18" s="1"/>
      <c r="W18" s="1" t="s">
        <v>261</v>
      </c>
      <c r="AN18" t="s">
        <v>70</v>
      </c>
      <c r="AR18" s="19">
        <v>0.58333333333333304</v>
      </c>
      <c r="AT18" s="26" t="s">
        <v>1</v>
      </c>
      <c r="AU18" s="19">
        <v>0.58333333333333304</v>
      </c>
      <c r="AV18" s="19" t="str">
        <f t="shared" si="0"/>
        <v>Monday 0.583333333333333</v>
      </c>
      <c r="AW18">
        <v>15</v>
      </c>
    </row>
    <row r="19" spans="1:69" x14ac:dyDescent="0.25">
      <c r="AR19" s="19">
        <v>0.625</v>
      </c>
      <c r="AT19" s="26" t="s">
        <v>1</v>
      </c>
      <c r="AU19" s="19">
        <v>0.625</v>
      </c>
      <c r="AV19" s="19" t="str">
        <f t="shared" si="0"/>
        <v>Monday 0.625</v>
      </c>
      <c r="AW19">
        <v>16</v>
      </c>
    </row>
    <row r="20" spans="1:69" ht="33.75" customHeight="1" x14ac:dyDescent="0.25">
      <c r="D20" s="33" t="str">
        <f>+CONCATENATE(D4," ",D5)</f>
        <v>Berkley Bridge Toward Va Beach</v>
      </c>
      <c r="G20" s="40" t="s">
        <v>49</v>
      </c>
      <c r="H20" s="40" t="s">
        <v>52</v>
      </c>
      <c r="I20" s="40" t="s">
        <v>55</v>
      </c>
      <c r="J20" s="40" t="s">
        <v>58</v>
      </c>
      <c r="K20" s="40" t="s">
        <v>60</v>
      </c>
      <c r="L20" s="40" t="s">
        <v>62</v>
      </c>
      <c r="M20" s="40" t="s">
        <v>64</v>
      </c>
      <c r="N20" s="40" t="s">
        <v>65</v>
      </c>
      <c r="O20" s="40" t="s">
        <v>96</v>
      </c>
      <c r="P20" s="40" t="s">
        <v>66</v>
      </c>
      <c r="Q20" s="40" t="s">
        <v>67</v>
      </c>
      <c r="R20" s="40" t="s">
        <v>331</v>
      </c>
      <c r="S20" s="40" t="s">
        <v>68</v>
      </c>
      <c r="T20" s="40" t="s">
        <v>69</v>
      </c>
      <c r="U20" s="40" t="s">
        <v>70</v>
      </c>
      <c r="V20" s="40"/>
      <c r="W20" s="40" t="s">
        <v>49</v>
      </c>
      <c r="X20" s="40" t="s">
        <v>52</v>
      </c>
      <c r="Y20" s="40" t="s">
        <v>55</v>
      </c>
      <c r="Z20" s="40" t="s">
        <v>58</v>
      </c>
      <c r="AA20" s="40" t="s">
        <v>60</v>
      </c>
      <c r="AB20" s="40" t="s">
        <v>62</v>
      </c>
      <c r="AC20" s="40" t="s">
        <v>64</v>
      </c>
      <c r="AD20" s="40" t="s">
        <v>65</v>
      </c>
      <c r="AE20" s="40" t="s">
        <v>96</v>
      </c>
      <c r="AF20" s="40" t="s">
        <v>66</v>
      </c>
      <c r="AG20" s="40" t="s">
        <v>67</v>
      </c>
      <c r="AH20" s="40" t="s">
        <v>331</v>
      </c>
      <c r="AI20" s="40" t="s">
        <v>68</v>
      </c>
      <c r="AJ20" s="40" t="s">
        <v>69</v>
      </c>
      <c r="AK20" s="40" t="s">
        <v>70</v>
      </c>
      <c r="AN20" s="34" t="s">
        <v>82</v>
      </c>
      <c r="AR20" s="19">
        <v>0.66666666666666696</v>
      </c>
      <c r="AT20" s="26" t="s">
        <v>1</v>
      </c>
      <c r="AU20" s="19">
        <v>0.66666666666666696</v>
      </c>
      <c r="AV20" s="19" t="str">
        <f t="shared" si="0"/>
        <v>Monday 0.666666666666667</v>
      </c>
      <c r="AW20">
        <v>17</v>
      </c>
      <c r="BC20" s="34" t="s">
        <v>83</v>
      </c>
    </row>
    <row r="21" spans="1:69" x14ac:dyDescent="0.25">
      <c r="A21" s="22">
        <v>1</v>
      </c>
      <c r="B21" s="21" t="str">
        <f>D7</f>
        <v>Friday</v>
      </c>
      <c r="C21" s="21">
        <f>D8</f>
        <v>0.79166666666666696</v>
      </c>
      <c r="D21" s="23">
        <f>+IF(A21="","-",VLOOKUP(AN21,VolumeTable!$H$4:$I$50000,2,FALSE))</f>
        <v>2822.6666666666661</v>
      </c>
      <c r="G21" s="23">
        <f>+IF(A21="","-",VLOOKUP(BC21,VolumeTable!$H$4:$I$50000,2,FALSE))</f>
        <v>758.91666666666674</v>
      </c>
      <c r="H21" s="23">
        <f>+IF(A21="","-",VLOOKUP(BD21,VolumeTable!$H$4:$I$50000,2,FALSE))</f>
        <v>295.07016321840678</v>
      </c>
      <c r="I21" s="23">
        <f>+IF(A21="","-",VLOOKUP(BE21,VolumeTable!$H$4:$I$50000,2,FALSE))</f>
        <v>425.58133110345915</v>
      </c>
      <c r="J21" s="23">
        <f>+IF(A21="","-",VLOOKUP(BF21,VolumeTable!$H$4:$I$50000,2,FALSE))</f>
        <v>1295.1944444444443</v>
      </c>
      <c r="K21" s="23">
        <f>+IF(A21="","-",VLOOKUP(BG21,VolumeTable!$H$4:$I$50000,2,FALSE))</f>
        <v>2477.9444444444448</v>
      </c>
      <c r="L21" s="23">
        <f>+IF(A21="","-",VLOOKUP(BH21,VolumeTable!$H$4:$I$50000,2,FALSE))</f>
        <v>622.81818181818176</v>
      </c>
      <c r="M21" s="23">
        <f>+IF(A21="","-",VLOOKUP(BI21,VolumeTable!$H$4:$I$50000,2,FALSE))</f>
        <v>1645.0588235294117</v>
      </c>
      <c r="N21" s="23">
        <f>+IF(A21="","-",VLOOKUP(BJ21,VolumeTable!$H$4:$I$50000,2,FALSE))</f>
        <v>2822.6666666666661</v>
      </c>
      <c r="O21" s="23">
        <f>+IF(A21="","-",VLOOKUP(BK21,VolumeTable!$H$4:$I$50000,2,FALSE))</f>
        <v>123.11897143366075</v>
      </c>
      <c r="P21" s="23">
        <f>+IF(A21="","-",VLOOKUP(BL21,VolumeTable!$H$4:$I$50000,2,FALSE))</f>
        <v>714.29729729729718</v>
      </c>
      <c r="Q21" s="23">
        <f>+IF(A21="","-",VLOOKUP(BM21,VolumeTable!$H$4:$I$50000,2,FALSE))</f>
        <v>2105.6363636363635</v>
      </c>
      <c r="R21" s="23">
        <f>+IF(A21="","-",VLOOKUP(BN21,VolumeTable!$H$4:$I$50000,2,FALSE))</f>
        <v>649.40000000000009</v>
      </c>
      <c r="S21" s="23">
        <f>+IF(A21="","-",VLOOKUP(BO21,VolumeTable!$H$4:$I$50000,2,FALSE))</f>
        <v>716.98068056261877</v>
      </c>
      <c r="T21" s="23">
        <f>+IF(A21="","-",VLOOKUP(BP21,VolumeTable!$H$4:$I$50000,2,FALSE))</f>
        <v>885.99409680518124</v>
      </c>
      <c r="U21" s="23">
        <f>+IF(A21="","-",VLOOKUP(BQ21,VolumeTable!$H$4:$I$50000,2,FALSE))</f>
        <v>243.39854262127665</v>
      </c>
      <c r="W21" s="23">
        <f t="shared" ref="W21:AK21" si="2">+IF($B21="-","-",IF(W$14="closed",0,G21+($D21*W$14)))</f>
        <v>758.91666666666674</v>
      </c>
      <c r="X21" s="23">
        <f t="shared" si="2"/>
        <v>295.07016321840678</v>
      </c>
      <c r="Y21" s="23">
        <f t="shared" si="2"/>
        <v>425.58133110345915</v>
      </c>
      <c r="Z21" s="23">
        <f t="shared" si="2"/>
        <v>1295.1944444444443</v>
      </c>
      <c r="AA21" s="23">
        <f t="shared" si="2"/>
        <v>2477.9444444444448</v>
      </c>
      <c r="AB21" s="23">
        <f t="shared" si="2"/>
        <v>933.3115151515151</v>
      </c>
      <c r="AC21" s="23">
        <f t="shared" si="2"/>
        <v>459.53882352941196</v>
      </c>
      <c r="AD21" s="23">
        <f t="shared" si="2"/>
        <v>0</v>
      </c>
      <c r="AE21" s="23">
        <f t="shared" si="2"/>
        <v>151.34563810032739</v>
      </c>
      <c r="AF21" s="23">
        <f t="shared" si="2"/>
        <v>911.88396396396388</v>
      </c>
      <c r="AG21" s="23">
        <f t="shared" si="2"/>
        <v>2613.7163636363634</v>
      </c>
      <c r="AH21" s="23">
        <f t="shared" si="2"/>
        <v>649.40000000000009</v>
      </c>
      <c r="AI21" s="23">
        <f t="shared" si="2"/>
        <v>716.98068056261877</v>
      </c>
      <c r="AJ21" s="23">
        <f t="shared" si="2"/>
        <v>885.99409680518124</v>
      </c>
      <c r="AK21" s="23">
        <f t="shared" si="2"/>
        <v>243.39854262127665</v>
      </c>
      <c r="AN21" s="24" t="str">
        <f>+CONCATENATE($D$4," ",$D$5," ",$D$6," ",B21," ",ROUNDDOWN(C21*24,0))</f>
        <v>Berkley Bridge Toward Va Beach Non-Summer Friday 19</v>
      </c>
      <c r="AR21" s="19">
        <v>0.70833333333333304</v>
      </c>
      <c r="AT21" s="26" t="s">
        <v>1</v>
      </c>
      <c r="AU21" s="19">
        <v>0.70833333333333304</v>
      </c>
      <c r="AV21" s="19" t="str">
        <f t="shared" si="0"/>
        <v>Monday 0.708333333333333</v>
      </c>
      <c r="AW21">
        <v>18</v>
      </c>
      <c r="BC21" s="24" t="str">
        <f t="shared" ref="BC21:BC52" si="3">+CONCATENATE(G$20," ",$D$5," ",$D$6," ",$B21," ",ROUNDDOWN($C21*24,0))</f>
        <v>James River Bridge Toward Va Beach Non-Summer Friday 19</v>
      </c>
      <c r="BD21" s="24" t="str">
        <f t="shared" ref="BD21:BD52" si="4">+CONCATENATE(H$20," ",$D$5," ",$D$6," ",$B21," ",ROUNDDOWN($C21*24,0))</f>
        <v>Hazelwood Bridge Toward Va Beach Non-Summer Friday 19</v>
      </c>
      <c r="BE21" s="24" t="str">
        <f t="shared" ref="BE21:BE52" si="5">+CONCATENATE(I$20," ",$D$5," ",$D$6," ",$B21," ",ROUNDDOWN($C21*24,0))</f>
        <v>Godwin Bridge Toward Va Beach Non-Summer Friday 19</v>
      </c>
      <c r="BF21" s="24" t="str">
        <f t="shared" ref="BF21:BF52" si="6">+CONCATENATE(J$20," ",$D$5," ",$D$6," ",$B21," ",ROUNDDOWN($C21*24,0))</f>
        <v>MMMBT Toward Va Beach Non-Summer Friday 19</v>
      </c>
      <c r="BG21" s="24" t="str">
        <f t="shared" ref="BG21:BG52" si="7">+CONCATENATE(K$20," ",$D$5," ",$D$6," ",$B21," ",ROUNDDOWN($C21*24,0))</f>
        <v>HRBT Toward Va Beach Non-Summer Friday 19</v>
      </c>
      <c r="BH21" s="24" t="str">
        <f t="shared" ref="BH21:BH52" si="8">+CONCATENATE(L$20," ",$D$5," ",$D$6," ",$B21," ",ROUNDDOWN($C21*24,0))</f>
        <v>Midtown Tunnel Toward Va Beach Non-Summer Friday 19</v>
      </c>
      <c r="BI21" s="24" t="str">
        <f t="shared" ref="BI21:BI52" si="9">+CONCATENATE(M$20," ",$D$5," ",$D$6," ",$B21," ",ROUNDDOWN($C21*24,0))</f>
        <v>Downtown Tunnel Toward Va Beach Non-Summer Friday 19</v>
      </c>
      <c r="BJ21" s="24" t="str">
        <f t="shared" ref="BJ21:BJ52" si="10">+CONCATENATE(N$20," ",$D$5," ",$D$6," ",$B21," ",ROUNDDOWN($C21*24,0))</f>
        <v>Berkley Bridge Toward Va Beach Non-Summer Friday 19</v>
      </c>
      <c r="BK21" s="24" t="str">
        <f t="shared" ref="BK21:BK52" si="11">+CONCATENATE(O$20," ",$D$5," ",$D$6," ",$B21," ",ROUNDDOWN($C21*24,0))</f>
        <v>Jordan Bridge Toward Va Beach Non-Summer Friday 19</v>
      </c>
      <c r="BL21" s="24" t="str">
        <f t="shared" ref="BL21:BL52" si="12">+CONCATENATE(P$20," ",$D$5," ",$D$6," ",$B21," ",ROUNDDOWN($C21*24,0))</f>
        <v>Gilmerton Bridge Toward Va Beach Non-Summer Friday 19</v>
      </c>
      <c r="BM21" s="24" t="str">
        <f t="shared" ref="BM21:BM52" si="13">+CONCATENATE(Q$20," ",$D$5," ",$D$6," ",$B21," ",ROUNDDOWN($C21*24,0))</f>
        <v>High Rise Bridge Toward Va Beach Non-Summer Friday 19</v>
      </c>
      <c r="BN21" s="24" t="str">
        <f t="shared" ref="BN21:BN52" si="14">+CONCATENATE(R$20," ",$D$5," ",$D$6," ",$B21," ",ROUNDDOWN($C21*24,0))</f>
        <v>Veterans Bridge Toward Va Beach Non-Summer Friday 19</v>
      </c>
      <c r="BO21" s="24" t="str">
        <f t="shared" ref="BO21:BO52" si="15">+CONCATENATE(S$20," ",$D$5," ",$D$6," ",$B21," ",ROUNDDOWN($C21*24,0))</f>
        <v>Great Bridge Bridge Toward Va Beach Non-Summer Friday 19</v>
      </c>
      <c r="BP21" s="24" t="str">
        <f t="shared" ref="BP21:BP52" si="16">+CONCATENATE(T$20," ",$D$5," ",$D$6," ",$B21," ",ROUNDDOWN($C21*24,0))</f>
        <v>Chesapeake Exp Bridge Toward Va Beach Non-Summer Friday 19</v>
      </c>
      <c r="BQ21" s="24" t="str">
        <f t="shared" ref="BQ21:BQ52" si="17">+CONCATENATE(U$20," ",$D$5," ",$D$6," ",$B21," ",ROUNDDOWN($C21*24,0))</f>
        <v>Centerville Bridge Toward Va Beach Non-Summer Friday 19</v>
      </c>
    </row>
    <row r="22" spans="1:69" x14ac:dyDescent="0.25">
      <c r="A22" s="22">
        <f>+IF(A21="","-",IF((A21+1)&gt;$D$12,"",A21+1))</f>
        <v>2</v>
      </c>
      <c r="B22" s="22" t="str">
        <f>+IF(A22="","-",IF(C22=0,VLOOKUP(B21,$BC$4:$BD$10,2,FALSE),B21))</f>
        <v>Friday</v>
      </c>
      <c r="C22" s="21">
        <f t="shared" ref="C22:C39" si="18">+IF(A22="","-",IF(ROUND(C21+(1/24),5)=1,0,C21+(1/24)))</f>
        <v>0.83333333333333359</v>
      </c>
      <c r="D22" s="23">
        <f>+IF(A22="","-",VLOOKUP(AN22,VolumeTable!$H$4:$I$50000,2,FALSE))</f>
        <v>2213.4761904761904</v>
      </c>
      <c r="G22" s="23">
        <f>+IF(A22="","-",VLOOKUP(BC22,VolumeTable!$H$4:$I$50000,2,FALSE))</f>
        <v>642.97222222222217</v>
      </c>
      <c r="H22" s="23">
        <f>+IF(A22="","-",VLOOKUP(BD22,VolumeTable!$H$4:$I$50000,2,FALSE))</f>
        <v>219.08758251703364</v>
      </c>
      <c r="I22" s="23">
        <f>+IF(A22="","-",VLOOKUP(BE22,VolumeTable!$H$4:$I$50000,2,FALSE))</f>
        <v>256.85250108668538</v>
      </c>
      <c r="J22" s="23">
        <f>+IF(A22="","-",VLOOKUP(BF22,VolumeTable!$H$4:$I$50000,2,FALSE))</f>
        <v>997.66666666666663</v>
      </c>
      <c r="K22" s="23">
        <f>+IF(A22="","-",VLOOKUP(BG22,VolumeTable!$H$4:$I$50000,2,FALSE))</f>
        <v>2107.1944444444443</v>
      </c>
      <c r="L22" s="23">
        <f>+IF(A22="","-",VLOOKUP(BH22,VolumeTable!$H$4:$I$50000,2,FALSE))</f>
        <v>395.95454545454544</v>
      </c>
      <c r="M22" s="23">
        <f>+IF(A22="","-",VLOOKUP(BI22,VolumeTable!$H$4:$I$50000,2,FALSE))</f>
        <v>1328.6939393939394</v>
      </c>
      <c r="N22" s="23">
        <f>+IF(A22="","-",VLOOKUP(BJ22,VolumeTable!$H$4:$I$50000,2,FALSE))</f>
        <v>2213.4761904761904</v>
      </c>
      <c r="O22" s="23">
        <f>+IF(A22="","-",VLOOKUP(BK22,VolumeTable!$H$4:$I$50000,2,FALSE))</f>
        <v>76.938402638232347</v>
      </c>
      <c r="P22" s="23">
        <f>+IF(A22="","-",VLOOKUP(BL22,VolumeTable!$H$4:$I$50000,2,FALSE))</f>
        <v>533.64864864864865</v>
      </c>
      <c r="Q22" s="23">
        <f>+IF(A22="","-",VLOOKUP(BM22,VolumeTable!$H$4:$I$50000,2,FALSE))</f>
        <v>1630.1818181818182</v>
      </c>
      <c r="R22" s="23">
        <f>+IF(A22="","-",VLOOKUP(BN22,VolumeTable!$H$4:$I$50000,2,FALSE))</f>
        <v>498.64000000000004</v>
      </c>
      <c r="S22" s="23">
        <f>+IF(A22="","-",VLOOKUP(BO22,VolumeTable!$H$4:$I$50000,2,FALSE))</f>
        <v>606.26367254006334</v>
      </c>
      <c r="T22" s="23">
        <f>+IF(A22="","-",VLOOKUP(BP22,VolumeTable!$H$4:$I$50000,2,FALSE))</f>
        <v>629.15547990759319</v>
      </c>
      <c r="U22" s="23">
        <f>+IF(A22="","-",VLOOKUP(BQ22,VolumeTable!$H$4:$I$50000,2,FALSE))</f>
        <v>158.32685267295395</v>
      </c>
      <c r="W22" s="23">
        <f t="shared" ref="W22:W85" si="19">+IF($B22="-","-",IF(W$14="closed",0,G22+($D22*W$14)))</f>
        <v>642.97222222222217</v>
      </c>
      <c r="X22" s="23">
        <f t="shared" ref="X22:X85" si="20">+IF($B22="-","-",IF(X$14="closed",0,H22+($D22*X$14)))</f>
        <v>219.08758251703364</v>
      </c>
      <c r="Y22" s="23">
        <f t="shared" ref="Y22:AB85" si="21">+IF($B22="-","-",IF(Y$14="closed",0,I22+($D22*Y$14)))</f>
        <v>256.85250108668538</v>
      </c>
      <c r="Z22" s="23">
        <f t="shared" si="21"/>
        <v>997.66666666666663</v>
      </c>
      <c r="AA22" s="23">
        <f t="shared" si="21"/>
        <v>2107.1944444444443</v>
      </c>
      <c r="AB22" s="23">
        <f t="shared" si="21"/>
        <v>639.43692640692643</v>
      </c>
      <c r="AC22" s="23">
        <f t="shared" ref="AC22:AF85" si="22">+IF($B22="-","-",IF(AC$14="closed",0,M22+($D22*AC$14)))</f>
        <v>399.03393939393948</v>
      </c>
      <c r="AD22" s="23">
        <f t="shared" si="22"/>
        <v>0</v>
      </c>
      <c r="AE22" s="23">
        <f t="shared" si="22"/>
        <v>99.073164542994249</v>
      </c>
      <c r="AF22" s="23">
        <f t="shared" si="22"/>
        <v>688.59198198198192</v>
      </c>
      <c r="AG22" s="23">
        <f t="shared" ref="AG22:AJ85" si="23">+IF($B22="-","-",IF(AG$14="closed",0,Q22+($D22*AG$14)))</f>
        <v>2028.6075324675326</v>
      </c>
      <c r="AH22" s="23">
        <f t="shared" si="23"/>
        <v>498.64000000000004</v>
      </c>
      <c r="AI22" s="23">
        <f t="shared" si="23"/>
        <v>606.26367254006334</v>
      </c>
      <c r="AJ22" s="23">
        <f t="shared" si="23"/>
        <v>629.15547990759319</v>
      </c>
      <c r="AK22" s="23">
        <f t="shared" ref="AK22:AK85" si="24">+IF($B22="-","-",IF(AK$14="closed",0,U22+($D22*AK$14)))</f>
        <v>158.32685267295395</v>
      </c>
      <c r="AN22" s="24" t="str">
        <f t="shared" ref="AN22:AN85" si="25">+CONCATENATE($D$4," ",$D$5," ",$D$6," ",B22," ",ROUNDDOWN(C22*24,0))</f>
        <v>Berkley Bridge Toward Va Beach Non-Summer Friday 20</v>
      </c>
      <c r="AR22" s="19">
        <v>0.75</v>
      </c>
      <c r="AT22" s="26" t="s">
        <v>1</v>
      </c>
      <c r="AU22" s="19">
        <v>0.75</v>
      </c>
      <c r="AV22" s="19" t="str">
        <f t="shared" si="0"/>
        <v>Monday 0.75</v>
      </c>
      <c r="AW22">
        <v>19</v>
      </c>
      <c r="BC22" s="24" t="str">
        <f t="shared" si="3"/>
        <v>James River Bridge Toward Va Beach Non-Summer Friday 20</v>
      </c>
      <c r="BD22" s="24" t="str">
        <f t="shared" si="4"/>
        <v>Hazelwood Bridge Toward Va Beach Non-Summer Friday 20</v>
      </c>
      <c r="BE22" s="24" t="str">
        <f t="shared" si="5"/>
        <v>Godwin Bridge Toward Va Beach Non-Summer Friday 20</v>
      </c>
      <c r="BF22" s="24" t="str">
        <f t="shared" si="6"/>
        <v>MMMBT Toward Va Beach Non-Summer Friday 20</v>
      </c>
      <c r="BG22" s="24" t="str">
        <f t="shared" si="7"/>
        <v>HRBT Toward Va Beach Non-Summer Friday 20</v>
      </c>
      <c r="BH22" s="24" t="str">
        <f t="shared" si="8"/>
        <v>Midtown Tunnel Toward Va Beach Non-Summer Friday 20</v>
      </c>
      <c r="BI22" s="24" t="str">
        <f t="shared" si="9"/>
        <v>Downtown Tunnel Toward Va Beach Non-Summer Friday 20</v>
      </c>
      <c r="BJ22" s="24" t="str">
        <f t="shared" si="10"/>
        <v>Berkley Bridge Toward Va Beach Non-Summer Friday 20</v>
      </c>
      <c r="BK22" s="24" t="str">
        <f t="shared" si="11"/>
        <v>Jordan Bridge Toward Va Beach Non-Summer Friday 20</v>
      </c>
      <c r="BL22" s="24" t="str">
        <f t="shared" si="12"/>
        <v>Gilmerton Bridge Toward Va Beach Non-Summer Friday 20</v>
      </c>
      <c r="BM22" s="24" t="str">
        <f t="shared" si="13"/>
        <v>High Rise Bridge Toward Va Beach Non-Summer Friday 20</v>
      </c>
      <c r="BN22" s="24" t="str">
        <f t="shared" si="14"/>
        <v>Veterans Bridge Toward Va Beach Non-Summer Friday 20</v>
      </c>
      <c r="BO22" s="24" t="str">
        <f t="shared" si="15"/>
        <v>Great Bridge Bridge Toward Va Beach Non-Summer Friday 20</v>
      </c>
      <c r="BP22" s="24" t="str">
        <f t="shared" si="16"/>
        <v>Chesapeake Exp Bridge Toward Va Beach Non-Summer Friday 20</v>
      </c>
      <c r="BQ22" s="24" t="str">
        <f t="shared" si="17"/>
        <v>Centerville Bridge Toward Va Beach Non-Summer Friday 20</v>
      </c>
    </row>
    <row r="23" spans="1:69" x14ac:dyDescent="0.25">
      <c r="A23" s="22">
        <f t="shared" ref="A23:A54" si="26">+IF(A22="","",IF((A22+1)&gt;$D$12,"",A22+1))</f>
        <v>3</v>
      </c>
      <c r="B23" s="22" t="str">
        <f t="shared" ref="B23:B86" si="27">+IF(A23="","-",IF(C23=0,VLOOKUP(B22,$BC$4:$BD$10,2,FALSE),B22))</f>
        <v>Friday</v>
      </c>
      <c r="C23" s="21">
        <f t="shared" si="18"/>
        <v>0.87500000000000022</v>
      </c>
      <c r="D23" s="23">
        <f>+IF(A23="","-",VLOOKUP(AN23,VolumeTable!$H$4:$I$50000,2,FALSE))</f>
        <v>1971.3809523809525</v>
      </c>
      <c r="G23" s="23">
        <f>+IF(A23="","-",VLOOKUP(BC23,VolumeTable!$H$4:$I$50000,2,FALSE))</f>
        <v>554.94444444444446</v>
      </c>
      <c r="H23" s="23">
        <f>+IF(A23="","-",VLOOKUP(BD23,VolumeTable!$H$4:$I$50000,2,FALSE))</f>
        <v>163.51021783440379</v>
      </c>
      <c r="I23" s="23">
        <f>+IF(A23="","-",VLOOKUP(BE23,VolumeTable!$H$4:$I$50000,2,FALSE))</f>
        <v>177.87902963477873</v>
      </c>
      <c r="J23" s="23">
        <f>+IF(A23="","-",VLOOKUP(BF23,VolumeTable!$H$4:$I$50000,2,FALSE))</f>
        <v>882.5</v>
      </c>
      <c r="K23" s="23">
        <f>+IF(A23="","-",VLOOKUP(BG23,VolumeTable!$H$4:$I$50000,2,FALSE))</f>
        <v>1873.6388888888889</v>
      </c>
      <c r="L23" s="23">
        <f>+IF(A23="","-",VLOOKUP(BH23,VolumeTable!$H$4:$I$50000,2,FALSE))</f>
        <v>347.13636363636363</v>
      </c>
      <c r="M23" s="23">
        <f>+IF(A23="","-",VLOOKUP(BI23,VolumeTable!$H$4:$I$50000,2,FALSE))</f>
        <v>1162.5999999999999</v>
      </c>
      <c r="N23" s="23">
        <f>+IF(A23="","-",VLOOKUP(BJ23,VolumeTable!$H$4:$I$50000,2,FALSE))</f>
        <v>1971.3809523809525</v>
      </c>
      <c r="O23" s="23">
        <f>+IF(A23="","-",VLOOKUP(BK23,VolumeTable!$H$4:$I$50000,2,FALSE))</f>
        <v>77.184191890344948</v>
      </c>
      <c r="P23" s="23">
        <f>+IF(A23="","-",VLOOKUP(BL23,VolumeTable!$H$4:$I$50000,2,FALSE))</f>
        <v>465.94594594594594</v>
      </c>
      <c r="Q23" s="23">
        <f>+IF(A23="","-",VLOOKUP(BM23,VolumeTable!$H$4:$I$50000,2,FALSE))</f>
        <v>1395.6818181818182</v>
      </c>
      <c r="R23" s="23">
        <f>+IF(A23="","-",VLOOKUP(BN23,VolumeTable!$H$4:$I$50000,2,FALSE))</f>
        <v>406.96</v>
      </c>
      <c r="S23" s="23">
        <f>+IF(A23="","-",VLOOKUP(BO23,VolumeTable!$H$4:$I$50000,2,FALSE))</f>
        <v>451.19999487575853</v>
      </c>
      <c r="T23" s="23">
        <f>+IF(A23="","-",VLOOKUP(BP23,VolumeTable!$H$4:$I$50000,2,FALSE))</f>
        <v>446.18666159936123</v>
      </c>
      <c r="U23" s="23">
        <f>+IF(A23="","-",VLOOKUP(BQ23,VolumeTable!$H$4:$I$50000,2,FALSE))</f>
        <v>121.27634154056963</v>
      </c>
      <c r="W23" s="23">
        <f t="shared" si="19"/>
        <v>554.94444444444446</v>
      </c>
      <c r="X23" s="23">
        <f t="shared" si="20"/>
        <v>163.51021783440379</v>
      </c>
      <c r="Y23" s="23">
        <f t="shared" si="21"/>
        <v>177.87902963477873</v>
      </c>
      <c r="Z23" s="23">
        <f t="shared" si="21"/>
        <v>882.5</v>
      </c>
      <c r="AA23" s="23">
        <f t="shared" si="21"/>
        <v>1873.6388888888889</v>
      </c>
      <c r="AB23" s="23">
        <f t="shared" si="21"/>
        <v>563.98826839826847</v>
      </c>
      <c r="AC23" s="23">
        <f t="shared" si="22"/>
        <v>334.61999999999989</v>
      </c>
      <c r="AD23" s="23">
        <f t="shared" si="22"/>
        <v>0</v>
      </c>
      <c r="AE23" s="23">
        <f t="shared" si="22"/>
        <v>96.898001414154479</v>
      </c>
      <c r="AF23" s="23">
        <f t="shared" si="22"/>
        <v>603.94261261261261</v>
      </c>
      <c r="AG23" s="23">
        <f t="shared" si="23"/>
        <v>1750.5303896103896</v>
      </c>
      <c r="AH23" s="23">
        <f t="shared" si="23"/>
        <v>406.96</v>
      </c>
      <c r="AI23" s="23">
        <f t="shared" si="23"/>
        <v>451.19999487575853</v>
      </c>
      <c r="AJ23" s="23">
        <f t="shared" si="23"/>
        <v>446.18666159936123</v>
      </c>
      <c r="AK23" s="23">
        <f t="shared" si="24"/>
        <v>121.27634154056963</v>
      </c>
      <c r="AN23" s="24" t="str">
        <f t="shared" si="25"/>
        <v>Berkley Bridge Toward Va Beach Non-Summer Friday 21</v>
      </c>
      <c r="AR23" s="19">
        <v>0.79166666666666696</v>
      </c>
      <c r="AT23" s="26" t="s">
        <v>1</v>
      </c>
      <c r="AU23" s="19">
        <v>0.79166666666666696</v>
      </c>
      <c r="AV23" s="19" t="str">
        <f t="shared" si="0"/>
        <v>Monday 0.791666666666667</v>
      </c>
      <c r="AW23">
        <v>20</v>
      </c>
      <c r="BC23" s="24" t="str">
        <f t="shared" si="3"/>
        <v>James River Bridge Toward Va Beach Non-Summer Friday 21</v>
      </c>
      <c r="BD23" s="24" t="str">
        <f t="shared" si="4"/>
        <v>Hazelwood Bridge Toward Va Beach Non-Summer Friday 21</v>
      </c>
      <c r="BE23" s="24" t="str">
        <f t="shared" si="5"/>
        <v>Godwin Bridge Toward Va Beach Non-Summer Friday 21</v>
      </c>
      <c r="BF23" s="24" t="str">
        <f t="shared" si="6"/>
        <v>MMMBT Toward Va Beach Non-Summer Friday 21</v>
      </c>
      <c r="BG23" s="24" t="str">
        <f t="shared" si="7"/>
        <v>HRBT Toward Va Beach Non-Summer Friday 21</v>
      </c>
      <c r="BH23" s="24" t="str">
        <f t="shared" si="8"/>
        <v>Midtown Tunnel Toward Va Beach Non-Summer Friday 21</v>
      </c>
      <c r="BI23" s="24" t="str">
        <f t="shared" si="9"/>
        <v>Downtown Tunnel Toward Va Beach Non-Summer Friday 21</v>
      </c>
      <c r="BJ23" s="24" t="str">
        <f t="shared" si="10"/>
        <v>Berkley Bridge Toward Va Beach Non-Summer Friday 21</v>
      </c>
      <c r="BK23" s="24" t="str">
        <f t="shared" si="11"/>
        <v>Jordan Bridge Toward Va Beach Non-Summer Friday 21</v>
      </c>
      <c r="BL23" s="24" t="str">
        <f t="shared" si="12"/>
        <v>Gilmerton Bridge Toward Va Beach Non-Summer Friday 21</v>
      </c>
      <c r="BM23" s="24" t="str">
        <f t="shared" si="13"/>
        <v>High Rise Bridge Toward Va Beach Non-Summer Friday 21</v>
      </c>
      <c r="BN23" s="24" t="str">
        <f t="shared" si="14"/>
        <v>Veterans Bridge Toward Va Beach Non-Summer Friday 21</v>
      </c>
      <c r="BO23" s="24" t="str">
        <f t="shared" si="15"/>
        <v>Great Bridge Bridge Toward Va Beach Non-Summer Friday 21</v>
      </c>
      <c r="BP23" s="24" t="str">
        <f t="shared" si="16"/>
        <v>Chesapeake Exp Bridge Toward Va Beach Non-Summer Friday 21</v>
      </c>
      <c r="BQ23" s="24" t="str">
        <f t="shared" si="17"/>
        <v>Centerville Bridge Toward Va Beach Non-Summer Friday 21</v>
      </c>
    </row>
    <row r="24" spans="1:69" x14ac:dyDescent="0.25">
      <c r="A24" s="22">
        <f t="shared" si="26"/>
        <v>4</v>
      </c>
      <c r="B24" s="22" t="str">
        <f t="shared" si="27"/>
        <v>Friday</v>
      </c>
      <c r="C24" s="21">
        <f t="shared" si="18"/>
        <v>0.91666666666666685</v>
      </c>
      <c r="D24" s="23">
        <f>+IF(A24="","-",VLOOKUP(AN24,VolumeTable!$H$4:$I$50000,2,FALSE))</f>
        <v>1790.7142857142853</v>
      </c>
      <c r="G24" s="23">
        <f>+IF(A24="","-",VLOOKUP(BC24,VolumeTable!$H$4:$I$50000,2,FALSE))</f>
        <v>458.30555555555554</v>
      </c>
      <c r="H24" s="23">
        <f>+IF(A24="","-",VLOOKUP(BD24,VolumeTable!$H$4:$I$50000,2,FALSE))</f>
        <v>82.157843443887629</v>
      </c>
      <c r="I24" s="23">
        <f>+IF(A24="","-",VLOOKUP(BE24,VolumeTable!$H$4:$I$50000,2,FALSE))</f>
        <v>106.07805417987161</v>
      </c>
      <c r="J24" s="23">
        <f>+IF(A24="","-",VLOOKUP(BF24,VolumeTable!$H$4:$I$50000,2,FALSE))</f>
        <v>758.94444444444446</v>
      </c>
      <c r="K24" s="23">
        <f>+IF(A24="","-",VLOOKUP(BG24,VolumeTable!$H$4:$I$50000,2,FALSE))</f>
        <v>1653.7777777777778</v>
      </c>
      <c r="L24" s="23">
        <f>+IF(A24="","-",VLOOKUP(BH24,VolumeTable!$H$4:$I$50000,2,FALSE))</f>
        <v>301.90909090909093</v>
      </c>
      <c r="M24" s="23">
        <f>+IF(A24="","-",VLOOKUP(BI24,VolumeTable!$H$4:$I$50000,2,FALSE))</f>
        <v>1094.6000000000001</v>
      </c>
      <c r="N24" s="23">
        <f>+IF(A24="","-",VLOOKUP(BJ24,VolumeTable!$H$4:$I$50000,2,FALSE))</f>
        <v>1790.7142857142853</v>
      </c>
      <c r="O24" s="23">
        <f>+IF(A24="","-",VLOOKUP(BK24,VolumeTable!$H$4:$I$50000,2,FALSE))</f>
        <v>73.427646433158245</v>
      </c>
      <c r="P24" s="23">
        <f>+IF(A24="","-",VLOOKUP(BL24,VolumeTable!$H$4:$I$50000,2,FALSE))</f>
        <v>400.35135135135135</v>
      </c>
      <c r="Q24" s="23">
        <f>+IF(A24="","-",VLOOKUP(BM24,VolumeTable!$H$4:$I$50000,2,FALSE))</f>
        <v>1096.9545454545455</v>
      </c>
      <c r="R24" s="23">
        <f>+IF(A24="","-",VLOOKUP(BN24,VolumeTable!$H$4:$I$50000,2,FALSE))</f>
        <v>318.12</v>
      </c>
      <c r="S24" s="23">
        <f>+IF(A24="","-",VLOOKUP(BO24,VolumeTable!$H$4:$I$50000,2,FALSE))</f>
        <v>284.64768351757544</v>
      </c>
      <c r="T24" s="23">
        <f>+IF(A24="","-",VLOOKUP(BP24,VolumeTable!$H$4:$I$50000,2,FALSE))</f>
        <v>344.0220469506894</v>
      </c>
      <c r="U24" s="23">
        <f>+IF(A24="","-",VLOOKUP(BQ24,VolumeTable!$H$4:$I$50000,2,FALSE))</f>
        <v>91.582197505282423</v>
      </c>
      <c r="W24" s="23">
        <f t="shared" si="19"/>
        <v>458.30555555555554</v>
      </c>
      <c r="X24" s="23">
        <f t="shared" si="20"/>
        <v>82.157843443887629</v>
      </c>
      <c r="Y24" s="23">
        <f t="shared" si="21"/>
        <v>106.07805417987161</v>
      </c>
      <c r="Z24" s="23">
        <f t="shared" si="21"/>
        <v>758.94444444444446</v>
      </c>
      <c r="AA24" s="23">
        <f t="shared" si="21"/>
        <v>1653.7777777777778</v>
      </c>
      <c r="AB24" s="23">
        <f t="shared" si="21"/>
        <v>498.88766233766233</v>
      </c>
      <c r="AC24" s="23">
        <f t="shared" si="22"/>
        <v>342.50000000000034</v>
      </c>
      <c r="AD24" s="23">
        <f t="shared" si="22"/>
        <v>0</v>
      </c>
      <c r="AE24" s="23">
        <f t="shared" si="22"/>
        <v>91.334789290301103</v>
      </c>
      <c r="AF24" s="23">
        <f t="shared" si="22"/>
        <v>525.70135135135138</v>
      </c>
      <c r="AG24" s="23">
        <f t="shared" si="23"/>
        <v>1419.2831168831169</v>
      </c>
      <c r="AH24" s="23">
        <f t="shared" si="23"/>
        <v>318.12</v>
      </c>
      <c r="AI24" s="23">
        <f t="shared" si="23"/>
        <v>284.64768351757544</v>
      </c>
      <c r="AJ24" s="23">
        <f t="shared" si="23"/>
        <v>344.0220469506894</v>
      </c>
      <c r="AK24" s="23">
        <f t="shared" si="24"/>
        <v>91.582197505282423</v>
      </c>
      <c r="AN24" s="24" t="str">
        <f t="shared" si="25"/>
        <v>Berkley Bridge Toward Va Beach Non-Summer Friday 22</v>
      </c>
      <c r="AR24" s="19">
        <v>0.83333333333333304</v>
      </c>
      <c r="AT24" s="26" t="s">
        <v>1</v>
      </c>
      <c r="AU24" s="19">
        <v>0.83333333333333304</v>
      </c>
      <c r="AV24" s="19" t="str">
        <f t="shared" si="0"/>
        <v>Monday 0.833333333333333</v>
      </c>
      <c r="AW24">
        <v>21</v>
      </c>
      <c r="BC24" s="24" t="str">
        <f t="shared" si="3"/>
        <v>James River Bridge Toward Va Beach Non-Summer Friday 22</v>
      </c>
      <c r="BD24" s="24" t="str">
        <f t="shared" si="4"/>
        <v>Hazelwood Bridge Toward Va Beach Non-Summer Friday 22</v>
      </c>
      <c r="BE24" s="24" t="str">
        <f t="shared" si="5"/>
        <v>Godwin Bridge Toward Va Beach Non-Summer Friday 22</v>
      </c>
      <c r="BF24" s="24" t="str">
        <f t="shared" si="6"/>
        <v>MMMBT Toward Va Beach Non-Summer Friday 22</v>
      </c>
      <c r="BG24" s="24" t="str">
        <f t="shared" si="7"/>
        <v>HRBT Toward Va Beach Non-Summer Friday 22</v>
      </c>
      <c r="BH24" s="24" t="str">
        <f t="shared" si="8"/>
        <v>Midtown Tunnel Toward Va Beach Non-Summer Friday 22</v>
      </c>
      <c r="BI24" s="24" t="str">
        <f t="shared" si="9"/>
        <v>Downtown Tunnel Toward Va Beach Non-Summer Friday 22</v>
      </c>
      <c r="BJ24" s="24" t="str">
        <f t="shared" si="10"/>
        <v>Berkley Bridge Toward Va Beach Non-Summer Friday 22</v>
      </c>
      <c r="BK24" s="24" t="str">
        <f t="shared" si="11"/>
        <v>Jordan Bridge Toward Va Beach Non-Summer Friday 22</v>
      </c>
      <c r="BL24" s="24" t="str">
        <f t="shared" si="12"/>
        <v>Gilmerton Bridge Toward Va Beach Non-Summer Friday 22</v>
      </c>
      <c r="BM24" s="24" t="str">
        <f t="shared" si="13"/>
        <v>High Rise Bridge Toward Va Beach Non-Summer Friday 22</v>
      </c>
      <c r="BN24" s="24" t="str">
        <f t="shared" si="14"/>
        <v>Veterans Bridge Toward Va Beach Non-Summer Friday 22</v>
      </c>
      <c r="BO24" s="24" t="str">
        <f t="shared" si="15"/>
        <v>Great Bridge Bridge Toward Va Beach Non-Summer Friday 22</v>
      </c>
      <c r="BP24" s="24" t="str">
        <f t="shared" si="16"/>
        <v>Chesapeake Exp Bridge Toward Va Beach Non-Summer Friday 22</v>
      </c>
      <c r="BQ24" s="24" t="str">
        <f t="shared" si="17"/>
        <v>Centerville Bridge Toward Va Beach Non-Summer Friday 22</v>
      </c>
    </row>
    <row r="25" spans="1:69" x14ac:dyDescent="0.25">
      <c r="A25" s="22">
        <f t="shared" si="26"/>
        <v>5</v>
      </c>
      <c r="B25" s="22" t="str">
        <f t="shared" si="27"/>
        <v>Friday</v>
      </c>
      <c r="C25" s="21">
        <f t="shared" si="18"/>
        <v>0.95833333333333348</v>
      </c>
      <c r="D25" s="23">
        <f>+IF(A25="","-",VLOOKUP(AN25,VolumeTable!$H$4:$I$50000,2,FALSE))</f>
        <v>1349.8571428571429</v>
      </c>
      <c r="G25" s="23">
        <f>+IF(A25="","-",VLOOKUP(BC25,VolumeTable!$H$4:$I$50000,2,FALSE))</f>
        <v>277.11111111111109</v>
      </c>
      <c r="H25" s="23">
        <f>+IF(A25="","-",VLOOKUP(BD25,VolumeTable!$H$4:$I$50000,2,FALSE))</f>
        <v>49.133612255658285</v>
      </c>
      <c r="I25" s="23">
        <f>+IF(A25="","-",VLOOKUP(BE25,VolumeTable!$H$4:$I$50000,2,FALSE))</f>
        <v>70.472608034402199</v>
      </c>
      <c r="J25" s="23">
        <f>+IF(A25="","-",VLOOKUP(BF25,VolumeTable!$H$4:$I$50000,2,FALSE))</f>
        <v>559.63888888888891</v>
      </c>
      <c r="K25" s="23">
        <f>+IF(A25="","-",VLOOKUP(BG25,VolumeTable!$H$4:$I$50000,2,FALSE))</f>
        <v>1207.9166666666667</v>
      </c>
      <c r="L25" s="23">
        <f>+IF(A25="","-",VLOOKUP(BH25,VolumeTable!$H$4:$I$50000,2,FALSE))</f>
        <v>214.22727272727275</v>
      </c>
      <c r="M25" s="23">
        <f>+IF(A25="","-",VLOOKUP(BI25,VolumeTable!$H$4:$I$50000,2,FALSE))</f>
        <v>900.6</v>
      </c>
      <c r="N25" s="23">
        <f>+IF(A25="","-",VLOOKUP(BJ25,VolumeTable!$H$4:$I$50000,2,FALSE))</f>
        <v>1349.8571428571429</v>
      </c>
      <c r="O25" s="23">
        <f>+IF(A25="","-",VLOOKUP(BK25,VolumeTable!$H$4:$I$50000,2,FALSE))</f>
        <v>51.378616996859115</v>
      </c>
      <c r="P25" s="23">
        <f>+IF(A25="","-",VLOOKUP(BL25,VolumeTable!$H$4:$I$50000,2,FALSE))</f>
        <v>278.59459459459458</v>
      </c>
      <c r="Q25" s="23">
        <f>+IF(A25="","-",VLOOKUP(BM25,VolumeTable!$H$4:$I$50000,2,FALSE))</f>
        <v>781</v>
      </c>
      <c r="R25" s="23">
        <f>+IF(A25="","-",VLOOKUP(BN25,VolumeTable!$H$4:$I$50000,2,FALSE))</f>
        <v>214.64</v>
      </c>
      <c r="S25" s="23">
        <f>+IF(A25="","-",VLOOKUP(BO25,VolumeTable!$H$4:$I$50000,2,FALSE))</f>
        <v>160.01732160653222</v>
      </c>
      <c r="T25" s="23">
        <f>+IF(A25="","-",VLOOKUP(BP25,VolumeTable!$H$4:$I$50000,2,FALSE))</f>
        <v>208.84435931728677</v>
      </c>
      <c r="U25" s="23">
        <f>+IF(A25="","-",VLOOKUP(BQ25,VolumeTable!$H$4:$I$50000,2,FALSE))</f>
        <v>69.005936885512781</v>
      </c>
      <c r="W25" s="23">
        <f t="shared" si="19"/>
        <v>277.11111111111109</v>
      </c>
      <c r="X25" s="23">
        <f t="shared" si="20"/>
        <v>49.133612255658285</v>
      </c>
      <c r="Y25" s="23">
        <f t="shared" si="21"/>
        <v>70.472608034402199</v>
      </c>
      <c r="Z25" s="23">
        <f t="shared" si="21"/>
        <v>559.63888888888891</v>
      </c>
      <c r="AA25" s="23">
        <f t="shared" si="21"/>
        <v>1207.9166666666667</v>
      </c>
      <c r="AB25" s="23">
        <f t="shared" si="21"/>
        <v>362.71155844155851</v>
      </c>
      <c r="AC25" s="23">
        <f t="shared" si="22"/>
        <v>333.66000000000008</v>
      </c>
      <c r="AD25" s="23">
        <f t="shared" si="22"/>
        <v>0</v>
      </c>
      <c r="AE25" s="23">
        <f t="shared" si="22"/>
        <v>64.877188425430546</v>
      </c>
      <c r="AF25" s="23">
        <f t="shared" si="22"/>
        <v>373.08459459459459</v>
      </c>
      <c r="AG25" s="23">
        <f t="shared" si="23"/>
        <v>1023.9742857142858</v>
      </c>
      <c r="AH25" s="23">
        <f t="shared" si="23"/>
        <v>214.64</v>
      </c>
      <c r="AI25" s="23">
        <f t="shared" si="23"/>
        <v>160.01732160653222</v>
      </c>
      <c r="AJ25" s="23">
        <f t="shared" si="23"/>
        <v>208.84435931728677</v>
      </c>
      <c r="AK25" s="23">
        <f t="shared" si="24"/>
        <v>69.005936885512781</v>
      </c>
      <c r="AN25" s="24" t="str">
        <f t="shared" si="25"/>
        <v>Berkley Bridge Toward Va Beach Non-Summer Friday 23</v>
      </c>
      <c r="AR25" s="19">
        <v>0.875</v>
      </c>
      <c r="AT25" s="26" t="s">
        <v>1</v>
      </c>
      <c r="AU25" s="19">
        <v>0.875</v>
      </c>
      <c r="AV25" s="19" t="str">
        <f t="shared" si="0"/>
        <v>Monday 0.875</v>
      </c>
      <c r="AW25">
        <v>22</v>
      </c>
      <c r="BC25" s="24" t="str">
        <f t="shared" si="3"/>
        <v>James River Bridge Toward Va Beach Non-Summer Friday 23</v>
      </c>
      <c r="BD25" s="24" t="str">
        <f t="shared" si="4"/>
        <v>Hazelwood Bridge Toward Va Beach Non-Summer Friday 23</v>
      </c>
      <c r="BE25" s="24" t="str">
        <f t="shared" si="5"/>
        <v>Godwin Bridge Toward Va Beach Non-Summer Friday 23</v>
      </c>
      <c r="BF25" s="24" t="str">
        <f t="shared" si="6"/>
        <v>MMMBT Toward Va Beach Non-Summer Friday 23</v>
      </c>
      <c r="BG25" s="24" t="str">
        <f t="shared" si="7"/>
        <v>HRBT Toward Va Beach Non-Summer Friday 23</v>
      </c>
      <c r="BH25" s="24" t="str">
        <f t="shared" si="8"/>
        <v>Midtown Tunnel Toward Va Beach Non-Summer Friday 23</v>
      </c>
      <c r="BI25" s="24" t="str">
        <f t="shared" si="9"/>
        <v>Downtown Tunnel Toward Va Beach Non-Summer Friday 23</v>
      </c>
      <c r="BJ25" s="24" t="str">
        <f t="shared" si="10"/>
        <v>Berkley Bridge Toward Va Beach Non-Summer Friday 23</v>
      </c>
      <c r="BK25" s="24" t="str">
        <f t="shared" si="11"/>
        <v>Jordan Bridge Toward Va Beach Non-Summer Friday 23</v>
      </c>
      <c r="BL25" s="24" t="str">
        <f t="shared" si="12"/>
        <v>Gilmerton Bridge Toward Va Beach Non-Summer Friday 23</v>
      </c>
      <c r="BM25" s="24" t="str">
        <f t="shared" si="13"/>
        <v>High Rise Bridge Toward Va Beach Non-Summer Friday 23</v>
      </c>
      <c r="BN25" s="24" t="str">
        <f t="shared" si="14"/>
        <v>Veterans Bridge Toward Va Beach Non-Summer Friday 23</v>
      </c>
      <c r="BO25" s="24" t="str">
        <f t="shared" si="15"/>
        <v>Great Bridge Bridge Toward Va Beach Non-Summer Friday 23</v>
      </c>
      <c r="BP25" s="24" t="str">
        <f t="shared" si="16"/>
        <v>Chesapeake Exp Bridge Toward Va Beach Non-Summer Friday 23</v>
      </c>
      <c r="BQ25" s="24" t="str">
        <f t="shared" si="17"/>
        <v>Centerville Bridge Toward Va Beach Non-Summer Friday 23</v>
      </c>
    </row>
    <row r="26" spans="1:69" x14ac:dyDescent="0.25">
      <c r="A26" s="22">
        <f t="shared" si="26"/>
        <v>6</v>
      </c>
      <c r="B26" s="22" t="str">
        <f t="shared" si="27"/>
        <v>Saturday</v>
      </c>
      <c r="C26" s="21">
        <f t="shared" si="18"/>
        <v>0</v>
      </c>
      <c r="D26" s="23">
        <f>+IF(A26="","-",VLOOKUP(AN26,VolumeTable!$H$4:$I$50000,2,FALSE))</f>
        <v>905.04761904761904</v>
      </c>
      <c r="G26" s="23">
        <f>+IF(A26="","-",VLOOKUP(BC26,VolumeTable!$H$4:$I$50000,2,FALSE))</f>
        <v>272.86111111111114</v>
      </c>
      <c r="H26" s="23">
        <f>+IF(A26="","-",VLOOKUP(BD26,VolumeTable!$H$4:$I$50000,2,FALSE))</f>
        <v>150.34763235477647</v>
      </c>
      <c r="I26" s="23">
        <f>+IF(A26="","-",VLOOKUP(BE26,VolumeTable!$H$4:$I$50000,2,FALSE))</f>
        <v>176.31455963264401</v>
      </c>
      <c r="J26" s="23">
        <f>+IF(A26="","-",VLOOKUP(BF26,VolumeTable!$H$4:$I$50000,2,FALSE))</f>
        <v>500.08333333333337</v>
      </c>
      <c r="K26" s="23">
        <f>+IF(A26="","-",VLOOKUP(BG26,VolumeTable!$H$4:$I$50000,2,FALSE))</f>
        <v>825.36111111111109</v>
      </c>
      <c r="L26" s="23">
        <f>+IF(A26="","-",VLOOKUP(BH26,VolumeTable!$H$4:$I$50000,2,FALSE))</f>
        <v>144</v>
      </c>
      <c r="M26" s="23">
        <f>+IF(A26="","-",VLOOKUP(BI26,VolumeTable!$H$4:$I$50000,2,FALSE))</f>
        <v>554.45000000000005</v>
      </c>
      <c r="N26" s="23">
        <f>+IF(A26="","-",VLOOKUP(BJ26,VolumeTable!$H$4:$I$50000,2,FALSE))</f>
        <v>905.04761904761904</v>
      </c>
      <c r="O26" s="23">
        <f>+IF(A26="","-",VLOOKUP(BK26,VolumeTable!$H$4:$I$50000,2,FALSE))</f>
        <v>38.231941268317065</v>
      </c>
      <c r="P26" s="23">
        <f>+IF(A26="","-",VLOOKUP(BL26,VolumeTable!$H$4:$I$50000,2,FALSE))</f>
        <v>184.51351351351352</v>
      </c>
      <c r="Q26" s="23">
        <f>+IF(A26="","-",VLOOKUP(BM26,VolumeTable!$H$4:$I$50000,2,FALSE))</f>
        <v>538.31818181818187</v>
      </c>
      <c r="R26" s="23">
        <f>+IF(A26="","-",VLOOKUP(BN26,VolumeTable!$H$4:$I$50000,2,FALSE))</f>
        <v>122.16666666666667</v>
      </c>
      <c r="S26" s="23">
        <f>+IF(A26="","-",VLOOKUP(BO26,VolumeTable!$H$4:$I$50000,2,FALSE))</f>
        <v>93.578401931399412</v>
      </c>
      <c r="T26" s="23">
        <f>+IF(A26="","-",VLOOKUP(BP26,VolumeTable!$H$4:$I$50000,2,FALSE))</f>
        <v>119.94579695074398</v>
      </c>
      <c r="U26" s="23">
        <f>+IF(A26="","-",VLOOKUP(BQ26,VolumeTable!$H$4:$I$50000,2,FALSE))</f>
        <v>38.542282727053056</v>
      </c>
      <c r="W26" s="23">
        <f t="shared" si="19"/>
        <v>272.86111111111114</v>
      </c>
      <c r="X26" s="23">
        <f t="shared" si="20"/>
        <v>150.34763235477647</v>
      </c>
      <c r="Y26" s="23">
        <f t="shared" si="21"/>
        <v>176.31455963264401</v>
      </c>
      <c r="Z26" s="23">
        <f t="shared" si="21"/>
        <v>500.08333333333337</v>
      </c>
      <c r="AA26" s="23">
        <f t="shared" si="21"/>
        <v>825.36111111111109</v>
      </c>
      <c r="AB26" s="23">
        <f t="shared" si="21"/>
        <v>243.55523809523811</v>
      </c>
      <c r="AC26" s="23">
        <f t="shared" si="22"/>
        <v>174.33000000000004</v>
      </c>
      <c r="AD26" s="23">
        <f t="shared" si="22"/>
        <v>0</v>
      </c>
      <c r="AE26" s="23">
        <f t="shared" si="22"/>
        <v>47.282417458793255</v>
      </c>
      <c r="AF26" s="23">
        <f t="shared" si="22"/>
        <v>247.86684684684684</v>
      </c>
      <c r="AG26" s="23">
        <f t="shared" si="23"/>
        <v>701.22675324675333</v>
      </c>
      <c r="AH26" s="23">
        <f t="shared" si="23"/>
        <v>122.16666666666667</v>
      </c>
      <c r="AI26" s="23">
        <f t="shared" si="23"/>
        <v>93.578401931399412</v>
      </c>
      <c r="AJ26" s="23">
        <f t="shared" si="23"/>
        <v>119.94579695074398</v>
      </c>
      <c r="AK26" s="23">
        <f t="shared" si="24"/>
        <v>38.542282727053056</v>
      </c>
      <c r="AN26" s="24" t="str">
        <f t="shared" si="25"/>
        <v>Berkley Bridge Toward Va Beach Non-Summer Saturday 0</v>
      </c>
      <c r="AR26" s="19">
        <v>0.91666666666666696</v>
      </c>
      <c r="AT26" s="26" t="s">
        <v>1</v>
      </c>
      <c r="AU26" s="19">
        <v>0.91666666666666696</v>
      </c>
      <c r="AV26" s="19" t="str">
        <f t="shared" si="0"/>
        <v>Monday 0.916666666666667</v>
      </c>
      <c r="AW26">
        <v>23</v>
      </c>
      <c r="BC26" s="24" t="str">
        <f t="shared" si="3"/>
        <v>James River Bridge Toward Va Beach Non-Summer Saturday 0</v>
      </c>
      <c r="BD26" s="24" t="str">
        <f t="shared" si="4"/>
        <v>Hazelwood Bridge Toward Va Beach Non-Summer Saturday 0</v>
      </c>
      <c r="BE26" s="24" t="str">
        <f t="shared" si="5"/>
        <v>Godwin Bridge Toward Va Beach Non-Summer Saturday 0</v>
      </c>
      <c r="BF26" s="24" t="str">
        <f t="shared" si="6"/>
        <v>MMMBT Toward Va Beach Non-Summer Saturday 0</v>
      </c>
      <c r="BG26" s="24" t="str">
        <f t="shared" si="7"/>
        <v>HRBT Toward Va Beach Non-Summer Saturday 0</v>
      </c>
      <c r="BH26" s="24" t="str">
        <f t="shared" si="8"/>
        <v>Midtown Tunnel Toward Va Beach Non-Summer Saturday 0</v>
      </c>
      <c r="BI26" s="24" t="str">
        <f t="shared" si="9"/>
        <v>Downtown Tunnel Toward Va Beach Non-Summer Saturday 0</v>
      </c>
      <c r="BJ26" s="24" t="str">
        <f t="shared" si="10"/>
        <v>Berkley Bridge Toward Va Beach Non-Summer Saturday 0</v>
      </c>
      <c r="BK26" s="24" t="str">
        <f t="shared" si="11"/>
        <v>Jordan Bridge Toward Va Beach Non-Summer Saturday 0</v>
      </c>
      <c r="BL26" s="24" t="str">
        <f t="shared" si="12"/>
        <v>Gilmerton Bridge Toward Va Beach Non-Summer Saturday 0</v>
      </c>
      <c r="BM26" s="24" t="str">
        <f t="shared" si="13"/>
        <v>High Rise Bridge Toward Va Beach Non-Summer Saturday 0</v>
      </c>
      <c r="BN26" s="24" t="str">
        <f t="shared" si="14"/>
        <v>Veterans Bridge Toward Va Beach Non-Summer Saturday 0</v>
      </c>
      <c r="BO26" s="24" t="str">
        <f t="shared" si="15"/>
        <v>Great Bridge Bridge Toward Va Beach Non-Summer Saturday 0</v>
      </c>
      <c r="BP26" s="24" t="str">
        <f t="shared" si="16"/>
        <v>Chesapeake Exp Bridge Toward Va Beach Non-Summer Saturday 0</v>
      </c>
      <c r="BQ26" s="24" t="str">
        <f t="shared" si="17"/>
        <v>Centerville Bridge Toward Va Beach Non-Summer Saturday 0</v>
      </c>
    </row>
    <row r="27" spans="1:69" x14ac:dyDescent="0.25">
      <c r="A27" s="22">
        <f t="shared" si="26"/>
        <v>7</v>
      </c>
      <c r="B27" s="22" t="str">
        <f t="shared" si="27"/>
        <v>Saturday</v>
      </c>
      <c r="C27" s="21">
        <f t="shared" si="18"/>
        <v>4.1666666666666664E-2</v>
      </c>
      <c r="D27" s="23">
        <f>+IF(A27="","-",VLOOKUP(AN27,VolumeTable!$H$4:$I$50000,2,FALSE))</f>
        <v>584.61904761904771</v>
      </c>
      <c r="G27" s="23">
        <f>+IF(A27="","-",VLOOKUP(BC27,VolumeTable!$H$4:$I$50000,2,FALSE))</f>
        <v>121.30555555555556</v>
      </c>
      <c r="H27" s="23">
        <f>+IF(A27="","-",VLOOKUP(BD27,VolumeTable!$H$4:$I$50000,2,FALSE))</f>
        <v>66.555954909171035</v>
      </c>
      <c r="I27" s="23">
        <f>+IF(A27="","-",VLOOKUP(BE27,VolumeTable!$H$4:$I$50000,2,FALSE))</f>
        <v>59.609235745159246</v>
      </c>
      <c r="J27" s="23">
        <f>+IF(A27="","-",VLOOKUP(BF27,VolumeTable!$H$4:$I$50000,2,FALSE))</f>
        <v>233.08333333333334</v>
      </c>
      <c r="K27" s="23">
        <f>+IF(A27="","-",VLOOKUP(BG27,VolumeTable!$H$4:$I$50000,2,FALSE))</f>
        <v>477.27777777777783</v>
      </c>
      <c r="L27" s="23">
        <f>+IF(A27="","-",VLOOKUP(BH27,VolumeTable!$H$4:$I$50000,2,FALSE))</f>
        <v>83.904761904761912</v>
      </c>
      <c r="M27" s="23">
        <f>+IF(A27="","-",VLOOKUP(BI27,VolumeTable!$H$4:$I$50000,2,FALSE))</f>
        <v>367.04999999999995</v>
      </c>
      <c r="N27" s="23">
        <f>+IF(A27="","-",VLOOKUP(BJ27,VolumeTable!$H$4:$I$50000,2,FALSE))</f>
        <v>584.61904761904771</v>
      </c>
      <c r="O27" s="23">
        <f>+IF(A27="","-",VLOOKUP(BK27,VolumeTable!$H$4:$I$50000,2,FALSE))</f>
        <v>28.966736167868156</v>
      </c>
      <c r="P27" s="23">
        <f>+IF(A27="","-",VLOOKUP(BL27,VolumeTable!$H$4:$I$50000,2,FALSE))</f>
        <v>134.72972972972971</v>
      </c>
      <c r="Q27" s="23">
        <f>+IF(A27="","-",VLOOKUP(BM27,VolumeTable!$H$4:$I$50000,2,FALSE))</f>
        <v>320.40909090909093</v>
      </c>
      <c r="R27" s="23">
        <f>+IF(A27="","-",VLOOKUP(BN27,VolumeTable!$H$4:$I$50000,2,FALSE))</f>
        <v>73</v>
      </c>
      <c r="S27" s="23">
        <f>+IF(A27="","-",VLOOKUP(BO27,VolumeTable!$H$4:$I$50000,2,FALSE))</f>
        <v>46.81985334622776</v>
      </c>
      <c r="T27" s="23">
        <f>+IF(A27="","-",VLOOKUP(BP27,VolumeTable!$H$4:$I$50000,2,FALSE))</f>
        <v>64.377298351063175</v>
      </c>
      <c r="U27" s="23">
        <f>+IF(A27="","-",VLOOKUP(BQ27,VolumeTable!$H$4:$I$50000,2,FALSE))</f>
        <v>15.066612777574278</v>
      </c>
      <c r="W27" s="23">
        <f t="shared" ref="W27:W28" si="28">+IF($B27="-","-",IF(W$14="closed",0,G27+($D27*W$14)))</f>
        <v>121.30555555555556</v>
      </c>
      <c r="X27" s="23">
        <f t="shared" ref="X27:AJ28" si="29">+IF($B27="-","-",IF(X$14="closed",0,H27+($D27*X$14)))</f>
        <v>66.555954909171035</v>
      </c>
      <c r="Y27" s="23">
        <f t="shared" si="29"/>
        <v>59.609235745159246</v>
      </c>
      <c r="Z27" s="23">
        <f t="shared" si="29"/>
        <v>233.08333333333334</v>
      </c>
      <c r="AA27" s="23">
        <f t="shared" si="29"/>
        <v>477.27777777777783</v>
      </c>
      <c r="AB27" s="23">
        <f t="shared" si="29"/>
        <v>148.21285714285716</v>
      </c>
      <c r="AC27" s="23">
        <f t="shared" si="29"/>
        <v>121.50999999999993</v>
      </c>
      <c r="AD27" s="23">
        <f t="shared" si="29"/>
        <v>0</v>
      </c>
      <c r="AE27" s="23">
        <f t="shared" si="29"/>
        <v>34.812926644058635</v>
      </c>
      <c r="AF27" s="23">
        <f t="shared" si="29"/>
        <v>175.65306306306306</v>
      </c>
      <c r="AG27" s="23">
        <f t="shared" si="29"/>
        <v>425.64051948051952</v>
      </c>
      <c r="AH27" s="23">
        <f t="shared" si="29"/>
        <v>73</v>
      </c>
      <c r="AI27" s="23">
        <f t="shared" si="29"/>
        <v>46.81985334622776</v>
      </c>
      <c r="AJ27" s="23">
        <f t="shared" si="29"/>
        <v>64.377298351063175</v>
      </c>
      <c r="AK27" s="23">
        <f t="shared" ref="AK27:AK28" si="30">+IF($B27="-","-",IF(AK$14="closed",0,U27+($D27*AK$14)))</f>
        <v>15.066612777574278</v>
      </c>
      <c r="AN27" s="24" t="str">
        <f t="shared" si="25"/>
        <v>Berkley Bridge Toward Va Beach Non-Summer Saturday 1</v>
      </c>
      <c r="AR27" s="19">
        <v>0.95833333333333304</v>
      </c>
      <c r="AT27" s="26" t="s">
        <v>1</v>
      </c>
      <c r="AU27" s="19">
        <v>0.95833333333333304</v>
      </c>
      <c r="AV27" s="19" t="str">
        <f t="shared" si="0"/>
        <v>Monday 0.958333333333333</v>
      </c>
      <c r="AW27">
        <v>24</v>
      </c>
      <c r="BC27" s="24" t="str">
        <f t="shared" ref="BC27" si="31">+CONCATENATE(G$20," ",$D$5," ",$D$6," ",$B27," ",ROUNDDOWN($C27*24,0))</f>
        <v>James River Bridge Toward Va Beach Non-Summer Saturday 1</v>
      </c>
      <c r="BD27" s="24" t="str">
        <f t="shared" ref="BD27" si="32">+CONCATENATE(H$20," ",$D$5," ",$D$6," ",$B27," ",ROUNDDOWN($C27*24,0))</f>
        <v>Hazelwood Bridge Toward Va Beach Non-Summer Saturday 1</v>
      </c>
      <c r="BE27" s="24" t="str">
        <f t="shared" ref="BE27" si="33">+CONCATENATE(I$20," ",$D$5," ",$D$6," ",$B27," ",ROUNDDOWN($C27*24,0))</f>
        <v>Godwin Bridge Toward Va Beach Non-Summer Saturday 1</v>
      </c>
      <c r="BF27" s="24" t="str">
        <f t="shared" ref="BF27" si="34">+CONCATENATE(J$20," ",$D$5," ",$D$6," ",$B27," ",ROUNDDOWN($C27*24,0))</f>
        <v>MMMBT Toward Va Beach Non-Summer Saturday 1</v>
      </c>
      <c r="BG27" s="24" t="str">
        <f t="shared" ref="BG27" si="35">+CONCATENATE(K$20," ",$D$5," ",$D$6," ",$B27," ",ROUNDDOWN($C27*24,0))</f>
        <v>HRBT Toward Va Beach Non-Summer Saturday 1</v>
      </c>
      <c r="BH27" s="24" t="str">
        <f t="shared" ref="BH27" si="36">+CONCATENATE(L$20," ",$D$5," ",$D$6," ",$B27," ",ROUNDDOWN($C27*24,0))</f>
        <v>Midtown Tunnel Toward Va Beach Non-Summer Saturday 1</v>
      </c>
      <c r="BI27" s="24" t="str">
        <f t="shared" ref="BI27" si="37">+CONCATENATE(M$20," ",$D$5," ",$D$6," ",$B27," ",ROUNDDOWN($C27*24,0))</f>
        <v>Downtown Tunnel Toward Va Beach Non-Summer Saturday 1</v>
      </c>
      <c r="BJ27" s="24" t="str">
        <f t="shared" ref="BJ27" si="38">+CONCATENATE(N$20," ",$D$5," ",$D$6," ",$B27," ",ROUNDDOWN($C27*24,0))</f>
        <v>Berkley Bridge Toward Va Beach Non-Summer Saturday 1</v>
      </c>
      <c r="BK27" s="24" t="str">
        <f t="shared" ref="BK27" si="39">+CONCATENATE(O$20," ",$D$5," ",$D$6," ",$B27," ",ROUNDDOWN($C27*24,0))</f>
        <v>Jordan Bridge Toward Va Beach Non-Summer Saturday 1</v>
      </c>
      <c r="BL27" s="24" t="str">
        <f t="shared" ref="BL27" si="40">+CONCATENATE(P$20," ",$D$5," ",$D$6," ",$B27," ",ROUNDDOWN($C27*24,0))</f>
        <v>Gilmerton Bridge Toward Va Beach Non-Summer Saturday 1</v>
      </c>
      <c r="BM27" s="24" t="str">
        <f t="shared" ref="BM27" si="41">+CONCATENATE(Q$20," ",$D$5," ",$D$6," ",$B27," ",ROUNDDOWN($C27*24,0))</f>
        <v>High Rise Bridge Toward Va Beach Non-Summer Saturday 1</v>
      </c>
      <c r="BN27" s="24" t="str">
        <f t="shared" ref="BN27" si="42">+CONCATENATE(R$20," ",$D$5," ",$D$6," ",$B27," ",ROUNDDOWN($C27*24,0))</f>
        <v>Veterans Bridge Toward Va Beach Non-Summer Saturday 1</v>
      </c>
      <c r="BO27" s="24" t="str">
        <f t="shared" ref="BO27" si="43">+CONCATENATE(S$20," ",$D$5," ",$D$6," ",$B27," ",ROUNDDOWN($C27*24,0))</f>
        <v>Great Bridge Bridge Toward Va Beach Non-Summer Saturday 1</v>
      </c>
      <c r="BP27" s="24" t="str">
        <f t="shared" ref="BP27" si="44">+CONCATENATE(T$20," ",$D$5," ",$D$6," ",$B27," ",ROUNDDOWN($C27*24,0))</f>
        <v>Chesapeake Exp Bridge Toward Va Beach Non-Summer Saturday 1</v>
      </c>
      <c r="BQ27" s="24" t="str">
        <f t="shared" ref="BQ27" si="45">+CONCATENATE(U$20," ",$D$5," ",$D$6," ",$B27," ",ROUNDDOWN($C27*24,0))</f>
        <v>Centerville Bridge Toward Va Beach Non-Summer Saturday 1</v>
      </c>
    </row>
    <row r="28" spans="1:69" x14ac:dyDescent="0.25">
      <c r="A28" s="22">
        <f t="shared" si="26"/>
        <v>8</v>
      </c>
      <c r="B28" s="22" t="str">
        <f t="shared" si="27"/>
        <v>Saturday</v>
      </c>
      <c r="C28" s="21">
        <f t="shared" si="18"/>
        <v>8.3333333333333329E-2</v>
      </c>
      <c r="D28" s="23">
        <f>+IF(A28="","-",VLOOKUP(AN28,VolumeTable!$H$4:$I$50000,2,FALSE))</f>
        <v>559.38095238095241</v>
      </c>
      <c r="G28" s="23">
        <f>+IF(A28="","-",VLOOKUP(BC28,VolumeTable!$H$4:$I$50000,2,FALSE))</f>
        <v>84.194444444444443</v>
      </c>
      <c r="H28" s="23">
        <f>+IF(A28="","-",VLOOKUP(BD28,VolumeTable!$H$4:$I$50000,2,FALSE))</f>
        <v>46.49398390244621</v>
      </c>
      <c r="I28" s="23">
        <f>+IF(A28="","-",VLOOKUP(BE28,VolumeTable!$H$4:$I$50000,2,FALSE))</f>
        <v>55.56626338266328</v>
      </c>
      <c r="J28" s="23">
        <f>+IF(A28="","-",VLOOKUP(BF28,VolumeTable!$H$4:$I$50000,2,FALSE))</f>
        <v>177.5</v>
      </c>
      <c r="K28" s="23">
        <f>+IF(A28="","-",VLOOKUP(BG28,VolumeTable!$H$4:$I$50000,2,FALSE))</f>
        <v>352.36111111111109</v>
      </c>
      <c r="L28" s="23">
        <f>+IF(A28="","-",VLOOKUP(BH28,VolumeTable!$H$4:$I$50000,2,FALSE))</f>
        <v>72.285714285714278</v>
      </c>
      <c r="M28" s="23">
        <f>+IF(A28="","-",VLOOKUP(BI28,VolumeTable!$H$4:$I$50000,2,FALSE))</f>
        <v>317.5</v>
      </c>
      <c r="N28" s="23">
        <f>+IF(A28="","-",VLOOKUP(BJ28,VolumeTable!$H$4:$I$50000,2,FALSE))</f>
        <v>559.38095238095241</v>
      </c>
      <c r="O28" s="23">
        <f>+IF(A28="","-",VLOOKUP(BK28,VolumeTable!$H$4:$I$50000,2,FALSE))</f>
        <v>23.122055536072278</v>
      </c>
      <c r="P28" s="23">
        <f>+IF(A28="","-",VLOOKUP(BL28,VolumeTable!$H$4:$I$50000,2,FALSE))</f>
        <v>113.16216216216216</v>
      </c>
      <c r="Q28" s="23">
        <f>+IF(A28="","-",VLOOKUP(BM28,VolumeTable!$H$4:$I$50000,2,FALSE))</f>
        <v>249.90909090909091</v>
      </c>
      <c r="R28" s="23">
        <f>+IF(A28="","-",VLOOKUP(BN28,VolumeTable!$H$4:$I$50000,2,FALSE))</f>
        <v>52.458333333333336</v>
      </c>
      <c r="S28" s="23">
        <f>+IF(A28="","-",VLOOKUP(BO28,VolumeTable!$H$4:$I$50000,2,FALSE))</f>
        <v>32.017802831672782</v>
      </c>
      <c r="T28" s="23">
        <f>+IF(A28="","-",VLOOKUP(BP28,VolumeTable!$H$4:$I$50000,2,FALSE))</f>
        <v>64.035605663345564</v>
      </c>
      <c r="U28" s="23">
        <f>+IF(A28="","-",VLOOKUP(BQ28,VolumeTable!$H$4:$I$50000,2,FALSE))</f>
        <v>29.69241501445493</v>
      </c>
      <c r="W28" s="23">
        <f t="shared" si="28"/>
        <v>84.194444444444443</v>
      </c>
      <c r="X28" s="23">
        <f t="shared" si="29"/>
        <v>46.49398390244621</v>
      </c>
      <c r="Y28" s="23">
        <f t="shared" si="29"/>
        <v>55.56626338266328</v>
      </c>
      <c r="Z28" s="23">
        <f t="shared" si="29"/>
        <v>177.5</v>
      </c>
      <c r="AA28" s="23">
        <f t="shared" si="29"/>
        <v>352.36111111111109</v>
      </c>
      <c r="AB28" s="23">
        <f t="shared" si="29"/>
        <v>133.81761904761905</v>
      </c>
      <c r="AC28" s="23">
        <f t="shared" si="29"/>
        <v>82.56</v>
      </c>
      <c r="AD28" s="23">
        <f t="shared" si="29"/>
        <v>0</v>
      </c>
      <c r="AE28" s="23">
        <f t="shared" si="29"/>
        <v>28.7158650598818</v>
      </c>
      <c r="AF28" s="23">
        <f t="shared" si="29"/>
        <v>152.31882882882883</v>
      </c>
      <c r="AG28" s="23">
        <f t="shared" si="29"/>
        <v>350.59766233766231</v>
      </c>
      <c r="AH28" s="23">
        <f t="shared" si="29"/>
        <v>52.458333333333336</v>
      </c>
      <c r="AI28" s="23">
        <f t="shared" si="29"/>
        <v>32.017802831672782</v>
      </c>
      <c r="AJ28" s="23">
        <f t="shared" si="29"/>
        <v>64.035605663345564</v>
      </c>
      <c r="AK28" s="23">
        <f t="shared" si="30"/>
        <v>29.69241501445493</v>
      </c>
      <c r="AN28" s="24" t="str">
        <f t="shared" si="25"/>
        <v>Berkley Bridge Toward Va Beach Non-Summer Saturday 2</v>
      </c>
      <c r="AT28" s="26" t="s">
        <v>2</v>
      </c>
      <c r="AU28" s="19">
        <v>0</v>
      </c>
      <c r="AV28" s="19" t="str">
        <f t="shared" si="0"/>
        <v>Tuesday 0</v>
      </c>
      <c r="AW28">
        <v>25</v>
      </c>
      <c r="BC28" s="24" t="str">
        <f t="shared" si="3"/>
        <v>James River Bridge Toward Va Beach Non-Summer Saturday 2</v>
      </c>
      <c r="BD28" s="24" t="str">
        <f t="shared" si="4"/>
        <v>Hazelwood Bridge Toward Va Beach Non-Summer Saturday 2</v>
      </c>
      <c r="BE28" s="24" t="str">
        <f t="shared" si="5"/>
        <v>Godwin Bridge Toward Va Beach Non-Summer Saturday 2</v>
      </c>
      <c r="BF28" s="24" t="str">
        <f t="shared" si="6"/>
        <v>MMMBT Toward Va Beach Non-Summer Saturday 2</v>
      </c>
      <c r="BG28" s="24" t="str">
        <f t="shared" si="7"/>
        <v>HRBT Toward Va Beach Non-Summer Saturday 2</v>
      </c>
      <c r="BH28" s="24" t="str">
        <f t="shared" si="8"/>
        <v>Midtown Tunnel Toward Va Beach Non-Summer Saturday 2</v>
      </c>
      <c r="BI28" s="24" t="str">
        <f t="shared" si="9"/>
        <v>Downtown Tunnel Toward Va Beach Non-Summer Saturday 2</v>
      </c>
      <c r="BJ28" s="24" t="str">
        <f t="shared" si="10"/>
        <v>Berkley Bridge Toward Va Beach Non-Summer Saturday 2</v>
      </c>
      <c r="BK28" s="24" t="str">
        <f t="shared" si="11"/>
        <v>Jordan Bridge Toward Va Beach Non-Summer Saturday 2</v>
      </c>
      <c r="BL28" s="24" t="str">
        <f t="shared" si="12"/>
        <v>Gilmerton Bridge Toward Va Beach Non-Summer Saturday 2</v>
      </c>
      <c r="BM28" s="24" t="str">
        <f t="shared" si="13"/>
        <v>High Rise Bridge Toward Va Beach Non-Summer Saturday 2</v>
      </c>
      <c r="BN28" s="24" t="str">
        <f t="shared" si="14"/>
        <v>Veterans Bridge Toward Va Beach Non-Summer Saturday 2</v>
      </c>
      <c r="BO28" s="24" t="str">
        <f t="shared" si="15"/>
        <v>Great Bridge Bridge Toward Va Beach Non-Summer Saturday 2</v>
      </c>
      <c r="BP28" s="24" t="str">
        <f t="shared" si="16"/>
        <v>Chesapeake Exp Bridge Toward Va Beach Non-Summer Saturday 2</v>
      </c>
      <c r="BQ28" s="24" t="str">
        <f t="shared" si="17"/>
        <v>Centerville Bridge Toward Va Beach Non-Summer Saturday 2</v>
      </c>
    </row>
    <row r="29" spans="1:69" x14ac:dyDescent="0.25">
      <c r="A29" s="22">
        <f t="shared" si="26"/>
        <v>9</v>
      </c>
      <c r="B29" s="22" t="str">
        <f t="shared" si="27"/>
        <v>Saturday</v>
      </c>
      <c r="C29" s="21">
        <f t="shared" si="18"/>
        <v>0.125</v>
      </c>
      <c r="D29" s="23">
        <f>+IF(A29="","-",VLOOKUP(AN29,VolumeTable!$H$4:$I$50000,2,FALSE))</f>
        <v>378</v>
      </c>
      <c r="G29" s="23">
        <f>+IF(A29="","-",VLOOKUP(BC29,VolumeTable!$H$4:$I$50000,2,FALSE))</f>
        <v>64.1388888888889</v>
      </c>
      <c r="H29" s="23">
        <f>+IF(A29="","-",VLOOKUP(BD29,VolumeTable!$H$4:$I$50000,2,FALSE))</f>
        <v>34.822895659847916</v>
      </c>
      <c r="I29" s="23">
        <f>+IF(A29="","-",VLOOKUP(BE29,VolumeTable!$H$4:$I$50000,2,FALSE))</f>
        <v>48.916560758266911</v>
      </c>
      <c r="J29" s="23">
        <f>+IF(A29="","-",VLOOKUP(BF29,VolumeTable!$H$4:$I$50000,2,FALSE))</f>
        <v>155.83333333333331</v>
      </c>
      <c r="K29" s="23">
        <f>+IF(A29="","-",VLOOKUP(BG29,VolumeTable!$H$4:$I$50000,2,FALSE))</f>
        <v>281.24999999999994</v>
      </c>
      <c r="L29" s="23">
        <f>+IF(A29="","-",VLOOKUP(BH29,VolumeTable!$H$4:$I$50000,2,FALSE))</f>
        <v>62.238095238095241</v>
      </c>
      <c r="M29" s="23">
        <f>+IF(A29="","-",VLOOKUP(BI29,VolumeTable!$H$4:$I$50000,2,FALSE))</f>
        <v>250.85000000000002</v>
      </c>
      <c r="N29" s="23">
        <f>+IF(A29="","-",VLOOKUP(BJ29,VolumeTable!$H$4:$I$50000,2,FALSE))</f>
        <v>378</v>
      </c>
      <c r="O29" s="23">
        <f>+IF(A29="","-",VLOOKUP(BK29,VolumeTable!$H$4:$I$50000,2,FALSE))</f>
        <v>15.381948162655004</v>
      </c>
      <c r="P29" s="23">
        <f>+IF(A29="","-",VLOOKUP(BL29,VolumeTable!$H$4:$I$50000,2,FALSE))</f>
        <v>117.45945945945945</v>
      </c>
      <c r="Q29" s="23">
        <f>+IF(A29="","-",VLOOKUP(BM29,VolumeTable!$H$4:$I$50000,2,FALSE))</f>
        <v>257.36363636363637</v>
      </c>
      <c r="R29" s="23">
        <f>+IF(A29="","-",VLOOKUP(BN29,VolumeTable!$H$4:$I$50000,2,FALSE))</f>
        <v>52.541666666666664</v>
      </c>
      <c r="S29" s="23">
        <f>+IF(A29="","-",VLOOKUP(BO29,VolumeTable!$H$4:$I$50000,2,FALSE))</f>
        <v>26.785512367491169</v>
      </c>
      <c r="T29" s="23">
        <f>+IF(A29="","-",VLOOKUP(BP29,VolumeTable!$H$4:$I$50000,2,FALSE))</f>
        <v>88.620152620103767</v>
      </c>
      <c r="U29" s="23">
        <f>+IF(A29="","-",VLOOKUP(BQ29,VolumeTable!$H$4:$I$50000,2,FALSE))</f>
        <v>9.437209782</v>
      </c>
      <c r="W29" s="23">
        <f t="shared" si="19"/>
        <v>64.1388888888889</v>
      </c>
      <c r="X29" s="23">
        <f t="shared" si="20"/>
        <v>34.822895659847916</v>
      </c>
      <c r="Y29" s="23">
        <f t="shared" si="21"/>
        <v>48.916560758266911</v>
      </c>
      <c r="Z29" s="23">
        <f t="shared" si="21"/>
        <v>155.83333333333331</v>
      </c>
      <c r="AA29" s="23">
        <f t="shared" si="21"/>
        <v>281.24999999999994</v>
      </c>
      <c r="AB29" s="23">
        <f t="shared" si="21"/>
        <v>103.81809523809524</v>
      </c>
      <c r="AC29" s="23">
        <f t="shared" si="22"/>
        <v>92.090000000000032</v>
      </c>
      <c r="AD29" s="23">
        <f t="shared" si="22"/>
        <v>0</v>
      </c>
      <c r="AE29" s="23">
        <f t="shared" si="22"/>
        <v>19.161948162655005</v>
      </c>
      <c r="AF29" s="23">
        <f t="shared" si="22"/>
        <v>143.91945945945946</v>
      </c>
      <c r="AG29" s="23">
        <f t="shared" si="23"/>
        <v>325.40363636363634</v>
      </c>
      <c r="AH29" s="23">
        <f t="shared" si="23"/>
        <v>52.541666666666664</v>
      </c>
      <c r="AI29" s="23">
        <f t="shared" si="23"/>
        <v>26.785512367491169</v>
      </c>
      <c r="AJ29" s="23">
        <f t="shared" si="23"/>
        <v>88.620152620103767</v>
      </c>
      <c r="AK29" s="23">
        <f t="shared" si="24"/>
        <v>9.437209782</v>
      </c>
      <c r="AN29" s="24" t="str">
        <f t="shared" si="25"/>
        <v>Berkley Bridge Toward Va Beach Non-Summer Saturday 3</v>
      </c>
      <c r="AT29" s="26" t="s">
        <v>2</v>
      </c>
      <c r="AU29" s="19">
        <v>4.1666666666666664E-2</v>
      </c>
      <c r="AV29" s="19" t="str">
        <f t="shared" si="0"/>
        <v>Tuesday 0.0416666666666667</v>
      </c>
      <c r="AW29">
        <v>26</v>
      </c>
      <c r="BC29" s="24" t="str">
        <f t="shared" si="3"/>
        <v>James River Bridge Toward Va Beach Non-Summer Saturday 3</v>
      </c>
      <c r="BD29" s="24" t="str">
        <f t="shared" si="4"/>
        <v>Hazelwood Bridge Toward Va Beach Non-Summer Saturday 3</v>
      </c>
      <c r="BE29" s="24" t="str">
        <f t="shared" si="5"/>
        <v>Godwin Bridge Toward Va Beach Non-Summer Saturday 3</v>
      </c>
      <c r="BF29" s="24" t="str">
        <f t="shared" si="6"/>
        <v>MMMBT Toward Va Beach Non-Summer Saturday 3</v>
      </c>
      <c r="BG29" s="24" t="str">
        <f t="shared" si="7"/>
        <v>HRBT Toward Va Beach Non-Summer Saturday 3</v>
      </c>
      <c r="BH29" s="24" t="str">
        <f t="shared" si="8"/>
        <v>Midtown Tunnel Toward Va Beach Non-Summer Saturday 3</v>
      </c>
      <c r="BI29" s="24" t="str">
        <f t="shared" si="9"/>
        <v>Downtown Tunnel Toward Va Beach Non-Summer Saturday 3</v>
      </c>
      <c r="BJ29" s="24" t="str">
        <f t="shared" si="10"/>
        <v>Berkley Bridge Toward Va Beach Non-Summer Saturday 3</v>
      </c>
      <c r="BK29" s="24" t="str">
        <f t="shared" si="11"/>
        <v>Jordan Bridge Toward Va Beach Non-Summer Saturday 3</v>
      </c>
      <c r="BL29" s="24" t="str">
        <f t="shared" si="12"/>
        <v>Gilmerton Bridge Toward Va Beach Non-Summer Saturday 3</v>
      </c>
      <c r="BM29" s="24" t="str">
        <f t="shared" si="13"/>
        <v>High Rise Bridge Toward Va Beach Non-Summer Saturday 3</v>
      </c>
      <c r="BN29" s="24" t="str">
        <f t="shared" si="14"/>
        <v>Veterans Bridge Toward Va Beach Non-Summer Saturday 3</v>
      </c>
      <c r="BO29" s="24" t="str">
        <f t="shared" si="15"/>
        <v>Great Bridge Bridge Toward Va Beach Non-Summer Saturday 3</v>
      </c>
      <c r="BP29" s="24" t="str">
        <f t="shared" si="16"/>
        <v>Chesapeake Exp Bridge Toward Va Beach Non-Summer Saturday 3</v>
      </c>
      <c r="BQ29" s="24" t="str">
        <f t="shared" si="17"/>
        <v>Centerville Bridge Toward Va Beach Non-Summer Saturday 3</v>
      </c>
    </row>
    <row r="30" spans="1:69" x14ac:dyDescent="0.25">
      <c r="A30" s="22">
        <f t="shared" si="26"/>
        <v>10</v>
      </c>
      <c r="B30" s="22" t="str">
        <f t="shared" si="27"/>
        <v>Saturday</v>
      </c>
      <c r="C30" s="21">
        <f t="shared" si="18"/>
        <v>0.16666666666666666</v>
      </c>
      <c r="D30" s="23">
        <f>+IF(A30="","-",VLOOKUP(AN30,VolumeTable!$H$4:$I$50000,2,FALSE))</f>
        <v>368.23809523809524</v>
      </c>
      <c r="G30" s="23">
        <f>+IF(A30="","-",VLOOKUP(BC30,VolumeTable!$H$4:$I$50000,2,FALSE))</f>
        <v>96.472222222222214</v>
      </c>
      <c r="H30" s="23">
        <f>+IF(A30="","-",VLOOKUP(BD30,VolumeTable!$H$4:$I$50000,2,FALSE))</f>
        <v>51.838961579420342</v>
      </c>
      <c r="I30" s="23">
        <f>+IF(A30="","-",VLOOKUP(BE30,VolumeTable!$H$4:$I$50000,2,FALSE))</f>
        <v>71.628468400499216</v>
      </c>
      <c r="J30" s="23">
        <f>+IF(A30="","-",VLOOKUP(BF30,VolumeTable!$H$4:$I$50000,2,FALSE))</f>
        <v>216</v>
      </c>
      <c r="K30" s="23">
        <f>+IF(A30="","-",VLOOKUP(BG30,VolumeTable!$H$4:$I$50000,2,FALSE))</f>
        <v>334.55555555555554</v>
      </c>
      <c r="L30" s="23">
        <f>+IF(A30="","-",VLOOKUP(BH30,VolumeTable!$H$4:$I$50000,2,FALSE))</f>
        <v>95.904761904761898</v>
      </c>
      <c r="M30" s="23">
        <f>+IF(A30="","-",VLOOKUP(BI30,VolumeTable!$H$4:$I$50000,2,FALSE))</f>
        <v>274.10000000000002</v>
      </c>
      <c r="N30" s="23">
        <f>+IF(A30="","-",VLOOKUP(BJ30,VolumeTable!$H$4:$I$50000,2,FALSE))</f>
        <v>368.23809523809524</v>
      </c>
      <c r="O30" s="23">
        <f>+IF(A30="","-",VLOOKUP(BK30,VolumeTable!$H$4:$I$50000,2,FALSE))</f>
        <v>12.960079471348767</v>
      </c>
      <c r="P30" s="23">
        <f>+IF(A30="","-",VLOOKUP(BL30,VolumeTable!$H$4:$I$50000,2,FALSE))</f>
        <v>94.297297297297305</v>
      </c>
      <c r="Q30" s="23">
        <f>+IF(A30="","-",VLOOKUP(BM30,VolumeTable!$H$4:$I$50000,2,FALSE))</f>
        <v>250.27272727272728</v>
      </c>
      <c r="R30" s="23">
        <f>+IF(A30="","-",VLOOKUP(BN30,VolumeTable!$H$4:$I$50000,2,FALSE))</f>
        <v>70.625</v>
      </c>
      <c r="S30" s="23">
        <f>+IF(A30="","-",VLOOKUP(BO30,VolumeTable!$H$4:$I$50000,2,FALSE))</f>
        <v>45.378947198339702</v>
      </c>
      <c r="T30" s="23">
        <f>+IF(A30="","-",VLOOKUP(BP30,VolumeTable!$H$4:$I$50000,2,FALSE))</f>
        <v>214.67145055106829</v>
      </c>
      <c r="U30" s="23">
        <f>+IF(A30="","-",VLOOKUP(BQ30,VolumeTable!$H$4:$I$50000,2,FALSE))</f>
        <v>25.457499346085861</v>
      </c>
      <c r="W30" s="23">
        <f t="shared" si="19"/>
        <v>96.472222222222214</v>
      </c>
      <c r="X30" s="23">
        <f t="shared" si="20"/>
        <v>51.838961579420342</v>
      </c>
      <c r="Y30" s="23">
        <f t="shared" si="21"/>
        <v>71.628468400499216</v>
      </c>
      <c r="Z30" s="23">
        <f t="shared" si="21"/>
        <v>216</v>
      </c>
      <c r="AA30" s="23">
        <f t="shared" si="21"/>
        <v>334.55555555555554</v>
      </c>
      <c r="AB30" s="23">
        <f t="shared" si="21"/>
        <v>136.41095238095238</v>
      </c>
      <c r="AC30" s="23">
        <f t="shared" si="22"/>
        <v>119.44000000000003</v>
      </c>
      <c r="AD30" s="23">
        <f t="shared" si="22"/>
        <v>0</v>
      </c>
      <c r="AE30" s="23">
        <f t="shared" si="22"/>
        <v>16.64246042372972</v>
      </c>
      <c r="AF30" s="23">
        <f t="shared" si="22"/>
        <v>120.07396396396398</v>
      </c>
      <c r="AG30" s="23">
        <f t="shared" si="23"/>
        <v>316.55558441558441</v>
      </c>
      <c r="AH30" s="23">
        <f t="shared" si="23"/>
        <v>70.625</v>
      </c>
      <c r="AI30" s="23">
        <f t="shared" si="23"/>
        <v>45.378947198339702</v>
      </c>
      <c r="AJ30" s="23">
        <f t="shared" si="23"/>
        <v>214.67145055106829</v>
      </c>
      <c r="AK30" s="23">
        <f t="shared" si="24"/>
        <v>25.457499346085861</v>
      </c>
      <c r="AN30" s="24" t="str">
        <f t="shared" si="25"/>
        <v>Berkley Bridge Toward Va Beach Non-Summer Saturday 4</v>
      </c>
      <c r="AT30" s="26" t="s">
        <v>2</v>
      </c>
      <c r="AU30" s="19">
        <v>8.3333333333333329E-2</v>
      </c>
      <c r="AV30" s="19" t="str">
        <f t="shared" si="0"/>
        <v>Tuesday 0.0833333333333333</v>
      </c>
      <c r="AW30">
        <v>27</v>
      </c>
      <c r="BC30" s="24" t="str">
        <f t="shared" si="3"/>
        <v>James River Bridge Toward Va Beach Non-Summer Saturday 4</v>
      </c>
      <c r="BD30" s="24" t="str">
        <f t="shared" si="4"/>
        <v>Hazelwood Bridge Toward Va Beach Non-Summer Saturday 4</v>
      </c>
      <c r="BE30" s="24" t="str">
        <f t="shared" si="5"/>
        <v>Godwin Bridge Toward Va Beach Non-Summer Saturday 4</v>
      </c>
      <c r="BF30" s="24" t="str">
        <f t="shared" si="6"/>
        <v>MMMBT Toward Va Beach Non-Summer Saturday 4</v>
      </c>
      <c r="BG30" s="24" t="str">
        <f t="shared" si="7"/>
        <v>HRBT Toward Va Beach Non-Summer Saturday 4</v>
      </c>
      <c r="BH30" s="24" t="str">
        <f t="shared" si="8"/>
        <v>Midtown Tunnel Toward Va Beach Non-Summer Saturday 4</v>
      </c>
      <c r="BI30" s="24" t="str">
        <f t="shared" si="9"/>
        <v>Downtown Tunnel Toward Va Beach Non-Summer Saturday 4</v>
      </c>
      <c r="BJ30" s="24" t="str">
        <f t="shared" si="10"/>
        <v>Berkley Bridge Toward Va Beach Non-Summer Saturday 4</v>
      </c>
      <c r="BK30" s="24" t="str">
        <f t="shared" si="11"/>
        <v>Jordan Bridge Toward Va Beach Non-Summer Saturday 4</v>
      </c>
      <c r="BL30" s="24" t="str">
        <f t="shared" si="12"/>
        <v>Gilmerton Bridge Toward Va Beach Non-Summer Saturday 4</v>
      </c>
      <c r="BM30" s="24" t="str">
        <f t="shared" si="13"/>
        <v>High Rise Bridge Toward Va Beach Non-Summer Saturday 4</v>
      </c>
      <c r="BN30" s="24" t="str">
        <f t="shared" si="14"/>
        <v>Veterans Bridge Toward Va Beach Non-Summer Saturday 4</v>
      </c>
      <c r="BO30" s="24" t="str">
        <f t="shared" si="15"/>
        <v>Great Bridge Bridge Toward Va Beach Non-Summer Saturday 4</v>
      </c>
      <c r="BP30" s="24" t="str">
        <f t="shared" si="16"/>
        <v>Chesapeake Exp Bridge Toward Va Beach Non-Summer Saturday 4</v>
      </c>
      <c r="BQ30" s="24" t="str">
        <f t="shared" si="17"/>
        <v>Centerville Bridge Toward Va Beach Non-Summer Saturday 4</v>
      </c>
    </row>
    <row r="31" spans="1:69" x14ac:dyDescent="0.25">
      <c r="A31" s="22">
        <f t="shared" si="26"/>
        <v>11</v>
      </c>
      <c r="B31" s="22" t="str">
        <f t="shared" si="27"/>
        <v>Saturday</v>
      </c>
      <c r="C31" s="21">
        <f t="shared" si="18"/>
        <v>0.20833333333333331</v>
      </c>
      <c r="D31" s="23">
        <f>+IF(A31="","-",VLOOKUP(AN31,VolumeTable!$H$4:$I$50000,2,FALSE))</f>
        <v>762.19047619047626</v>
      </c>
      <c r="G31" s="23">
        <f>+IF(A31="","-",VLOOKUP(BC31,VolumeTable!$H$4:$I$50000,2,FALSE))</f>
        <v>208.05555555555557</v>
      </c>
      <c r="H31" s="23">
        <f>+IF(A31="","-",VLOOKUP(BD31,VolumeTable!$H$4:$I$50000,2,FALSE))</f>
        <v>113.59175846654338</v>
      </c>
      <c r="I31" s="23">
        <f>+IF(A31="","-",VLOOKUP(BE31,VolumeTable!$H$4:$I$50000,2,FALSE))</f>
        <v>146.8724183045907</v>
      </c>
      <c r="J31" s="23">
        <f>+IF(A31="","-",VLOOKUP(BF31,VolumeTable!$H$4:$I$50000,2,FALSE))</f>
        <v>387.02777777777783</v>
      </c>
      <c r="K31" s="23">
        <f>+IF(A31="","-",VLOOKUP(BG31,VolumeTable!$H$4:$I$50000,2,FALSE))</f>
        <v>656.16666666666674</v>
      </c>
      <c r="L31" s="23">
        <f>+IF(A31="","-",VLOOKUP(BH31,VolumeTable!$H$4:$I$50000,2,FALSE))</f>
        <v>248.1904761904762</v>
      </c>
      <c r="M31" s="23">
        <f>+IF(A31="","-",VLOOKUP(BI31,VolumeTable!$H$4:$I$50000,2,FALSE))</f>
        <v>602.85</v>
      </c>
      <c r="N31" s="23">
        <f>+IF(A31="","-",VLOOKUP(BJ31,VolumeTable!$H$4:$I$50000,2,FALSE))</f>
        <v>762.19047619047626</v>
      </c>
      <c r="O31" s="23">
        <f>+IF(A31="","-",VLOOKUP(BK31,VolumeTable!$H$4:$I$50000,2,FALSE))</f>
        <v>25.884327724903141</v>
      </c>
      <c r="P31" s="23">
        <f>+IF(A31="","-",VLOOKUP(BL31,VolumeTable!$H$4:$I$50000,2,FALSE))</f>
        <v>214.54054054054055</v>
      </c>
      <c r="Q31" s="23">
        <f>+IF(A31="","-",VLOOKUP(BM31,VolumeTable!$H$4:$I$50000,2,FALSE))</f>
        <v>550.13636363636363</v>
      </c>
      <c r="R31" s="23">
        <f>+IF(A31="","-",VLOOKUP(BN31,VolumeTable!$H$4:$I$50000,2,FALSE))</f>
        <v>191.08333333333334</v>
      </c>
      <c r="S31" s="23">
        <f>+IF(A31="","-",VLOOKUP(BO31,VolumeTable!$H$4:$I$50000,2,FALSE))</f>
        <v>114.74061497348562</v>
      </c>
      <c r="T31" s="23">
        <f>+IF(A31="","-",VLOOKUP(BP31,VolumeTable!$H$4:$I$50000,2,FALSE))</f>
        <v>575.91672017238284</v>
      </c>
      <c r="U31" s="23">
        <f>+IF(A31="","-",VLOOKUP(BQ31,VolumeTable!$H$4:$I$50000,2,FALSE))</f>
        <v>48.435559903940238</v>
      </c>
      <c r="W31" s="23">
        <f t="shared" si="19"/>
        <v>208.05555555555557</v>
      </c>
      <c r="X31" s="23">
        <f t="shared" si="20"/>
        <v>113.59175846654338</v>
      </c>
      <c r="Y31" s="23">
        <f t="shared" si="21"/>
        <v>146.8724183045907</v>
      </c>
      <c r="Z31" s="23">
        <f t="shared" si="21"/>
        <v>387.02777777777783</v>
      </c>
      <c r="AA31" s="23">
        <f t="shared" si="21"/>
        <v>656.16666666666674</v>
      </c>
      <c r="AB31" s="23">
        <f t="shared" si="21"/>
        <v>332.03142857142859</v>
      </c>
      <c r="AC31" s="23">
        <f t="shared" si="22"/>
        <v>282.73</v>
      </c>
      <c r="AD31" s="23">
        <f t="shared" si="22"/>
        <v>0</v>
      </c>
      <c r="AE31" s="23">
        <f t="shared" si="22"/>
        <v>33.506232486807903</v>
      </c>
      <c r="AF31" s="23">
        <f t="shared" si="22"/>
        <v>267.89387387387387</v>
      </c>
      <c r="AG31" s="23">
        <f t="shared" si="23"/>
        <v>687.33064935064931</v>
      </c>
      <c r="AH31" s="23">
        <f t="shared" si="23"/>
        <v>191.08333333333334</v>
      </c>
      <c r="AI31" s="23">
        <f t="shared" si="23"/>
        <v>114.74061497348562</v>
      </c>
      <c r="AJ31" s="23">
        <f t="shared" si="23"/>
        <v>575.91672017238284</v>
      </c>
      <c r="AK31" s="23">
        <f t="shared" si="24"/>
        <v>48.435559903940238</v>
      </c>
      <c r="AN31" s="24" t="str">
        <f t="shared" si="25"/>
        <v>Berkley Bridge Toward Va Beach Non-Summer Saturday 5</v>
      </c>
      <c r="AT31" s="26" t="s">
        <v>2</v>
      </c>
      <c r="AU31" s="19">
        <v>0.125</v>
      </c>
      <c r="AV31" s="19" t="str">
        <f t="shared" si="0"/>
        <v>Tuesday 0.125</v>
      </c>
      <c r="AW31">
        <v>28</v>
      </c>
      <c r="BC31" s="24" t="str">
        <f t="shared" si="3"/>
        <v>James River Bridge Toward Va Beach Non-Summer Saturday 5</v>
      </c>
      <c r="BD31" s="24" t="str">
        <f t="shared" si="4"/>
        <v>Hazelwood Bridge Toward Va Beach Non-Summer Saturday 5</v>
      </c>
      <c r="BE31" s="24" t="str">
        <f t="shared" si="5"/>
        <v>Godwin Bridge Toward Va Beach Non-Summer Saturday 5</v>
      </c>
      <c r="BF31" s="24" t="str">
        <f t="shared" si="6"/>
        <v>MMMBT Toward Va Beach Non-Summer Saturday 5</v>
      </c>
      <c r="BG31" s="24" t="str">
        <f t="shared" si="7"/>
        <v>HRBT Toward Va Beach Non-Summer Saturday 5</v>
      </c>
      <c r="BH31" s="24" t="str">
        <f t="shared" si="8"/>
        <v>Midtown Tunnel Toward Va Beach Non-Summer Saturday 5</v>
      </c>
      <c r="BI31" s="24" t="str">
        <f t="shared" si="9"/>
        <v>Downtown Tunnel Toward Va Beach Non-Summer Saturday 5</v>
      </c>
      <c r="BJ31" s="24" t="str">
        <f t="shared" si="10"/>
        <v>Berkley Bridge Toward Va Beach Non-Summer Saturday 5</v>
      </c>
      <c r="BK31" s="24" t="str">
        <f t="shared" si="11"/>
        <v>Jordan Bridge Toward Va Beach Non-Summer Saturday 5</v>
      </c>
      <c r="BL31" s="24" t="str">
        <f t="shared" si="12"/>
        <v>Gilmerton Bridge Toward Va Beach Non-Summer Saturday 5</v>
      </c>
      <c r="BM31" s="24" t="str">
        <f t="shared" si="13"/>
        <v>High Rise Bridge Toward Va Beach Non-Summer Saturday 5</v>
      </c>
      <c r="BN31" s="24" t="str">
        <f t="shared" si="14"/>
        <v>Veterans Bridge Toward Va Beach Non-Summer Saturday 5</v>
      </c>
      <c r="BO31" s="24" t="str">
        <f t="shared" si="15"/>
        <v>Great Bridge Bridge Toward Va Beach Non-Summer Saturday 5</v>
      </c>
      <c r="BP31" s="24" t="str">
        <f t="shared" si="16"/>
        <v>Chesapeake Exp Bridge Toward Va Beach Non-Summer Saturday 5</v>
      </c>
      <c r="BQ31" s="24" t="str">
        <f t="shared" si="17"/>
        <v>Centerville Bridge Toward Va Beach Non-Summer Saturday 5</v>
      </c>
    </row>
    <row r="32" spans="1:69" x14ac:dyDescent="0.25">
      <c r="A32" s="22">
        <f t="shared" si="26"/>
        <v>12</v>
      </c>
      <c r="B32" s="22" t="str">
        <f t="shared" si="27"/>
        <v>Saturday</v>
      </c>
      <c r="C32" s="21">
        <f t="shared" si="18"/>
        <v>0.24999999999999997</v>
      </c>
      <c r="D32" s="23">
        <f>+IF(A32="","-",VLOOKUP(AN32,VolumeTable!$H$4:$I$50000,2,FALSE))</f>
        <v>1457.2380952380954</v>
      </c>
      <c r="G32" s="23">
        <f>+IF(A32="","-",VLOOKUP(BC32,VolumeTable!$H$4:$I$50000,2,FALSE))</f>
        <v>266.55555555555554</v>
      </c>
      <c r="H32" s="23">
        <f>+IF(A32="","-",VLOOKUP(BD32,VolumeTable!$H$4:$I$50000,2,FALSE))</f>
        <v>133.02404717159729</v>
      </c>
      <c r="I32" s="23">
        <f>+IF(A32="","-",VLOOKUP(BE32,VolumeTable!$H$4:$I$50000,2,FALSE))</f>
        <v>184.40829474141177</v>
      </c>
      <c r="J32" s="23">
        <f>+IF(A32="","-",VLOOKUP(BF32,VolumeTable!$H$4:$I$50000,2,FALSE))</f>
        <v>587.83333333333337</v>
      </c>
      <c r="K32" s="23">
        <f>+IF(A32="","-",VLOOKUP(BG32,VolumeTable!$H$4:$I$50000,2,FALSE))</f>
        <v>1102.4166666666667</v>
      </c>
      <c r="L32" s="23">
        <f>+IF(A32="","-",VLOOKUP(BH32,VolumeTable!$H$4:$I$50000,2,FALSE))</f>
        <v>449.85714285714283</v>
      </c>
      <c r="M32" s="23">
        <f>+IF(A32="","-",VLOOKUP(BI32,VolumeTable!$H$4:$I$50000,2,FALSE))</f>
        <v>797.45</v>
      </c>
      <c r="N32" s="23">
        <f>+IF(A32="","-",VLOOKUP(BJ32,VolumeTable!$H$4:$I$50000,2,FALSE))</f>
        <v>1457.2380952380954</v>
      </c>
      <c r="O32" s="23">
        <f>+IF(A32="","-",VLOOKUP(BK32,VolumeTable!$H$4:$I$50000,2,FALSE))</f>
        <v>41.146865562607921</v>
      </c>
      <c r="P32" s="23">
        <f>+IF(A32="","-",VLOOKUP(BL32,VolumeTable!$H$4:$I$50000,2,FALSE))</f>
        <v>379.48648648648646</v>
      </c>
      <c r="Q32" s="23">
        <f>+IF(A32="","-",VLOOKUP(BM32,VolumeTable!$H$4:$I$50000,2,FALSE))</f>
        <v>876</v>
      </c>
      <c r="R32" s="23">
        <f>+IF(A32="","-",VLOOKUP(BN32,VolumeTable!$H$4:$I$50000,2,FALSE))</f>
        <v>355.83333333333337</v>
      </c>
      <c r="S32" s="23">
        <f>+IF(A32="","-",VLOOKUP(BO32,VolumeTable!$H$4:$I$50000,2,FALSE))</f>
        <v>277.81615094473557</v>
      </c>
      <c r="T32" s="23">
        <f>+IF(A32="","-",VLOOKUP(BP32,VolumeTable!$H$4:$I$50000,2,FALSE))</f>
        <v>957.39447301350242</v>
      </c>
      <c r="U32" s="23">
        <f>+IF(A32="","-",VLOOKUP(BQ32,VolumeTable!$H$4:$I$50000,2,FALSE))</f>
        <v>115.49776396415794</v>
      </c>
      <c r="W32" s="23">
        <f t="shared" si="19"/>
        <v>266.55555555555554</v>
      </c>
      <c r="X32" s="23">
        <f t="shared" si="20"/>
        <v>133.02404717159729</v>
      </c>
      <c r="Y32" s="23">
        <f t="shared" si="21"/>
        <v>184.40829474141177</v>
      </c>
      <c r="Z32" s="23">
        <f t="shared" si="21"/>
        <v>587.83333333333337</v>
      </c>
      <c r="AA32" s="23">
        <f t="shared" si="21"/>
        <v>1102.4166666666667</v>
      </c>
      <c r="AB32" s="23">
        <f t="shared" si="21"/>
        <v>610.15333333333331</v>
      </c>
      <c r="AC32" s="23">
        <f t="shared" si="22"/>
        <v>185.40999999999997</v>
      </c>
      <c r="AD32" s="23">
        <f t="shared" si="22"/>
        <v>0</v>
      </c>
      <c r="AE32" s="23">
        <f t="shared" si="22"/>
        <v>55.719246514988875</v>
      </c>
      <c r="AF32" s="23">
        <f t="shared" si="22"/>
        <v>481.49315315315312</v>
      </c>
      <c r="AG32" s="23">
        <f t="shared" si="23"/>
        <v>1138.3028571428572</v>
      </c>
      <c r="AH32" s="23">
        <f t="shared" si="23"/>
        <v>355.83333333333337</v>
      </c>
      <c r="AI32" s="23">
        <f t="shared" si="23"/>
        <v>277.81615094473557</v>
      </c>
      <c r="AJ32" s="23">
        <f t="shared" si="23"/>
        <v>957.39447301350242</v>
      </c>
      <c r="AK32" s="23">
        <f t="shared" si="24"/>
        <v>115.49776396415794</v>
      </c>
      <c r="AN32" s="24" t="str">
        <f t="shared" si="25"/>
        <v>Berkley Bridge Toward Va Beach Non-Summer Saturday 6</v>
      </c>
      <c r="AT32" s="26" t="s">
        <v>2</v>
      </c>
      <c r="AU32" s="19">
        <v>0.16666666666666699</v>
      </c>
      <c r="AV32" s="19" t="str">
        <f t="shared" si="0"/>
        <v>Tuesday 0.166666666666667</v>
      </c>
      <c r="AW32">
        <v>29</v>
      </c>
      <c r="BC32" s="24" t="str">
        <f t="shared" si="3"/>
        <v>James River Bridge Toward Va Beach Non-Summer Saturday 6</v>
      </c>
      <c r="BD32" s="24" t="str">
        <f t="shared" si="4"/>
        <v>Hazelwood Bridge Toward Va Beach Non-Summer Saturday 6</v>
      </c>
      <c r="BE32" s="24" t="str">
        <f t="shared" si="5"/>
        <v>Godwin Bridge Toward Va Beach Non-Summer Saturday 6</v>
      </c>
      <c r="BF32" s="24" t="str">
        <f t="shared" si="6"/>
        <v>MMMBT Toward Va Beach Non-Summer Saturday 6</v>
      </c>
      <c r="BG32" s="24" t="str">
        <f t="shared" si="7"/>
        <v>HRBT Toward Va Beach Non-Summer Saturday 6</v>
      </c>
      <c r="BH32" s="24" t="str">
        <f t="shared" si="8"/>
        <v>Midtown Tunnel Toward Va Beach Non-Summer Saturday 6</v>
      </c>
      <c r="BI32" s="24" t="str">
        <f t="shared" si="9"/>
        <v>Downtown Tunnel Toward Va Beach Non-Summer Saturday 6</v>
      </c>
      <c r="BJ32" s="24" t="str">
        <f t="shared" si="10"/>
        <v>Berkley Bridge Toward Va Beach Non-Summer Saturday 6</v>
      </c>
      <c r="BK32" s="24" t="str">
        <f t="shared" si="11"/>
        <v>Jordan Bridge Toward Va Beach Non-Summer Saturday 6</v>
      </c>
      <c r="BL32" s="24" t="str">
        <f t="shared" si="12"/>
        <v>Gilmerton Bridge Toward Va Beach Non-Summer Saturday 6</v>
      </c>
      <c r="BM32" s="24" t="str">
        <f t="shared" si="13"/>
        <v>High Rise Bridge Toward Va Beach Non-Summer Saturday 6</v>
      </c>
      <c r="BN32" s="24" t="str">
        <f t="shared" si="14"/>
        <v>Veterans Bridge Toward Va Beach Non-Summer Saturday 6</v>
      </c>
      <c r="BO32" s="24" t="str">
        <f t="shared" si="15"/>
        <v>Great Bridge Bridge Toward Va Beach Non-Summer Saturday 6</v>
      </c>
      <c r="BP32" s="24" t="str">
        <f t="shared" si="16"/>
        <v>Chesapeake Exp Bridge Toward Va Beach Non-Summer Saturday 6</v>
      </c>
      <c r="BQ32" s="24" t="str">
        <f t="shared" si="17"/>
        <v>Centerville Bridge Toward Va Beach Non-Summer Saturday 6</v>
      </c>
    </row>
    <row r="33" spans="1:69" x14ac:dyDescent="0.25">
      <c r="A33" s="22">
        <f t="shared" si="26"/>
        <v>13</v>
      </c>
      <c r="B33" s="22" t="str">
        <f t="shared" si="27"/>
        <v>Saturday</v>
      </c>
      <c r="C33" s="21">
        <f t="shared" si="18"/>
        <v>0.29166666666666663</v>
      </c>
      <c r="D33" s="23">
        <f>+IF(A33="","-",VLOOKUP(AN33,VolumeTable!$H$4:$I$50000,2,FALSE))</f>
        <v>1954.3333333333335</v>
      </c>
      <c r="G33" s="23">
        <f>+IF(A33="","-",VLOOKUP(BC33,VolumeTable!$H$4:$I$50000,2,FALSE))</f>
        <v>338.5</v>
      </c>
      <c r="H33" s="23">
        <f>+IF(A33="","-",VLOOKUP(BD33,VolumeTable!$H$4:$I$50000,2,FALSE))</f>
        <v>175.93030633196494</v>
      </c>
      <c r="I33" s="23">
        <f>+IF(A33="","-",VLOOKUP(BE33,VolumeTable!$H$4:$I$50000,2,FALSE))</f>
        <v>245.53228937999015</v>
      </c>
      <c r="J33" s="23">
        <f>+IF(A33="","-",VLOOKUP(BF33,VolumeTable!$H$4:$I$50000,2,FALSE))</f>
        <v>746.27777777777783</v>
      </c>
      <c r="K33" s="23">
        <f>+IF(A33="","-",VLOOKUP(BG33,VolumeTable!$H$4:$I$50000,2,FALSE))</f>
        <v>1467.8611111111113</v>
      </c>
      <c r="L33" s="23">
        <f>+IF(A33="","-",VLOOKUP(BH33,VolumeTable!$H$4:$I$50000,2,FALSE))</f>
        <v>462.28571428571428</v>
      </c>
      <c r="M33" s="23">
        <f>+IF(A33="","-",VLOOKUP(BI33,VolumeTable!$H$4:$I$50000,2,FALSE))</f>
        <v>1095.9000000000001</v>
      </c>
      <c r="N33" s="23">
        <f>+IF(A33="","-",VLOOKUP(BJ33,VolumeTable!$H$4:$I$50000,2,FALSE))</f>
        <v>1954.3333333333335</v>
      </c>
      <c r="O33" s="23">
        <f>+IF(A33="","-",VLOOKUP(BK33,VolumeTable!$H$4:$I$50000,2,FALSE))</f>
        <v>134.2186630052141</v>
      </c>
      <c r="P33" s="23">
        <f>+IF(A33="","-",VLOOKUP(BL33,VolumeTable!$H$4:$I$50000,2,FALSE))</f>
        <v>522.72972972972968</v>
      </c>
      <c r="Q33" s="23">
        <f>+IF(A33="","-",VLOOKUP(BM33,VolumeTable!$H$4:$I$50000,2,FALSE))</f>
        <v>1390.8181818181818</v>
      </c>
      <c r="R33" s="23">
        <f>+IF(A33="","-",VLOOKUP(BN33,VolumeTable!$H$4:$I$50000,2,FALSE))</f>
        <v>489.83333333333337</v>
      </c>
      <c r="S33" s="23">
        <f>+IF(A33="","-",VLOOKUP(BO33,VolumeTable!$H$4:$I$50000,2,FALSE))</f>
        <v>636.47357647169622</v>
      </c>
      <c r="T33" s="23">
        <f>+IF(A33="","-",VLOOKUP(BP33,VolumeTable!$H$4:$I$50000,2,FALSE))</f>
        <v>1606.8596998875939</v>
      </c>
      <c r="U33" s="23">
        <f>+IF(A33="","-",VLOOKUP(BQ33,VolumeTable!$H$4:$I$50000,2,FALSE))</f>
        <v>192.1800134398058</v>
      </c>
      <c r="W33" s="23">
        <f t="shared" si="19"/>
        <v>338.5</v>
      </c>
      <c r="X33" s="23">
        <f t="shared" si="20"/>
        <v>175.93030633196494</v>
      </c>
      <c r="Y33" s="23">
        <f t="shared" si="21"/>
        <v>245.53228937999015</v>
      </c>
      <c r="Z33" s="23">
        <f t="shared" si="21"/>
        <v>746.27777777777783</v>
      </c>
      <c r="AA33" s="23">
        <f t="shared" si="21"/>
        <v>1467.8611111111113</v>
      </c>
      <c r="AB33" s="23">
        <f t="shared" si="21"/>
        <v>677.26238095238091</v>
      </c>
      <c r="AC33" s="23">
        <f t="shared" si="22"/>
        <v>275.08000000000004</v>
      </c>
      <c r="AD33" s="23">
        <f t="shared" si="22"/>
        <v>0</v>
      </c>
      <c r="AE33" s="23">
        <f t="shared" si="22"/>
        <v>153.76199633854742</v>
      </c>
      <c r="AF33" s="23">
        <f t="shared" si="22"/>
        <v>659.53306306306308</v>
      </c>
      <c r="AG33" s="23">
        <f t="shared" si="23"/>
        <v>1742.5981818181817</v>
      </c>
      <c r="AH33" s="23">
        <f t="shared" si="23"/>
        <v>489.83333333333337</v>
      </c>
      <c r="AI33" s="23">
        <f t="shared" si="23"/>
        <v>636.47357647169622</v>
      </c>
      <c r="AJ33" s="23">
        <f t="shared" si="23"/>
        <v>1606.8596998875939</v>
      </c>
      <c r="AK33" s="23">
        <f t="shared" si="24"/>
        <v>192.1800134398058</v>
      </c>
      <c r="AN33" s="24" t="str">
        <f t="shared" si="25"/>
        <v>Berkley Bridge Toward Va Beach Non-Summer Saturday 7</v>
      </c>
      <c r="AT33" s="26" t="s">
        <v>2</v>
      </c>
      <c r="AU33" s="19">
        <v>0.20833333333333301</v>
      </c>
      <c r="AV33" s="19" t="str">
        <f t="shared" si="0"/>
        <v>Tuesday 0.208333333333333</v>
      </c>
      <c r="AW33">
        <v>30</v>
      </c>
      <c r="BC33" s="24" t="str">
        <f t="shared" si="3"/>
        <v>James River Bridge Toward Va Beach Non-Summer Saturday 7</v>
      </c>
      <c r="BD33" s="24" t="str">
        <f t="shared" si="4"/>
        <v>Hazelwood Bridge Toward Va Beach Non-Summer Saturday 7</v>
      </c>
      <c r="BE33" s="24" t="str">
        <f t="shared" si="5"/>
        <v>Godwin Bridge Toward Va Beach Non-Summer Saturday 7</v>
      </c>
      <c r="BF33" s="24" t="str">
        <f t="shared" si="6"/>
        <v>MMMBT Toward Va Beach Non-Summer Saturday 7</v>
      </c>
      <c r="BG33" s="24" t="str">
        <f t="shared" si="7"/>
        <v>HRBT Toward Va Beach Non-Summer Saturday 7</v>
      </c>
      <c r="BH33" s="24" t="str">
        <f t="shared" si="8"/>
        <v>Midtown Tunnel Toward Va Beach Non-Summer Saturday 7</v>
      </c>
      <c r="BI33" s="24" t="str">
        <f t="shared" si="9"/>
        <v>Downtown Tunnel Toward Va Beach Non-Summer Saturday 7</v>
      </c>
      <c r="BJ33" s="24" t="str">
        <f t="shared" si="10"/>
        <v>Berkley Bridge Toward Va Beach Non-Summer Saturday 7</v>
      </c>
      <c r="BK33" s="24" t="str">
        <f t="shared" si="11"/>
        <v>Jordan Bridge Toward Va Beach Non-Summer Saturday 7</v>
      </c>
      <c r="BL33" s="24" t="str">
        <f t="shared" si="12"/>
        <v>Gilmerton Bridge Toward Va Beach Non-Summer Saturday 7</v>
      </c>
      <c r="BM33" s="24" t="str">
        <f t="shared" si="13"/>
        <v>High Rise Bridge Toward Va Beach Non-Summer Saturday 7</v>
      </c>
      <c r="BN33" s="24" t="str">
        <f t="shared" si="14"/>
        <v>Veterans Bridge Toward Va Beach Non-Summer Saturday 7</v>
      </c>
      <c r="BO33" s="24" t="str">
        <f t="shared" si="15"/>
        <v>Great Bridge Bridge Toward Va Beach Non-Summer Saturday 7</v>
      </c>
      <c r="BP33" s="24" t="str">
        <f t="shared" si="16"/>
        <v>Chesapeake Exp Bridge Toward Va Beach Non-Summer Saturday 7</v>
      </c>
      <c r="BQ33" s="24" t="str">
        <f t="shared" si="17"/>
        <v>Centerville Bridge Toward Va Beach Non-Summer Saturday 7</v>
      </c>
    </row>
    <row r="34" spans="1:69" x14ac:dyDescent="0.25">
      <c r="A34" s="22">
        <f t="shared" si="26"/>
        <v>14</v>
      </c>
      <c r="B34" s="22" t="str">
        <f t="shared" si="27"/>
        <v>Saturday</v>
      </c>
      <c r="C34" s="21">
        <f t="shared" si="18"/>
        <v>0.33333333333333331</v>
      </c>
      <c r="D34" s="23">
        <f>+IF(A34="","-",VLOOKUP(AN34,VolumeTable!$H$4:$I$50000,2,FALSE))</f>
        <v>2331.8571428571431</v>
      </c>
      <c r="G34" s="23">
        <f>+IF(A34="","-",VLOOKUP(BC34,VolumeTable!$H$4:$I$50000,2,FALSE))</f>
        <v>435.44444444444446</v>
      </c>
      <c r="H34" s="23">
        <f>+IF(A34="","-",VLOOKUP(BD34,VolumeTable!$H$4:$I$50000,2,FALSE))</f>
        <v>233.15817691173183</v>
      </c>
      <c r="I34" s="23">
        <f>+IF(A34="","-",VLOOKUP(BE34,VolumeTable!$H$4:$I$50000,2,FALSE))</f>
        <v>318.75569068709927</v>
      </c>
      <c r="J34" s="23">
        <f>+IF(A34="","-",VLOOKUP(BF34,VolumeTable!$H$4:$I$50000,2,FALSE))</f>
        <v>921.69444444444446</v>
      </c>
      <c r="K34" s="23">
        <f>+IF(A34="","-",VLOOKUP(BG34,VolumeTable!$H$4:$I$50000,2,FALSE))</f>
        <v>1876.9166666666665</v>
      </c>
      <c r="L34" s="23">
        <f>+IF(A34="","-",VLOOKUP(BH34,VolumeTable!$H$4:$I$50000,2,FALSE))</f>
        <v>582.47619047619037</v>
      </c>
      <c r="M34" s="23">
        <f>+IF(A34="","-",VLOOKUP(BI34,VolumeTable!$H$4:$I$50000,2,FALSE))</f>
        <v>1239.5</v>
      </c>
      <c r="N34" s="23">
        <f>+IF(A34="","-",VLOOKUP(BJ34,VolumeTable!$H$4:$I$50000,2,FALSE))</f>
        <v>2331.8571428571431</v>
      </c>
      <c r="O34" s="23">
        <f>+IF(A34="","-",VLOOKUP(BK34,VolumeTable!$H$4:$I$50000,2,FALSE))</f>
        <v>149.43053506855114</v>
      </c>
      <c r="P34" s="23">
        <f>+IF(A34="","-",VLOOKUP(BL34,VolumeTable!$H$4:$I$50000,2,FALSE))</f>
        <v>621.45945945945948</v>
      </c>
      <c r="Q34" s="23">
        <f>+IF(A34="","-",VLOOKUP(BM34,VolumeTable!$H$4:$I$50000,2,FALSE))</f>
        <v>2032.3181818181818</v>
      </c>
      <c r="R34" s="23">
        <f>+IF(A34="","-",VLOOKUP(BN34,VolumeTable!$H$4:$I$50000,2,FALSE))</f>
        <v>661.875</v>
      </c>
      <c r="S34" s="23">
        <f>+IF(A34="","-",VLOOKUP(BO34,VolumeTable!$H$4:$I$50000,2,FALSE))</f>
        <v>850.92940790086413</v>
      </c>
      <c r="T34" s="23">
        <f>+IF(A34="","-",VLOOKUP(BP34,VolumeTable!$H$4:$I$50000,2,FALSE))</f>
        <v>1987.6366131870607</v>
      </c>
      <c r="U34" s="23">
        <f>+IF(A34="","-",VLOOKUP(BQ34,VolumeTable!$H$4:$I$50000,2,FALSE))</f>
        <v>200.75043423680049</v>
      </c>
      <c r="W34" s="23">
        <f t="shared" si="19"/>
        <v>435.44444444444446</v>
      </c>
      <c r="X34" s="23">
        <f t="shared" si="20"/>
        <v>233.15817691173183</v>
      </c>
      <c r="Y34" s="23">
        <f t="shared" si="21"/>
        <v>318.75569068709927</v>
      </c>
      <c r="Z34" s="23">
        <f t="shared" si="21"/>
        <v>921.69444444444446</v>
      </c>
      <c r="AA34" s="23">
        <f t="shared" si="21"/>
        <v>1876.9166666666665</v>
      </c>
      <c r="AB34" s="23">
        <f t="shared" si="21"/>
        <v>838.98047619047611</v>
      </c>
      <c r="AC34" s="23">
        <f t="shared" si="22"/>
        <v>260.11999999999989</v>
      </c>
      <c r="AD34" s="23">
        <f t="shared" si="22"/>
        <v>0</v>
      </c>
      <c r="AE34" s="23">
        <f t="shared" si="22"/>
        <v>172.74910649712257</v>
      </c>
      <c r="AF34" s="23">
        <f t="shared" si="22"/>
        <v>784.6894594594595</v>
      </c>
      <c r="AG34" s="23">
        <f t="shared" si="23"/>
        <v>2452.0524675324677</v>
      </c>
      <c r="AH34" s="23">
        <f t="shared" si="23"/>
        <v>661.875</v>
      </c>
      <c r="AI34" s="23">
        <f t="shared" si="23"/>
        <v>850.92940790086413</v>
      </c>
      <c r="AJ34" s="23">
        <f t="shared" si="23"/>
        <v>1987.6366131870607</v>
      </c>
      <c r="AK34" s="23">
        <f t="shared" si="24"/>
        <v>200.75043423680049</v>
      </c>
      <c r="AN34" s="24" t="str">
        <f t="shared" si="25"/>
        <v>Berkley Bridge Toward Va Beach Non-Summer Saturday 8</v>
      </c>
      <c r="AT34" s="26" t="s">
        <v>2</v>
      </c>
      <c r="AU34" s="19">
        <v>0.25</v>
      </c>
      <c r="AV34" s="19" t="str">
        <f t="shared" si="0"/>
        <v>Tuesday 0.25</v>
      </c>
      <c r="AW34">
        <v>31</v>
      </c>
      <c r="BC34" s="24" t="str">
        <f t="shared" si="3"/>
        <v>James River Bridge Toward Va Beach Non-Summer Saturday 8</v>
      </c>
      <c r="BD34" s="24" t="str">
        <f t="shared" si="4"/>
        <v>Hazelwood Bridge Toward Va Beach Non-Summer Saturday 8</v>
      </c>
      <c r="BE34" s="24" t="str">
        <f t="shared" si="5"/>
        <v>Godwin Bridge Toward Va Beach Non-Summer Saturday 8</v>
      </c>
      <c r="BF34" s="24" t="str">
        <f t="shared" si="6"/>
        <v>MMMBT Toward Va Beach Non-Summer Saturday 8</v>
      </c>
      <c r="BG34" s="24" t="str">
        <f t="shared" si="7"/>
        <v>HRBT Toward Va Beach Non-Summer Saturday 8</v>
      </c>
      <c r="BH34" s="24" t="str">
        <f t="shared" si="8"/>
        <v>Midtown Tunnel Toward Va Beach Non-Summer Saturday 8</v>
      </c>
      <c r="BI34" s="24" t="str">
        <f t="shared" si="9"/>
        <v>Downtown Tunnel Toward Va Beach Non-Summer Saturday 8</v>
      </c>
      <c r="BJ34" s="24" t="str">
        <f t="shared" si="10"/>
        <v>Berkley Bridge Toward Va Beach Non-Summer Saturday 8</v>
      </c>
      <c r="BK34" s="24" t="str">
        <f t="shared" si="11"/>
        <v>Jordan Bridge Toward Va Beach Non-Summer Saturday 8</v>
      </c>
      <c r="BL34" s="24" t="str">
        <f t="shared" si="12"/>
        <v>Gilmerton Bridge Toward Va Beach Non-Summer Saturday 8</v>
      </c>
      <c r="BM34" s="24" t="str">
        <f t="shared" si="13"/>
        <v>High Rise Bridge Toward Va Beach Non-Summer Saturday 8</v>
      </c>
      <c r="BN34" s="24" t="str">
        <f t="shared" si="14"/>
        <v>Veterans Bridge Toward Va Beach Non-Summer Saturday 8</v>
      </c>
      <c r="BO34" s="24" t="str">
        <f t="shared" si="15"/>
        <v>Great Bridge Bridge Toward Va Beach Non-Summer Saturday 8</v>
      </c>
      <c r="BP34" s="24" t="str">
        <f t="shared" si="16"/>
        <v>Chesapeake Exp Bridge Toward Va Beach Non-Summer Saturday 8</v>
      </c>
      <c r="BQ34" s="24" t="str">
        <f t="shared" si="17"/>
        <v>Centerville Bridge Toward Va Beach Non-Summer Saturday 8</v>
      </c>
    </row>
    <row r="35" spans="1:69" x14ac:dyDescent="0.25">
      <c r="A35" s="22">
        <f t="shared" si="26"/>
        <v>15</v>
      </c>
      <c r="B35" s="22" t="str">
        <f t="shared" si="27"/>
        <v>Saturday</v>
      </c>
      <c r="C35" s="21">
        <f t="shared" si="18"/>
        <v>0.375</v>
      </c>
      <c r="D35" s="23">
        <f>+IF(A35="","-",VLOOKUP(AN35,VolumeTable!$H$4:$I$50000,2,FALSE))</f>
        <v>2463.6190476190482</v>
      </c>
      <c r="G35" s="23">
        <f>+IF(A35="","-",VLOOKUP(BC35,VolumeTable!$H$4:$I$50000,2,FALSE))</f>
        <v>511.61111111111109</v>
      </c>
      <c r="H35" s="23">
        <f>+IF(A35="","-",VLOOKUP(BD35,VolumeTable!$H$4:$I$50000,2,FALSE))</f>
        <v>272.03739809629712</v>
      </c>
      <c r="I35" s="23">
        <f>+IF(A35="","-",VLOOKUP(BE35,VolumeTable!$H$4:$I$50000,2,FALSE))</f>
        <v>401.61565729328163</v>
      </c>
      <c r="J35" s="23">
        <f>+IF(A35="","-",VLOOKUP(BF35,VolumeTable!$H$4:$I$50000,2,FALSE))</f>
        <v>1021.1111111111111</v>
      </c>
      <c r="K35" s="23">
        <f>+IF(A35="","-",VLOOKUP(BG35,VolumeTable!$H$4:$I$50000,2,FALSE))</f>
        <v>2185.3333333333335</v>
      </c>
      <c r="L35" s="23">
        <f>+IF(A35="","-",VLOOKUP(BH35,VolumeTable!$H$4:$I$50000,2,FALSE))</f>
        <v>624.76190476190482</v>
      </c>
      <c r="M35" s="23">
        <f>+IF(A35="","-",VLOOKUP(BI35,VolumeTable!$H$4:$I$50000,2,FALSE))</f>
        <v>1361.4</v>
      </c>
      <c r="N35" s="23">
        <f>+IF(A35="","-",VLOOKUP(BJ35,VolumeTable!$H$4:$I$50000,2,FALSE))</f>
        <v>2463.6190476190482</v>
      </c>
      <c r="O35" s="23">
        <f>+IF(A35="","-",VLOOKUP(BK35,VolumeTable!$H$4:$I$50000,2,FALSE))</f>
        <v>129.68692436103373</v>
      </c>
      <c r="P35" s="23">
        <f>+IF(A35="","-",VLOOKUP(BL35,VolumeTable!$H$4:$I$50000,2,FALSE))</f>
        <v>705.02702702702709</v>
      </c>
      <c r="Q35" s="23">
        <f>+IF(A35="","-",VLOOKUP(BM35,VolumeTable!$H$4:$I$50000,2,FALSE))</f>
        <v>2303.909090909091</v>
      </c>
      <c r="R35" s="23">
        <f>+IF(A35="","-",VLOOKUP(BN35,VolumeTable!$H$4:$I$50000,2,FALSE))</f>
        <v>801.70833333333326</v>
      </c>
      <c r="S35" s="23">
        <f>+IF(A35="","-",VLOOKUP(BO35,VolumeTable!$H$4:$I$50000,2,FALSE))</f>
        <v>1021.0143449476382</v>
      </c>
      <c r="T35" s="23">
        <f>+IF(A35="","-",VLOOKUP(BP35,VolumeTable!$H$4:$I$50000,2,FALSE))</f>
        <v>1768.3694509895229</v>
      </c>
      <c r="U35" s="23">
        <f>+IF(A35="","-",VLOOKUP(BQ35,VolumeTable!$H$4:$I$50000,2,FALSE))</f>
        <v>312.60003881146463</v>
      </c>
      <c r="W35" s="23">
        <f t="shared" si="19"/>
        <v>511.61111111111109</v>
      </c>
      <c r="X35" s="23">
        <f t="shared" si="20"/>
        <v>272.03739809629712</v>
      </c>
      <c r="Y35" s="23">
        <f t="shared" si="21"/>
        <v>401.61565729328163</v>
      </c>
      <c r="Z35" s="23">
        <f t="shared" si="21"/>
        <v>1021.1111111111111</v>
      </c>
      <c r="AA35" s="23">
        <f t="shared" si="21"/>
        <v>2185.3333333333335</v>
      </c>
      <c r="AB35" s="23">
        <f t="shared" si="21"/>
        <v>895.7600000000001</v>
      </c>
      <c r="AC35" s="23">
        <f t="shared" si="22"/>
        <v>326.67999999999984</v>
      </c>
      <c r="AD35" s="23">
        <f t="shared" si="22"/>
        <v>0</v>
      </c>
      <c r="AE35" s="23">
        <f t="shared" si="22"/>
        <v>154.32311483722421</v>
      </c>
      <c r="AF35" s="23">
        <f t="shared" si="22"/>
        <v>877.48036036036046</v>
      </c>
      <c r="AG35" s="23">
        <f t="shared" si="23"/>
        <v>2747.3605194805195</v>
      </c>
      <c r="AH35" s="23">
        <f t="shared" si="23"/>
        <v>801.70833333333326</v>
      </c>
      <c r="AI35" s="23">
        <f t="shared" si="23"/>
        <v>1021.0143449476382</v>
      </c>
      <c r="AJ35" s="23">
        <f t="shared" si="23"/>
        <v>1768.3694509895229</v>
      </c>
      <c r="AK35" s="23">
        <f t="shared" si="24"/>
        <v>312.60003881146463</v>
      </c>
      <c r="AN35" s="24" t="str">
        <f t="shared" si="25"/>
        <v>Berkley Bridge Toward Va Beach Non-Summer Saturday 9</v>
      </c>
      <c r="AT35" s="26" t="s">
        <v>2</v>
      </c>
      <c r="AU35" s="19">
        <v>0.29166666666666702</v>
      </c>
      <c r="AV35" s="19" t="str">
        <f t="shared" si="0"/>
        <v>Tuesday 0.291666666666667</v>
      </c>
      <c r="AW35">
        <v>32</v>
      </c>
      <c r="BC35" s="24" t="str">
        <f t="shared" si="3"/>
        <v>James River Bridge Toward Va Beach Non-Summer Saturday 9</v>
      </c>
      <c r="BD35" s="24" t="str">
        <f t="shared" si="4"/>
        <v>Hazelwood Bridge Toward Va Beach Non-Summer Saturday 9</v>
      </c>
      <c r="BE35" s="24" t="str">
        <f t="shared" si="5"/>
        <v>Godwin Bridge Toward Va Beach Non-Summer Saturday 9</v>
      </c>
      <c r="BF35" s="24" t="str">
        <f t="shared" si="6"/>
        <v>MMMBT Toward Va Beach Non-Summer Saturday 9</v>
      </c>
      <c r="BG35" s="24" t="str">
        <f t="shared" si="7"/>
        <v>HRBT Toward Va Beach Non-Summer Saturday 9</v>
      </c>
      <c r="BH35" s="24" t="str">
        <f t="shared" si="8"/>
        <v>Midtown Tunnel Toward Va Beach Non-Summer Saturday 9</v>
      </c>
      <c r="BI35" s="24" t="str">
        <f t="shared" si="9"/>
        <v>Downtown Tunnel Toward Va Beach Non-Summer Saturday 9</v>
      </c>
      <c r="BJ35" s="24" t="str">
        <f t="shared" si="10"/>
        <v>Berkley Bridge Toward Va Beach Non-Summer Saturday 9</v>
      </c>
      <c r="BK35" s="24" t="str">
        <f t="shared" si="11"/>
        <v>Jordan Bridge Toward Va Beach Non-Summer Saturday 9</v>
      </c>
      <c r="BL35" s="24" t="str">
        <f t="shared" si="12"/>
        <v>Gilmerton Bridge Toward Va Beach Non-Summer Saturday 9</v>
      </c>
      <c r="BM35" s="24" t="str">
        <f t="shared" si="13"/>
        <v>High Rise Bridge Toward Va Beach Non-Summer Saturday 9</v>
      </c>
      <c r="BN35" s="24" t="str">
        <f t="shared" si="14"/>
        <v>Veterans Bridge Toward Va Beach Non-Summer Saturday 9</v>
      </c>
      <c r="BO35" s="24" t="str">
        <f t="shared" si="15"/>
        <v>Great Bridge Bridge Toward Va Beach Non-Summer Saturday 9</v>
      </c>
      <c r="BP35" s="24" t="str">
        <f t="shared" si="16"/>
        <v>Chesapeake Exp Bridge Toward Va Beach Non-Summer Saturday 9</v>
      </c>
      <c r="BQ35" s="24" t="str">
        <f t="shared" si="17"/>
        <v>Centerville Bridge Toward Va Beach Non-Summer Saturday 9</v>
      </c>
    </row>
    <row r="36" spans="1:69" x14ac:dyDescent="0.25">
      <c r="A36" s="22">
        <f t="shared" si="26"/>
        <v>16</v>
      </c>
      <c r="B36" s="22" t="str">
        <f t="shared" si="27"/>
        <v>Saturday</v>
      </c>
      <c r="C36" s="21">
        <f t="shared" si="18"/>
        <v>0.41666666666666669</v>
      </c>
      <c r="D36" s="23">
        <f>+IF(A36="","-",VLOOKUP(AN36,VolumeTable!$H$4:$I$50000,2,FALSE))</f>
        <v>2713.1428571428569</v>
      </c>
      <c r="G36" s="23">
        <f>+IF(A36="","-",VLOOKUP(BC36,VolumeTable!$H$4:$I$50000,2,FALSE))</f>
        <v>618.97222222222217</v>
      </c>
      <c r="H36" s="23">
        <f>+IF(A36="","-",VLOOKUP(BD36,VolumeTable!$H$4:$I$50000,2,FALSE))</f>
        <v>335.10813468459185</v>
      </c>
      <c r="I36" s="23">
        <f>+IF(A36="","-",VLOOKUP(BE36,VolumeTable!$H$4:$I$50000,2,FALSE))</f>
        <v>450.73633198661673</v>
      </c>
      <c r="J36" s="23">
        <f>+IF(A36="","-",VLOOKUP(BF36,VolumeTable!$H$4:$I$50000,2,FALSE))</f>
        <v>1114.9722222222222</v>
      </c>
      <c r="K36" s="23">
        <f>+IF(A36="","-",VLOOKUP(BG36,VolumeTable!$H$4:$I$50000,2,FALSE))</f>
        <v>2374.3333333333335</v>
      </c>
      <c r="L36" s="23">
        <f>+IF(A36="","-",VLOOKUP(BH36,VolumeTable!$H$4:$I$50000,2,FALSE))</f>
        <v>653.23809523809518</v>
      </c>
      <c r="M36" s="23">
        <f>+IF(A36="","-",VLOOKUP(BI36,VolumeTable!$H$4:$I$50000,2,FALSE))</f>
        <v>1548.5000000000002</v>
      </c>
      <c r="N36" s="23">
        <f>+IF(A36="","-",VLOOKUP(BJ36,VolumeTable!$H$4:$I$50000,2,FALSE))</f>
        <v>2713.1428571428569</v>
      </c>
      <c r="O36" s="23">
        <f>+IF(A36="","-",VLOOKUP(BK36,VolumeTable!$H$4:$I$50000,2,FALSE))</f>
        <v>104.33423591694462</v>
      </c>
      <c r="P36" s="23">
        <f>+IF(A36="","-",VLOOKUP(BL36,VolumeTable!$H$4:$I$50000,2,FALSE))</f>
        <v>812.86486486486478</v>
      </c>
      <c r="Q36" s="23">
        <f>+IF(A36="","-",VLOOKUP(BM36,VolumeTable!$H$4:$I$50000,2,FALSE))</f>
        <v>2497.090909090909</v>
      </c>
      <c r="R36" s="23">
        <f>+IF(A36="","-",VLOOKUP(BN36,VolumeTable!$H$4:$I$50000,2,FALSE))</f>
        <v>877.70833333333337</v>
      </c>
      <c r="S36" s="23">
        <f>+IF(A36="","-",VLOOKUP(BO36,VolumeTable!$H$4:$I$50000,2,FALSE))</f>
        <v>1209.8174515287537</v>
      </c>
      <c r="T36" s="23">
        <f>+IF(A36="","-",VLOOKUP(BP36,VolumeTable!$H$4:$I$50000,2,FALSE))</f>
        <v>1847.1846942853654</v>
      </c>
      <c r="U36" s="23">
        <f>+IF(A36="","-",VLOOKUP(BQ36,VolumeTable!$H$4:$I$50000,2,FALSE))</f>
        <v>343.42969856112745</v>
      </c>
      <c r="W36" s="23">
        <f t="shared" si="19"/>
        <v>618.97222222222217</v>
      </c>
      <c r="X36" s="23">
        <f t="shared" si="20"/>
        <v>335.10813468459185</v>
      </c>
      <c r="Y36" s="23">
        <f t="shared" si="21"/>
        <v>450.73633198661673</v>
      </c>
      <c r="Z36" s="23">
        <f t="shared" si="21"/>
        <v>1114.9722222222222</v>
      </c>
      <c r="AA36" s="23">
        <f t="shared" si="21"/>
        <v>2374.3333333333335</v>
      </c>
      <c r="AB36" s="23">
        <f t="shared" si="21"/>
        <v>951.68380952380949</v>
      </c>
      <c r="AC36" s="23">
        <f t="shared" si="22"/>
        <v>408.98000000000047</v>
      </c>
      <c r="AD36" s="23">
        <f t="shared" si="22"/>
        <v>0</v>
      </c>
      <c r="AE36" s="23">
        <f t="shared" si="22"/>
        <v>131.46566448837319</v>
      </c>
      <c r="AF36" s="23">
        <f t="shared" si="22"/>
        <v>1002.7848648648647</v>
      </c>
      <c r="AG36" s="23">
        <f t="shared" si="23"/>
        <v>2985.4566233766232</v>
      </c>
      <c r="AH36" s="23">
        <f t="shared" si="23"/>
        <v>877.70833333333337</v>
      </c>
      <c r="AI36" s="23">
        <f t="shared" si="23"/>
        <v>1209.8174515287537</v>
      </c>
      <c r="AJ36" s="23">
        <f t="shared" si="23"/>
        <v>1847.1846942853654</v>
      </c>
      <c r="AK36" s="23">
        <f t="shared" si="24"/>
        <v>343.42969856112745</v>
      </c>
      <c r="AN36" s="24" t="str">
        <f t="shared" si="25"/>
        <v>Berkley Bridge Toward Va Beach Non-Summer Saturday 10</v>
      </c>
      <c r="AT36" s="26" t="s">
        <v>2</v>
      </c>
      <c r="AU36" s="19">
        <v>0.33333333333333298</v>
      </c>
      <c r="AV36" s="19" t="str">
        <f t="shared" si="0"/>
        <v>Tuesday 0.333333333333333</v>
      </c>
      <c r="AW36">
        <v>33</v>
      </c>
      <c r="BC36" s="24" t="str">
        <f t="shared" si="3"/>
        <v>James River Bridge Toward Va Beach Non-Summer Saturday 10</v>
      </c>
      <c r="BD36" s="24" t="str">
        <f t="shared" si="4"/>
        <v>Hazelwood Bridge Toward Va Beach Non-Summer Saturday 10</v>
      </c>
      <c r="BE36" s="24" t="str">
        <f t="shared" si="5"/>
        <v>Godwin Bridge Toward Va Beach Non-Summer Saturday 10</v>
      </c>
      <c r="BF36" s="24" t="str">
        <f t="shared" si="6"/>
        <v>MMMBT Toward Va Beach Non-Summer Saturday 10</v>
      </c>
      <c r="BG36" s="24" t="str">
        <f t="shared" si="7"/>
        <v>HRBT Toward Va Beach Non-Summer Saturday 10</v>
      </c>
      <c r="BH36" s="24" t="str">
        <f t="shared" si="8"/>
        <v>Midtown Tunnel Toward Va Beach Non-Summer Saturday 10</v>
      </c>
      <c r="BI36" s="24" t="str">
        <f t="shared" si="9"/>
        <v>Downtown Tunnel Toward Va Beach Non-Summer Saturday 10</v>
      </c>
      <c r="BJ36" s="24" t="str">
        <f t="shared" si="10"/>
        <v>Berkley Bridge Toward Va Beach Non-Summer Saturday 10</v>
      </c>
      <c r="BK36" s="24" t="str">
        <f t="shared" si="11"/>
        <v>Jordan Bridge Toward Va Beach Non-Summer Saturday 10</v>
      </c>
      <c r="BL36" s="24" t="str">
        <f t="shared" si="12"/>
        <v>Gilmerton Bridge Toward Va Beach Non-Summer Saturday 10</v>
      </c>
      <c r="BM36" s="24" t="str">
        <f t="shared" si="13"/>
        <v>High Rise Bridge Toward Va Beach Non-Summer Saturday 10</v>
      </c>
      <c r="BN36" s="24" t="str">
        <f t="shared" si="14"/>
        <v>Veterans Bridge Toward Va Beach Non-Summer Saturday 10</v>
      </c>
      <c r="BO36" s="24" t="str">
        <f t="shared" si="15"/>
        <v>Great Bridge Bridge Toward Va Beach Non-Summer Saturday 10</v>
      </c>
      <c r="BP36" s="24" t="str">
        <f t="shared" si="16"/>
        <v>Chesapeake Exp Bridge Toward Va Beach Non-Summer Saturday 10</v>
      </c>
      <c r="BQ36" s="24" t="str">
        <f t="shared" si="17"/>
        <v>Centerville Bridge Toward Va Beach Non-Summer Saturday 10</v>
      </c>
    </row>
    <row r="37" spans="1:69" x14ac:dyDescent="0.25">
      <c r="A37" s="22">
        <f t="shared" si="26"/>
        <v>17</v>
      </c>
      <c r="B37" s="22" t="str">
        <f t="shared" si="27"/>
        <v>Saturday</v>
      </c>
      <c r="C37" s="21">
        <f t="shared" si="18"/>
        <v>0.45833333333333337</v>
      </c>
      <c r="D37" s="23">
        <f>+IF(A37="","-",VLOOKUP(AN37,VolumeTable!$H$4:$I$50000,2,FALSE))</f>
        <v>3055.0952380952381</v>
      </c>
      <c r="G37" s="23">
        <f>+IF(A37="","-",VLOOKUP(BC37,VolumeTable!$H$4:$I$50000,2,FALSE))</f>
        <v>722.22222222222217</v>
      </c>
      <c r="H37" s="23">
        <f>+IF(A37="","-",VLOOKUP(BD37,VolumeTable!$H$4:$I$50000,2,FALSE))</f>
        <v>385.48271881826582</v>
      </c>
      <c r="I37" s="23">
        <f>+IF(A37="","-",VLOOKUP(BE37,VolumeTable!$H$4:$I$50000,2,FALSE))</f>
        <v>527.75517826437238</v>
      </c>
      <c r="J37" s="23">
        <f>+IF(A37="","-",VLOOKUP(BF37,VolumeTable!$H$4:$I$50000,2,FALSE))</f>
        <v>1255.1111111111113</v>
      </c>
      <c r="K37" s="23">
        <f>+IF(A37="","-",VLOOKUP(BG37,VolumeTable!$H$4:$I$50000,2,FALSE))</f>
        <v>2656.0555555555557</v>
      </c>
      <c r="L37" s="23">
        <f>+IF(A37="","-",VLOOKUP(BH37,VolumeTable!$H$4:$I$50000,2,FALSE))</f>
        <v>689.71428571428578</v>
      </c>
      <c r="M37" s="23">
        <f>+IF(A37="","-",VLOOKUP(BI37,VolumeTable!$H$4:$I$50000,2,FALSE))</f>
        <v>1817.7</v>
      </c>
      <c r="N37" s="23">
        <f>+IF(A37="","-",VLOOKUP(BJ37,VolumeTable!$H$4:$I$50000,2,FALSE))</f>
        <v>3055.0952380952381</v>
      </c>
      <c r="O37" s="23">
        <f>+IF(A37="","-",VLOOKUP(BK37,VolumeTable!$H$4:$I$50000,2,FALSE))</f>
        <v>158.99712176894406</v>
      </c>
      <c r="P37" s="23">
        <f>+IF(A37="","-",VLOOKUP(BL37,VolumeTable!$H$4:$I$50000,2,FALSE))</f>
        <v>884.1351351351351</v>
      </c>
      <c r="Q37" s="23">
        <f>+IF(A37="","-",VLOOKUP(BM37,VolumeTable!$H$4:$I$50000,2,FALSE))</f>
        <v>2684.9545454545455</v>
      </c>
      <c r="R37" s="23">
        <f>+IF(A37="","-",VLOOKUP(BN37,VolumeTable!$H$4:$I$50000,2,FALSE))</f>
        <v>951.95833333333337</v>
      </c>
      <c r="S37" s="23">
        <f>+IF(A37="","-",VLOOKUP(BO37,VolumeTable!$H$4:$I$50000,2,FALSE))</f>
        <v>1324.1647883595163</v>
      </c>
      <c r="T37" s="23">
        <f>+IF(A37="","-",VLOOKUP(BP37,VolumeTable!$H$4:$I$50000,2,FALSE))</f>
        <v>1825.8919603090485</v>
      </c>
      <c r="U37" s="23">
        <f>+IF(A37="","-",VLOOKUP(BQ37,VolumeTable!$H$4:$I$50000,2,FALSE))</f>
        <v>427.21536938181174</v>
      </c>
      <c r="W37" s="23">
        <f t="shared" si="19"/>
        <v>722.22222222222217</v>
      </c>
      <c r="X37" s="23">
        <f t="shared" si="20"/>
        <v>385.48271881826582</v>
      </c>
      <c r="Y37" s="23">
        <f t="shared" si="21"/>
        <v>527.75517826437238</v>
      </c>
      <c r="Z37" s="23">
        <f t="shared" si="21"/>
        <v>1255.1111111111113</v>
      </c>
      <c r="AA37" s="23">
        <f t="shared" si="21"/>
        <v>2656.0555555555557</v>
      </c>
      <c r="AB37" s="23">
        <f t="shared" si="21"/>
        <v>1025.774761904762</v>
      </c>
      <c r="AC37" s="23">
        <f t="shared" si="22"/>
        <v>534.56000000000017</v>
      </c>
      <c r="AD37" s="23">
        <f t="shared" si="22"/>
        <v>0</v>
      </c>
      <c r="AE37" s="23">
        <f t="shared" si="22"/>
        <v>189.54807414989642</v>
      </c>
      <c r="AF37" s="23">
        <f t="shared" si="22"/>
        <v>1097.9918018018018</v>
      </c>
      <c r="AG37" s="23">
        <f t="shared" si="23"/>
        <v>3234.8716883116886</v>
      </c>
      <c r="AH37" s="23">
        <f t="shared" si="23"/>
        <v>951.95833333333337</v>
      </c>
      <c r="AI37" s="23">
        <f t="shared" si="23"/>
        <v>1324.1647883595163</v>
      </c>
      <c r="AJ37" s="23">
        <f t="shared" si="23"/>
        <v>1825.8919603090485</v>
      </c>
      <c r="AK37" s="23">
        <f t="shared" si="24"/>
        <v>427.21536938181174</v>
      </c>
      <c r="AN37" s="24" t="str">
        <f t="shared" si="25"/>
        <v>Berkley Bridge Toward Va Beach Non-Summer Saturday 11</v>
      </c>
      <c r="AT37" s="26" t="s">
        <v>2</v>
      </c>
      <c r="AU37" s="19">
        <v>0.375</v>
      </c>
      <c r="AV37" s="19" t="str">
        <f t="shared" si="0"/>
        <v>Tuesday 0.375</v>
      </c>
      <c r="AW37">
        <v>34</v>
      </c>
      <c r="BC37" s="24" t="str">
        <f t="shared" si="3"/>
        <v>James River Bridge Toward Va Beach Non-Summer Saturday 11</v>
      </c>
      <c r="BD37" s="24" t="str">
        <f t="shared" si="4"/>
        <v>Hazelwood Bridge Toward Va Beach Non-Summer Saturday 11</v>
      </c>
      <c r="BE37" s="24" t="str">
        <f t="shared" si="5"/>
        <v>Godwin Bridge Toward Va Beach Non-Summer Saturday 11</v>
      </c>
      <c r="BF37" s="24" t="str">
        <f t="shared" si="6"/>
        <v>MMMBT Toward Va Beach Non-Summer Saturday 11</v>
      </c>
      <c r="BG37" s="24" t="str">
        <f t="shared" si="7"/>
        <v>HRBT Toward Va Beach Non-Summer Saturday 11</v>
      </c>
      <c r="BH37" s="24" t="str">
        <f t="shared" si="8"/>
        <v>Midtown Tunnel Toward Va Beach Non-Summer Saturday 11</v>
      </c>
      <c r="BI37" s="24" t="str">
        <f t="shared" si="9"/>
        <v>Downtown Tunnel Toward Va Beach Non-Summer Saturday 11</v>
      </c>
      <c r="BJ37" s="24" t="str">
        <f t="shared" si="10"/>
        <v>Berkley Bridge Toward Va Beach Non-Summer Saturday 11</v>
      </c>
      <c r="BK37" s="24" t="str">
        <f t="shared" si="11"/>
        <v>Jordan Bridge Toward Va Beach Non-Summer Saturday 11</v>
      </c>
      <c r="BL37" s="24" t="str">
        <f t="shared" si="12"/>
        <v>Gilmerton Bridge Toward Va Beach Non-Summer Saturday 11</v>
      </c>
      <c r="BM37" s="24" t="str">
        <f t="shared" si="13"/>
        <v>High Rise Bridge Toward Va Beach Non-Summer Saturday 11</v>
      </c>
      <c r="BN37" s="24" t="str">
        <f t="shared" si="14"/>
        <v>Veterans Bridge Toward Va Beach Non-Summer Saturday 11</v>
      </c>
      <c r="BO37" s="24" t="str">
        <f t="shared" si="15"/>
        <v>Great Bridge Bridge Toward Va Beach Non-Summer Saturday 11</v>
      </c>
      <c r="BP37" s="24" t="str">
        <f t="shared" si="16"/>
        <v>Chesapeake Exp Bridge Toward Va Beach Non-Summer Saturday 11</v>
      </c>
      <c r="BQ37" s="24" t="str">
        <f t="shared" si="17"/>
        <v>Centerville Bridge Toward Va Beach Non-Summer Saturday 11</v>
      </c>
    </row>
    <row r="38" spans="1:69" x14ac:dyDescent="0.25">
      <c r="A38" s="22">
        <f t="shared" si="26"/>
        <v>18</v>
      </c>
      <c r="B38" s="22" t="str">
        <f t="shared" si="27"/>
        <v>Saturday</v>
      </c>
      <c r="C38" s="21">
        <f t="shared" si="18"/>
        <v>0.5</v>
      </c>
      <c r="D38" s="23">
        <f>+IF(A38="","-",VLOOKUP(AN38,VolumeTable!$H$4:$I$50000,2,FALSE))</f>
        <v>3258.7142857142853</v>
      </c>
      <c r="G38" s="23">
        <f>+IF(A38="","-",VLOOKUP(BC38,VolumeTable!$H$4:$I$50000,2,FALSE))</f>
        <v>815.25000000000011</v>
      </c>
      <c r="H38" s="23">
        <f>+IF(A38="","-",VLOOKUP(BD38,VolumeTable!$H$4:$I$50000,2,FALSE))</f>
        <v>435.59371501170546</v>
      </c>
      <c r="I38" s="23">
        <f>+IF(A38="","-",VLOOKUP(BE38,VolumeTable!$H$4:$I$50000,2,FALSE))</f>
        <v>553.15739018539421</v>
      </c>
      <c r="J38" s="23">
        <f>+IF(A38="","-",VLOOKUP(BF38,VolumeTable!$H$4:$I$50000,2,FALSE))</f>
        <v>1375.25</v>
      </c>
      <c r="K38" s="23">
        <f>+IF(A38="","-",VLOOKUP(BG38,VolumeTable!$H$4:$I$50000,2,FALSE))</f>
        <v>2736.8611111111113</v>
      </c>
      <c r="L38" s="23">
        <f>+IF(A38="","-",VLOOKUP(BH38,VolumeTable!$H$4:$I$50000,2,FALSE))</f>
        <v>723.14285714285711</v>
      </c>
      <c r="M38" s="23">
        <f>+IF(A38="","-",VLOOKUP(BI38,VolumeTable!$H$4:$I$50000,2,FALSE))</f>
        <v>1961.8500000000001</v>
      </c>
      <c r="N38" s="23">
        <f>+IF(A38="","-",VLOOKUP(BJ38,VolumeTable!$H$4:$I$50000,2,FALSE))</f>
        <v>3258.7142857142853</v>
      </c>
      <c r="O38" s="23">
        <f>+IF(A38="","-",VLOOKUP(BK38,VolumeTable!$H$4:$I$50000,2,FALSE))</f>
        <v>132.85270658759958</v>
      </c>
      <c r="P38" s="23">
        <f>+IF(A38="","-",VLOOKUP(BL38,VolumeTable!$H$4:$I$50000,2,FALSE))</f>
        <v>943.59459459459458</v>
      </c>
      <c r="Q38" s="23">
        <f>+IF(A38="","-",VLOOKUP(BM38,VolumeTable!$H$4:$I$50000,2,FALSE))</f>
        <v>2813.2272727272725</v>
      </c>
      <c r="R38" s="23">
        <f>+IF(A38="","-",VLOOKUP(BN38,VolumeTable!$H$4:$I$50000,2,FALSE))</f>
        <v>960.16666666666663</v>
      </c>
      <c r="S38" s="23">
        <f>+IF(A38="","-",VLOOKUP(BO38,VolumeTable!$H$4:$I$50000,2,FALSE))</f>
        <v>1455.751461688008</v>
      </c>
      <c r="T38" s="23">
        <f>+IF(A38="","-",VLOOKUP(BP38,VolumeTable!$H$4:$I$50000,2,FALSE))</f>
        <v>1816.5883848019992</v>
      </c>
      <c r="U38" s="23">
        <f>+IF(A38="","-",VLOOKUP(BQ38,VolumeTable!$H$4:$I$50000,2,FALSE))</f>
        <v>506.78790521142571</v>
      </c>
      <c r="W38" s="23">
        <f t="shared" si="19"/>
        <v>815.25000000000011</v>
      </c>
      <c r="X38" s="23">
        <f t="shared" si="20"/>
        <v>435.59371501170546</v>
      </c>
      <c r="Y38" s="23">
        <f t="shared" si="21"/>
        <v>553.15739018539421</v>
      </c>
      <c r="Z38" s="23">
        <f t="shared" si="21"/>
        <v>1375.25</v>
      </c>
      <c r="AA38" s="23">
        <f t="shared" si="21"/>
        <v>2736.8611111111113</v>
      </c>
      <c r="AB38" s="23">
        <f t="shared" si="21"/>
        <v>1081.6014285714284</v>
      </c>
      <c r="AC38" s="23">
        <f t="shared" si="22"/>
        <v>593.19000000000028</v>
      </c>
      <c r="AD38" s="23">
        <f t="shared" si="22"/>
        <v>0</v>
      </c>
      <c r="AE38" s="23">
        <f t="shared" si="22"/>
        <v>165.43984944474244</v>
      </c>
      <c r="AF38" s="23">
        <f t="shared" si="22"/>
        <v>1171.7045945945945</v>
      </c>
      <c r="AG38" s="23">
        <f t="shared" si="23"/>
        <v>3399.795844155844</v>
      </c>
      <c r="AH38" s="23">
        <f t="shared" si="23"/>
        <v>960.16666666666663</v>
      </c>
      <c r="AI38" s="23">
        <f t="shared" si="23"/>
        <v>1455.751461688008</v>
      </c>
      <c r="AJ38" s="23">
        <f t="shared" si="23"/>
        <v>1816.5883848019992</v>
      </c>
      <c r="AK38" s="23">
        <f t="shared" si="24"/>
        <v>506.78790521142571</v>
      </c>
      <c r="AN38" s="24" t="str">
        <f t="shared" si="25"/>
        <v>Berkley Bridge Toward Va Beach Non-Summer Saturday 12</v>
      </c>
      <c r="AT38" s="26" t="s">
        <v>2</v>
      </c>
      <c r="AU38" s="19">
        <v>0.41666666666666702</v>
      </c>
      <c r="AV38" s="19" t="str">
        <f t="shared" si="0"/>
        <v>Tuesday 0.416666666666667</v>
      </c>
      <c r="AW38">
        <v>35</v>
      </c>
      <c r="BC38" s="24" t="str">
        <f t="shared" si="3"/>
        <v>James River Bridge Toward Va Beach Non-Summer Saturday 12</v>
      </c>
      <c r="BD38" s="24" t="str">
        <f t="shared" si="4"/>
        <v>Hazelwood Bridge Toward Va Beach Non-Summer Saturday 12</v>
      </c>
      <c r="BE38" s="24" t="str">
        <f t="shared" si="5"/>
        <v>Godwin Bridge Toward Va Beach Non-Summer Saturday 12</v>
      </c>
      <c r="BF38" s="24" t="str">
        <f t="shared" si="6"/>
        <v>MMMBT Toward Va Beach Non-Summer Saturday 12</v>
      </c>
      <c r="BG38" s="24" t="str">
        <f t="shared" si="7"/>
        <v>HRBT Toward Va Beach Non-Summer Saturday 12</v>
      </c>
      <c r="BH38" s="24" t="str">
        <f t="shared" si="8"/>
        <v>Midtown Tunnel Toward Va Beach Non-Summer Saturday 12</v>
      </c>
      <c r="BI38" s="24" t="str">
        <f t="shared" si="9"/>
        <v>Downtown Tunnel Toward Va Beach Non-Summer Saturday 12</v>
      </c>
      <c r="BJ38" s="24" t="str">
        <f t="shared" si="10"/>
        <v>Berkley Bridge Toward Va Beach Non-Summer Saturday 12</v>
      </c>
      <c r="BK38" s="24" t="str">
        <f t="shared" si="11"/>
        <v>Jordan Bridge Toward Va Beach Non-Summer Saturday 12</v>
      </c>
      <c r="BL38" s="24" t="str">
        <f t="shared" si="12"/>
        <v>Gilmerton Bridge Toward Va Beach Non-Summer Saturday 12</v>
      </c>
      <c r="BM38" s="24" t="str">
        <f t="shared" si="13"/>
        <v>High Rise Bridge Toward Va Beach Non-Summer Saturday 12</v>
      </c>
      <c r="BN38" s="24" t="str">
        <f t="shared" si="14"/>
        <v>Veterans Bridge Toward Va Beach Non-Summer Saturday 12</v>
      </c>
      <c r="BO38" s="24" t="str">
        <f t="shared" si="15"/>
        <v>Great Bridge Bridge Toward Va Beach Non-Summer Saturday 12</v>
      </c>
      <c r="BP38" s="24" t="str">
        <f t="shared" si="16"/>
        <v>Chesapeake Exp Bridge Toward Va Beach Non-Summer Saturday 12</v>
      </c>
      <c r="BQ38" s="24" t="str">
        <f t="shared" si="17"/>
        <v>Centerville Bridge Toward Va Beach Non-Summer Saturday 12</v>
      </c>
    </row>
    <row r="39" spans="1:69" x14ac:dyDescent="0.25">
      <c r="A39" s="22">
        <f t="shared" si="26"/>
        <v>19</v>
      </c>
      <c r="B39" s="22" t="str">
        <f t="shared" si="27"/>
        <v>Saturday</v>
      </c>
      <c r="C39" s="21">
        <f t="shared" si="18"/>
        <v>0.54166666666666663</v>
      </c>
      <c r="D39" s="23">
        <f>+IF(A39="","-",VLOOKUP(AN39,VolumeTable!$H$4:$I$50000,2,FALSE))</f>
        <v>3182</v>
      </c>
      <c r="G39" s="23">
        <f>+IF(A39="","-",VLOOKUP(BC39,VolumeTable!$H$4:$I$50000,2,FALSE))</f>
        <v>897.05555555555554</v>
      </c>
      <c r="H39" s="23">
        <f>+IF(A39="","-",VLOOKUP(BD39,VolumeTable!$H$4:$I$50000,2,FALSE))</f>
        <v>473.52109085653569</v>
      </c>
      <c r="I39" s="23">
        <f>+IF(A39="","-",VLOOKUP(BE39,VolumeTable!$H$4:$I$50000,2,FALSE))</f>
        <v>598.44713563499704</v>
      </c>
      <c r="J39" s="23">
        <f>+IF(A39="","-",VLOOKUP(BF39,VolumeTable!$H$4:$I$50000,2,FALSE))</f>
        <v>1479.5</v>
      </c>
      <c r="K39" s="23">
        <f>+IF(A39="","-",VLOOKUP(BG39,VolumeTable!$H$4:$I$50000,2,FALSE))</f>
        <v>2788.9444444444443</v>
      </c>
      <c r="L39" s="23">
        <f>+IF(A39="","-",VLOOKUP(BH39,VolumeTable!$H$4:$I$50000,2,FALSE))</f>
        <v>722.42857142857133</v>
      </c>
      <c r="M39" s="23">
        <f>+IF(A39="","-",VLOOKUP(BI39,VolumeTable!$H$4:$I$50000,2,FALSE))</f>
        <v>1958.2</v>
      </c>
      <c r="N39" s="23">
        <f>+IF(A39="","-",VLOOKUP(BJ39,VolumeTable!$H$4:$I$50000,2,FALSE))</f>
        <v>3182</v>
      </c>
      <c r="O39" s="23">
        <f>+IF(A39="","-",VLOOKUP(BK39,VolumeTable!$H$4:$I$50000,2,FALSE))</f>
        <v>154.36913960841133</v>
      </c>
      <c r="P39" s="23">
        <f>+IF(A39="","-",VLOOKUP(BL39,VolumeTable!$H$4:$I$50000,2,FALSE))</f>
        <v>921.16216216216208</v>
      </c>
      <c r="Q39" s="23">
        <f>+IF(A39="","-",VLOOKUP(BM39,VolumeTable!$H$4:$I$50000,2,FALSE))</f>
        <v>2819.181818181818</v>
      </c>
      <c r="R39" s="23">
        <f>+IF(A39="","-",VLOOKUP(BN39,VolumeTable!$H$4:$I$50000,2,FALSE))</f>
        <v>919.66666666666674</v>
      </c>
      <c r="S39" s="23">
        <f>+IF(A39="","-",VLOOKUP(BO39,VolumeTable!$H$4:$I$50000,2,FALSE))</f>
        <v>1211.5271303528625</v>
      </c>
      <c r="T39" s="23">
        <f>+IF(A39="","-",VLOOKUP(BP39,VolumeTable!$H$4:$I$50000,2,FALSE))</f>
        <v>1667.1931592732767</v>
      </c>
      <c r="U39" s="23">
        <f>+IF(A39="","-",VLOOKUP(BQ39,VolumeTable!$H$4:$I$50000,2,FALSE))</f>
        <v>487.46694502441989</v>
      </c>
      <c r="W39" s="23">
        <f t="shared" si="19"/>
        <v>897.05555555555554</v>
      </c>
      <c r="X39" s="23">
        <f t="shared" si="20"/>
        <v>473.52109085653569</v>
      </c>
      <c r="Y39" s="23">
        <f t="shared" si="21"/>
        <v>598.44713563499704</v>
      </c>
      <c r="Z39" s="23">
        <f t="shared" si="21"/>
        <v>1479.5</v>
      </c>
      <c r="AA39" s="23">
        <f t="shared" si="21"/>
        <v>2788.9444444444443</v>
      </c>
      <c r="AB39" s="23">
        <f t="shared" si="21"/>
        <v>1072.4485714285713</v>
      </c>
      <c r="AC39" s="23">
        <f t="shared" si="22"/>
        <v>621.76</v>
      </c>
      <c r="AD39" s="23">
        <f t="shared" si="22"/>
        <v>0</v>
      </c>
      <c r="AE39" s="23">
        <f t="shared" si="22"/>
        <v>186.18913960841132</v>
      </c>
      <c r="AF39" s="23">
        <f t="shared" si="22"/>
        <v>1143.9021621621621</v>
      </c>
      <c r="AG39" s="23">
        <f t="shared" si="23"/>
        <v>3391.9418181818182</v>
      </c>
      <c r="AH39" s="23">
        <f t="shared" si="23"/>
        <v>919.66666666666674</v>
      </c>
      <c r="AI39" s="23">
        <f t="shared" si="23"/>
        <v>1211.5271303528625</v>
      </c>
      <c r="AJ39" s="23">
        <f t="shared" si="23"/>
        <v>1667.1931592732767</v>
      </c>
      <c r="AK39" s="23">
        <f t="shared" si="24"/>
        <v>487.46694502441989</v>
      </c>
      <c r="AN39" s="24" t="str">
        <f t="shared" si="25"/>
        <v>Berkley Bridge Toward Va Beach Non-Summer Saturday 13</v>
      </c>
      <c r="AT39" s="26" t="s">
        <v>2</v>
      </c>
      <c r="AU39" s="19">
        <v>0.45833333333333298</v>
      </c>
      <c r="AV39" s="19" t="str">
        <f t="shared" si="0"/>
        <v>Tuesday 0.458333333333333</v>
      </c>
      <c r="AW39">
        <v>36</v>
      </c>
      <c r="BC39" s="24" t="str">
        <f t="shared" si="3"/>
        <v>James River Bridge Toward Va Beach Non-Summer Saturday 13</v>
      </c>
      <c r="BD39" s="24" t="str">
        <f t="shared" si="4"/>
        <v>Hazelwood Bridge Toward Va Beach Non-Summer Saturday 13</v>
      </c>
      <c r="BE39" s="24" t="str">
        <f t="shared" si="5"/>
        <v>Godwin Bridge Toward Va Beach Non-Summer Saturday 13</v>
      </c>
      <c r="BF39" s="24" t="str">
        <f t="shared" si="6"/>
        <v>MMMBT Toward Va Beach Non-Summer Saturday 13</v>
      </c>
      <c r="BG39" s="24" t="str">
        <f t="shared" si="7"/>
        <v>HRBT Toward Va Beach Non-Summer Saturday 13</v>
      </c>
      <c r="BH39" s="24" t="str">
        <f t="shared" si="8"/>
        <v>Midtown Tunnel Toward Va Beach Non-Summer Saturday 13</v>
      </c>
      <c r="BI39" s="24" t="str">
        <f t="shared" si="9"/>
        <v>Downtown Tunnel Toward Va Beach Non-Summer Saturday 13</v>
      </c>
      <c r="BJ39" s="24" t="str">
        <f t="shared" si="10"/>
        <v>Berkley Bridge Toward Va Beach Non-Summer Saturday 13</v>
      </c>
      <c r="BK39" s="24" t="str">
        <f t="shared" si="11"/>
        <v>Jordan Bridge Toward Va Beach Non-Summer Saturday 13</v>
      </c>
      <c r="BL39" s="24" t="str">
        <f t="shared" si="12"/>
        <v>Gilmerton Bridge Toward Va Beach Non-Summer Saturday 13</v>
      </c>
      <c r="BM39" s="24" t="str">
        <f t="shared" si="13"/>
        <v>High Rise Bridge Toward Va Beach Non-Summer Saturday 13</v>
      </c>
      <c r="BN39" s="24" t="str">
        <f t="shared" si="14"/>
        <v>Veterans Bridge Toward Va Beach Non-Summer Saturday 13</v>
      </c>
      <c r="BO39" s="24" t="str">
        <f t="shared" si="15"/>
        <v>Great Bridge Bridge Toward Va Beach Non-Summer Saturday 13</v>
      </c>
      <c r="BP39" s="24" t="str">
        <f t="shared" si="16"/>
        <v>Chesapeake Exp Bridge Toward Va Beach Non-Summer Saturday 13</v>
      </c>
      <c r="BQ39" s="24" t="str">
        <f t="shared" si="17"/>
        <v>Centerville Bridge Toward Va Beach Non-Summer Saturday 13</v>
      </c>
    </row>
    <row r="40" spans="1:69" x14ac:dyDescent="0.25">
      <c r="A40" s="22">
        <f t="shared" si="26"/>
        <v>20</v>
      </c>
      <c r="B40" s="22" t="str">
        <f t="shared" si="27"/>
        <v>Saturday</v>
      </c>
      <c r="C40" s="21">
        <f>+IF(A40="","-",IF(ROUND(C39+(1/24),5)=1,0,C39+(1/24)))</f>
        <v>0.58333333333333326</v>
      </c>
      <c r="D40" s="23">
        <f>+IF(A40="","-",VLOOKUP(AN40,VolumeTable!$H$4:$I$50000,2,FALSE))</f>
        <v>3306.7619047619046</v>
      </c>
      <c r="G40" s="23">
        <f>+IF(A40="","-",VLOOKUP(BC40,VolumeTable!$H$4:$I$50000,2,FALSE))</f>
        <v>1110.6944444444443</v>
      </c>
      <c r="H40" s="23">
        <f>+IF(A40="","-",VLOOKUP(BD40,VolumeTable!$H$4:$I$50000,2,FALSE))</f>
        <v>591.40347523911578</v>
      </c>
      <c r="I40" s="23">
        <f>+IF(A40="","-",VLOOKUP(BE40,VolumeTable!$H$4:$I$50000,2,FALSE))</f>
        <v>748.49876904168855</v>
      </c>
      <c r="J40" s="23">
        <f>+IF(A40="","-",VLOOKUP(BF40,VolumeTable!$H$4:$I$50000,2,FALSE))</f>
        <v>1795.8611111111111</v>
      </c>
      <c r="K40" s="23">
        <f>+IF(A40="","-",VLOOKUP(BG40,VolumeTable!$H$4:$I$50000,2,FALSE))</f>
        <v>2715.083333333333</v>
      </c>
      <c r="L40" s="23">
        <f>+IF(A40="","-",VLOOKUP(BH40,VolumeTable!$H$4:$I$50000,2,FALSE))</f>
        <v>716.76190476190482</v>
      </c>
      <c r="M40" s="23">
        <f>+IF(A40="","-",VLOOKUP(BI40,VolumeTable!$H$4:$I$50000,2,FALSE))</f>
        <v>1961.0500000000002</v>
      </c>
      <c r="N40" s="23">
        <f>+IF(A40="","-",VLOOKUP(BJ40,VolumeTable!$H$4:$I$50000,2,FALSE))</f>
        <v>3306.7619047619046</v>
      </c>
      <c r="O40" s="23">
        <f>+IF(A40="","-",VLOOKUP(BK40,VolumeTable!$H$4:$I$50000,2,FALSE))</f>
        <v>248.90977662287781</v>
      </c>
      <c r="P40" s="23">
        <f>+IF(A40="","-",VLOOKUP(BL40,VolumeTable!$H$4:$I$50000,2,FALSE))</f>
        <v>934</v>
      </c>
      <c r="Q40" s="23">
        <f>+IF(A40="","-",VLOOKUP(BM40,VolumeTable!$H$4:$I$50000,2,FALSE))</f>
        <v>2839.7272727272725</v>
      </c>
      <c r="R40" s="23">
        <f>+IF(A40="","-",VLOOKUP(BN40,VolumeTable!$H$4:$I$50000,2,FALSE))</f>
        <v>891.16666666666663</v>
      </c>
      <c r="S40" s="23">
        <f>+IF(A40="","-",VLOOKUP(BO40,VolumeTable!$H$4:$I$50000,2,FALSE))</f>
        <v>1044.0671126362072</v>
      </c>
      <c r="T40" s="23">
        <f>+IF(A40="","-",VLOOKUP(BP40,VolumeTable!$H$4:$I$50000,2,FALSE))</f>
        <v>1457.7243603402928</v>
      </c>
      <c r="U40" s="23">
        <f>+IF(A40="","-",VLOOKUP(BQ40,VolumeTable!$H$4:$I$50000,2,FALSE))</f>
        <v>446.26955994840637</v>
      </c>
      <c r="W40" s="23">
        <f t="shared" si="19"/>
        <v>1110.6944444444443</v>
      </c>
      <c r="X40" s="23">
        <f t="shared" si="20"/>
        <v>591.40347523911578</v>
      </c>
      <c r="Y40" s="23">
        <f t="shared" si="21"/>
        <v>748.49876904168855</v>
      </c>
      <c r="Z40" s="23">
        <f t="shared" si="21"/>
        <v>1795.8611111111111</v>
      </c>
      <c r="AA40" s="23">
        <f t="shared" si="21"/>
        <v>2715.083333333333</v>
      </c>
      <c r="AB40" s="23">
        <f t="shared" si="21"/>
        <v>1080.5057142857142</v>
      </c>
      <c r="AC40" s="23">
        <f t="shared" si="22"/>
        <v>572.21000000000026</v>
      </c>
      <c r="AD40" s="23">
        <f t="shared" si="22"/>
        <v>0</v>
      </c>
      <c r="AE40" s="23">
        <f t="shared" si="22"/>
        <v>281.97739567049689</v>
      </c>
      <c r="AF40" s="23">
        <f t="shared" si="22"/>
        <v>1165.4733333333334</v>
      </c>
      <c r="AG40" s="23">
        <f t="shared" si="23"/>
        <v>3434.9444155844153</v>
      </c>
      <c r="AH40" s="23">
        <f t="shared" si="23"/>
        <v>891.16666666666663</v>
      </c>
      <c r="AI40" s="23">
        <f t="shared" si="23"/>
        <v>1044.0671126362072</v>
      </c>
      <c r="AJ40" s="23">
        <f t="shared" si="23"/>
        <v>1457.7243603402928</v>
      </c>
      <c r="AK40" s="23">
        <f t="shared" si="24"/>
        <v>446.26955994840637</v>
      </c>
      <c r="AN40" s="24" t="str">
        <f t="shared" si="25"/>
        <v>Berkley Bridge Toward Va Beach Non-Summer Saturday 14</v>
      </c>
      <c r="AT40" s="26" t="s">
        <v>2</v>
      </c>
      <c r="AU40" s="19">
        <v>0.5</v>
      </c>
      <c r="AV40" s="19" t="str">
        <f t="shared" si="0"/>
        <v>Tuesday 0.5</v>
      </c>
      <c r="AW40">
        <v>37</v>
      </c>
      <c r="BC40" s="24" t="str">
        <f t="shared" si="3"/>
        <v>James River Bridge Toward Va Beach Non-Summer Saturday 14</v>
      </c>
      <c r="BD40" s="24" t="str">
        <f t="shared" si="4"/>
        <v>Hazelwood Bridge Toward Va Beach Non-Summer Saturday 14</v>
      </c>
      <c r="BE40" s="24" t="str">
        <f t="shared" si="5"/>
        <v>Godwin Bridge Toward Va Beach Non-Summer Saturday 14</v>
      </c>
      <c r="BF40" s="24" t="str">
        <f t="shared" si="6"/>
        <v>MMMBT Toward Va Beach Non-Summer Saturday 14</v>
      </c>
      <c r="BG40" s="24" t="str">
        <f t="shared" si="7"/>
        <v>HRBT Toward Va Beach Non-Summer Saturday 14</v>
      </c>
      <c r="BH40" s="24" t="str">
        <f t="shared" si="8"/>
        <v>Midtown Tunnel Toward Va Beach Non-Summer Saturday 14</v>
      </c>
      <c r="BI40" s="24" t="str">
        <f t="shared" si="9"/>
        <v>Downtown Tunnel Toward Va Beach Non-Summer Saturday 14</v>
      </c>
      <c r="BJ40" s="24" t="str">
        <f t="shared" si="10"/>
        <v>Berkley Bridge Toward Va Beach Non-Summer Saturday 14</v>
      </c>
      <c r="BK40" s="24" t="str">
        <f t="shared" si="11"/>
        <v>Jordan Bridge Toward Va Beach Non-Summer Saturday 14</v>
      </c>
      <c r="BL40" s="24" t="str">
        <f t="shared" si="12"/>
        <v>Gilmerton Bridge Toward Va Beach Non-Summer Saturday 14</v>
      </c>
      <c r="BM40" s="24" t="str">
        <f t="shared" si="13"/>
        <v>High Rise Bridge Toward Va Beach Non-Summer Saturday 14</v>
      </c>
      <c r="BN40" s="24" t="str">
        <f t="shared" si="14"/>
        <v>Veterans Bridge Toward Va Beach Non-Summer Saturday 14</v>
      </c>
      <c r="BO40" s="24" t="str">
        <f t="shared" si="15"/>
        <v>Great Bridge Bridge Toward Va Beach Non-Summer Saturday 14</v>
      </c>
      <c r="BP40" s="24" t="str">
        <f t="shared" si="16"/>
        <v>Chesapeake Exp Bridge Toward Va Beach Non-Summer Saturday 14</v>
      </c>
      <c r="BQ40" s="24" t="str">
        <f t="shared" si="17"/>
        <v>Centerville Bridge Toward Va Beach Non-Summer Saturday 14</v>
      </c>
    </row>
    <row r="41" spans="1:69" x14ac:dyDescent="0.25">
      <c r="A41" s="22">
        <f t="shared" si="26"/>
        <v>21</v>
      </c>
      <c r="B41" s="22" t="str">
        <f t="shared" si="27"/>
        <v>Saturday</v>
      </c>
      <c r="C41" s="21">
        <f t="shared" ref="C41:C91" si="46">+IF(A41="","-",IF(ROUND(C40+(1/24),5)=1,0,C40+(1/24)))</f>
        <v>0.62499999999999989</v>
      </c>
      <c r="D41" s="23">
        <f>+IF(A41="","-",VLOOKUP(AN41,VolumeTable!$H$4:$I$50000,2,FALSE))</f>
        <v>3360.3809523809527</v>
      </c>
      <c r="G41" s="23">
        <f>+IF(A41="","-",VLOOKUP(BC41,VolumeTable!$H$4:$I$50000,2,FALSE))</f>
        <v>1042.5833333333335</v>
      </c>
      <c r="H41" s="23">
        <f>+IF(A41="","-",VLOOKUP(BD41,VolumeTable!$H$4:$I$50000,2,FALSE))</f>
        <v>582.19254110537133</v>
      </c>
      <c r="I41" s="23">
        <f>+IF(A41="","-",VLOOKUP(BE41,VolumeTable!$H$4:$I$50000,2,FALSE))</f>
        <v>674.45970036261599</v>
      </c>
      <c r="J41" s="23">
        <f>+IF(A41="","-",VLOOKUP(BF41,VolumeTable!$H$4:$I$50000,2,FALSE))</f>
        <v>1604.6111111111111</v>
      </c>
      <c r="K41" s="23">
        <f>+IF(A41="","-",VLOOKUP(BG41,VolumeTable!$H$4:$I$50000,2,FALSE))</f>
        <v>2716.416666666667</v>
      </c>
      <c r="L41" s="23">
        <f>+IF(A41="","-",VLOOKUP(BH41,VolumeTable!$H$4:$I$50000,2,FALSE))</f>
        <v>705.95238095238108</v>
      </c>
      <c r="M41" s="23">
        <f>+IF(A41="","-",VLOOKUP(BI41,VolumeTable!$H$4:$I$50000,2,FALSE))</f>
        <v>2041.2</v>
      </c>
      <c r="N41" s="23">
        <f>+IF(A41="","-",VLOOKUP(BJ41,VolumeTable!$H$4:$I$50000,2,FALSE))</f>
        <v>3360.3809523809527</v>
      </c>
      <c r="O41" s="23">
        <f>+IF(A41="","-",VLOOKUP(BK41,VolumeTable!$H$4:$I$50000,2,FALSE))</f>
        <v>621.31981108389573</v>
      </c>
      <c r="P41" s="23">
        <f>+IF(A41="","-",VLOOKUP(BL41,VolumeTable!$H$4:$I$50000,2,FALSE))</f>
        <v>907.8648648648649</v>
      </c>
      <c r="Q41" s="23">
        <f>+IF(A41="","-",VLOOKUP(BM41,VolumeTable!$H$4:$I$50000,2,FALSE))</f>
        <v>2803.2727272727275</v>
      </c>
      <c r="R41" s="23">
        <f>+IF(A41="","-",VLOOKUP(BN41,VolumeTable!$H$4:$I$50000,2,FALSE))</f>
        <v>883.41666666666674</v>
      </c>
      <c r="S41" s="23">
        <f>+IF(A41="","-",VLOOKUP(BO41,VolumeTable!$H$4:$I$50000,2,FALSE))</f>
        <v>945.05848290039728</v>
      </c>
      <c r="T41" s="23">
        <f>+IF(A41="","-",VLOOKUP(BP41,VolumeTable!$H$4:$I$50000,2,FALSE))</f>
        <v>1379.0438488837297</v>
      </c>
      <c r="U41" s="23">
        <f>+IF(A41="","-",VLOOKUP(BQ41,VolumeTable!$H$4:$I$50000,2,FALSE))</f>
        <v>380.42955905437447</v>
      </c>
      <c r="W41" s="23">
        <f t="shared" si="19"/>
        <v>1042.5833333333335</v>
      </c>
      <c r="X41" s="23">
        <f t="shared" si="20"/>
        <v>582.19254110537133</v>
      </c>
      <c r="Y41" s="23">
        <f t="shared" si="21"/>
        <v>674.45970036261599</v>
      </c>
      <c r="Z41" s="23">
        <f t="shared" si="21"/>
        <v>1604.6111111111111</v>
      </c>
      <c r="AA41" s="23">
        <f t="shared" si="21"/>
        <v>2716.416666666667</v>
      </c>
      <c r="AB41" s="23">
        <f t="shared" si="21"/>
        <v>1075.5942857142859</v>
      </c>
      <c r="AC41" s="23">
        <f t="shared" si="22"/>
        <v>629.83999999999992</v>
      </c>
      <c r="AD41" s="23">
        <f t="shared" si="22"/>
        <v>0</v>
      </c>
      <c r="AE41" s="23">
        <f t="shared" si="22"/>
        <v>654.92362060770529</v>
      </c>
      <c r="AF41" s="23">
        <f t="shared" si="22"/>
        <v>1143.0915315315317</v>
      </c>
      <c r="AG41" s="23">
        <f t="shared" si="23"/>
        <v>3408.1412987012991</v>
      </c>
      <c r="AH41" s="23">
        <f t="shared" si="23"/>
        <v>883.41666666666674</v>
      </c>
      <c r="AI41" s="23">
        <f t="shared" si="23"/>
        <v>945.05848290039728</v>
      </c>
      <c r="AJ41" s="23">
        <f t="shared" si="23"/>
        <v>1379.0438488837297</v>
      </c>
      <c r="AK41" s="23">
        <f t="shared" si="24"/>
        <v>380.42955905437447</v>
      </c>
      <c r="AN41" s="24" t="str">
        <f t="shared" si="25"/>
        <v>Berkley Bridge Toward Va Beach Non-Summer Saturday 15</v>
      </c>
      <c r="AT41" s="26" t="s">
        <v>2</v>
      </c>
      <c r="AU41" s="19">
        <v>0.54166666666666696</v>
      </c>
      <c r="AV41" s="19" t="str">
        <f t="shared" si="0"/>
        <v>Tuesday 0.541666666666667</v>
      </c>
      <c r="AW41">
        <v>38</v>
      </c>
      <c r="BC41" s="24" t="str">
        <f t="shared" si="3"/>
        <v>James River Bridge Toward Va Beach Non-Summer Saturday 15</v>
      </c>
      <c r="BD41" s="24" t="str">
        <f t="shared" si="4"/>
        <v>Hazelwood Bridge Toward Va Beach Non-Summer Saturday 15</v>
      </c>
      <c r="BE41" s="24" t="str">
        <f t="shared" si="5"/>
        <v>Godwin Bridge Toward Va Beach Non-Summer Saturday 15</v>
      </c>
      <c r="BF41" s="24" t="str">
        <f t="shared" si="6"/>
        <v>MMMBT Toward Va Beach Non-Summer Saturday 15</v>
      </c>
      <c r="BG41" s="24" t="str">
        <f t="shared" si="7"/>
        <v>HRBT Toward Va Beach Non-Summer Saturday 15</v>
      </c>
      <c r="BH41" s="24" t="str">
        <f t="shared" si="8"/>
        <v>Midtown Tunnel Toward Va Beach Non-Summer Saturday 15</v>
      </c>
      <c r="BI41" s="24" t="str">
        <f t="shared" si="9"/>
        <v>Downtown Tunnel Toward Va Beach Non-Summer Saturday 15</v>
      </c>
      <c r="BJ41" s="24" t="str">
        <f t="shared" si="10"/>
        <v>Berkley Bridge Toward Va Beach Non-Summer Saturday 15</v>
      </c>
      <c r="BK41" s="24" t="str">
        <f t="shared" si="11"/>
        <v>Jordan Bridge Toward Va Beach Non-Summer Saturday 15</v>
      </c>
      <c r="BL41" s="24" t="str">
        <f t="shared" si="12"/>
        <v>Gilmerton Bridge Toward Va Beach Non-Summer Saturday 15</v>
      </c>
      <c r="BM41" s="24" t="str">
        <f t="shared" si="13"/>
        <v>High Rise Bridge Toward Va Beach Non-Summer Saturday 15</v>
      </c>
      <c r="BN41" s="24" t="str">
        <f t="shared" si="14"/>
        <v>Veterans Bridge Toward Va Beach Non-Summer Saturday 15</v>
      </c>
      <c r="BO41" s="24" t="str">
        <f t="shared" si="15"/>
        <v>Great Bridge Bridge Toward Va Beach Non-Summer Saturday 15</v>
      </c>
      <c r="BP41" s="24" t="str">
        <f t="shared" si="16"/>
        <v>Chesapeake Exp Bridge Toward Va Beach Non-Summer Saturday 15</v>
      </c>
      <c r="BQ41" s="24" t="str">
        <f t="shared" si="17"/>
        <v>Centerville Bridge Toward Va Beach Non-Summer Saturday 15</v>
      </c>
    </row>
    <row r="42" spans="1:69" x14ac:dyDescent="0.25">
      <c r="A42" s="22">
        <f t="shared" si="26"/>
        <v>22</v>
      </c>
      <c r="B42" s="22" t="str">
        <f t="shared" si="27"/>
        <v>Saturday</v>
      </c>
      <c r="C42" s="21">
        <f t="shared" si="46"/>
        <v>0.66666666666666652</v>
      </c>
      <c r="D42" s="23">
        <f>+IF(A42="","-",VLOOKUP(AN42,VolumeTable!$H$4:$I$50000,2,FALSE))</f>
        <v>3259</v>
      </c>
      <c r="G42" s="23">
        <f>+IF(A42="","-",VLOOKUP(BC42,VolumeTable!$H$4:$I$50000,2,FALSE))</f>
        <v>964.72222222222217</v>
      </c>
      <c r="H42" s="23">
        <f>+IF(A42="","-",VLOOKUP(BD42,VolumeTable!$H$4:$I$50000,2,FALSE))</f>
        <v>532.28655775433617</v>
      </c>
      <c r="I42" s="23">
        <f>+IF(A42="","-",VLOOKUP(BE42,VolumeTable!$H$4:$I$50000,2,FALSE))</f>
        <v>637.19331008412405</v>
      </c>
      <c r="J42" s="23">
        <f>+IF(A42="","-",VLOOKUP(BF42,VolumeTable!$H$4:$I$50000,2,FALSE))</f>
        <v>1624.6388888888889</v>
      </c>
      <c r="K42" s="23">
        <f>+IF(A42="","-",VLOOKUP(BG42,VolumeTable!$H$4:$I$50000,2,FALSE))</f>
        <v>2741.0555555555557</v>
      </c>
      <c r="L42" s="23">
        <f>+IF(A42="","-",VLOOKUP(BH42,VolumeTable!$H$4:$I$50000,2,FALSE))</f>
        <v>714.42857142857144</v>
      </c>
      <c r="M42" s="23">
        <f>+IF(A42="","-",VLOOKUP(BI42,VolumeTable!$H$4:$I$50000,2,FALSE))</f>
        <v>1869.2</v>
      </c>
      <c r="N42" s="23">
        <f>+IF(A42="","-",VLOOKUP(BJ42,VolumeTable!$H$4:$I$50000,2,FALSE))</f>
        <v>3259</v>
      </c>
      <c r="O42" s="23">
        <f>+IF(A42="","-",VLOOKUP(BK42,VolumeTable!$H$4:$I$50000,2,FALSE))</f>
        <v>384.47838190682785</v>
      </c>
      <c r="P42" s="23">
        <f>+IF(A42="","-",VLOOKUP(BL42,VolumeTable!$H$4:$I$50000,2,FALSE))</f>
        <v>874.27027027027032</v>
      </c>
      <c r="Q42" s="23">
        <f>+IF(A42="","-",VLOOKUP(BM42,VolumeTable!$H$4:$I$50000,2,FALSE))</f>
        <v>2804.0454545454545</v>
      </c>
      <c r="R42" s="23">
        <f>+IF(A42="","-",VLOOKUP(BN42,VolumeTable!$H$4:$I$50000,2,FALSE))</f>
        <v>839.625</v>
      </c>
      <c r="S42" s="23">
        <f>+IF(A42="","-",VLOOKUP(BO42,VolumeTable!$H$4:$I$50000,2,FALSE))</f>
        <v>914.73235165614244</v>
      </c>
      <c r="T42" s="23">
        <f>+IF(A42="","-",VLOOKUP(BP42,VolumeTable!$H$4:$I$50000,2,FALSE))</f>
        <v>1430.2426951263749</v>
      </c>
      <c r="U42" s="23">
        <f>+IF(A42="","-",VLOOKUP(BQ42,VolumeTable!$H$4:$I$50000,2,FALSE))</f>
        <v>327.71109491156841</v>
      </c>
      <c r="W42" s="23">
        <f t="shared" si="19"/>
        <v>964.72222222222217</v>
      </c>
      <c r="X42" s="23">
        <f t="shared" si="20"/>
        <v>532.28655775433617</v>
      </c>
      <c r="Y42" s="23">
        <f t="shared" si="21"/>
        <v>637.19331008412405</v>
      </c>
      <c r="Z42" s="23">
        <f t="shared" si="21"/>
        <v>1624.6388888888889</v>
      </c>
      <c r="AA42" s="23">
        <f t="shared" si="21"/>
        <v>2741.0555555555557</v>
      </c>
      <c r="AB42" s="23">
        <f t="shared" si="21"/>
        <v>1072.9185714285713</v>
      </c>
      <c r="AC42" s="23">
        <f t="shared" si="22"/>
        <v>500.42000000000007</v>
      </c>
      <c r="AD42" s="23">
        <f t="shared" si="22"/>
        <v>0</v>
      </c>
      <c r="AE42" s="23">
        <f t="shared" si="22"/>
        <v>417.06838190682788</v>
      </c>
      <c r="AF42" s="23">
        <f t="shared" si="22"/>
        <v>1102.4002702702703</v>
      </c>
      <c r="AG42" s="23">
        <f t="shared" si="23"/>
        <v>3390.6654545454544</v>
      </c>
      <c r="AH42" s="23">
        <f t="shared" si="23"/>
        <v>839.625</v>
      </c>
      <c r="AI42" s="23">
        <f t="shared" si="23"/>
        <v>914.73235165614244</v>
      </c>
      <c r="AJ42" s="23">
        <f t="shared" si="23"/>
        <v>1430.2426951263749</v>
      </c>
      <c r="AK42" s="23">
        <f t="shared" si="24"/>
        <v>327.71109491156841</v>
      </c>
      <c r="AN42" s="24" t="str">
        <f t="shared" si="25"/>
        <v>Berkley Bridge Toward Va Beach Non-Summer Saturday 16</v>
      </c>
      <c r="AT42" s="26" t="s">
        <v>2</v>
      </c>
      <c r="AU42" s="19">
        <v>0.58333333333333304</v>
      </c>
      <c r="AV42" s="19" t="str">
        <f t="shared" si="0"/>
        <v>Tuesday 0.583333333333333</v>
      </c>
      <c r="AW42">
        <v>39</v>
      </c>
      <c r="BC42" s="24" t="str">
        <f t="shared" si="3"/>
        <v>James River Bridge Toward Va Beach Non-Summer Saturday 16</v>
      </c>
      <c r="BD42" s="24" t="str">
        <f t="shared" si="4"/>
        <v>Hazelwood Bridge Toward Va Beach Non-Summer Saturday 16</v>
      </c>
      <c r="BE42" s="24" t="str">
        <f t="shared" si="5"/>
        <v>Godwin Bridge Toward Va Beach Non-Summer Saturday 16</v>
      </c>
      <c r="BF42" s="24" t="str">
        <f t="shared" si="6"/>
        <v>MMMBT Toward Va Beach Non-Summer Saturday 16</v>
      </c>
      <c r="BG42" s="24" t="str">
        <f t="shared" si="7"/>
        <v>HRBT Toward Va Beach Non-Summer Saturday 16</v>
      </c>
      <c r="BH42" s="24" t="str">
        <f t="shared" si="8"/>
        <v>Midtown Tunnel Toward Va Beach Non-Summer Saturday 16</v>
      </c>
      <c r="BI42" s="24" t="str">
        <f t="shared" si="9"/>
        <v>Downtown Tunnel Toward Va Beach Non-Summer Saturday 16</v>
      </c>
      <c r="BJ42" s="24" t="str">
        <f t="shared" si="10"/>
        <v>Berkley Bridge Toward Va Beach Non-Summer Saturday 16</v>
      </c>
      <c r="BK42" s="24" t="str">
        <f t="shared" si="11"/>
        <v>Jordan Bridge Toward Va Beach Non-Summer Saturday 16</v>
      </c>
      <c r="BL42" s="24" t="str">
        <f t="shared" si="12"/>
        <v>Gilmerton Bridge Toward Va Beach Non-Summer Saturday 16</v>
      </c>
      <c r="BM42" s="24" t="str">
        <f t="shared" si="13"/>
        <v>High Rise Bridge Toward Va Beach Non-Summer Saturday 16</v>
      </c>
      <c r="BN42" s="24" t="str">
        <f t="shared" si="14"/>
        <v>Veterans Bridge Toward Va Beach Non-Summer Saturday 16</v>
      </c>
      <c r="BO42" s="24" t="str">
        <f t="shared" si="15"/>
        <v>Great Bridge Bridge Toward Va Beach Non-Summer Saturday 16</v>
      </c>
      <c r="BP42" s="24" t="str">
        <f t="shared" si="16"/>
        <v>Chesapeake Exp Bridge Toward Va Beach Non-Summer Saturday 16</v>
      </c>
      <c r="BQ42" s="24" t="str">
        <f t="shared" si="17"/>
        <v>Centerville Bridge Toward Va Beach Non-Summer Saturday 16</v>
      </c>
    </row>
    <row r="43" spans="1:69" x14ac:dyDescent="0.25">
      <c r="A43" s="22">
        <f t="shared" si="26"/>
        <v>23</v>
      </c>
      <c r="B43" s="22" t="str">
        <f t="shared" si="27"/>
        <v>Saturday</v>
      </c>
      <c r="C43" s="21">
        <f t="shared" si="46"/>
        <v>0.70833333333333315</v>
      </c>
      <c r="D43" s="23">
        <f>+IF(A43="","-",VLOOKUP(AN43,VolumeTable!$H$4:$I$50000,2,FALSE))</f>
        <v>3159.9047619047619</v>
      </c>
      <c r="G43" s="23">
        <f>+IF(A43="","-",VLOOKUP(BC43,VolumeTable!$H$4:$I$50000,2,FALSE))</f>
        <v>906.41666666666674</v>
      </c>
      <c r="H43" s="23">
        <f>+IF(A43="","-",VLOOKUP(BD43,VolumeTable!$H$4:$I$50000,2,FALSE))</f>
        <v>500.89030531753468</v>
      </c>
      <c r="I43" s="23">
        <f>+IF(A43="","-",VLOOKUP(BE43,VolumeTable!$H$4:$I$50000,2,FALSE))</f>
        <v>650.15305860427975</v>
      </c>
      <c r="J43" s="23">
        <f>+IF(A43="","-",VLOOKUP(BF43,VolumeTable!$H$4:$I$50000,2,FALSE))</f>
        <v>1521.8333333333335</v>
      </c>
      <c r="K43" s="23">
        <f>+IF(A43="","-",VLOOKUP(BG43,VolumeTable!$H$4:$I$50000,2,FALSE))</f>
        <v>2706.333333333333</v>
      </c>
      <c r="L43" s="23">
        <f>+IF(A43="","-",VLOOKUP(BH43,VolumeTable!$H$4:$I$50000,2,FALSE))</f>
        <v>769</v>
      </c>
      <c r="M43" s="23">
        <f>+IF(A43="","-",VLOOKUP(BI43,VolumeTable!$H$4:$I$50000,2,FALSE))</f>
        <v>1850.8500000000001</v>
      </c>
      <c r="N43" s="23">
        <f>+IF(A43="","-",VLOOKUP(BJ43,VolumeTable!$H$4:$I$50000,2,FALSE))</f>
        <v>3159.9047619047619</v>
      </c>
      <c r="O43" s="23">
        <f>+IF(A43="","-",VLOOKUP(BK43,VolumeTable!$H$4:$I$50000,2,FALSE))</f>
        <v>178.06547238661227</v>
      </c>
      <c r="P43" s="23">
        <f>+IF(A43="","-",VLOOKUP(BL43,VolumeTable!$H$4:$I$50000,2,FALSE))</f>
        <v>817.32432432432438</v>
      </c>
      <c r="Q43" s="23">
        <f>+IF(A43="","-",VLOOKUP(BM43,VolumeTable!$H$4:$I$50000,2,FALSE))</f>
        <v>2585.2272727272725</v>
      </c>
      <c r="R43" s="23">
        <f>+IF(A43="","-",VLOOKUP(BN43,VolumeTable!$H$4:$I$50000,2,FALSE))</f>
        <v>836.83333333333337</v>
      </c>
      <c r="S43" s="23">
        <f>+IF(A43="","-",VLOOKUP(BO43,VolumeTable!$H$4:$I$50000,2,FALSE))</f>
        <v>910.80390715157841</v>
      </c>
      <c r="T43" s="23">
        <f>+IF(A43="","-",VLOOKUP(BP43,VolumeTable!$H$4:$I$50000,2,FALSE))</f>
        <v>1346.7672270042667</v>
      </c>
      <c r="U43" s="23">
        <f>+IF(A43="","-",VLOOKUP(BQ43,VolumeTable!$H$4:$I$50000,2,FALSE))</f>
        <v>234.79568789393096</v>
      </c>
      <c r="W43" s="23">
        <f t="shared" si="19"/>
        <v>906.41666666666674</v>
      </c>
      <c r="X43" s="23">
        <f t="shared" si="20"/>
        <v>500.89030531753468</v>
      </c>
      <c r="Y43" s="23">
        <f t="shared" si="21"/>
        <v>650.15305860427975</v>
      </c>
      <c r="Z43" s="23">
        <f t="shared" si="21"/>
        <v>1521.8333333333335</v>
      </c>
      <c r="AA43" s="23">
        <f t="shared" si="21"/>
        <v>2706.333333333333</v>
      </c>
      <c r="AB43" s="23">
        <f t="shared" si="21"/>
        <v>1116.5895238095238</v>
      </c>
      <c r="AC43" s="23">
        <f t="shared" si="22"/>
        <v>523.69000000000028</v>
      </c>
      <c r="AD43" s="23">
        <f t="shared" si="22"/>
        <v>0</v>
      </c>
      <c r="AE43" s="23">
        <f t="shared" si="22"/>
        <v>209.66452000565988</v>
      </c>
      <c r="AF43" s="23">
        <f t="shared" si="22"/>
        <v>1038.5176576576578</v>
      </c>
      <c r="AG43" s="23">
        <f t="shared" si="23"/>
        <v>3154.0101298701297</v>
      </c>
      <c r="AH43" s="23">
        <f t="shared" si="23"/>
        <v>836.83333333333337</v>
      </c>
      <c r="AI43" s="23">
        <f t="shared" si="23"/>
        <v>910.80390715157841</v>
      </c>
      <c r="AJ43" s="23">
        <f t="shared" si="23"/>
        <v>1346.7672270042667</v>
      </c>
      <c r="AK43" s="23">
        <f t="shared" si="24"/>
        <v>234.79568789393096</v>
      </c>
      <c r="AN43" s="24" t="str">
        <f t="shared" si="25"/>
        <v>Berkley Bridge Toward Va Beach Non-Summer Saturday 17</v>
      </c>
      <c r="AT43" s="26" t="s">
        <v>2</v>
      </c>
      <c r="AU43" s="19">
        <v>0.625</v>
      </c>
      <c r="AV43" s="19" t="str">
        <f t="shared" si="0"/>
        <v>Tuesday 0.625</v>
      </c>
      <c r="AW43">
        <v>40</v>
      </c>
      <c r="BC43" s="24" t="str">
        <f t="shared" si="3"/>
        <v>James River Bridge Toward Va Beach Non-Summer Saturday 17</v>
      </c>
      <c r="BD43" s="24" t="str">
        <f t="shared" si="4"/>
        <v>Hazelwood Bridge Toward Va Beach Non-Summer Saturday 17</v>
      </c>
      <c r="BE43" s="24" t="str">
        <f t="shared" si="5"/>
        <v>Godwin Bridge Toward Va Beach Non-Summer Saturday 17</v>
      </c>
      <c r="BF43" s="24" t="str">
        <f t="shared" si="6"/>
        <v>MMMBT Toward Va Beach Non-Summer Saturday 17</v>
      </c>
      <c r="BG43" s="24" t="str">
        <f t="shared" si="7"/>
        <v>HRBT Toward Va Beach Non-Summer Saturday 17</v>
      </c>
      <c r="BH43" s="24" t="str">
        <f t="shared" si="8"/>
        <v>Midtown Tunnel Toward Va Beach Non-Summer Saturday 17</v>
      </c>
      <c r="BI43" s="24" t="str">
        <f t="shared" si="9"/>
        <v>Downtown Tunnel Toward Va Beach Non-Summer Saturday 17</v>
      </c>
      <c r="BJ43" s="24" t="str">
        <f t="shared" si="10"/>
        <v>Berkley Bridge Toward Va Beach Non-Summer Saturday 17</v>
      </c>
      <c r="BK43" s="24" t="str">
        <f t="shared" si="11"/>
        <v>Jordan Bridge Toward Va Beach Non-Summer Saturday 17</v>
      </c>
      <c r="BL43" s="24" t="str">
        <f t="shared" si="12"/>
        <v>Gilmerton Bridge Toward Va Beach Non-Summer Saturday 17</v>
      </c>
      <c r="BM43" s="24" t="str">
        <f t="shared" si="13"/>
        <v>High Rise Bridge Toward Va Beach Non-Summer Saturday 17</v>
      </c>
      <c r="BN43" s="24" t="str">
        <f t="shared" si="14"/>
        <v>Veterans Bridge Toward Va Beach Non-Summer Saturday 17</v>
      </c>
      <c r="BO43" s="24" t="str">
        <f t="shared" si="15"/>
        <v>Great Bridge Bridge Toward Va Beach Non-Summer Saturday 17</v>
      </c>
      <c r="BP43" s="24" t="str">
        <f t="shared" si="16"/>
        <v>Chesapeake Exp Bridge Toward Va Beach Non-Summer Saturday 17</v>
      </c>
      <c r="BQ43" s="24" t="str">
        <f t="shared" si="17"/>
        <v>Centerville Bridge Toward Va Beach Non-Summer Saturday 17</v>
      </c>
    </row>
    <row r="44" spans="1:69" x14ac:dyDescent="0.25">
      <c r="A44" s="22">
        <f t="shared" si="26"/>
        <v>24</v>
      </c>
      <c r="B44" s="22" t="str">
        <f t="shared" si="27"/>
        <v>Saturday</v>
      </c>
      <c r="C44" s="21">
        <f t="shared" si="46"/>
        <v>0.74999999999999978</v>
      </c>
      <c r="D44" s="23">
        <f>+IF(A44="","-",VLOOKUP(AN44,VolumeTable!$H$4:$I$50000,2,FALSE))</f>
        <v>3066.0952380952385</v>
      </c>
      <c r="G44" s="23">
        <f>+IF(A44="","-",VLOOKUP(BC44,VolumeTable!$H$4:$I$50000,2,FALSE))</f>
        <v>765.16666666666663</v>
      </c>
      <c r="H44" s="23">
        <f>+IF(A44="","-",VLOOKUP(BD44,VolumeTable!$H$4:$I$50000,2,FALSE))</f>
        <v>421.24281604339143</v>
      </c>
      <c r="I44" s="23">
        <f>+IF(A44="","-",VLOOKUP(BE44,VolumeTable!$H$4:$I$50000,2,FALSE))</f>
        <v>468.32960387873948</v>
      </c>
      <c r="J44" s="23">
        <f>+IF(A44="","-",VLOOKUP(BF44,VolumeTable!$H$4:$I$50000,2,FALSE))</f>
        <v>1357.8888888888889</v>
      </c>
      <c r="K44" s="23">
        <f>+IF(A44="","-",VLOOKUP(BG44,VolumeTable!$H$4:$I$50000,2,FALSE))</f>
        <v>2581.4722222222222</v>
      </c>
      <c r="L44" s="23">
        <f>+IF(A44="","-",VLOOKUP(BH44,VolumeTable!$H$4:$I$50000,2,FALSE))</f>
        <v>792.66666666666674</v>
      </c>
      <c r="M44" s="23">
        <f>+IF(A44="","-",VLOOKUP(BI44,VolumeTable!$H$4:$I$50000,2,FALSE))</f>
        <v>1660.3</v>
      </c>
      <c r="N44" s="23">
        <f>+IF(A44="","-",VLOOKUP(BJ44,VolumeTable!$H$4:$I$50000,2,FALSE))</f>
        <v>3066.0952380952385</v>
      </c>
      <c r="O44" s="23">
        <f>+IF(A44="","-",VLOOKUP(BK44,VolumeTable!$H$4:$I$50000,2,FALSE))</f>
        <v>110.2417823672987</v>
      </c>
      <c r="P44" s="23">
        <f>+IF(A44="","-",VLOOKUP(BL44,VolumeTable!$H$4:$I$50000,2,FALSE))</f>
        <v>712.64864864864865</v>
      </c>
      <c r="Q44" s="23">
        <f>+IF(A44="","-",VLOOKUP(BM44,VolumeTable!$H$4:$I$50000,2,FALSE))</f>
        <v>2276.7727272727275</v>
      </c>
      <c r="R44" s="23">
        <f>+IF(A44="","-",VLOOKUP(BN44,VolumeTable!$H$4:$I$50000,2,FALSE))</f>
        <v>763.08333333333326</v>
      </c>
      <c r="S44" s="23">
        <f>+IF(A44="","-",VLOOKUP(BO44,VolumeTable!$H$4:$I$50000,2,FALSE))</f>
        <v>803.67933456103708</v>
      </c>
      <c r="T44" s="23">
        <f>+IF(A44="","-",VLOOKUP(BP44,VolumeTable!$H$4:$I$50000,2,FALSE))</f>
        <v>1169.9270896649207</v>
      </c>
      <c r="U44" s="23">
        <f>+IF(A44="","-",VLOOKUP(BQ44,VolumeTable!$H$4:$I$50000,2,FALSE))</f>
        <v>209.76592482866744</v>
      </c>
      <c r="W44" s="23">
        <f t="shared" si="19"/>
        <v>765.16666666666663</v>
      </c>
      <c r="X44" s="23">
        <f t="shared" si="20"/>
        <v>421.24281604339143</v>
      </c>
      <c r="Y44" s="23">
        <f t="shared" si="21"/>
        <v>468.32960387873948</v>
      </c>
      <c r="Z44" s="23">
        <f t="shared" si="21"/>
        <v>1357.8888888888889</v>
      </c>
      <c r="AA44" s="23">
        <f t="shared" si="21"/>
        <v>2581.4722222222222</v>
      </c>
      <c r="AB44" s="23">
        <f t="shared" si="21"/>
        <v>1129.937142857143</v>
      </c>
      <c r="AC44" s="23">
        <f t="shared" si="22"/>
        <v>372.53999999999974</v>
      </c>
      <c r="AD44" s="23">
        <f t="shared" si="22"/>
        <v>0</v>
      </c>
      <c r="AE44" s="23">
        <f t="shared" si="22"/>
        <v>140.90273474825108</v>
      </c>
      <c r="AF44" s="23">
        <f t="shared" si="22"/>
        <v>927.27531531531531</v>
      </c>
      <c r="AG44" s="23">
        <f t="shared" si="23"/>
        <v>2828.6698701298706</v>
      </c>
      <c r="AH44" s="23">
        <f t="shared" si="23"/>
        <v>763.08333333333326</v>
      </c>
      <c r="AI44" s="23">
        <f t="shared" si="23"/>
        <v>803.67933456103708</v>
      </c>
      <c r="AJ44" s="23">
        <f t="shared" si="23"/>
        <v>1169.9270896649207</v>
      </c>
      <c r="AK44" s="23">
        <f t="shared" si="24"/>
        <v>209.76592482866744</v>
      </c>
      <c r="AN44" s="24" t="str">
        <f t="shared" si="25"/>
        <v>Berkley Bridge Toward Va Beach Non-Summer Saturday 18</v>
      </c>
      <c r="AT44" s="26" t="s">
        <v>2</v>
      </c>
      <c r="AU44" s="19">
        <v>0.66666666666666696</v>
      </c>
      <c r="AV44" s="19" t="str">
        <f t="shared" si="0"/>
        <v>Tuesday 0.666666666666667</v>
      </c>
      <c r="AW44">
        <v>41</v>
      </c>
      <c r="BC44" s="24" t="str">
        <f t="shared" si="3"/>
        <v>James River Bridge Toward Va Beach Non-Summer Saturday 18</v>
      </c>
      <c r="BD44" s="24" t="str">
        <f t="shared" si="4"/>
        <v>Hazelwood Bridge Toward Va Beach Non-Summer Saturday 18</v>
      </c>
      <c r="BE44" s="24" t="str">
        <f t="shared" si="5"/>
        <v>Godwin Bridge Toward Va Beach Non-Summer Saturday 18</v>
      </c>
      <c r="BF44" s="24" t="str">
        <f t="shared" si="6"/>
        <v>MMMBT Toward Va Beach Non-Summer Saturday 18</v>
      </c>
      <c r="BG44" s="24" t="str">
        <f t="shared" si="7"/>
        <v>HRBT Toward Va Beach Non-Summer Saturday 18</v>
      </c>
      <c r="BH44" s="24" t="str">
        <f t="shared" si="8"/>
        <v>Midtown Tunnel Toward Va Beach Non-Summer Saturday 18</v>
      </c>
      <c r="BI44" s="24" t="str">
        <f t="shared" si="9"/>
        <v>Downtown Tunnel Toward Va Beach Non-Summer Saturday 18</v>
      </c>
      <c r="BJ44" s="24" t="str">
        <f t="shared" si="10"/>
        <v>Berkley Bridge Toward Va Beach Non-Summer Saturday 18</v>
      </c>
      <c r="BK44" s="24" t="str">
        <f t="shared" si="11"/>
        <v>Jordan Bridge Toward Va Beach Non-Summer Saturday 18</v>
      </c>
      <c r="BL44" s="24" t="str">
        <f t="shared" si="12"/>
        <v>Gilmerton Bridge Toward Va Beach Non-Summer Saturday 18</v>
      </c>
      <c r="BM44" s="24" t="str">
        <f t="shared" si="13"/>
        <v>High Rise Bridge Toward Va Beach Non-Summer Saturday 18</v>
      </c>
      <c r="BN44" s="24" t="str">
        <f t="shared" si="14"/>
        <v>Veterans Bridge Toward Va Beach Non-Summer Saturday 18</v>
      </c>
      <c r="BO44" s="24" t="str">
        <f t="shared" si="15"/>
        <v>Great Bridge Bridge Toward Va Beach Non-Summer Saturday 18</v>
      </c>
      <c r="BP44" s="24" t="str">
        <f t="shared" si="16"/>
        <v>Chesapeake Exp Bridge Toward Va Beach Non-Summer Saturday 18</v>
      </c>
      <c r="BQ44" s="24" t="str">
        <f t="shared" si="17"/>
        <v>Centerville Bridge Toward Va Beach Non-Summer Saturday 18</v>
      </c>
    </row>
    <row r="45" spans="1:69" x14ac:dyDescent="0.25">
      <c r="A45" s="22">
        <f t="shared" si="26"/>
        <v>25</v>
      </c>
      <c r="B45" s="22" t="str">
        <f t="shared" si="27"/>
        <v>Saturday</v>
      </c>
      <c r="C45" s="21">
        <f t="shared" si="46"/>
        <v>0.79166666666666641</v>
      </c>
      <c r="D45" s="23">
        <f>+IF(A45="","-",VLOOKUP(AN45,VolumeTable!$H$4:$I$50000,2,FALSE))</f>
        <v>2363.3333333333339</v>
      </c>
      <c r="G45" s="23">
        <f>+IF(A45="","-",VLOOKUP(BC45,VolumeTable!$H$4:$I$50000,2,FALSE))</f>
        <v>661.36111111111109</v>
      </c>
      <c r="H45" s="23">
        <f>+IF(A45="","-",VLOOKUP(BD45,VolumeTable!$H$4:$I$50000,2,FALSE))</f>
        <v>357.0298650474146</v>
      </c>
      <c r="I45" s="23">
        <f>+IF(A45="","-",VLOOKUP(BE45,VolumeTable!$H$4:$I$50000,2,FALSE))</f>
        <v>514.94615230920306</v>
      </c>
      <c r="J45" s="23">
        <f>+IF(A45="","-",VLOOKUP(BF45,VolumeTable!$H$4:$I$50000,2,FALSE))</f>
        <v>1076.0555555555557</v>
      </c>
      <c r="K45" s="23">
        <f>+IF(A45="","-",VLOOKUP(BG45,VolumeTable!$H$4:$I$50000,2,FALSE))</f>
        <v>2270.833333333333</v>
      </c>
      <c r="L45" s="23">
        <f>+IF(A45="","-",VLOOKUP(BH45,VolumeTable!$H$4:$I$50000,2,FALSE))</f>
        <v>529.85714285714289</v>
      </c>
      <c r="M45" s="23">
        <f>+IF(A45="","-",VLOOKUP(BI45,VolumeTable!$H$4:$I$50000,2,FALSE))</f>
        <v>1404.0500000000002</v>
      </c>
      <c r="N45" s="23">
        <f>+IF(A45="","-",VLOOKUP(BJ45,VolumeTable!$H$4:$I$50000,2,FALSE))</f>
        <v>2363.3333333333339</v>
      </c>
      <c r="O45" s="23">
        <f>+IF(A45="","-",VLOOKUP(BK45,VolumeTable!$H$4:$I$50000,2,FALSE))</f>
        <v>105.08146539742307</v>
      </c>
      <c r="P45" s="23">
        <f>+IF(A45="","-",VLOOKUP(BL45,VolumeTable!$H$4:$I$50000,2,FALSE))</f>
        <v>574.02702702702709</v>
      </c>
      <c r="Q45" s="23">
        <f>+IF(A45="","-",VLOOKUP(BM45,VolumeTable!$H$4:$I$50000,2,FALSE))</f>
        <v>1773.2272727272727</v>
      </c>
      <c r="R45" s="23">
        <f>+IF(A45="","-",VLOOKUP(BN45,VolumeTable!$H$4:$I$50000,2,FALSE))</f>
        <v>586.29166666666674</v>
      </c>
      <c r="S45" s="23">
        <f>+IF(A45="","-",VLOOKUP(BO45,VolumeTable!$H$4:$I$50000,2,FALSE))</f>
        <v>630.42327229357738</v>
      </c>
      <c r="T45" s="23">
        <f>+IF(A45="","-",VLOOKUP(BP45,VolumeTable!$H$4:$I$50000,2,FALSE))</f>
        <v>779.03256375390276</v>
      </c>
      <c r="U45" s="23">
        <f>+IF(A45="","-",VLOOKUP(BQ45,VolumeTable!$H$4:$I$50000,2,FALSE))</f>
        <v>194.07225083951431</v>
      </c>
      <c r="W45" s="23">
        <f t="shared" si="19"/>
        <v>661.36111111111109</v>
      </c>
      <c r="X45" s="23">
        <f t="shared" si="20"/>
        <v>357.0298650474146</v>
      </c>
      <c r="Y45" s="23">
        <f t="shared" si="21"/>
        <v>514.94615230920306</v>
      </c>
      <c r="Z45" s="23">
        <f t="shared" si="21"/>
        <v>1076.0555555555557</v>
      </c>
      <c r="AA45" s="23">
        <f t="shared" si="21"/>
        <v>2270.833333333333</v>
      </c>
      <c r="AB45" s="23">
        <f t="shared" si="21"/>
        <v>789.82380952380959</v>
      </c>
      <c r="AC45" s="23">
        <f t="shared" si="22"/>
        <v>411.44999999999993</v>
      </c>
      <c r="AD45" s="23">
        <f t="shared" si="22"/>
        <v>0</v>
      </c>
      <c r="AE45" s="23">
        <f t="shared" si="22"/>
        <v>128.7147987307564</v>
      </c>
      <c r="AF45" s="23">
        <f t="shared" si="22"/>
        <v>739.46036036036048</v>
      </c>
      <c r="AG45" s="23">
        <f t="shared" si="23"/>
        <v>2198.6272727272726</v>
      </c>
      <c r="AH45" s="23">
        <f t="shared" si="23"/>
        <v>586.29166666666674</v>
      </c>
      <c r="AI45" s="23">
        <f t="shared" si="23"/>
        <v>630.42327229357738</v>
      </c>
      <c r="AJ45" s="23">
        <f t="shared" si="23"/>
        <v>779.03256375390276</v>
      </c>
      <c r="AK45" s="23">
        <f t="shared" si="24"/>
        <v>194.07225083951431</v>
      </c>
      <c r="AN45" s="24" t="str">
        <f t="shared" si="25"/>
        <v>Berkley Bridge Toward Va Beach Non-Summer Saturday 19</v>
      </c>
      <c r="AT45" s="26" t="s">
        <v>2</v>
      </c>
      <c r="AU45" s="19">
        <v>0.70833333333333304</v>
      </c>
      <c r="AV45" s="19" t="str">
        <f t="shared" si="0"/>
        <v>Tuesday 0.708333333333333</v>
      </c>
      <c r="AW45">
        <v>42</v>
      </c>
      <c r="BC45" s="24" t="str">
        <f t="shared" si="3"/>
        <v>James River Bridge Toward Va Beach Non-Summer Saturday 19</v>
      </c>
      <c r="BD45" s="24" t="str">
        <f t="shared" si="4"/>
        <v>Hazelwood Bridge Toward Va Beach Non-Summer Saturday 19</v>
      </c>
      <c r="BE45" s="24" t="str">
        <f t="shared" si="5"/>
        <v>Godwin Bridge Toward Va Beach Non-Summer Saturday 19</v>
      </c>
      <c r="BF45" s="24" t="str">
        <f t="shared" si="6"/>
        <v>MMMBT Toward Va Beach Non-Summer Saturday 19</v>
      </c>
      <c r="BG45" s="24" t="str">
        <f t="shared" si="7"/>
        <v>HRBT Toward Va Beach Non-Summer Saturday 19</v>
      </c>
      <c r="BH45" s="24" t="str">
        <f t="shared" si="8"/>
        <v>Midtown Tunnel Toward Va Beach Non-Summer Saturday 19</v>
      </c>
      <c r="BI45" s="24" t="str">
        <f t="shared" si="9"/>
        <v>Downtown Tunnel Toward Va Beach Non-Summer Saturday 19</v>
      </c>
      <c r="BJ45" s="24" t="str">
        <f t="shared" si="10"/>
        <v>Berkley Bridge Toward Va Beach Non-Summer Saturday 19</v>
      </c>
      <c r="BK45" s="24" t="str">
        <f t="shared" si="11"/>
        <v>Jordan Bridge Toward Va Beach Non-Summer Saturday 19</v>
      </c>
      <c r="BL45" s="24" t="str">
        <f t="shared" si="12"/>
        <v>Gilmerton Bridge Toward Va Beach Non-Summer Saturday 19</v>
      </c>
      <c r="BM45" s="24" t="str">
        <f t="shared" si="13"/>
        <v>High Rise Bridge Toward Va Beach Non-Summer Saturday 19</v>
      </c>
      <c r="BN45" s="24" t="str">
        <f t="shared" si="14"/>
        <v>Veterans Bridge Toward Va Beach Non-Summer Saturday 19</v>
      </c>
      <c r="BO45" s="24" t="str">
        <f t="shared" si="15"/>
        <v>Great Bridge Bridge Toward Va Beach Non-Summer Saturday 19</v>
      </c>
      <c r="BP45" s="24" t="str">
        <f t="shared" si="16"/>
        <v>Chesapeake Exp Bridge Toward Va Beach Non-Summer Saturday 19</v>
      </c>
      <c r="BQ45" s="24" t="str">
        <f t="shared" si="17"/>
        <v>Centerville Bridge Toward Va Beach Non-Summer Saturday 19</v>
      </c>
    </row>
    <row r="46" spans="1:69" x14ac:dyDescent="0.25">
      <c r="A46" s="22">
        <f t="shared" si="26"/>
        <v>26</v>
      </c>
      <c r="B46" s="22" t="str">
        <f t="shared" si="27"/>
        <v>Saturday</v>
      </c>
      <c r="C46" s="21">
        <f t="shared" si="46"/>
        <v>0.83333333333333304</v>
      </c>
      <c r="D46" s="23">
        <f>+IF(A46="","-",VLOOKUP(AN46,VolumeTable!$H$4:$I$50000,2,FALSE))</f>
        <v>1917.3333333333333</v>
      </c>
      <c r="G46" s="23">
        <f>+IF(A46="","-",VLOOKUP(BC46,VolumeTable!$H$4:$I$50000,2,FALSE))</f>
        <v>572.25</v>
      </c>
      <c r="H46" s="23">
        <f>+IF(A46="","-",VLOOKUP(BD46,VolumeTable!$H$4:$I$50000,2,FALSE))</f>
        <v>321.38691801794863</v>
      </c>
      <c r="I46" s="23">
        <f>+IF(A46="","-",VLOOKUP(BE46,VolumeTable!$H$4:$I$50000,2,FALSE))</f>
        <v>376.78554284578678</v>
      </c>
      <c r="J46" s="23">
        <f>+IF(A46="","-",VLOOKUP(BF46,VolumeTable!$H$4:$I$50000,2,FALSE))</f>
        <v>898.66666666666663</v>
      </c>
      <c r="K46" s="23">
        <f>+IF(A46="","-",VLOOKUP(BG46,VolumeTable!$H$4:$I$50000,2,FALSE))</f>
        <v>1934.0555555555554</v>
      </c>
      <c r="L46" s="23">
        <f>+IF(A46="","-",VLOOKUP(BH46,VolumeTable!$H$4:$I$50000,2,FALSE))</f>
        <v>379.47619047619048</v>
      </c>
      <c r="M46" s="23">
        <f>+IF(A46="","-",VLOOKUP(BI46,VolumeTable!$H$4:$I$50000,2,FALSE))</f>
        <v>1186.7</v>
      </c>
      <c r="N46" s="23">
        <f>+IF(A46="","-",VLOOKUP(BJ46,VolumeTable!$H$4:$I$50000,2,FALSE))</f>
        <v>1917.3333333333333</v>
      </c>
      <c r="O46" s="23">
        <f>+IF(A46="","-",VLOOKUP(BK46,VolumeTable!$H$4:$I$50000,2,FALSE))</f>
        <v>68.71620295975498</v>
      </c>
      <c r="P46" s="23">
        <f>+IF(A46="","-",VLOOKUP(BL46,VolumeTable!$H$4:$I$50000,2,FALSE))</f>
        <v>470.08108108108104</v>
      </c>
      <c r="Q46" s="23">
        <f>+IF(A46="","-",VLOOKUP(BM46,VolumeTable!$H$4:$I$50000,2,FALSE))</f>
        <v>1407.5</v>
      </c>
      <c r="R46" s="23">
        <f>+IF(A46="","-",VLOOKUP(BN46,VolumeTable!$H$4:$I$50000,2,FALSE))</f>
        <v>455.20833333333331</v>
      </c>
      <c r="S46" s="23">
        <f>+IF(A46="","-",VLOOKUP(BO46,VolumeTable!$H$4:$I$50000,2,FALSE))</f>
        <v>551.6779578334523</v>
      </c>
      <c r="T46" s="23">
        <f>+IF(A46="","-",VLOOKUP(BP46,VolumeTable!$H$4:$I$50000,2,FALSE))</f>
        <v>572.50867244104916</v>
      </c>
      <c r="U46" s="23">
        <f>+IF(A46="","-",VLOOKUP(BQ46,VolumeTable!$H$4:$I$50000,2,FALSE))</f>
        <v>142.57140001671854</v>
      </c>
      <c r="W46" s="23">
        <f t="shared" si="19"/>
        <v>572.25</v>
      </c>
      <c r="X46" s="23">
        <f t="shared" si="20"/>
        <v>321.38691801794863</v>
      </c>
      <c r="Y46" s="23">
        <f t="shared" si="21"/>
        <v>376.78554284578678</v>
      </c>
      <c r="Z46" s="23">
        <f t="shared" si="21"/>
        <v>898.66666666666663</v>
      </c>
      <c r="AA46" s="23">
        <f t="shared" si="21"/>
        <v>1934.0555555555554</v>
      </c>
      <c r="AB46" s="23">
        <f t="shared" si="21"/>
        <v>590.38285714285712</v>
      </c>
      <c r="AC46" s="23">
        <f t="shared" si="22"/>
        <v>381.42000000000007</v>
      </c>
      <c r="AD46" s="23">
        <f t="shared" si="22"/>
        <v>0</v>
      </c>
      <c r="AE46" s="23">
        <f t="shared" si="22"/>
        <v>87.889536293088312</v>
      </c>
      <c r="AF46" s="23">
        <f t="shared" si="22"/>
        <v>604.2944144144144</v>
      </c>
      <c r="AG46" s="23">
        <f t="shared" si="23"/>
        <v>1752.62</v>
      </c>
      <c r="AH46" s="23">
        <f t="shared" si="23"/>
        <v>455.20833333333331</v>
      </c>
      <c r="AI46" s="23">
        <f t="shared" si="23"/>
        <v>551.6779578334523</v>
      </c>
      <c r="AJ46" s="23">
        <f t="shared" si="23"/>
        <v>572.50867244104916</v>
      </c>
      <c r="AK46" s="23">
        <f t="shared" si="24"/>
        <v>142.57140001671854</v>
      </c>
      <c r="AN46" s="24" t="str">
        <f t="shared" si="25"/>
        <v>Berkley Bridge Toward Va Beach Non-Summer Saturday 20</v>
      </c>
      <c r="AT46" s="26" t="s">
        <v>2</v>
      </c>
      <c r="AU46" s="19">
        <v>0.75</v>
      </c>
      <c r="AV46" s="19" t="str">
        <f t="shared" si="0"/>
        <v>Tuesday 0.75</v>
      </c>
      <c r="AW46">
        <v>43</v>
      </c>
      <c r="BC46" s="24" t="str">
        <f t="shared" si="3"/>
        <v>James River Bridge Toward Va Beach Non-Summer Saturday 20</v>
      </c>
      <c r="BD46" s="24" t="str">
        <f t="shared" si="4"/>
        <v>Hazelwood Bridge Toward Va Beach Non-Summer Saturday 20</v>
      </c>
      <c r="BE46" s="24" t="str">
        <f t="shared" si="5"/>
        <v>Godwin Bridge Toward Va Beach Non-Summer Saturday 20</v>
      </c>
      <c r="BF46" s="24" t="str">
        <f t="shared" si="6"/>
        <v>MMMBT Toward Va Beach Non-Summer Saturday 20</v>
      </c>
      <c r="BG46" s="24" t="str">
        <f t="shared" si="7"/>
        <v>HRBT Toward Va Beach Non-Summer Saturday 20</v>
      </c>
      <c r="BH46" s="24" t="str">
        <f t="shared" si="8"/>
        <v>Midtown Tunnel Toward Va Beach Non-Summer Saturday 20</v>
      </c>
      <c r="BI46" s="24" t="str">
        <f t="shared" si="9"/>
        <v>Downtown Tunnel Toward Va Beach Non-Summer Saturday 20</v>
      </c>
      <c r="BJ46" s="24" t="str">
        <f t="shared" si="10"/>
        <v>Berkley Bridge Toward Va Beach Non-Summer Saturday 20</v>
      </c>
      <c r="BK46" s="24" t="str">
        <f t="shared" si="11"/>
        <v>Jordan Bridge Toward Va Beach Non-Summer Saturday 20</v>
      </c>
      <c r="BL46" s="24" t="str">
        <f t="shared" si="12"/>
        <v>Gilmerton Bridge Toward Va Beach Non-Summer Saturday 20</v>
      </c>
      <c r="BM46" s="24" t="str">
        <f t="shared" si="13"/>
        <v>High Rise Bridge Toward Va Beach Non-Summer Saturday 20</v>
      </c>
      <c r="BN46" s="24" t="str">
        <f t="shared" si="14"/>
        <v>Veterans Bridge Toward Va Beach Non-Summer Saturday 20</v>
      </c>
      <c r="BO46" s="24" t="str">
        <f t="shared" si="15"/>
        <v>Great Bridge Bridge Toward Va Beach Non-Summer Saturday 20</v>
      </c>
      <c r="BP46" s="24" t="str">
        <f t="shared" si="16"/>
        <v>Chesapeake Exp Bridge Toward Va Beach Non-Summer Saturday 20</v>
      </c>
      <c r="BQ46" s="24" t="str">
        <f t="shared" si="17"/>
        <v>Centerville Bridge Toward Va Beach Non-Summer Saturday 20</v>
      </c>
    </row>
    <row r="47" spans="1:69" x14ac:dyDescent="0.25">
      <c r="A47" s="22">
        <f t="shared" si="26"/>
        <v>27</v>
      </c>
      <c r="B47" s="22" t="str">
        <f t="shared" si="27"/>
        <v>Saturday</v>
      </c>
      <c r="C47" s="21">
        <f t="shared" si="46"/>
        <v>0.87499999999999967</v>
      </c>
      <c r="D47" s="23">
        <f>+IF(A47="","-",VLOOKUP(AN47,VolumeTable!$H$4:$I$50000,2,FALSE))</f>
        <v>1823.6190476190475</v>
      </c>
      <c r="G47" s="23">
        <f>+IF(A47="","-",VLOOKUP(BC47,VolumeTable!$H$4:$I$50000,2,FALSE))</f>
        <v>499.52777777777777</v>
      </c>
      <c r="H47" s="23">
        <f>+IF(A47="","-",VLOOKUP(BD47,VolumeTable!$H$4:$I$50000,2,FALSE))</f>
        <v>285.99291515425966</v>
      </c>
      <c r="I47" s="23">
        <f>+IF(A47="","-",VLOOKUP(BE47,VolumeTable!$H$4:$I$50000,2,FALSE))</f>
        <v>311.12515721544975</v>
      </c>
      <c r="J47" s="23">
        <f>+IF(A47="","-",VLOOKUP(BF47,VolumeTable!$H$4:$I$50000,2,FALSE))</f>
        <v>819.25</v>
      </c>
      <c r="K47" s="23">
        <f>+IF(A47="","-",VLOOKUP(BG47,VolumeTable!$H$4:$I$50000,2,FALSE))</f>
        <v>1809.2222222222222</v>
      </c>
      <c r="L47" s="23">
        <f>+IF(A47="","-",VLOOKUP(BH47,VolumeTable!$H$4:$I$50000,2,FALSE))</f>
        <v>346.28571428571428</v>
      </c>
      <c r="M47" s="23">
        <f>+IF(A47="","-",VLOOKUP(BI47,VolumeTable!$H$4:$I$50000,2,FALSE))</f>
        <v>1065</v>
      </c>
      <c r="N47" s="23">
        <f>+IF(A47="","-",VLOOKUP(BJ47,VolumeTable!$H$4:$I$50000,2,FALSE))</f>
        <v>1823.6190476190475</v>
      </c>
      <c r="O47" s="23">
        <f>+IF(A47="","-",VLOOKUP(BK47,VolumeTable!$H$4:$I$50000,2,FALSE))</f>
        <v>70.704596906259567</v>
      </c>
      <c r="P47" s="23">
        <f>+IF(A47="","-",VLOOKUP(BL47,VolumeTable!$H$4:$I$50000,2,FALSE))</f>
        <v>405.45945945945942</v>
      </c>
      <c r="Q47" s="23">
        <f>+IF(A47="","-",VLOOKUP(BM47,VolumeTable!$H$4:$I$50000,2,FALSE))</f>
        <v>1235.1363636363637</v>
      </c>
      <c r="R47" s="23">
        <f>+IF(A47="","-",VLOOKUP(BN47,VolumeTable!$H$4:$I$50000,2,FALSE))</f>
        <v>378.41666666666669</v>
      </c>
      <c r="S47" s="23">
        <f>+IF(A47="","-",VLOOKUP(BO47,VolumeTable!$H$4:$I$50000,2,FALSE))</f>
        <v>416.28999790760145</v>
      </c>
      <c r="T47" s="23">
        <f>+IF(A47="","-",VLOOKUP(BP47,VolumeTable!$H$4:$I$50000,2,FALSE))</f>
        <v>411.66455348640591</v>
      </c>
      <c r="U47" s="23">
        <f>+IF(A47="","-",VLOOKUP(BQ47,VolumeTable!$H$4:$I$50000,2,FALSE))</f>
        <v>127.06072944183192</v>
      </c>
      <c r="W47" s="23">
        <f t="shared" si="19"/>
        <v>499.52777777777777</v>
      </c>
      <c r="X47" s="23">
        <f t="shared" si="20"/>
        <v>285.99291515425966</v>
      </c>
      <c r="Y47" s="23">
        <f t="shared" si="21"/>
        <v>311.12515721544975</v>
      </c>
      <c r="Z47" s="23">
        <f t="shared" si="21"/>
        <v>819.25</v>
      </c>
      <c r="AA47" s="23">
        <f t="shared" si="21"/>
        <v>1809.2222222222222</v>
      </c>
      <c r="AB47" s="23">
        <f t="shared" si="21"/>
        <v>546.88380952380953</v>
      </c>
      <c r="AC47" s="23">
        <f t="shared" si="22"/>
        <v>299.08000000000004</v>
      </c>
      <c r="AD47" s="23">
        <f t="shared" si="22"/>
        <v>0</v>
      </c>
      <c r="AE47" s="23">
        <f t="shared" si="22"/>
        <v>88.94078738245004</v>
      </c>
      <c r="AF47" s="23">
        <f t="shared" si="22"/>
        <v>533.11279279279279</v>
      </c>
      <c r="AG47" s="23">
        <f t="shared" si="23"/>
        <v>1563.3877922077922</v>
      </c>
      <c r="AH47" s="23">
        <f t="shared" si="23"/>
        <v>378.41666666666669</v>
      </c>
      <c r="AI47" s="23">
        <f t="shared" si="23"/>
        <v>416.28999790760145</v>
      </c>
      <c r="AJ47" s="23">
        <f t="shared" si="23"/>
        <v>411.66455348640591</v>
      </c>
      <c r="AK47" s="23">
        <f t="shared" si="24"/>
        <v>127.06072944183192</v>
      </c>
      <c r="AN47" s="24" t="str">
        <f t="shared" si="25"/>
        <v>Berkley Bridge Toward Va Beach Non-Summer Saturday 21</v>
      </c>
      <c r="AT47" s="26" t="s">
        <v>2</v>
      </c>
      <c r="AU47" s="19">
        <v>0.79166666666666696</v>
      </c>
      <c r="AV47" s="19" t="str">
        <f t="shared" si="0"/>
        <v>Tuesday 0.791666666666667</v>
      </c>
      <c r="AW47">
        <v>44</v>
      </c>
      <c r="BC47" s="24" t="str">
        <f t="shared" si="3"/>
        <v>James River Bridge Toward Va Beach Non-Summer Saturday 21</v>
      </c>
      <c r="BD47" s="24" t="str">
        <f t="shared" si="4"/>
        <v>Hazelwood Bridge Toward Va Beach Non-Summer Saturday 21</v>
      </c>
      <c r="BE47" s="24" t="str">
        <f t="shared" si="5"/>
        <v>Godwin Bridge Toward Va Beach Non-Summer Saturday 21</v>
      </c>
      <c r="BF47" s="24" t="str">
        <f t="shared" si="6"/>
        <v>MMMBT Toward Va Beach Non-Summer Saturday 21</v>
      </c>
      <c r="BG47" s="24" t="str">
        <f t="shared" si="7"/>
        <v>HRBT Toward Va Beach Non-Summer Saturday 21</v>
      </c>
      <c r="BH47" s="24" t="str">
        <f t="shared" si="8"/>
        <v>Midtown Tunnel Toward Va Beach Non-Summer Saturday 21</v>
      </c>
      <c r="BI47" s="24" t="str">
        <f t="shared" si="9"/>
        <v>Downtown Tunnel Toward Va Beach Non-Summer Saturday 21</v>
      </c>
      <c r="BJ47" s="24" t="str">
        <f t="shared" si="10"/>
        <v>Berkley Bridge Toward Va Beach Non-Summer Saturday 21</v>
      </c>
      <c r="BK47" s="24" t="str">
        <f t="shared" si="11"/>
        <v>Jordan Bridge Toward Va Beach Non-Summer Saturday 21</v>
      </c>
      <c r="BL47" s="24" t="str">
        <f t="shared" si="12"/>
        <v>Gilmerton Bridge Toward Va Beach Non-Summer Saturday 21</v>
      </c>
      <c r="BM47" s="24" t="str">
        <f t="shared" si="13"/>
        <v>High Rise Bridge Toward Va Beach Non-Summer Saturday 21</v>
      </c>
      <c r="BN47" s="24" t="str">
        <f t="shared" si="14"/>
        <v>Veterans Bridge Toward Va Beach Non-Summer Saturday 21</v>
      </c>
      <c r="BO47" s="24" t="str">
        <f t="shared" si="15"/>
        <v>Great Bridge Bridge Toward Va Beach Non-Summer Saturday 21</v>
      </c>
      <c r="BP47" s="24" t="str">
        <f t="shared" si="16"/>
        <v>Chesapeake Exp Bridge Toward Va Beach Non-Summer Saturday 21</v>
      </c>
      <c r="BQ47" s="24" t="str">
        <f t="shared" si="17"/>
        <v>Centerville Bridge Toward Va Beach Non-Summer Saturday 21</v>
      </c>
    </row>
    <row r="48" spans="1:69" x14ac:dyDescent="0.25">
      <c r="A48" s="22">
        <f t="shared" si="26"/>
        <v>28</v>
      </c>
      <c r="B48" s="22" t="str">
        <f t="shared" si="27"/>
        <v>Saturday</v>
      </c>
      <c r="C48" s="21">
        <f t="shared" si="46"/>
        <v>0.9166666666666663</v>
      </c>
      <c r="D48" s="23">
        <f>+IF(A48="","-",VLOOKUP(AN48,VolumeTable!$H$4:$I$50000,2,FALSE))</f>
        <v>1701.8095238095239</v>
      </c>
      <c r="G48" s="23">
        <f>+IF(A48="","-",VLOOKUP(BC48,VolumeTable!$H$4:$I$50000,2,FALSE))</f>
        <v>423.25</v>
      </c>
      <c r="H48" s="23">
        <f>+IF(A48="","-",VLOOKUP(BD48,VolumeTable!$H$4:$I$50000,2,FALSE))</f>
        <v>230.71266657733543</v>
      </c>
      <c r="I48" s="23">
        <f>+IF(A48="","-",VLOOKUP(BE48,VolumeTable!$H$4:$I$50000,2,FALSE))</f>
        <v>297.88453200926881</v>
      </c>
      <c r="J48" s="23">
        <f>+IF(A48="","-",VLOOKUP(BF48,VolumeTable!$H$4:$I$50000,2,FALSE))</f>
        <v>760.19444444444446</v>
      </c>
      <c r="K48" s="23">
        <f>+IF(A48="","-",VLOOKUP(BG48,VolumeTable!$H$4:$I$50000,2,FALSE))</f>
        <v>1670.1666666666665</v>
      </c>
      <c r="L48" s="23">
        <f>+IF(A48="","-",VLOOKUP(BH48,VolumeTable!$H$4:$I$50000,2,FALSE))</f>
        <v>307.47619047619048</v>
      </c>
      <c r="M48" s="23">
        <f>+IF(A48="","-",VLOOKUP(BI48,VolumeTable!$H$4:$I$50000,2,FALSE))</f>
        <v>949.59999999999991</v>
      </c>
      <c r="N48" s="23">
        <f>+IF(A48="","-",VLOOKUP(BJ48,VolumeTable!$H$4:$I$50000,2,FALSE))</f>
        <v>1701.8095238095239</v>
      </c>
      <c r="O48" s="23">
        <f>+IF(A48="","-",VLOOKUP(BK48,VolumeTable!$H$4:$I$50000,2,FALSE))</f>
        <v>63.700797599969896</v>
      </c>
      <c r="P48" s="23">
        <f>+IF(A48="","-",VLOOKUP(BL48,VolumeTable!$H$4:$I$50000,2,FALSE))</f>
        <v>361.18918918918916</v>
      </c>
      <c r="Q48" s="23">
        <f>+IF(A48="","-",VLOOKUP(BM48,VolumeTable!$H$4:$I$50000,2,FALSE))</f>
        <v>1063.1363636363637</v>
      </c>
      <c r="R48" s="23">
        <f>+IF(A48="","-",VLOOKUP(BN48,VolumeTable!$H$4:$I$50000,2,FALSE))</f>
        <v>301.25</v>
      </c>
      <c r="S48" s="23">
        <f>+IF(A48="","-",VLOOKUP(BO48,VolumeTable!$H$4:$I$50000,2,FALSE))</f>
        <v>275.85348992279484</v>
      </c>
      <c r="T48" s="23">
        <f>+IF(A48="","-",VLOOKUP(BP48,VolumeTable!$H$4:$I$50000,2,FALSE))</f>
        <v>333.39348168583183</v>
      </c>
      <c r="U48" s="23">
        <f>+IF(A48="","-",VLOOKUP(BQ48,VolumeTable!$H$4:$I$50000,2,FALSE))</f>
        <v>94.579706930208602</v>
      </c>
      <c r="W48" s="23">
        <f t="shared" si="19"/>
        <v>423.25</v>
      </c>
      <c r="X48" s="23">
        <f t="shared" si="20"/>
        <v>230.71266657733543</v>
      </c>
      <c r="Y48" s="23">
        <f t="shared" si="21"/>
        <v>297.88453200926881</v>
      </c>
      <c r="Z48" s="23">
        <f t="shared" si="21"/>
        <v>760.19444444444446</v>
      </c>
      <c r="AA48" s="23">
        <f t="shared" si="21"/>
        <v>1670.1666666666665</v>
      </c>
      <c r="AB48" s="23">
        <f t="shared" si="21"/>
        <v>494.67523809523811</v>
      </c>
      <c r="AC48" s="23">
        <f t="shared" si="22"/>
        <v>234.83999999999992</v>
      </c>
      <c r="AD48" s="23">
        <f t="shared" si="22"/>
        <v>0</v>
      </c>
      <c r="AE48" s="23">
        <f t="shared" si="22"/>
        <v>80.71889283806513</v>
      </c>
      <c r="AF48" s="23">
        <f t="shared" si="22"/>
        <v>480.31585585585583</v>
      </c>
      <c r="AG48" s="23">
        <f t="shared" si="23"/>
        <v>1369.4620779220782</v>
      </c>
      <c r="AH48" s="23">
        <f t="shared" si="23"/>
        <v>301.25</v>
      </c>
      <c r="AI48" s="23">
        <f t="shared" si="23"/>
        <v>275.85348992279484</v>
      </c>
      <c r="AJ48" s="23">
        <f t="shared" si="23"/>
        <v>333.39348168583183</v>
      </c>
      <c r="AK48" s="23">
        <f t="shared" si="24"/>
        <v>94.579706930208602</v>
      </c>
      <c r="AN48" s="24" t="str">
        <f t="shared" si="25"/>
        <v>Berkley Bridge Toward Va Beach Non-Summer Saturday 22</v>
      </c>
      <c r="AT48" s="26" t="s">
        <v>2</v>
      </c>
      <c r="AU48" s="19">
        <v>0.83333333333333304</v>
      </c>
      <c r="AV48" s="19" t="str">
        <f t="shared" si="0"/>
        <v>Tuesday 0.833333333333333</v>
      </c>
      <c r="AW48">
        <v>45</v>
      </c>
      <c r="BC48" s="24" t="str">
        <f t="shared" si="3"/>
        <v>James River Bridge Toward Va Beach Non-Summer Saturday 22</v>
      </c>
      <c r="BD48" s="24" t="str">
        <f t="shared" si="4"/>
        <v>Hazelwood Bridge Toward Va Beach Non-Summer Saturday 22</v>
      </c>
      <c r="BE48" s="24" t="str">
        <f t="shared" si="5"/>
        <v>Godwin Bridge Toward Va Beach Non-Summer Saturday 22</v>
      </c>
      <c r="BF48" s="24" t="str">
        <f t="shared" si="6"/>
        <v>MMMBT Toward Va Beach Non-Summer Saturday 22</v>
      </c>
      <c r="BG48" s="24" t="str">
        <f t="shared" si="7"/>
        <v>HRBT Toward Va Beach Non-Summer Saturday 22</v>
      </c>
      <c r="BH48" s="24" t="str">
        <f t="shared" si="8"/>
        <v>Midtown Tunnel Toward Va Beach Non-Summer Saturday 22</v>
      </c>
      <c r="BI48" s="24" t="str">
        <f t="shared" si="9"/>
        <v>Downtown Tunnel Toward Va Beach Non-Summer Saturday 22</v>
      </c>
      <c r="BJ48" s="24" t="str">
        <f t="shared" si="10"/>
        <v>Berkley Bridge Toward Va Beach Non-Summer Saturday 22</v>
      </c>
      <c r="BK48" s="24" t="str">
        <f t="shared" si="11"/>
        <v>Jordan Bridge Toward Va Beach Non-Summer Saturday 22</v>
      </c>
      <c r="BL48" s="24" t="str">
        <f t="shared" si="12"/>
        <v>Gilmerton Bridge Toward Va Beach Non-Summer Saturday 22</v>
      </c>
      <c r="BM48" s="24" t="str">
        <f t="shared" si="13"/>
        <v>High Rise Bridge Toward Va Beach Non-Summer Saturday 22</v>
      </c>
      <c r="BN48" s="24" t="str">
        <f t="shared" si="14"/>
        <v>Veterans Bridge Toward Va Beach Non-Summer Saturday 22</v>
      </c>
      <c r="BO48" s="24" t="str">
        <f t="shared" si="15"/>
        <v>Great Bridge Bridge Toward Va Beach Non-Summer Saturday 22</v>
      </c>
      <c r="BP48" s="24" t="str">
        <f t="shared" si="16"/>
        <v>Chesapeake Exp Bridge Toward Va Beach Non-Summer Saturday 22</v>
      </c>
      <c r="BQ48" s="24" t="str">
        <f t="shared" si="17"/>
        <v>Centerville Bridge Toward Va Beach Non-Summer Saturday 22</v>
      </c>
    </row>
    <row r="49" spans="1:69" x14ac:dyDescent="0.25">
      <c r="A49" s="22">
        <f t="shared" si="26"/>
        <v>29</v>
      </c>
      <c r="B49" s="22" t="str">
        <f t="shared" si="27"/>
        <v>Saturday</v>
      </c>
      <c r="C49" s="21">
        <f t="shared" si="46"/>
        <v>0.95833333333333293</v>
      </c>
      <c r="D49" s="23">
        <f>+IF(A49="","-",VLOOKUP(AN49,VolumeTable!$H$4:$I$50000,2,FALSE))</f>
        <v>1357.1904761904764</v>
      </c>
      <c r="G49" s="23">
        <f>+IF(A49="","-",VLOOKUP(BC49,VolumeTable!$H$4:$I$50000,2,FALSE))</f>
        <v>312.44444444444446</v>
      </c>
      <c r="H49" s="23">
        <f>+IF(A49="","-",VLOOKUP(BD49,VolumeTable!$H$4:$I$50000,2,FALSE))</f>
        <v>186.1955922266468</v>
      </c>
      <c r="I49" s="23">
        <f>+IF(A49="","-",VLOOKUP(BE49,VolumeTable!$H$4:$I$50000,2,FALSE))</f>
        <v>267.0613534467081</v>
      </c>
      <c r="J49" s="23">
        <f>+IF(A49="","-",VLOOKUP(BF49,VolumeTable!$H$4:$I$50000,2,FALSE))</f>
        <v>623.27777777777771</v>
      </c>
      <c r="K49" s="23">
        <f>+IF(A49="","-",VLOOKUP(BG49,VolumeTable!$H$4:$I$50000,2,FALSE))</f>
        <v>1295.1111111111111</v>
      </c>
      <c r="L49" s="23">
        <f>+IF(A49="","-",VLOOKUP(BH49,VolumeTable!$H$4:$I$50000,2,FALSE))</f>
        <v>226</v>
      </c>
      <c r="M49" s="23">
        <f>+IF(A49="","-",VLOOKUP(BI49,VolumeTable!$H$4:$I$50000,2,FALSE))</f>
        <v>792.75000000000011</v>
      </c>
      <c r="N49" s="23">
        <f>+IF(A49="","-",VLOOKUP(BJ49,VolumeTable!$H$4:$I$50000,2,FALSE))</f>
        <v>1357.1904761904764</v>
      </c>
      <c r="O49" s="23">
        <f>+IF(A49="","-",VLOOKUP(BK49,VolumeTable!$H$4:$I$50000,2,FALSE))</f>
        <v>45.225847906129317</v>
      </c>
      <c r="P49" s="23">
        <f>+IF(A49="","-",VLOOKUP(BL49,VolumeTable!$H$4:$I$50000,2,FALSE))</f>
        <v>253.18918918918916</v>
      </c>
      <c r="Q49" s="23">
        <f>+IF(A49="","-",VLOOKUP(BM49,VolumeTable!$H$4:$I$50000,2,FALSE))</f>
        <v>764.9545454545455</v>
      </c>
      <c r="R49" s="23">
        <f>+IF(A49="","-",VLOOKUP(BN49,VolumeTable!$H$4:$I$50000,2,FALSE))</f>
        <v>223.83333333333334</v>
      </c>
      <c r="S49" s="23">
        <f>+IF(A49="","-",VLOOKUP(BO49,VolumeTable!$H$4:$I$50000,2,FALSE))</f>
        <v>152.61368242054218</v>
      </c>
      <c r="T49" s="23">
        <f>+IF(A49="","-",VLOOKUP(BP49,VolumeTable!$H$4:$I$50000,2,FALSE))</f>
        <v>199.18160364252032</v>
      </c>
      <c r="U49" s="23">
        <f>+IF(A49="","-",VLOOKUP(BQ49,VolumeTable!$H$4:$I$50000,2,FALSE))</f>
        <v>81.500293979946633</v>
      </c>
      <c r="W49" s="23">
        <f t="shared" si="19"/>
        <v>312.44444444444446</v>
      </c>
      <c r="X49" s="23">
        <f t="shared" si="20"/>
        <v>186.1955922266468</v>
      </c>
      <c r="Y49" s="23">
        <f t="shared" si="21"/>
        <v>267.0613534467081</v>
      </c>
      <c r="Z49" s="23">
        <f t="shared" si="21"/>
        <v>623.27777777777771</v>
      </c>
      <c r="AA49" s="23">
        <f t="shared" si="21"/>
        <v>1295.1111111111111</v>
      </c>
      <c r="AB49" s="23">
        <f t="shared" si="21"/>
        <v>375.29095238095238</v>
      </c>
      <c r="AC49" s="23">
        <f t="shared" si="22"/>
        <v>222.73000000000002</v>
      </c>
      <c r="AD49" s="23">
        <f t="shared" si="22"/>
        <v>0</v>
      </c>
      <c r="AE49" s="23">
        <f t="shared" si="22"/>
        <v>58.797752668034079</v>
      </c>
      <c r="AF49" s="23">
        <f t="shared" si="22"/>
        <v>348.19252252252249</v>
      </c>
      <c r="AG49" s="23">
        <f t="shared" si="23"/>
        <v>1009.2488311688312</v>
      </c>
      <c r="AH49" s="23">
        <f t="shared" si="23"/>
        <v>223.83333333333334</v>
      </c>
      <c r="AI49" s="23">
        <f t="shared" si="23"/>
        <v>152.61368242054218</v>
      </c>
      <c r="AJ49" s="23">
        <f t="shared" si="23"/>
        <v>199.18160364252032</v>
      </c>
      <c r="AK49" s="23">
        <f t="shared" si="24"/>
        <v>81.500293979946633</v>
      </c>
      <c r="AN49" s="24" t="str">
        <f t="shared" si="25"/>
        <v>Berkley Bridge Toward Va Beach Non-Summer Saturday 23</v>
      </c>
      <c r="AT49" s="26" t="s">
        <v>2</v>
      </c>
      <c r="AU49" s="19">
        <v>0.875</v>
      </c>
      <c r="AV49" s="19" t="str">
        <f t="shared" si="0"/>
        <v>Tuesday 0.875</v>
      </c>
      <c r="AW49">
        <v>46</v>
      </c>
      <c r="BC49" s="24" t="str">
        <f t="shared" si="3"/>
        <v>James River Bridge Toward Va Beach Non-Summer Saturday 23</v>
      </c>
      <c r="BD49" s="24" t="str">
        <f t="shared" si="4"/>
        <v>Hazelwood Bridge Toward Va Beach Non-Summer Saturday 23</v>
      </c>
      <c r="BE49" s="24" t="str">
        <f t="shared" si="5"/>
        <v>Godwin Bridge Toward Va Beach Non-Summer Saturday 23</v>
      </c>
      <c r="BF49" s="24" t="str">
        <f t="shared" si="6"/>
        <v>MMMBT Toward Va Beach Non-Summer Saturday 23</v>
      </c>
      <c r="BG49" s="24" t="str">
        <f t="shared" si="7"/>
        <v>HRBT Toward Va Beach Non-Summer Saturday 23</v>
      </c>
      <c r="BH49" s="24" t="str">
        <f t="shared" si="8"/>
        <v>Midtown Tunnel Toward Va Beach Non-Summer Saturday 23</v>
      </c>
      <c r="BI49" s="24" t="str">
        <f t="shared" si="9"/>
        <v>Downtown Tunnel Toward Va Beach Non-Summer Saturday 23</v>
      </c>
      <c r="BJ49" s="24" t="str">
        <f t="shared" si="10"/>
        <v>Berkley Bridge Toward Va Beach Non-Summer Saturday 23</v>
      </c>
      <c r="BK49" s="24" t="str">
        <f t="shared" si="11"/>
        <v>Jordan Bridge Toward Va Beach Non-Summer Saturday 23</v>
      </c>
      <c r="BL49" s="24" t="str">
        <f t="shared" si="12"/>
        <v>Gilmerton Bridge Toward Va Beach Non-Summer Saturday 23</v>
      </c>
      <c r="BM49" s="24" t="str">
        <f t="shared" si="13"/>
        <v>High Rise Bridge Toward Va Beach Non-Summer Saturday 23</v>
      </c>
      <c r="BN49" s="24" t="str">
        <f t="shared" si="14"/>
        <v>Veterans Bridge Toward Va Beach Non-Summer Saturday 23</v>
      </c>
      <c r="BO49" s="24" t="str">
        <f t="shared" si="15"/>
        <v>Great Bridge Bridge Toward Va Beach Non-Summer Saturday 23</v>
      </c>
      <c r="BP49" s="24" t="str">
        <f t="shared" si="16"/>
        <v>Chesapeake Exp Bridge Toward Va Beach Non-Summer Saturday 23</v>
      </c>
      <c r="BQ49" s="24" t="str">
        <f t="shared" si="17"/>
        <v>Centerville Bridge Toward Va Beach Non-Summer Saturday 23</v>
      </c>
    </row>
    <row r="50" spans="1:69" x14ac:dyDescent="0.25">
      <c r="A50" s="22">
        <f t="shared" si="26"/>
        <v>30</v>
      </c>
      <c r="B50" s="22" t="str">
        <f t="shared" si="27"/>
        <v>Sunday</v>
      </c>
      <c r="C50" s="21">
        <f t="shared" si="46"/>
        <v>0</v>
      </c>
      <c r="D50" s="23">
        <f>+IF(A50="","-",VLOOKUP(AN50,VolumeTable!$H$4:$I$50000,2,FALSE))</f>
        <v>836.38095238095229</v>
      </c>
      <c r="G50" s="23">
        <f>+IF(A50="","-",VLOOKUP(BC50,VolumeTable!$H$4:$I$50000,2,FALSE))</f>
        <v>173.18421052631581</v>
      </c>
      <c r="H50" s="23">
        <f>+IF(A50="","-",VLOOKUP(BD50,VolumeTable!$H$4:$I$50000,2,FALSE))</f>
        <v>96.864802494116873</v>
      </c>
      <c r="I50" s="23">
        <f>+IF(A50="","-",VLOOKUP(BE50,VolumeTable!$H$4:$I$50000,2,FALSE))</f>
        <v>113.59457231326776</v>
      </c>
      <c r="J50" s="23">
        <f>+IF(A50="","-",VLOOKUP(BF50,VolumeTable!$H$4:$I$50000,2,FALSE))</f>
        <v>370.4736842105263</v>
      </c>
      <c r="K50" s="23">
        <f>+IF(A50="","-",VLOOKUP(BG50,VolumeTable!$H$4:$I$50000,2,FALSE))</f>
        <v>814.48648648648646</v>
      </c>
      <c r="L50" s="23">
        <f>+IF(A50="","-",VLOOKUP(BH50,VolumeTable!$H$4:$I$50000,2,FALSE))</f>
        <v>140.42857142857144</v>
      </c>
      <c r="M50" s="23">
        <f>+IF(A50="","-",VLOOKUP(BI50,VolumeTable!$H$4:$I$50000,2,FALSE))</f>
        <v>551.17647058823536</v>
      </c>
      <c r="N50" s="23">
        <f>+IF(A50="","-",VLOOKUP(BJ50,VolumeTable!$H$4:$I$50000,2,FALSE))</f>
        <v>836.38095238095229</v>
      </c>
      <c r="O50" s="23">
        <f>+IF(A50="","-",VLOOKUP(BK50,VolumeTable!$H$4:$I$50000,2,FALSE))</f>
        <v>38.006215983420866</v>
      </c>
      <c r="P50" s="23">
        <f>+IF(A50="","-",VLOOKUP(BL50,VolumeTable!$H$4:$I$50000,2,FALSE))</f>
        <v>169.05263157894737</v>
      </c>
      <c r="Q50" s="23">
        <f>+IF(A50="","-",VLOOKUP(BM50,VolumeTable!$H$4:$I$50000,2,FALSE))</f>
        <v>501.18181818181819</v>
      </c>
      <c r="R50" s="23">
        <f>+IF(A50="","-",VLOOKUP(BN50,VolumeTable!$H$4:$I$50000,2,FALSE))</f>
        <v>123.16666666666666</v>
      </c>
      <c r="S50" s="23">
        <f>+IF(A50="","-",VLOOKUP(BO50,VolumeTable!$H$4:$I$50000,2,FALSE))</f>
        <v>89.393366835899869</v>
      </c>
      <c r="T50" s="23">
        <f>+IF(A50="","-",VLOOKUP(BP50,VolumeTable!$H$4:$I$50000,2,FALSE))</f>
        <v>114.58155307142967</v>
      </c>
      <c r="U50" s="23">
        <f>+IF(A50="","-",VLOOKUP(BQ50,VolumeTable!$H$4:$I$50000,2,FALSE))</f>
        <v>44.116593771655324</v>
      </c>
      <c r="W50" s="23">
        <f t="shared" si="19"/>
        <v>173.18421052631581</v>
      </c>
      <c r="X50" s="23">
        <f t="shared" si="20"/>
        <v>96.864802494116873</v>
      </c>
      <c r="Y50" s="23">
        <f t="shared" si="21"/>
        <v>113.59457231326776</v>
      </c>
      <c r="Z50" s="23">
        <f t="shared" si="21"/>
        <v>370.4736842105263</v>
      </c>
      <c r="AA50" s="23">
        <f t="shared" si="21"/>
        <v>814.48648648648646</v>
      </c>
      <c r="AB50" s="23">
        <f t="shared" si="21"/>
        <v>232.43047619047621</v>
      </c>
      <c r="AC50" s="23">
        <f t="shared" si="22"/>
        <v>199.89647058823539</v>
      </c>
      <c r="AD50" s="23">
        <f t="shared" si="22"/>
        <v>0</v>
      </c>
      <c r="AE50" s="23">
        <f t="shared" si="22"/>
        <v>46.370025507230388</v>
      </c>
      <c r="AF50" s="23">
        <f t="shared" si="22"/>
        <v>227.59929824561402</v>
      </c>
      <c r="AG50" s="23">
        <f t="shared" si="23"/>
        <v>651.73038961038958</v>
      </c>
      <c r="AH50" s="23">
        <f t="shared" si="23"/>
        <v>123.16666666666666</v>
      </c>
      <c r="AI50" s="23">
        <f t="shared" si="23"/>
        <v>89.393366835899869</v>
      </c>
      <c r="AJ50" s="23">
        <f t="shared" si="23"/>
        <v>114.58155307142967</v>
      </c>
      <c r="AK50" s="23">
        <f t="shared" si="24"/>
        <v>44.116593771655324</v>
      </c>
      <c r="AN50" s="24" t="str">
        <f t="shared" si="25"/>
        <v>Berkley Bridge Toward Va Beach Non-Summer Sunday 0</v>
      </c>
      <c r="AT50" s="26" t="s">
        <v>2</v>
      </c>
      <c r="AU50" s="19">
        <v>0.91666666666666696</v>
      </c>
      <c r="AV50" s="19" t="str">
        <f t="shared" si="0"/>
        <v>Tuesday 0.916666666666667</v>
      </c>
      <c r="AW50">
        <v>47</v>
      </c>
      <c r="BC50" s="24" t="str">
        <f t="shared" si="3"/>
        <v>James River Bridge Toward Va Beach Non-Summer Sunday 0</v>
      </c>
      <c r="BD50" s="24" t="str">
        <f t="shared" si="4"/>
        <v>Hazelwood Bridge Toward Va Beach Non-Summer Sunday 0</v>
      </c>
      <c r="BE50" s="24" t="str">
        <f t="shared" si="5"/>
        <v>Godwin Bridge Toward Va Beach Non-Summer Sunday 0</v>
      </c>
      <c r="BF50" s="24" t="str">
        <f t="shared" si="6"/>
        <v>MMMBT Toward Va Beach Non-Summer Sunday 0</v>
      </c>
      <c r="BG50" s="24" t="str">
        <f t="shared" si="7"/>
        <v>HRBT Toward Va Beach Non-Summer Sunday 0</v>
      </c>
      <c r="BH50" s="24" t="str">
        <f t="shared" si="8"/>
        <v>Midtown Tunnel Toward Va Beach Non-Summer Sunday 0</v>
      </c>
      <c r="BI50" s="24" t="str">
        <f t="shared" si="9"/>
        <v>Downtown Tunnel Toward Va Beach Non-Summer Sunday 0</v>
      </c>
      <c r="BJ50" s="24" t="str">
        <f t="shared" si="10"/>
        <v>Berkley Bridge Toward Va Beach Non-Summer Sunday 0</v>
      </c>
      <c r="BK50" s="24" t="str">
        <f t="shared" si="11"/>
        <v>Jordan Bridge Toward Va Beach Non-Summer Sunday 0</v>
      </c>
      <c r="BL50" s="24" t="str">
        <f t="shared" si="12"/>
        <v>Gilmerton Bridge Toward Va Beach Non-Summer Sunday 0</v>
      </c>
      <c r="BM50" s="24" t="str">
        <f t="shared" si="13"/>
        <v>High Rise Bridge Toward Va Beach Non-Summer Sunday 0</v>
      </c>
      <c r="BN50" s="24" t="str">
        <f t="shared" si="14"/>
        <v>Veterans Bridge Toward Va Beach Non-Summer Sunday 0</v>
      </c>
      <c r="BO50" s="24" t="str">
        <f t="shared" si="15"/>
        <v>Great Bridge Bridge Toward Va Beach Non-Summer Sunday 0</v>
      </c>
      <c r="BP50" s="24" t="str">
        <f t="shared" si="16"/>
        <v>Chesapeake Exp Bridge Toward Va Beach Non-Summer Sunday 0</v>
      </c>
      <c r="BQ50" s="24" t="str">
        <f t="shared" si="17"/>
        <v>Centerville Bridge Toward Va Beach Non-Summer Sunday 0</v>
      </c>
    </row>
    <row r="51" spans="1:69" x14ac:dyDescent="0.25">
      <c r="A51" s="22">
        <f t="shared" si="26"/>
        <v>31</v>
      </c>
      <c r="B51" s="22" t="str">
        <f t="shared" si="27"/>
        <v>Sunday</v>
      </c>
      <c r="C51" s="21">
        <f t="shared" si="46"/>
        <v>4.1666666666666664E-2</v>
      </c>
      <c r="D51" s="23">
        <f>+IF(A51="","-",VLOOKUP(AN51,VolumeTable!$H$4:$I$50000,2,FALSE))</f>
        <v>560.95238095238096</v>
      </c>
      <c r="G51" s="23">
        <f>+IF(A51="","-",VLOOKUP(BC51,VolumeTable!$H$4:$I$50000,2,FALSE))</f>
        <v>107.10526315789473</v>
      </c>
      <c r="H51" s="23">
        <f>+IF(A51="","-",VLOOKUP(BD51,VolumeTable!$H$4:$I$50000,2,FALSE))</f>
        <v>64.87275763367461</v>
      </c>
      <c r="I51" s="23">
        <f>+IF(A51="","-",VLOOKUP(BE51,VolumeTable!$H$4:$I$50000,2,FALSE))</f>
        <v>58.10172070255183</v>
      </c>
      <c r="J51" s="23">
        <f>+IF(A51="","-",VLOOKUP(BF51,VolumeTable!$H$4:$I$50000,2,FALSE))</f>
        <v>249.9736842105263</v>
      </c>
      <c r="K51" s="23">
        <f>+IF(A51="","-",VLOOKUP(BG51,VolumeTable!$H$4:$I$50000,2,FALSE))</f>
        <v>509.32432432432432</v>
      </c>
      <c r="L51" s="23">
        <f>+IF(A51="","-",VLOOKUP(BH51,VolumeTable!$H$4:$I$50000,2,FALSE))</f>
        <v>90.238095238095241</v>
      </c>
      <c r="M51" s="23">
        <f>+IF(A51="","-",VLOOKUP(BI51,VolumeTable!$H$4:$I$50000,2,FALSE))</f>
        <v>444.35294117647061</v>
      </c>
      <c r="N51" s="23">
        <f>+IF(A51="","-",VLOOKUP(BJ51,VolumeTable!$H$4:$I$50000,2,FALSE))</f>
        <v>560.95238095238096</v>
      </c>
      <c r="O51" s="23">
        <f>+IF(A51="","-",VLOOKUP(BK51,VolumeTable!$H$4:$I$50000,2,FALSE))</f>
        <v>35.067305305748711</v>
      </c>
      <c r="P51" s="23">
        <f>+IF(A51="","-",VLOOKUP(BL51,VolumeTable!$H$4:$I$50000,2,FALSE))</f>
        <v>128.21052631578948</v>
      </c>
      <c r="Q51" s="23">
        <f>+IF(A51="","-",VLOOKUP(BM51,VolumeTable!$H$4:$I$50000,2,FALSE))</f>
        <v>333.95454545454544</v>
      </c>
      <c r="R51" s="23">
        <f>+IF(A51="","-",VLOOKUP(BN51,VolumeTable!$H$4:$I$50000,2,FALSE))</f>
        <v>89.291666666666671</v>
      </c>
      <c r="S51" s="23">
        <f>+IF(A51="","-",VLOOKUP(BO51,VolumeTable!$H$4:$I$50000,2,FALSE))</f>
        <v>47.987733966629527</v>
      </c>
      <c r="T51" s="23">
        <f>+IF(A51="","-",VLOOKUP(BP51,VolumeTable!$H$4:$I$50000,2,FALSE))</f>
        <v>65.983134204115601</v>
      </c>
      <c r="U51" s="23">
        <f>+IF(A51="","-",VLOOKUP(BQ51,VolumeTable!$H$4:$I$50000,2,FALSE))</f>
        <v>17.278225662355819</v>
      </c>
      <c r="W51" s="23">
        <f t="shared" si="19"/>
        <v>107.10526315789473</v>
      </c>
      <c r="X51" s="23">
        <f t="shared" si="20"/>
        <v>64.87275763367461</v>
      </c>
      <c r="Y51" s="23">
        <f t="shared" si="21"/>
        <v>58.10172070255183</v>
      </c>
      <c r="Z51" s="23">
        <f t="shared" si="21"/>
        <v>249.9736842105263</v>
      </c>
      <c r="AA51" s="23">
        <f t="shared" si="21"/>
        <v>509.32432432432432</v>
      </c>
      <c r="AB51" s="23">
        <f t="shared" si="21"/>
        <v>151.94285714285715</v>
      </c>
      <c r="AC51" s="23">
        <f t="shared" si="22"/>
        <v>208.75294117647061</v>
      </c>
      <c r="AD51" s="23">
        <f t="shared" si="22"/>
        <v>0</v>
      </c>
      <c r="AE51" s="23">
        <f t="shared" si="22"/>
        <v>40.676829115272518</v>
      </c>
      <c r="AF51" s="23">
        <f t="shared" si="22"/>
        <v>167.47719298245616</v>
      </c>
      <c r="AG51" s="23">
        <f t="shared" si="23"/>
        <v>434.92597402597403</v>
      </c>
      <c r="AH51" s="23">
        <f t="shared" si="23"/>
        <v>89.291666666666671</v>
      </c>
      <c r="AI51" s="23">
        <f t="shared" si="23"/>
        <v>47.987733966629527</v>
      </c>
      <c r="AJ51" s="23">
        <f t="shared" si="23"/>
        <v>65.983134204115601</v>
      </c>
      <c r="AK51" s="23">
        <f t="shared" si="24"/>
        <v>17.278225662355819</v>
      </c>
      <c r="AN51" s="24" t="str">
        <f t="shared" si="25"/>
        <v>Berkley Bridge Toward Va Beach Non-Summer Sunday 1</v>
      </c>
      <c r="AT51" s="26" t="s">
        <v>2</v>
      </c>
      <c r="AU51" s="19">
        <v>0.95833333333333304</v>
      </c>
      <c r="AV51" s="19" t="str">
        <f t="shared" si="0"/>
        <v>Tuesday 0.958333333333333</v>
      </c>
      <c r="AW51">
        <v>48</v>
      </c>
      <c r="BC51" s="24" t="str">
        <f t="shared" si="3"/>
        <v>James River Bridge Toward Va Beach Non-Summer Sunday 1</v>
      </c>
      <c r="BD51" s="24" t="str">
        <f t="shared" si="4"/>
        <v>Hazelwood Bridge Toward Va Beach Non-Summer Sunday 1</v>
      </c>
      <c r="BE51" s="24" t="str">
        <f t="shared" si="5"/>
        <v>Godwin Bridge Toward Va Beach Non-Summer Sunday 1</v>
      </c>
      <c r="BF51" s="24" t="str">
        <f t="shared" si="6"/>
        <v>MMMBT Toward Va Beach Non-Summer Sunday 1</v>
      </c>
      <c r="BG51" s="24" t="str">
        <f t="shared" si="7"/>
        <v>HRBT Toward Va Beach Non-Summer Sunday 1</v>
      </c>
      <c r="BH51" s="24" t="str">
        <f t="shared" si="8"/>
        <v>Midtown Tunnel Toward Va Beach Non-Summer Sunday 1</v>
      </c>
      <c r="BI51" s="24" t="str">
        <f t="shared" si="9"/>
        <v>Downtown Tunnel Toward Va Beach Non-Summer Sunday 1</v>
      </c>
      <c r="BJ51" s="24" t="str">
        <f t="shared" si="10"/>
        <v>Berkley Bridge Toward Va Beach Non-Summer Sunday 1</v>
      </c>
      <c r="BK51" s="24" t="str">
        <f t="shared" si="11"/>
        <v>Jordan Bridge Toward Va Beach Non-Summer Sunday 1</v>
      </c>
      <c r="BL51" s="24" t="str">
        <f t="shared" si="12"/>
        <v>Gilmerton Bridge Toward Va Beach Non-Summer Sunday 1</v>
      </c>
      <c r="BM51" s="24" t="str">
        <f t="shared" si="13"/>
        <v>High Rise Bridge Toward Va Beach Non-Summer Sunday 1</v>
      </c>
      <c r="BN51" s="24" t="str">
        <f t="shared" si="14"/>
        <v>Veterans Bridge Toward Va Beach Non-Summer Sunday 1</v>
      </c>
      <c r="BO51" s="24" t="str">
        <f t="shared" si="15"/>
        <v>Great Bridge Bridge Toward Va Beach Non-Summer Sunday 1</v>
      </c>
      <c r="BP51" s="24" t="str">
        <f t="shared" si="16"/>
        <v>Chesapeake Exp Bridge Toward Va Beach Non-Summer Sunday 1</v>
      </c>
      <c r="BQ51" s="24" t="str">
        <f t="shared" si="17"/>
        <v>Centerville Bridge Toward Va Beach Non-Summer Sunday 1</v>
      </c>
    </row>
    <row r="52" spans="1:69" x14ac:dyDescent="0.25">
      <c r="A52" s="22">
        <f t="shared" si="26"/>
        <v>32</v>
      </c>
      <c r="B52" s="22" t="str">
        <f t="shared" si="27"/>
        <v>Sunday</v>
      </c>
      <c r="C52" s="21">
        <f t="shared" si="46"/>
        <v>8.3333333333333329E-2</v>
      </c>
      <c r="D52" s="23">
        <f>+IF(A52="","-",VLOOKUP(AN52,VolumeTable!$H$4:$I$50000,2,FALSE))</f>
        <v>518.61904761904759</v>
      </c>
      <c r="G52" s="23">
        <f>+IF(A52="","-",VLOOKUP(BC52,VolumeTable!$H$4:$I$50000,2,FALSE))</f>
        <v>90.567567567567565</v>
      </c>
      <c r="H52" s="23">
        <f>+IF(A52="","-",VLOOKUP(BD52,VolumeTable!$H$4:$I$50000,2,FALSE))</f>
        <v>48.608717213803423</v>
      </c>
      <c r="I52" s="23">
        <f>+IF(A52="","-",VLOOKUP(BE52,VolumeTable!$H$4:$I$50000,2,FALSE))</f>
        <v>58.093640438789976</v>
      </c>
      <c r="J52" s="23">
        <f>+IF(A52="","-",VLOOKUP(BF52,VolumeTable!$H$4:$I$50000,2,FALSE))</f>
        <v>225.31721194879088</v>
      </c>
      <c r="K52" s="23">
        <f>+IF(A52="","-",VLOOKUP(BG52,VolumeTable!$H$4:$I$50000,2,FALSE))</f>
        <v>417.52777777777777</v>
      </c>
      <c r="L52" s="23">
        <f>+IF(A52="","-",VLOOKUP(BH52,VolumeTable!$H$4:$I$50000,2,FALSE))</f>
        <v>72.7</v>
      </c>
      <c r="M52" s="23">
        <f>+IF(A52="","-",VLOOKUP(BI52,VolumeTable!$H$4:$I$50000,2,FALSE))</f>
        <v>316.70588235294122</v>
      </c>
      <c r="N52" s="23">
        <f>+IF(A52="","-",VLOOKUP(BJ52,VolumeTable!$H$4:$I$50000,2,FALSE))</f>
        <v>518.61904761904759</v>
      </c>
      <c r="O52" s="23">
        <f>+IF(A52="","-",VLOOKUP(BK52,VolumeTable!$H$4:$I$50000,2,FALSE))</f>
        <v>23.064223623198359</v>
      </c>
      <c r="P52" s="23">
        <f>+IF(A52="","-",VLOOKUP(BL52,VolumeTable!$H$4:$I$50000,2,FALSE))</f>
        <v>119.4054054054054</v>
      </c>
      <c r="Q52" s="23">
        <f>+IF(A52="","-",VLOOKUP(BM52,VolumeTable!$H$4:$I$50000,2,FALSE))</f>
        <v>268</v>
      </c>
      <c r="R52" s="23">
        <f>+IF(A52="","-",VLOOKUP(BN52,VolumeTable!$H$4:$I$50000,2,FALSE))</f>
        <v>55</v>
      </c>
      <c r="S52" s="23">
        <f>+IF(A52="","-",VLOOKUP(BO52,VolumeTable!$H$4:$I$50000,2,FALSE))</f>
        <v>33.572619671885533</v>
      </c>
      <c r="T52" s="23">
        <f>+IF(A52="","-",VLOOKUP(BP52,VolumeTable!$H$4:$I$50000,2,FALSE))</f>
        <v>67.145239343771067</v>
      </c>
      <c r="U52" s="23">
        <f>+IF(A52="","-",VLOOKUP(BQ52,VolumeTable!$H$4:$I$50000,2,FALSE))</f>
        <v>28.720341903862657</v>
      </c>
      <c r="W52" s="23">
        <f t="shared" si="19"/>
        <v>90.567567567567565</v>
      </c>
      <c r="X52" s="23">
        <f t="shared" si="20"/>
        <v>48.608717213803423</v>
      </c>
      <c r="Y52" s="23">
        <f t="shared" si="21"/>
        <v>58.093640438789976</v>
      </c>
      <c r="Z52" s="23">
        <f t="shared" si="21"/>
        <v>225.31721194879088</v>
      </c>
      <c r="AA52" s="23">
        <f t="shared" si="21"/>
        <v>417.52777777777777</v>
      </c>
      <c r="AB52" s="23">
        <f t="shared" si="21"/>
        <v>129.74809523809523</v>
      </c>
      <c r="AC52" s="23">
        <f t="shared" si="22"/>
        <v>98.885882352941223</v>
      </c>
      <c r="AD52" s="23">
        <f t="shared" si="22"/>
        <v>0</v>
      </c>
      <c r="AE52" s="23">
        <f t="shared" si="22"/>
        <v>28.250414099388834</v>
      </c>
      <c r="AF52" s="23">
        <f t="shared" si="22"/>
        <v>155.70873873873873</v>
      </c>
      <c r="AG52" s="23">
        <f t="shared" si="23"/>
        <v>361.35142857142853</v>
      </c>
      <c r="AH52" s="23">
        <f t="shared" si="23"/>
        <v>55</v>
      </c>
      <c r="AI52" s="23">
        <f t="shared" si="23"/>
        <v>33.572619671885533</v>
      </c>
      <c r="AJ52" s="23">
        <f t="shared" si="23"/>
        <v>67.145239343771067</v>
      </c>
      <c r="AK52" s="23">
        <f t="shared" si="24"/>
        <v>28.720341903862657</v>
      </c>
      <c r="AN52" s="24" t="str">
        <f t="shared" si="25"/>
        <v>Berkley Bridge Toward Va Beach Non-Summer Sunday 2</v>
      </c>
      <c r="AT52" s="26" t="s">
        <v>3</v>
      </c>
      <c r="AU52" s="19">
        <v>0</v>
      </c>
      <c r="AV52" s="19" t="str">
        <f t="shared" si="0"/>
        <v>Wednesday 0</v>
      </c>
      <c r="AW52">
        <v>49</v>
      </c>
      <c r="BC52" s="24" t="str">
        <f t="shared" si="3"/>
        <v>James River Bridge Toward Va Beach Non-Summer Sunday 2</v>
      </c>
      <c r="BD52" s="24" t="str">
        <f t="shared" si="4"/>
        <v>Hazelwood Bridge Toward Va Beach Non-Summer Sunday 2</v>
      </c>
      <c r="BE52" s="24" t="str">
        <f t="shared" si="5"/>
        <v>Godwin Bridge Toward Va Beach Non-Summer Sunday 2</v>
      </c>
      <c r="BF52" s="24" t="str">
        <f t="shared" si="6"/>
        <v>MMMBT Toward Va Beach Non-Summer Sunday 2</v>
      </c>
      <c r="BG52" s="24" t="str">
        <f t="shared" si="7"/>
        <v>HRBT Toward Va Beach Non-Summer Sunday 2</v>
      </c>
      <c r="BH52" s="24" t="str">
        <f t="shared" si="8"/>
        <v>Midtown Tunnel Toward Va Beach Non-Summer Sunday 2</v>
      </c>
      <c r="BI52" s="24" t="str">
        <f t="shared" si="9"/>
        <v>Downtown Tunnel Toward Va Beach Non-Summer Sunday 2</v>
      </c>
      <c r="BJ52" s="24" t="str">
        <f t="shared" si="10"/>
        <v>Berkley Bridge Toward Va Beach Non-Summer Sunday 2</v>
      </c>
      <c r="BK52" s="24" t="str">
        <f t="shared" si="11"/>
        <v>Jordan Bridge Toward Va Beach Non-Summer Sunday 2</v>
      </c>
      <c r="BL52" s="24" t="str">
        <f t="shared" si="12"/>
        <v>Gilmerton Bridge Toward Va Beach Non-Summer Sunday 2</v>
      </c>
      <c r="BM52" s="24" t="str">
        <f t="shared" si="13"/>
        <v>High Rise Bridge Toward Va Beach Non-Summer Sunday 2</v>
      </c>
      <c r="BN52" s="24" t="str">
        <f t="shared" si="14"/>
        <v>Veterans Bridge Toward Va Beach Non-Summer Sunday 2</v>
      </c>
      <c r="BO52" s="24" t="str">
        <f t="shared" si="15"/>
        <v>Great Bridge Bridge Toward Va Beach Non-Summer Sunday 2</v>
      </c>
      <c r="BP52" s="24" t="str">
        <f t="shared" si="16"/>
        <v>Chesapeake Exp Bridge Toward Va Beach Non-Summer Sunday 2</v>
      </c>
      <c r="BQ52" s="24" t="str">
        <f t="shared" si="17"/>
        <v>Centerville Bridge Toward Va Beach Non-Summer Sunday 2</v>
      </c>
    </row>
    <row r="53" spans="1:69" x14ac:dyDescent="0.25">
      <c r="A53" s="22">
        <f t="shared" si="26"/>
        <v>33</v>
      </c>
      <c r="B53" s="22" t="str">
        <f t="shared" si="27"/>
        <v>Sunday</v>
      </c>
      <c r="C53" s="21">
        <f t="shared" si="46"/>
        <v>0.125</v>
      </c>
      <c r="D53" s="23">
        <f>+IF(A53="","-",VLOOKUP(AN53,VolumeTable!$H$4:$I$50000,2,FALSE))</f>
        <v>323.14285714285717</v>
      </c>
      <c r="G53" s="23">
        <f>+IF(A53="","-",VLOOKUP(BC53,VolumeTable!$H$4:$I$50000,2,FALSE))</f>
        <v>58.89473684210526</v>
      </c>
      <c r="H53" s="23">
        <f>+IF(A53="","-",VLOOKUP(BD53,VolumeTable!$H$4:$I$50000,2,FALSE))</f>
        <v>33.287391309593893</v>
      </c>
      <c r="I53" s="23">
        <f>+IF(A53="","-",VLOOKUP(BE53,VolumeTable!$H$4:$I$50000,2,FALSE))</f>
        <v>46.759600792114803</v>
      </c>
      <c r="J53" s="23">
        <f>+IF(A53="","-",VLOOKUP(BF53,VolumeTable!$H$4:$I$50000,2,FALSE))</f>
        <v>139.18421052631578</v>
      </c>
      <c r="K53" s="23">
        <f>+IF(A53="","-",VLOOKUP(BG53,VolumeTable!$H$4:$I$50000,2,FALSE))</f>
        <v>300.83783783783781</v>
      </c>
      <c r="L53" s="23">
        <f>+IF(A53="","-",VLOOKUP(BH53,VolumeTable!$H$4:$I$50000,2,FALSE))</f>
        <v>63.285714285714285</v>
      </c>
      <c r="M53" s="23">
        <f>+IF(A53="","-",VLOOKUP(BI53,VolumeTable!$H$4:$I$50000,2,FALSE))</f>
        <v>235.47058823529414</v>
      </c>
      <c r="N53" s="23">
        <f>+IF(A53="","-",VLOOKUP(BJ53,VolumeTable!$H$4:$I$50000,2,FALSE))</f>
        <v>323.14285714285717</v>
      </c>
      <c r="O53" s="23">
        <f>+IF(A53="","-",VLOOKUP(BK53,VolumeTable!$H$4:$I$50000,2,FALSE))</f>
        <v>14.438893291071059</v>
      </c>
      <c r="P53" s="23">
        <f>+IF(A53="","-",VLOOKUP(BL53,VolumeTable!$H$4:$I$50000,2,FALSE))</f>
        <v>85.342105263157904</v>
      </c>
      <c r="Q53" s="23">
        <f>+IF(A53="","-",VLOOKUP(BM53,VolumeTable!$H$4:$I$50000,2,FALSE))</f>
        <v>179.81818181818181</v>
      </c>
      <c r="R53" s="23">
        <f>+IF(A53="","-",VLOOKUP(BN53,VolumeTable!$H$4:$I$50000,2,FALSE))</f>
        <v>43.666666666666664</v>
      </c>
      <c r="S53" s="23">
        <f>+IF(A53="","-",VLOOKUP(BO53,VolumeTable!$H$4:$I$50000,2,FALSE))</f>
        <v>22.489045936395762</v>
      </c>
      <c r="T53" s="23">
        <f>+IF(A53="","-",VLOOKUP(BP53,VolumeTable!$H$4:$I$50000,2,FALSE))</f>
        <v>74.405247725734924</v>
      </c>
      <c r="U53" s="23">
        <f>+IF(A53="","-",VLOOKUP(BQ53,VolumeTable!$H$4:$I$50000,2,FALSE))</f>
        <v>9.0776464213119361</v>
      </c>
      <c r="W53" s="23">
        <f t="shared" si="19"/>
        <v>58.89473684210526</v>
      </c>
      <c r="X53" s="23">
        <f t="shared" si="20"/>
        <v>33.287391309593893</v>
      </c>
      <c r="Y53" s="23">
        <f t="shared" si="21"/>
        <v>46.759600792114803</v>
      </c>
      <c r="Z53" s="23">
        <f t="shared" si="21"/>
        <v>139.18421052631578</v>
      </c>
      <c r="AA53" s="23">
        <f t="shared" si="21"/>
        <v>300.83783783783781</v>
      </c>
      <c r="AB53" s="23">
        <f t="shared" si="21"/>
        <v>98.831428571428575</v>
      </c>
      <c r="AC53" s="23">
        <f t="shared" si="22"/>
        <v>99.750588235294146</v>
      </c>
      <c r="AD53" s="23">
        <f t="shared" si="22"/>
        <v>0</v>
      </c>
      <c r="AE53" s="23">
        <f t="shared" si="22"/>
        <v>17.67032186249963</v>
      </c>
      <c r="AF53" s="23">
        <f t="shared" si="22"/>
        <v>107.96210526315791</v>
      </c>
      <c r="AG53" s="23">
        <f t="shared" si="23"/>
        <v>237.98389610389609</v>
      </c>
      <c r="AH53" s="23">
        <f t="shared" si="23"/>
        <v>43.666666666666664</v>
      </c>
      <c r="AI53" s="23">
        <f t="shared" si="23"/>
        <v>22.489045936395762</v>
      </c>
      <c r="AJ53" s="23">
        <f t="shared" si="23"/>
        <v>74.405247725734924</v>
      </c>
      <c r="AK53" s="23">
        <f t="shared" si="24"/>
        <v>9.0776464213119361</v>
      </c>
      <c r="AN53" s="24" t="str">
        <f t="shared" si="25"/>
        <v>Berkley Bridge Toward Va Beach Non-Summer Sunday 3</v>
      </c>
      <c r="AT53" s="26" t="s">
        <v>3</v>
      </c>
      <c r="AU53" s="19">
        <v>4.1666666666666664E-2</v>
      </c>
      <c r="AV53" s="19" t="str">
        <f t="shared" si="0"/>
        <v>Wednesday 0.0416666666666667</v>
      </c>
      <c r="AW53">
        <v>50</v>
      </c>
      <c r="BC53" s="24" t="str">
        <f t="shared" ref="BC53:BC84" si="47">+CONCATENATE(G$20," ",$D$5," ",$D$6," ",$B53," ",ROUNDDOWN($C53*24,0))</f>
        <v>James River Bridge Toward Va Beach Non-Summer Sunday 3</v>
      </c>
      <c r="BD53" s="24" t="str">
        <f t="shared" ref="BD53:BD84" si="48">+CONCATENATE(H$20," ",$D$5," ",$D$6," ",$B53," ",ROUNDDOWN($C53*24,0))</f>
        <v>Hazelwood Bridge Toward Va Beach Non-Summer Sunday 3</v>
      </c>
      <c r="BE53" s="24" t="str">
        <f t="shared" ref="BE53:BE84" si="49">+CONCATENATE(I$20," ",$D$5," ",$D$6," ",$B53," ",ROUNDDOWN($C53*24,0))</f>
        <v>Godwin Bridge Toward Va Beach Non-Summer Sunday 3</v>
      </c>
      <c r="BF53" s="24" t="str">
        <f t="shared" ref="BF53:BF84" si="50">+CONCATENATE(J$20," ",$D$5," ",$D$6," ",$B53," ",ROUNDDOWN($C53*24,0))</f>
        <v>MMMBT Toward Va Beach Non-Summer Sunday 3</v>
      </c>
      <c r="BG53" s="24" t="str">
        <f t="shared" ref="BG53:BG84" si="51">+CONCATENATE(K$20," ",$D$5," ",$D$6," ",$B53," ",ROUNDDOWN($C53*24,0))</f>
        <v>HRBT Toward Va Beach Non-Summer Sunday 3</v>
      </c>
      <c r="BH53" s="24" t="str">
        <f t="shared" ref="BH53:BH84" si="52">+CONCATENATE(L$20," ",$D$5," ",$D$6," ",$B53," ",ROUNDDOWN($C53*24,0))</f>
        <v>Midtown Tunnel Toward Va Beach Non-Summer Sunday 3</v>
      </c>
      <c r="BI53" s="24" t="str">
        <f t="shared" ref="BI53:BI84" si="53">+CONCATENATE(M$20," ",$D$5," ",$D$6," ",$B53," ",ROUNDDOWN($C53*24,0))</f>
        <v>Downtown Tunnel Toward Va Beach Non-Summer Sunday 3</v>
      </c>
      <c r="BJ53" s="24" t="str">
        <f t="shared" ref="BJ53:BJ84" si="54">+CONCATENATE(N$20," ",$D$5," ",$D$6," ",$B53," ",ROUNDDOWN($C53*24,0))</f>
        <v>Berkley Bridge Toward Va Beach Non-Summer Sunday 3</v>
      </c>
      <c r="BK53" s="24" t="str">
        <f t="shared" ref="BK53:BK84" si="55">+CONCATENATE(O$20," ",$D$5," ",$D$6," ",$B53," ",ROUNDDOWN($C53*24,0))</f>
        <v>Jordan Bridge Toward Va Beach Non-Summer Sunday 3</v>
      </c>
      <c r="BL53" s="24" t="str">
        <f t="shared" ref="BL53:BL84" si="56">+CONCATENATE(P$20," ",$D$5," ",$D$6," ",$B53," ",ROUNDDOWN($C53*24,0))</f>
        <v>Gilmerton Bridge Toward Va Beach Non-Summer Sunday 3</v>
      </c>
      <c r="BM53" s="24" t="str">
        <f t="shared" ref="BM53:BM84" si="57">+CONCATENATE(Q$20," ",$D$5," ",$D$6," ",$B53," ",ROUNDDOWN($C53*24,0))</f>
        <v>High Rise Bridge Toward Va Beach Non-Summer Sunday 3</v>
      </c>
      <c r="BN53" s="24" t="str">
        <f t="shared" ref="BN53:BN84" si="58">+CONCATENATE(R$20," ",$D$5," ",$D$6," ",$B53," ",ROUNDDOWN($C53*24,0))</f>
        <v>Veterans Bridge Toward Va Beach Non-Summer Sunday 3</v>
      </c>
      <c r="BO53" s="24" t="str">
        <f t="shared" ref="BO53:BO84" si="59">+CONCATENATE(S$20," ",$D$5," ",$D$6," ",$B53," ",ROUNDDOWN($C53*24,0))</f>
        <v>Great Bridge Bridge Toward Va Beach Non-Summer Sunday 3</v>
      </c>
      <c r="BP53" s="24" t="str">
        <f t="shared" ref="BP53:BP84" si="60">+CONCATENATE(T$20," ",$D$5," ",$D$6," ",$B53," ",ROUNDDOWN($C53*24,0))</f>
        <v>Chesapeake Exp Bridge Toward Va Beach Non-Summer Sunday 3</v>
      </c>
      <c r="BQ53" s="24" t="str">
        <f t="shared" ref="BQ53:BQ84" si="61">+CONCATENATE(U$20," ",$D$5," ",$D$6," ",$B53," ",ROUNDDOWN($C53*24,0))</f>
        <v>Centerville Bridge Toward Va Beach Non-Summer Sunday 3</v>
      </c>
    </row>
    <row r="54" spans="1:69" x14ac:dyDescent="0.25">
      <c r="A54" s="22">
        <f t="shared" si="26"/>
        <v>34</v>
      </c>
      <c r="B54" s="22" t="str">
        <f t="shared" si="27"/>
        <v>Sunday</v>
      </c>
      <c r="C54" s="21">
        <f t="shared" si="46"/>
        <v>0.16666666666666666</v>
      </c>
      <c r="D54" s="23">
        <f>+IF(A54="","-",VLOOKUP(AN54,VolumeTable!$H$4:$I$50000,2,FALSE))</f>
        <v>287.47619047619042</v>
      </c>
      <c r="G54" s="23">
        <f>+IF(A54="","-",VLOOKUP(BC54,VolumeTable!$H$4:$I$50000,2,FALSE))</f>
        <v>59.578947368421055</v>
      </c>
      <c r="H54" s="23">
        <f>+IF(A54="","-",VLOOKUP(BD54,VolumeTable!$H$4:$I$50000,2,FALSE))</f>
        <v>30.60632540321031</v>
      </c>
      <c r="I54" s="23">
        <f>+IF(A54="","-",VLOOKUP(BE54,VolumeTable!$H$4:$I$50000,2,FALSE))</f>
        <v>42.290280229486029</v>
      </c>
      <c r="J54" s="23">
        <f>+IF(A54="","-",VLOOKUP(BF54,VolumeTable!$H$4:$I$50000,2,FALSE))</f>
        <v>132.73684210526318</v>
      </c>
      <c r="K54" s="23">
        <f>+IF(A54="","-",VLOOKUP(BG54,VolumeTable!$H$4:$I$50000,2,FALSE))</f>
        <v>294.13513513513516</v>
      </c>
      <c r="L54" s="23">
        <f>+IF(A54="","-",VLOOKUP(BH54,VolumeTable!$H$4:$I$50000,2,FALSE))</f>
        <v>74.333333333333329</v>
      </c>
      <c r="M54" s="23">
        <f>+IF(A54="","-",VLOOKUP(BI54,VolumeTable!$H$4:$I$50000,2,FALSE))</f>
        <v>234.70588235294119</v>
      </c>
      <c r="N54" s="23">
        <f>+IF(A54="","-",VLOOKUP(BJ54,VolumeTable!$H$4:$I$50000,2,FALSE))</f>
        <v>287.47619047619042</v>
      </c>
      <c r="O54" s="23">
        <f>+IF(A54="","-",VLOOKUP(BK54,VolumeTable!$H$4:$I$50000,2,FALSE))</f>
        <v>11.097434832860824</v>
      </c>
      <c r="P54" s="23">
        <f>+IF(A54="","-",VLOOKUP(BL54,VolumeTable!$H$4:$I$50000,2,FALSE))</f>
        <v>59.60526315789474</v>
      </c>
      <c r="Q54" s="23">
        <f>+IF(A54="","-",VLOOKUP(BM54,VolumeTable!$H$4:$I$50000,2,FALSE))</f>
        <v>178.45454545454547</v>
      </c>
      <c r="R54" s="23">
        <f>+IF(A54="","-",VLOOKUP(BN54,VolumeTable!$H$4:$I$50000,2,FALSE))</f>
        <v>55.125</v>
      </c>
      <c r="S54" s="23">
        <f>+IF(A54="","-",VLOOKUP(BO54,VolumeTable!$H$4:$I$50000,2,FALSE))</f>
        <v>32.054153523551683</v>
      </c>
      <c r="T54" s="23">
        <f>+IF(A54="","-",VLOOKUP(BP54,VolumeTable!$H$4:$I$50000,2,FALSE))</f>
        <v>151.63665219053911</v>
      </c>
      <c r="U54" s="23">
        <f>+IF(A54="","-",VLOOKUP(BQ54,VolumeTable!$H$4:$I$50000,2,FALSE))</f>
        <v>20.065721851050615</v>
      </c>
      <c r="W54" s="23">
        <f t="shared" si="19"/>
        <v>59.578947368421055</v>
      </c>
      <c r="X54" s="23">
        <f t="shared" si="20"/>
        <v>30.60632540321031</v>
      </c>
      <c r="Y54" s="23">
        <f t="shared" si="21"/>
        <v>42.290280229486029</v>
      </c>
      <c r="Z54" s="23">
        <f t="shared" si="21"/>
        <v>132.73684210526318</v>
      </c>
      <c r="AA54" s="23">
        <f t="shared" si="21"/>
        <v>294.13513513513516</v>
      </c>
      <c r="AB54" s="23">
        <f t="shared" si="21"/>
        <v>105.95571428571428</v>
      </c>
      <c r="AC54" s="23">
        <f t="shared" si="22"/>
        <v>113.96588235294121</v>
      </c>
      <c r="AD54" s="23">
        <f t="shared" si="22"/>
        <v>0</v>
      </c>
      <c r="AE54" s="23">
        <f t="shared" si="22"/>
        <v>13.972196737622728</v>
      </c>
      <c r="AF54" s="23">
        <f t="shared" si="22"/>
        <v>79.728596491228075</v>
      </c>
      <c r="AG54" s="23">
        <f t="shared" si="23"/>
        <v>230.20025974025975</v>
      </c>
      <c r="AH54" s="23">
        <f t="shared" si="23"/>
        <v>55.125</v>
      </c>
      <c r="AI54" s="23">
        <f t="shared" si="23"/>
        <v>32.054153523551683</v>
      </c>
      <c r="AJ54" s="23">
        <f t="shared" si="23"/>
        <v>151.63665219053911</v>
      </c>
      <c r="AK54" s="23">
        <f t="shared" si="24"/>
        <v>20.065721851050615</v>
      </c>
      <c r="AN54" s="24" t="str">
        <f t="shared" si="25"/>
        <v>Berkley Bridge Toward Va Beach Non-Summer Sunday 4</v>
      </c>
      <c r="AT54" s="26" t="s">
        <v>3</v>
      </c>
      <c r="AU54" s="19">
        <v>8.3333333333333329E-2</v>
      </c>
      <c r="AV54" s="19" t="str">
        <f t="shared" si="0"/>
        <v>Wednesday 0.0833333333333333</v>
      </c>
      <c r="AW54">
        <v>51</v>
      </c>
      <c r="BC54" s="24" t="str">
        <f t="shared" si="47"/>
        <v>James River Bridge Toward Va Beach Non-Summer Sunday 4</v>
      </c>
      <c r="BD54" s="24" t="str">
        <f t="shared" si="48"/>
        <v>Hazelwood Bridge Toward Va Beach Non-Summer Sunday 4</v>
      </c>
      <c r="BE54" s="24" t="str">
        <f t="shared" si="49"/>
        <v>Godwin Bridge Toward Va Beach Non-Summer Sunday 4</v>
      </c>
      <c r="BF54" s="24" t="str">
        <f t="shared" si="50"/>
        <v>MMMBT Toward Va Beach Non-Summer Sunday 4</v>
      </c>
      <c r="BG54" s="24" t="str">
        <f t="shared" si="51"/>
        <v>HRBT Toward Va Beach Non-Summer Sunday 4</v>
      </c>
      <c r="BH54" s="24" t="str">
        <f t="shared" si="52"/>
        <v>Midtown Tunnel Toward Va Beach Non-Summer Sunday 4</v>
      </c>
      <c r="BI54" s="24" t="str">
        <f t="shared" si="53"/>
        <v>Downtown Tunnel Toward Va Beach Non-Summer Sunday 4</v>
      </c>
      <c r="BJ54" s="24" t="str">
        <f t="shared" si="54"/>
        <v>Berkley Bridge Toward Va Beach Non-Summer Sunday 4</v>
      </c>
      <c r="BK54" s="24" t="str">
        <f t="shared" si="55"/>
        <v>Jordan Bridge Toward Va Beach Non-Summer Sunday 4</v>
      </c>
      <c r="BL54" s="24" t="str">
        <f t="shared" si="56"/>
        <v>Gilmerton Bridge Toward Va Beach Non-Summer Sunday 4</v>
      </c>
      <c r="BM54" s="24" t="str">
        <f t="shared" si="57"/>
        <v>High Rise Bridge Toward Va Beach Non-Summer Sunday 4</v>
      </c>
      <c r="BN54" s="24" t="str">
        <f t="shared" si="58"/>
        <v>Veterans Bridge Toward Va Beach Non-Summer Sunday 4</v>
      </c>
      <c r="BO54" s="24" t="str">
        <f t="shared" si="59"/>
        <v>Great Bridge Bridge Toward Va Beach Non-Summer Sunday 4</v>
      </c>
      <c r="BP54" s="24" t="str">
        <f t="shared" si="60"/>
        <v>Chesapeake Exp Bridge Toward Va Beach Non-Summer Sunday 4</v>
      </c>
      <c r="BQ54" s="24" t="str">
        <f t="shared" si="61"/>
        <v>Centerville Bridge Toward Va Beach Non-Summer Sunday 4</v>
      </c>
    </row>
    <row r="55" spans="1:69" x14ac:dyDescent="0.25">
      <c r="A55" s="22">
        <f t="shared" ref="A55:A91" si="62">+IF(A54="","",IF((A54+1)&gt;$D$12,"",A54+1))</f>
        <v>35</v>
      </c>
      <c r="B55" s="22" t="str">
        <f t="shared" si="27"/>
        <v>Sunday</v>
      </c>
      <c r="C55" s="21">
        <f t="shared" si="46"/>
        <v>0.20833333333333331</v>
      </c>
      <c r="D55" s="23">
        <f>+IF(A55="","-",VLOOKUP(AN55,VolumeTable!$H$4:$I$50000,2,FALSE))</f>
        <v>478</v>
      </c>
      <c r="G55" s="23">
        <f>+IF(A55="","-",VLOOKUP(BC55,VolumeTable!$H$4:$I$50000,2,FALSE))</f>
        <v>94.078947368421041</v>
      </c>
      <c r="H55" s="23">
        <f>+IF(A55="","-",VLOOKUP(BD55,VolumeTable!$H$4:$I$50000,2,FALSE))</f>
        <v>53.04895574316275</v>
      </c>
      <c r="I55" s="23">
        <f>+IF(A55="","-",VLOOKUP(BE55,VolumeTable!$H$4:$I$50000,2,FALSE))</f>
        <v>68.591493993169919</v>
      </c>
      <c r="J55" s="23">
        <f>+IF(A55="","-",VLOOKUP(BF55,VolumeTable!$H$4:$I$50000,2,FALSE))</f>
        <v>217.89473684210526</v>
      </c>
      <c r="K55" s="23">
        <f>+IF(A55="","-",VLOOKUP(BG55,VolumeTable!$H$4:$I$50000,2,FALSE))</f>
        <v>425.89189189189187</v>
      </c>
      <c r="L55" s="23">
        <f>+IF(A55="","-",VLOOKUP(BH55,VolumeTable!$H$4:$I$50000,2,FALSE))</f>
        <v>164.0952380952381</v>
      </c>
      <c r="M55" s="23">
        <f>+IF(A55="","-",VLOOKUP(BI55,VolumeTable!$H$4:$I$50000,2,FALSE))</f>
        <v>446.76470588235293</v>
      </c>
      <c r="N55" s="23">
        <f>+IF(A55="","-",VLOOKUP(BJ55,VolumeTable!$H$4:$I$50000,2,FALSE))</f>
        <v>478</v>
      </c>
      <c r="O55" s="23">
        <f>+IF(A55="","-",VLOOKUP(BK55,VolumeTable!$H$4:$I$50000,2,FALSE))</f>
        <v>19.182556295892486</v>
      </c>
      <c r="P55" s="23">
        <f>+IF(A55="","-",VLOOKUP(BL55,VolumeTable!$H$4:$I$50000,2,FALSE))</f>
        <v>121.42105263157895</v>
      </c>
      <c r="Q55" s="23">
        <f>+IF(A55="","-",VLOOKUP(BM55,VolumeTable!$H$4:$I$50000,2,FALSE))</f>
        <v>355.40909090909093</v>
      </c>
      <c r="R55" s="23">
        <f>+IF(A55="","-",VLOOKUP(BN55,VolumeTable!$H$4:$I$50000,2,FALSE))</f>
        <v>126.83333333333331</v>
      </c>
      <c r="S55" s="23">
        <f>+IF(A55="","-",VLOOKUP(BO55,VolumeTable!$H$4:$I$50000,2,FALSE))</f>
        <v>69.545283490474418</v>
      </c>
      <c r="T55" s="23">
        <f>+IF(A55="","-",VLOOKUP(BP55,VolumeTable!$H$4:$I$50000,2,FALSE))</f>
        <v>349.06812710170595</v>
      </c>
      <c r="U55" s="23">
        <f>+IF(A55="","-",VLOOKUP(BQ55,VolumeTable!$H$4:$I$50000,2,FALSE))</f>
        <v>36.011568701814305</v>
      </c>
      <c r="W55" s="23">
        <f t="shared" si="19"/>
        <v>94.078947368421041</v>
      </c>
      <c r="X55" s="23">
        <f t="shared" si="20"/>
        <v>53.04895574316275</v>
      </c>
      <c r="Y55" s="23">
        <f t="shared" si="21"/>
        <v>68.591493993169919</v>
      </c>
      <c r="Z55" s="23">
        <f t="shared" si="21"/>
        <v>217.89473684210526</v>
      </c>
      <c r="AA55" s="23">
        <f t="shared" si="21"/>
        <v>425.89189189189187</v>
      </c>
      <c r="AB55" s="23">
        <f t="shared" si="21"/>
        <v>216.67523809523811</v>
      </c>
      <c r="AC55" s="23">
        <f t="shared" si="22"/>
        <v>246.00470588235294</v>
      </c>
      <c r="AD55" s="23">
        <f t="shared" si="22"/>
        <v>0</v>
      </c>
      <c r="AE55" s="23">
        <f t="shared" si="22"/>
        <v>23.962556295892487</v>
      </c>
      <c r="AF55" s="23">
        <f t="shared" si="22"/>
        <v>154.88105263157894</v>
      </c>
      <c r="AG55" s="23">
        <f t="shared" si="23"/>
        <v>441.44909090909096</v>
      </c>
      <c r="AH55" s="23">
        <f t="shared" si="23"/>
        <v>126.83333333333331</v>
      </c>
      <c r="AI55" s="23">
        <f t="shared" si="23"/>
        <v>69.545283490474418</v>
      </c>
      <c r="AJ55" s="23">
        <f t="shared" si="23"/>
        <v>349.06812710170595</v>
      </c>
      <c r="AK55" s="23">
        <f t="shared" si="24"/>
        <v>36.011568701814305</v>
      </c>
      <c r="AN55" s="24" t="str">
        <f t="shared" si="25"/>
        <v>Berkley Bridge Toward Va Beach Non-Summer Sunday 5</v>
      </c>
      <c r="AT55" s="26" t="s">
        <v>3</v>
      </c>
      <c r="AU55" s="19">
        <v>0.125</v>
      </c>
      <c r="AV55" s="19" t="str">
        <f t="shared" si="0"/>
        <v>Wednesday 0.125</v>
      </c>
      <c r="AW55">
        <v>52</v>
      </c>
      <c r="BC55" s="24" t="str">
        <f t="shared" si="47"/>
        <v>James River Bridge Toward Va Beach Non-Summer Sunday 5</v>
      </c>
      <c r="BD55" s="24" t="str">
        <f t="shared" si="48"/>
        <v>Hazelwood Bridge Toward Va Beach Non-Summer Sunday 5</v>
      </c>
      <c r="BE55" s="24" t="str">
        <f t="shared" si="49"/>
        <v>Godwin Bridge Toward Va Beach Non-Summer Sunday 5</v>
      </c>
      <c r="BF55" s="24" t="str">
        <f t="shared" si="50"/>
        <v>MMMBT Toward Va Beach Non-Summer Sunday 5</v>
      </c>
      <c r="BG55" s="24" t="str">
        <f t="shared" si="51"/>
        <v>HRBT Toward Va Beach Non-Summer Sunday 5</v>
      </c>
      <c r="BH55" s="24" t="str">
        <f t="shared" si="52"/>
        <v>Midtown Tunnel Toward Va Beach Non-Summer Sunday 5</v>
      </c>
      <c r="BI55" s="24" t="str">
        <f t="shared" si="53"/>
        <v>Downtown Tunnel Toward Va Beach Non-Summer Sunday 5</v>
      </c>
      <c r="BJ55" s="24" t="str">
        <f t="shared" si="54"/>
        <v>Berkley Bridge Toward Va Beach Non-Summer Sunday 5</v>
      </c>
      <c r="BK55" s="24" t="str">
        <f t="shared" si="55"/>
        <v>Jordan Bridge Toward Va Beach Non-Summer Sunday 5</v>
      </c>
      <c r="BL55" s="24" t="str">
        <f t="shared" si="56"/>
        <v>Gilmerton Bridge Toward Va Beach Non-Summer Sunday 5</v>
      </c>
      <c r="BM55" s="24" t="str">
        <f t="shared" si="57"/>
        <v>High Rise Bridge Toward Va Beach Non-Summer Sunday 5</v>
      </c>
      <c r="BN55" s="24" t="str">
        <f t="shared" si="58"/>
        <v>Veterans Bridge Toward Va Beach Non-Summer Sunday 5</v>
      </c>
      <c r="BO55" s="24" t="str">
        <f t="shared" si="59"/>
        <v>Great Bridge Bridge Toward Va Beach Non-Summer Sunday 5</v>
      </c>
      <c r="BP55" s="24" t="str">
        <f t="shared" si="60"/>
        <v>Chesapeake Exp Bridge Toward Va Beach Non-Summer Sunday 5</v>
      </c>
      <c r="BQ55" s="24" t="str">
        <f t="shared" si="61"/>
        <v>Centerville Bridge Toward Va Beach Non-Summer Sunday 5</v>
      </c>
    </row>
    <row r="56" spans="1:69" x14ac:dyDescent="0.25">
      <c r="A56" s="22">
        <f t="shared" si="62"/>
        <v>36</v>
      </c>
      <c r="B56" s="22" t="str">
        <f t="shared" si="27"/>
        <v>Sunday</v>
      </c>
      <c r="C56" s="21">
        <f t="shared" si="46"/>
        <v>0.24999999999999997</v>
      </c>
      <c r="D56" s="23">
        <f>+IF(A56="","-",VLOOKUP(AN56,VolumeTable!$H$4:$I$50000,2,FALSE))</f>
        <v>970.76190476190482</v>
      </c>
      <c r="G56" s="23">
        <f>+IF(A56="","-",VLOOKUP(BC56,VolumeTable!$H$4:$I$50000,2,FALSE))</f>
        <v>140.31578947368422</v>
      </c>
      <c r="H56" s="23">
        <f>+IF(A56="","-",VLOOKUP(BD56,VolumeTable!$H$4:$I$50000,2,FALSE))</f>
        <v>70.521070638696202</v>
      </c>
      <c r="I56" s="23">
        <f>+IF(A56="","-",VLOOKUP(BE56,VolumeTable!$H$4:$I$50000,2,FALSE))</f>
        <v>97.761800639285525</v>
      </c>
      <c r="J56" s="23">
        <f>+IF(A56="","-",VLOOKUP(BF56,VolumeTable!$H$4:$I$50000,2,FALSE))</f>
        <v>321.57894736842104</v>
      </c>
      <c r="K56" s="23">
        <f>+IF(A56="","-",VLOOKUP(BG56,VolumeTable!$H$4:$I$50000,2,FALSE))</f>
        <v>632.78378378378375</v>
      </c>
      <c r="L56" s="23">
        <f>+IF(A56="","-",VLOOKUP(BH56,VolumeTable!$H$4:$I$50000,2,FALSE))</f>
        <v>315.23809523809524</v>
      </c>
      <c r="M56" s="23">
        <f>+IF(A56="","-",VLOOKUP(BI56,VolumeTable!$H$4:$I$50000,2,FALSE))</f>
        <v>584.64705882352939</v>
      </c>
      <c r="N56" s="23">
        <f>+IF(A56="","-",VLOOKUP(BJ56,VolumeTable!$H$4:$I$50000,2,FALSE))</f>
        <v>970.76190476190482</v>
      </c>
      <c r="O56" s="23">
        <f>+IF(A56="","-",VLOOKUP(BK56,VolumeTable!$H$4:$I$50000,2,FALSE))</f>
        <v>30.166648606164507</v>
      </c>
      <c r="P56" s="23">
        <f>+IF(A56="","-",VLOOKUP(BL56,VolumeTable!$H$4:$I$50000,2,FALSE))</f>
        <v>197.36842105263159</v>
      </c>
      <c r="Q56" s="23">
        <f>+IF(A56="","-",VLOOKUP(BM56,VolumeTable!$H$4:$I$50000,2,FALSE))</f>
        <v>555.63636363636363</v>
      </c>
      <c r="R56" s="23">
        <f>+IF(A56="","-",VLOOKUP(BN56,VolumeTable!$H$4:$I$50000,2,FALSE))</f>
        <v>209.875</v>
      </c>
      <c r="S56" s="23">
        <f>+IF(A56="","-",VLOOKUP(BO56,VolumeTable!$H$4:$I$50000,2,FALSE))</f>
        <v>177.37683012232895</v>
      </c>
      <c r="T56" s="23">
        <f>+IF(A56="","-",VLOOKUP(BP56,VolumeTable!$H$4:$I$50000,2,FALSE))</f>
        <v>611.26610610033947</v>
      </c>
      <c r="U56" s="23">
        <f>+IF(A56="","-",VLOOKUP(BQ56,VolumeTable!$H$4:$I$50000,2,FALSE))</f>
        <v>74.436115658168447</v>
      </c>
      <c r="W56" s="23">
        <f t="shared" si="19"/>
        <v>140.31578947368422</v>
      </c>
      <c r="X56" s="23">
        <f t="shared" si="20"/>
        <v>70.521070638696202</v>
      </c>
      <c r="Y56" s="23">
        <f t="shared" si="21"/>
        <v>97.761800639285525</v>
      </c>
      <c r="Z56" s="23">
        <f t="shared" si="21"/>
        <v>321.57894736842104</v>
      </c>
      <c r="AA56" s="23">
        <f t="shared" si="21"/>
        <v>632.78378378378375</v>
      </c>
      <c r="AB56" s="23">
        <f t="shared" si="21"/>
        <v>422.02190476190475</v>
      </c>
      <c r="AC56" s="23">
        <f t="shared" si="22"/>
        <v>176.92705882352936</v>
      </c>
      <c r="AD56" s="23">
        <f t="shared" si="22"/>
        <v>0</v>
      </c>
      <c r="AE56" s="23">
        <f t="shared" si="22"/>
        <v>39.874267653783555</v>
      </c>
      <c r="AF56" s="23">
        <f t="shared" si="22"/>
        <v>265.32175438596494</v>
      </c>
      <c r="AG56" s="23">
        <f t="shared" si="23"/>
        <v>730.37350649350651</v>
      </c>
      <c r="AH56" s="23">
        <f t="shared" si="23"/>
        <v>209.875</v>
      </c>
      <c r="AI56" s="23">
        <f t="shared" si="23"/>
        <v>177.37683012232895</v>
      </c>
      <c r="AJ56" s="23">
        <f t="shared" si="23"/>
        <v>611.26610610033947</v>
      </c>
      <c r="AK56" s="23">
        <f t="shared" si="24"/>
        <v>74.436115658168447</v>
      </c>
      <c r="AN56" s="24" t="str">
        <f t="shared" si="25"/>
        <v>Berkley Bridge Toward Va Beach Non-Summer Sunday 6</v>
      </c>
      <c r="AT56" s="26" t="s">
        <v>3</v>
      </c>
      <c r="AU56" s="19">
        <v>0.16666666666666699</v>
      </c>
      <c r="AV56" s="19" t="str">
        <f t="shared" si="0"/>
        <v>Wednesday 0.166666666666667</v>
      </c>
      <c r="AW56">
        <v>53</v>
      </c>
      <c r="BC56" s="24" t="str">
        <f t="shared" si="47"/>
        <v>James River Bridge Toward Va Beach Non-Summer Sunday 6</v>
      </c>
      <c r="BD56" s="24" t="str">
        <f t="shared" si="48"/>
        <v>Hazelwood Bridge Toward Va Beach Non-Summer Sunday 6</v>
      </c>
      <c r="BE56" s="24" t="str">
        <f t="shared" si="49"/>
        <v>Godwin Bridge Toward Va Beach Non-Summer Sunday 6</v>
      </c>
      <c r="BF56" s="24" t="str">
        <f t="shared" si="50"/>
        <v>MMMBT Toward Va Beach Non-Summer Sunday 6</v>
      </c>
      <c r="BG56" s="24" t="str">
        <f t="shared" si="51"/>
        <v>HRBT Toward Va Beach Non-Summer Sunday 6</v>
      </c>
      <c r="BH56" s="24" t="str">
        <f t="shared" si="52"/>
        <v>Midtown Tunnel Toward Va Beach Non-Summer Sunday 6</v>
      </c>
      <c r="BI56" s="24" t="str">
        <f t="shared" si="53"/>
        <v>Downtown Tunnel Toward Va Beach Non-Summer Sunday 6</v>
      </c>
      <c r="BJ56" s="24" t="str">
        <f t="shared" si="54"/>
        <v>Berkley Bridge Toward Va Beach Non-Summer Sunday 6</v>
      </c>
      <c r="BK56" s="24" t="str">
        <f t="shared" si="55"/>
        <v>Jordan Bridge Toward Va Beach Non-Summer Sunday 6</v>
      </c>
      <c r="BL56" s="24" t="str">
        <f t="shared" si="56"/>
        <v>Gilmerton Bridge Toward Va Beach Non-Summer Sunday 6</v>
      </c>
      <c r="BM56" s="24" t="str">
        <f t="shared" si="57"/>
        <v>High Rise Bridge Toward Va Beach Non-Summer Sunday 6</v>
      </c>
      <c r="BN56" s="24" t="str">
        <f t="shared" si="58"/>
        <v>Veterans Bridge Toward Va Beach Non-Summer Sunday 6</v>
      </c>
      <c r="BO56" s="24" t="str">
        <f t="shared" si="59"/>
        <v>Great Bridge Bridge Toward Va Beach Non-Summer Sunday 6</v>
      </c>
      <c r="BP56" s="24" t="str">
        <f t="shared" si="60"/>
        <v>Chesapeake Exp Bridge Toward Va Beach Non-Summer Sunday 6</v>
      </c>
      <c r="BQ56" s="24" t="str">
        <f t="shared" si="61"/>
        <v>Centerville Bridge Toward Va Beach Non-Summer Sunday 6</v>
      </c>
    </row>
    <row r="57" spans="1:69" x14ac:dyDescent="0.25">
      <c r="A57" s="22">
        <f t="shared" si="62"/>
        <v>37</v>
      </c>
      <c r="B57" s="22" t="str">
        <f t="shared" si="27"/>
        <v>Sunday</v>
      </c>
      <c r="C57" s="21">
        <f t="shared" si="46"/>
        <v>0.29166666666666663</v>
      </c>
      <c r="D57" s="23">
        <f>+IF(A57="","-",VLOOKUP(AN57,VolumeTable!$H$4:$I$50000,2,FALSE))</f>
        <v>1417.1904761904761</v>
      </c>
      <c r="G57" s="23">
        <f>+IF(A57="","-",VLOOKUP(BC57,VolumeTable!$H$4:$I$50000,2,FALSE))</f>
        <v>192.73684210526315</v>
      </c>
      <c r="H57" s="23">
        <f>+IF(A57="","-",VLOOKUP(BD57,VolumeTable!$H$4:$I$50000,2,FALSE))</f>
        <v>101.98593961866979</v>
      </c>
      <c r="I57" s="23">
        <f>+IF(A57="","-",VLOOKUP(BE57,VolumeTable!$H$4:$I$50000,2,FALSE))</f>
        <v>142.33386936695024</v>
      </c>
      <c r="J57" s="23">
        <f>+IF(A57="","-",VLOOKUP(BF57,VolumeTable!$H$4:$I$50000,2,FALSE))</f>
        <v>418.9473684210526</v>
      </c>
      <c r="K57" s="23">
        <f>+IF(A57="","-",VLOOKUP(BG57,VolumeTable!$H$4:$I$50000,2,FALSE))</f>
        <v>818.81081081081084</v>
      </c>
      <c r="L57" s="23">
        <f>+IF(A57="","-",VLOOKUP(BH57,VolumeTable!$H$4:$I$50000,2,FALSE))</f>
        <v>295.1904761904762</v>
      </c>
      <c r="M57" s="23">
        <f>+IF(A57="","-",VLOOKUP(BI57,VolumeTable!$H$4:$I$50000,2,FALSE))</f>
        <v>885.23529411764707</v>
      </c>
      <c r="N57" s="23">
        <f>+IF(A57="","-",VLOOKUP(BJ57,VolumeTable!$H$4:$I$50000,2,FALSE))</f>
        <v>1417.1904761904761</v>
      </c>
      <c r="O57" s="23">
        <f>+IF(A57="","-",VLOOKUP(BK57,VolumeTable!$H$4:$I$50000,2,FALSE))</f>
        <v>108.41782792362264</v>
      </c>
      <c r="P57" s="23">
        <f>+IF(A57="","-",VLOOKUP(BL57,VolumeTable!$H$4:$I$50000,2,FALSE))</f>
        <v>282.73684210526312</v>
      </c>
      <c r="Q57" s="23">
        <f>+IF(A57="","-",VLOOKUP(BM57,VolumeTable!$H$4:$I$50000,2,FALSE))</f>
        <v>780.77272727272725</v>
      </c>
      <c r="R57" s="23">
        <f>+IF(A57="","-",VLOOKUP(BN57,VolumeTable!$H$4:$I$50000,2,FALSE))</f>
        <v>285.04166666666669</v>
      </c>
      <c r="S57" s="23">
        <f>+IF(A57="","-",VLOOKUP(BO57,VolumeTable!$H$4:$I$50000,2,FALSE))</f>
        <v>385.6116631683571</v>
      </c>
      <c r="T57" s="23">
        <f>+IF(A57="","-",VLOOKUP(BP57,VolumeTable!$H$4:$I$50000,2,FALSE))</f>
        <v>973.52641846776919</v>
      </c>
      <c r="U57" s="23">
        <f>+IF(A57="","-",VLOOKUP(BQ57,VolumeTable!$H$4:$I$50000,2,FALSE))</f>
        <v>112.13282373414636</v>
      </c>
      <c r="W57" s="23">
        <f t="shared" si="19"/>
        <v>192.73684210526315</v>
      </c>
      <c r="X57" s="23">
        <f t="shared" si="20"/>
        <v>101.98593961866979</v>
      </c>
      <c r="Y57" s="23">
        <f t="shared" si="21"/>
        <v>142.33386936695024</v>
      </c>
      <c r="Z57" s="23">
        <f t="shared" si="21"/>
        <v>418.9473684210526</v>
      </c>
      <c r="AA57" s="23">
        <f t="shared" si="21"/>
        <v>818.81081081081084</v>
      </c>
      <c r="AB57" s="23">
        <f t="shared" si="21"/>
        <v>451.08142857142855</v>
      </c>
      <c r="AC57" s="23">
        <f t="shared" si="22"/>
        <v>290.01529411764716</v>
      </c>
      <c r="AD57" s="23">
        <f t="shared" si="22"/>
        <v>0</v>
      </c>
      <c r="AE57" s="23">
        <f t="shared" si="22"/>
        <v>122.58973268552739</v>
      </c>
      <c r="AF57" s="23">
        <f t="shared" si="22"/>
        <v>381.94017543859644</v>
      </c>
      <c r="AG57" s="23">
        <f t="shared" si="23"/>
        <v>1035.8670129870129</v>
      </c>
      <c r="AH57" s="23">
        <f t="shared" si="23"/>
        <v>285.04166666666669</v>
      </c>
      <c r="AI57" s="23">
        <f t="shared" si="23"/>
        <v>385.6116631683571</v>
      </c>
      <c r="AJ57" s="23">
        <f t="shared" si="23"/>
        <v>973.52641846776919</v>
      </c>
      <c r="AK57" s="23">
        <f t="shared" si="24"/>
        <v>112.13282373414636</v>
      </c>
      <c r="AN57" s="24" t="str">
        <f t="shared" si="25"/>
        <v>Berkley Bridge Toward Va Beach Non-Summer Sunday 7</v>
      </c>
      <c r="AT57" s="26" t="s">
        <v>3</v>
      </c>
      <c r="AU57" s="19">
        <v>0.20833333333333301</v>
      </c>
      <c r="AV57" s="19" t="str">
        <f t="shared" si="0"/>
        <v>Wednesday 0.208333333333333</v>
      </c>
      <c r="AW57">
        <v>54</v>
      </c>
      <c r="BC57" s="24" t="str">
        <f t="shared" si="47"/>
        <v>James River Bridge Toward Va Beach Non-Summer Sunday 7</v>
      </c>
      <c r="BD57" s="24" t="str">
        <f t="shared" si="48"/>
        <v>Hazelwood Bridge Toward Va Beach Non-Summer Sunday 7</v>
      </c>
      <c r="BE57" s="24" t="str">
        <f t="shared" si="49"/>
        <v>Godwin Bridge Toward Va Beach Non-Summer Sunday 7</v>
      </c>
      <c r="BF57" s="24" t="str">
        <f t="shared" si="50"/>
        <v>MMMBT Toward Va Beach Non-Summer Sunday 7</v>
      </c>
      <c r="BG57" s="24" t="str">
        <f t="shared" si="51"/>
        <v>HRBT Toward Va Beach Non-Summer Sunday 7</v>
      </c>
      <c r="BH57" s="24" t="str">
        <f t="shared" si="52"/>
        <v>Midtown Tunnel Toward Va Beach Non-Summer Sunday 7</v>
      </c>
      <c r="BI57" s="24" t="str">
        <f t="shared" si="53"/>
        <v>Downtown Tunnel Toward Va Beach Non-Summer Sunday 7</v>
      </c>
      <c r="BJ57" s="24" t="str">
        <f t="shared" si="54"/>
        <v>Berkley Bridge Toward Va Beach Non-Summer Sunday 7</v>
      </c>
      <c r="BK57" s="24" t="str">
        <f t="shared" si="55"/>
        <v>Jordan Bridge Toward Va Beach Non-Summer Sunday 7</v>
      </c>
      <c r="BL57" s="24" t="str">
        <f t="shared" si="56"/>
        <v>Gilmerton Bridge Toward Va Beach Non-Summer Sunday 7</v>
      </c>
      <c r="BM57" s="24" t="str">
        <f t="shared" si="57"/>
        <v>High Rise Bridge Toward Va Beach Non-Summer Sunday 7</v>
      </c>
      <c r="BN57" s="24" t="str">
        <f t="shared" si="58"/>
        <v>Veterans Bridge Toward Va Beach Non-Summer Sunday 7</v>
      </c>
      <c r="BO57" s="24" t="str">
        <f t="shared" si="59"/>
        <v>Great Bridge Bridge Toward Va Beach Non-Summer Sunday 7</v>
      </c>
      <c r="BP57" s="24" t="str">
        <f t="shared" si="60"/>
        <v>Chesapeake Exp Bridge Toward Va Beach Non-Summer Sunday 7</v>
      </c>
      <c r="BQ57" s="24" t="str">
        <f t="shared" si="61"/>
        <v>Centerville Bridge Toward Va Beach Non-Summer Sunday 7</v>
      </c>
    </row>
    <row r="58" spans="1:69" x14ac:dyDescent="0.25">
      <c r="A58" s="22">
        <f t="shared" si="62"/>
        <v>38</v>
      </c>
      <c r="B58" s="22" t="str">
        <f t="shared" si="27"/>
        <v>Sunday</v>
      </c>
      <c r="C58" s="21">
        <f t="shared" si="46"/>
        <v>0.33333333333333331</v>
      </c>
      <c r="D58" s="23">
        <f>+IF(A58="","-",VLOOKUP(AN58,VolumeTable!$H$4:$I$50000,2,FALSE))</f>
        <v>1498.5238095238096</v>
      </c>
      <c r="G58" s="23">
        <f>+IF(A58="","-",VLOOKUP(BC58,VolumeTable!$H$4:$I$50000,2,FALSE))</f>
        <v>305.34210526315792</v>
      </c>
      <c r="H58" s="23">
        <f>+IF(A58="","-",VLOOKUP(BD58,VolumeTable!$H$4:$I$50000,2,FALSE))</f>
        <v>155.60725774634139</v>
      </c>
      <c r="I58" s="23">
        <f>+IF(A58="","-",VLOOKUP(BE58,VolumeTable!$H$4:$I$50000,2,FALSE))</f>
        <v>212.73411713816145</v>
      </c>
      <c r="J58" s="23">
        <f>+IF(A58="","-",VLOOKUP(BF58,VolumeTable!$H$4:$I$50000,2,FALSE))</f>
        <v>546.92105263157896</v>
      </c>
      <c r="K58" s="23">
        <f>+IF(A58="","-",VLOOKUP(BG58,VolumeTable!$H$4:$I$50000,2,FALSE))</f>
        <v>1049.1621621621621</v>
      </c>
      <c r="L58" s="23">
        <f>+IF(A58="","-",VLOOKUP(BH58,VolumeTable!$H$4:$I$50000,2,FALSE))</f>
        <v>346.04761904761904</v>
      </c>
      <c r="M58" s="23">
        <f>+IF(A58="","-",VLOOKUP(BI58,VolumeTable!$H$4:$I$50000,2,FALSE))</f>
        <v>875.41176470588232</v>
      </c>
      <c r="N58" s="23">
        <f>+IF(A58="","-",VLOOKUP(BJ58,VolumeTable!$H$4:$I$50000,2,FALSE))</f>
        <v>1498.5238095238096</v>
      </c>
      <c r="O58" s="23">
        <f>+IF(A58="","-",VLOOKUP(BK58,VolumeTable!$H$4:$I$50000,2,FALSE))</f>
        <v>105.53711045204082</v>
      </c>
      <c r="P58" s="23">
        <f>+IF(A58="","-",VLOOKUP(BL58,VolumeTable!$H$4:$I$50000,2,FALSE))</f>
        <v>359.76315789473688</v>
      </c>
      <c r="Q58" s="23">
        <f>+IF(A58="","-",VLOOKUP(BM58,VolumeTable!$H$4:$I$50000,2,FALSE))</f>
        <v>1069.5454545454545</v>
      </c>
      <c r="R58" s="23">
        <f>+IF(A58="","-",VLOOKUP(BN58,VolumeTable!$H$4:$I$50000,2,FALSE))</f>
        <v>411.625</v>
      </c>
      <c r="S58" s="23">
        <f>+IF(A58="","-",VLOOKUP(BO58,VolumeTable!$H$4:$I$50000,2,FALSE))</f>
        <v>488.81648799282357</v>
      </c>
      <c r="T58" s="23">
        <f>+IF(A58="","-",VLOOKUP(BP58,VolumeTable!$H$4:$I$50000,2,FALSE))</f>
        <v>1141.7980617932089</v>
      </c>
      <c r="U58" s="23">
        <f>+IF(A58="","-",VLOOKUP(BQ58,VolumeTable!$H$4:$I$50000,2,FALSE))</f>
        <v>125.48296007726465</v>
      </c>
      <c r="W58" s="23">
        <f t="shared" si="19"/>
        <v>305.34210526315792</v>
      </c>
      <c r="X58" s="23">
        <f t="shared" si="20"/>
        <v>155.60725774634139</v>
      </c>
      <c r="Y58" s="23">
        <f t="shared" si="21"/>
        <v>212.73411713816145</v>
      </c>
      <c r="Z58" s="23">
        <f t="shared" si="21"/>
        <v>546.92105263157896</v>
      </c>
      <c r="AA58" s="23">
        <f t="shared" si="21"/>
        <v>1049.1621621621621</v>
      </c>
      <c r="AB58" s="23">
        <f t="shared" si="21"/>
        <v>510.88523809523809</v>
      </c>
      <c r="AC58" s="23">
        <f t="shared" si="22"/>
        <v>246.03176470588232</v>
      </c>
      <c r="AD58" s="23">
        <f t="shared" si="22"/>
        <v>0</v>
      </c>
      <c r="AE58" s="23">
        <f t="shared" si="22"/>
        <v>120.52234854727892</v>
      </c>
      <c r="AF58" s="23">
        <f t="shared" si="22"/>
        <v>464.65982456140358</v>
      </c>
      <c r="AG58" s="23">
        <f t="shared" si="23"/>
        <v>1339.2797402597403</v>
      </c>
      <c r="AH58" s="23">
        <f t="shared" si="23"/>
        <v>411.625</v>
      </c>
      <c r="AI58" s="23">
        <f t="shared" si="23"/>
        <v>488.81648799282357</v>
      </c>
      <c r="AJ58" s="23">
        <f t="shared" si="23"/>
        <v>1141.7980617932089</v>
      </c>
      <c r="AK58" s="23">
        <f t="shared" si="24"/>
        <v>125.48296007726465</v>
      </c>
      <c r="AN58" s="24" t="str">
        <f t="shared" si="25"/>
        <v>Berkley Bridge Toward Va Beach Non-Summer Sunday 8</v>
      </c>
      <c r="AT58" s="26" t="s">
        <v>3</v>
      </c>
      <c r="AU58" s="19">
        <v>0.25</v>
      </c>
      <c r="AV58" s="19" t="str">
        <f t="shared" si="0"/>
        <v>Wednesday 0.25</v>
      </c>
      <c r="AW58">
        <v>55</v>
      </c>
      <c r="BC58" s="24" t="str">
        <f t="shared" si="47"/>
        <v>James River Bridge Toward Va Beach Non-Summer Sunday 8</v>
      </c>
      <c r="BD58" s="24" t="str">
        <f t="shared" si="48"/>
        <v>Hazelwood Bridge Toward Va Beach Non-Summer Sunday 8</v>
      </c>
      <c r="BE58" s="24" t="str">
        <f t="shared" si="49"/>
        <v>Godwin Bridge Toward Va Beach Non-Summer Sunday 8</v>
      </c>
      <c r="BF58" s="24" t="str">
        <f t="shared" si="50"/>
        <v>MMMBT Toward Va Beach Non-Summer Sunday 8</v>
      </c>
      <c r="BG58" s="24" t="str">
        <f t="shared" si="51"/>
        <v>HRBT Toward Va Beach Non-Summer Sunday 8</v>
      </c>
      <c r="BH58" s="24" t="str">
        <f t="shared" si="52"/>
        <v>Midtown Tunnel Toward Va Beach Non-Summer Sunday 8</v>
      </c>
      <c r="BI58" s="24" t="str">
        <f t="shared" si="53"/>
        <v>Downtown Tunnel Toward Va Beach Non-Summer Sunday 8</v>
      </c>
      <c r="BJ58" s="24" t="str">
        <f t="shared" si="54"/>
        <v>Berkley Bridge Toward Va Beach Non-Summer Sunday 8</v>
      </c>
      <c r="BK58" s="24" t="str">
        <f t="shared" si="55"/>
        <v>Jordan Bridge Toward Va Beach Non-Summer Sunday 8</v>
      </c>
      <c r="BL58" s="24" t="str">
        <f t="shared" si="56"/>
        <v>Gilmerton Bridge Toward Va Beach Non-Summer Sunday 8</v>
      </c>
      <c r="BM58" s="24" t="str">
        <f t="shared" si="57"/>
        <v>High Rise Bridge Toward Va Beach Non-Summer Sunday 8</v>
      </c>
      <c r="BN58" s="24" t="str">
        <f t="shared" si="58"/>
        <v>Veterans Bridge Toward Va Beach Non-Summer Sunday 8</v>
      </c>
      <c r="BO58" s="24" t="str">
        <f t="shared" si="59"/>
        <v>Great Bridge Bridge Toward Va Beach Non-Summer Sunday 8</v>
      </c>
      <c r="BP58" s="24" t="str">
        <f t="shared" si="60"/>
        <v>Chesapeake Exp Bridge Toward Va Beach Non-Summer Sunday 8</v>
      </c>
      <c r="BQ58" s="24" t="str">
        <f t="shared" si="61"/>
        <v>Centerville Bridge Toward Va Beach Non-Summer Sunday 8</v>
      </c>
    </row>
    <row r="59" spans="1:69" x14ac:dyDescent="0.25">
      <c r="A59" s="22">
        <f t="shared" si="62"/>
        <v>39</v>
      </c>
      <c r="B59" s="22" t="str">
        <f t="shared" si="27"/>
        <v>Sunday</v>
      </c>
      <c r="C59" s="21">
        <f t="shared" si="46"/>
        <v>0.375</v>
      </c>
      <c r="D59" s="23">
        <f>+IF(A59="","-",VLOOKUP(AN59,VolumeTable!$H$4:$I$50000,2,FALSE))</f>
        <v>1786.0952380952378</v>
      </c>
      <c r="G59" s="23">
        <f>+IF(A59="","-",VLOOKUP(BC59,VolumeTable!$H$4:$I$50000,2,FALSE))</f>
        <v>383.36842105263156</v>
      </c>
      <c r="H59" s="23">
        <f>+IF(A59="","-",VLOOKUP(BD59,VolumeTable!$H$4:$I$50000,2,FALSE))</f>
        <v>208.79177300162468</v>
      </c>
      <c r="I59" s="23">
        <f>+IF(A59="","-",VLOOKUP(BE59,VolumeTable!$H$4:$I$50000,2,FALSE))</f>
        <v>308.24454923581533</v>
      </c>
      <c r="J59" s="23">
        <f>+IF(A59="","-",VLOOKUP(BF59,VolumeTable!$H$4:$I$50000,2,FALSE))</f>
        <v>709.89473684210532</v>
      </c>
      <c r="K59" s="23">
        <f>+IF(A59="","-",VLOOKUP(BG59,VolumeTable!$H$4:$I$50000,2,FALSE))</f>
        <v>1411.3513513513515</v>
      </c>
      <c r="L59" s="23">
        <f>+IF(A59="","-",VLOOKUP(BH59,VolumeTable!$H$4:$I$50000,2,FALSE))</f>
        <v>467.61904761904759</v>
      </c>
      <c r="M59" s="23">
        <f>+IF(A59="","-",VLOOKUP(BI59,VolumeTable!$H$4:$I$50000,2,FALSE))</f>
        <v>1133.3529411764707</v>
      </c>
      <c r="N59" s="23">
        <f>+IF(A59="","-",VLOOKUP(BJ59,VolumeTable!$H$4:$I$50000,2,FALSE))</f>
        <v>1786.0952380952378</v>
      </c>
      <c r="O59" s="23">
        <f>+IF(A59="","-",VLOOKUP(BK59,VolumeTable!$H$4:$I$50000,2,FALSE))</f>
        <v>107.96316817739685</v>
      </c>
      <c r="P59" s="23">
        <f>+IF(A59="","-",VLOOKUP(BL59,VolumeTable!$H$4:$I$50000,2,FALSE))</f>
        <v>505.65789473684208</v>
      </c>
      <c r="Q59" s="23">
        <f>+IF(A59="","-",VLOOKUP(BM59,VolumeTable!$H$4:$I$50000,2,FALSE))</f>
        <v>1513.409090909091</v>
      </c>
      <c r="R59" s="23">
        <f>+IF(A59="","-",VLOOKUP(BN59,VolumeTable!$H$4:$I$50000,2,FALSE))</f>
        <v>615.08333333333337</v>
      </c>
      <c r="S59" s="23">
        <f>+IF(A59="","-",VLOOKUP(BO59,VolumeTable!$H$4:$I$50000,2,FALSE))</f>
        <v>719.55601761422895</v>
      </c>
      <c r="T59" s="23">
        <f>+IF(A59="","-",VLOOKUP(BP59,VolumeTable!$H$4:$I$50000,2,FALSE))</f>
        <v>1246.2517163653931</v>
      </c>
      <c r="U59" s="23">
        <f>+IF(A59="","-",VLOOKUP(BQ59,VolumeTable!$H$4:$I$50000,2,FALSE))</f>
        <v>224.36332751956408</v>
      </c>
      <c r="W59" s="23">
        <f t="shared" si="19"/>
        <v>383.36842105263156</v>
      </c>
      <c r="X59" s="23">
        <f t="shared" si="20"/>
        <v>208.79177300162468</v>
      </c>
      <c r="Y59" s="23">
        <f t="shared" si="21"/>
        <v>308.24454923581533</v>
      </c>
      <c r="Z59" s="23">
        <f t="shared" si="21"/>
        <v>709.89473684210532</v>
      </c>
      <c r="AA59" s="23">
        <f t="shared" si="21"/>
        <v>1411.3513513513515</v>
      </c>
      <c r="AB59" s="23">
        <f t="shared" si="21"/>
        <v>664.08952380952383</v>
      </c>
      <c r="AC59" s="23">
        <f t="shared" si="22"/>
        <v>383.19294117647087</v>
      </c>
      <c r="AD59" s="23">
        <f t="shared" si="22"/>
        <v>0</v>
      </c>
      <c r="AE59" s="23">
        <f t="shared" si="22"/>
        <v>125.82412055834924</v>
      </c>
      <c r="AF59" s="23">
        <f t="shared" si="22"/>
        <v>630.68456140350872</v>
      </c>
      <c r="AG59" s="23">
        <f t="shared" si="23"/>
        <v>1834.9062337662338</v>
      </c>
      <c r="AH59" s="23">
        <f t="shared" si="23"/>
        <v>615.08333333333337</v>
      </c>
      <c r="AI59" s="23">
        <f t="shared" si="23"/>
        <v>719.55601761422895</v>
      </c>
      <c r="AJ59" s="23">
        <f t="shared" si="23"/>
        <v>1246.2517163653931</v>
      </c>
      <c r="AK59" s="23">
        <f t="shared" si="24"/>
        <v>224.36332751956408</v>
      </c>
      <c r="AN59" s="24" t="str">
        <f t="shared" si="25"/>
        <v>Berkley Bridge Toward Va Beach Non-Summer Sunday 9</v>
      </c>
      <c r="AT59" s="26" t="s">
        <v>3</v>
      </c>
      <c r="AU59" s="19">
        <v>0.29166666666666702</v>
      </c>
      <c r="AV59" s="19" t="str">
        <f t="shared" si="0"/>
        <v>Wednesday 0.291666666666667</v>
      </c>
      <c r="AW59">
        <v>56</v>
      </c>
      <c r="BC59" s="24" t="str">
        <f t="shared" si="47"/>
        <v>James River Bridge Toward Va Beach Non-Summer Sunday 9</v>
      </c>
      <c r="BD59" s="24" t="str">
        <f t="shared" si="48"/>
        <v>Hazelwood Bridge Toward Va Beach Non-Summer Sunday 9</v>
      </c>
      <c r="BE59" s="24" t="str">
        <f t="shared" si="49"/>
        <v>Godwin Bridge Toward Va Beach Non-Summer Sunday 9</v>
      </c>
      <c r="BF59" s="24" t="str">
        <f t="shared" si="50"/>
        <v>MMMBT Toward Va Beach Non-Summer Sunday 9</v>
      </c>
      <c r="BG59" s="24" t="str">
        <f t="shared" si="51"/>
        <v>HRBT Toward Va Beach Non-Summer Sunday 9</v>
      </c>
      <c r="BH59" s="24" t="str">
        <f t="shared" si="52"/>
        <v>Midtown Tunnel Toward Va Beach Non-Summer Sunday 9</v>
      </c>
      <c r="BI59" s="24" t="str">
        <f t="shared" si="53"/>
        <v>Downtown Tunnel Toward Va Beach Non-Summer Sunday 9</v>
      </c>
      <c r="BJ59" s="24" t="str">
        <f t="shared" si="54"/>
        <v>Berkley Bridge Toward Va Beach Non-Summer Sunday 9</v>
      </c>
      <c r="BK59" s="24" t="str">
        <f t="shared" si="55"/>
        <v>Jordan Bridge Toward Va Beach Non-Summer Sunday 9</v>
      </c>
      <c r="BL59" s="24" t="str">
        <f t="shared" si="56"/>
        <v>Gilmerton Bridge Toward Va Beach Non-Summer Sunday 9</v>
      </c>
      <c r="BM59" s="24" t="str">
        <f t="shared" si="57"/>
        <v>High Rise Bridge Toward Va Beach Non-Summer Sunday 9</v>
      </c>
      <c r="BN59" s="24" t="str">
        <f t="shared" si="58"/>
        <v>Veterans Bridge Toward Va Beach Non-Summer Sunday 9</v>
      </c>
      <c r="BO59" s="24" t="str">
        <f t="shared" si="59"/>
        <v>Great Bridge Bridge Toward Va Beach Non-Summer Sunday 9</v>
      </c>
      <c r="BP59" s="24" t="str">
        <f t="shared" si="60"/>
        <v>Chesapeake Exp Bridge Toward Va Beach Non-Summer Sunday 9</v>
      </c>
      <c r="BQ59" s="24" t="str">
        <f t="shared" si="61"/>
        <v>Centerville Bridge Toward Va Beach Non-Summer Sunday 9</v>
      </c>
    </row>
    <row r="60" spans="1:69" x14ac:dyDescent="0.25">
      <c r="A60" s="22">
        <f t="shared" si="62"/>
        <v>40</v>
      </c>
      <c r="B60" s="22" t="str">
        <f t="shared" si="27"/>
        <v>Sunday</v>
      </c>
      <c r="C60" s="21">
        <f t="shared" si="46"/>
        <v>0.41666666666666669</v>
      </c>
      <c r="D60" s="23">
        <f>+IF(A60="","-",VLOOKUP(AN60,VolumeTable!$H$4:$I$50000,2,FALSE))</f>
        <v>2393.3809523809523</v>
      </c>
      <c r="G60" s="23">
        <f>+IF(A60="","-",VLOOKUP(BC60,VolumeTable!$H$4:$I$50000,2,FALSE))</f>
        <v>505.71052631578948</v>
      </c>
      <c r="H60" s="23">
        <f>+IF(A60="","-",VLOOKUP(BD60,VolumeTable!$H$4:$I$50000,2,FALSE))</f>
        <v>264.11511611480944</v>
      </c>
      <c r="I60" s="23">
        <f>+IF(A60="","-",VLOOKUP(BE60,VolumeTable!$H$4:$I$50000,2,FALSE))</f>
        <v>355.24735551960407</v>
      </c>
      <c r="J60" s="23">
        <f>+IF(A60="","-",VLOOKUP(BF60,VolumeTable!$H$4:$I$50000,2,FALSE))</f>
        <v>905.47368421052636</v>
      </c>
      <c r="K60" s="23">
        <f>+IF(A60="","-",VLOOKUP(BG60,VolumeTable!$H$4:$I$50000,2,FALSE))</f>
        <v>1858.4864864864865</v>
      </c>
      <c r="L60" s="23">
        <f>+IF(A60="","-",VLOOKUP(BH60,VolumeTable!$H$4:$I$50000,2,FALSE))</f>
        <v>563.28571428571422</v>
      </c>
      <c r="M60" s="23">
        <f>+IF(A60="","-",VLOOKUP(BI60,VolumeTable!$H$4:$I$50000,2,FALSE))</f>
        <v>1371.0588235294117</v>
      </c>
      <c r="N60" s="23">
        <f>+IF(A60="","-",VLOOKUP(BJ60,VolumeTable!$H$4:$I$50000,2,FALSE))</f>
        <v>2393.3809523809523</v>
      </c>
      <c r="O60" s="23">
        <f>+IF(A60="","-",VLOOKUP(BK60,VolumeTable!$H$4:$I$50000,2,FALSE))</f>
        <v>92.378672747901945</v>
      </c>
      <c r="P60" s="23">
        <f>+IF(A60="","-",VLOOKUP(BL60,VolumeTable!$H$4:$I$50000,2,FALSE))</f>
        <v>671.21052631578948</v>
      </c>
      <c r="Q60" s="23">
        <f>+IF(A60="","-",VLOOKUP(BM60,VolumeTable!$H$4:$I$50000,2,FALSE))</f>
        <v>1863.5</v>
      </c>
      <c r="R60" s="23">
        <f>+IF(A60="","-",VLOOKUP(BN60,VolumeTable!$H$4:$I$50000,2,FALSE))</f>
        <v>879.83333333333326</v>
      </c>
      <c r="S60" s="23">
        <f>+IF(A60="","-",VLOOKUP(BO60,VolumeTable!$H$4:$I$50000,2,FALSE))</f>
        <v>949.69299816658474</v>
      </c>
      <c r="T60" s="23">
        <f>+IF(A60="","-",VLOOKUP(BP60,VolumeTable!$H$4:$I$50000,2,FALSE))</f>
        <v>1450.0190654933708</v>
      </c>
      <c r="U60" s="23">
        <f>+IF(A60="","-",VLOOKUP(BQ60,VolumeTable!$H$4:$I$50000,2,FALSE))</f>
        <v>261.87113958705561</v>
      </c>
      <c r="W60" s="23">
        <f t="shared" si="19"/>
        <v>505.71052631578948</v>
      </c>
      <c r="X60" s="23">
        <f t="shared" si="20"/>
        <v>264.11511611480944</v>
      </c>
      <c r="Y60" s="23">
        <f t="shared" si="21"/>
        <v>355.24735551960407</v>
      </c>
      <c r="Z60" s="23">
        <f t="shared" si="21"/>
        <v>905.47368421052636</v>
      </c>
      <c r="AA60" s="23">
        <f t="shared" si="21"/>
        <v>1858.4864864864865</v>
      </c>
      <c r="AB60" s="23">
        <f t="shared" si="21"/>
        <v>826.55761904761903</v>
      </c>
      <c r="AC60" s="23">
        <f t="shared" si="22"/>
        <v>365.8388235294118</v>
      </c>
      <c r="AD60" s="23">
        <f t="shared" si="22"/>
        <v>0</v>
      </c>
      <c r="AE60" s="23">
        <f t="shared" si="22"/>
        <v>116.31248227171147</v>
      </c>
      <c r="AF60" s="23">
        <f t="shared" si="22"/>
        <v>838.74719298245623</v>
      </c>
      <c r="AG60" s="23">
        <f t="shared" si="23"/>
        <v>2294.3085714285712</v>
      </c>
      <c r="AH60" s="23">
        <f t="shared" si="23"/>
        <v>879.83333333333326</v>
      </c>
      <c r="AI60" s="23">
        <f t="shared" si="23"/>
        <v>949.69299816658474</v>
      </c>
      <c r="AJ60" s="23">
        <f t="shared" si="23"/>
        <v>1450.0190654933708</v>
      </c>
      <c r="AK60" s="23">
        <f t="shared" si="24"/>
        <v>261.87113958705561</v>
      </c>
      <c r="AN60" s="24" t="str">
        <f t="shared" si="25"/>
        <v>Berkley Bridge Toward Va Beach Non-Summer Sunday 10</v>
      </c>
      <c r="AT60" s="26" t="s">
        <v>3</v>
      </c>
      <c r="AU60" s="19">
        <v>0.33333333333333298</v>
      </c>
      <c r="AV60" s="19" t="str">
        <f t="shared" si="0"/>
        <v>Wednesday 0.333333333333333</v>
      </c>
      <c r="AW60">
        <v>57</v>
      </c>
      <c r="BC60" s="24" t="str">
        <f t="shared" si="47"/>
        <v>James River Bridge Toward Va Beach Non-Summer Sunday 10</v>
      </c>
      <c r="BD60" s="24" t="str">
        <f t="shared" si="48"/>
        <v>Hazelwood Bridge Toward Va Beach Non-Summer Sunday 10</v>
      </c>
      <c r="BE60" s="24" t="str">
        <f t="shared" si="49"/>
        <v>Godwin Bridge Toward Va Beach Non-Summer Sunday 10</v>
      </c>
      <c r="BF60" s="24" t="str">
        <f t="shared" si="50"/>
        <v>MMMBT Toward Va Beach Non-Summer Sunday 10</v>
      </c>
      <c r="BG60" s="24" t="str">
        <f t="shared" si="51"/>
        <v>HRBT Toward Va Beach Non-Summer Sunday 10</v>
      </c>
      <c r="BH60" s="24" t="str">
        <f t="shared" si="52"/>
        <v>Midtown Tunnel Toward Va Beach Non-Summer Sunday 10</v>
      </c>
      <c r="BI60" s="24" t="str">
        <f t="shared" si="53"/>
        <v>Downtown Tunnel Toward Va Beach Non-Summer Sunday 10</v>
      </c>
      <c r="BJ60" s="24" t="str">
        <f t="shared" si="54"/>
        <v>Berkley Bridge Toward Va Beach Non-Summer Sunday 10</v>
      </c>
      <c r="BK60" s="24" t="str">
        <f t="shared" si="55"/>
        <v>Jordan Bridge Toward Va Beach Non-Summer Sunday 10</v>
      </c>
      <c r="BL60" s="24" t="str">
        <f t="shared" si="56"/>
        <v>Gilmerton Bridge Toward Va Beach Non-Summer Sunday 10</v>
      </c>
      <c r="BM60" s="24" t="str">
        <f t="shared" si="57"/>
        <v>High Rise Bridge Toward Va Beach Non-Summer Sunday 10</v>
      </c>
      <c r="BN60" s="24" t="str">
        <f t="shared" si="58"/>
        <v>Veterans Bridge Toward Va Beach Non-Summer Sunday 10</v>
      </c>
      <c r="BO60" s="24" t="str">
        <f t="shared" si="59"/>
        <v>Great Bridge Bridge Toward Va Beach Non-Summer Sunday 10</v>
      </c>
      <c r="BP60" s="24" t="str">
        <f t="shared" si="60"/>
        <v>Chesapeake Exp Bridge Toward Va Beach Non-Summer Sunday 10</v>
      </c>
      <c r="BQ60" s="24" t="str">
        <f t="shared" si="61"/>
        <v>Centerville Bridge Toward Va Beach Non-Summer Sunday 10</v>
      </c>
    </row>
    <row r="61" spans="1:69" x14ac:dyDescent="0.25">
      <c r="A61" s="22" t="str">
        <f t="shared" si="62"/>
        <v/>
      </c>
      <c r="B61" s="22" t="str">
        <f t="shared" si="27"/>
        <v>-</v>
      </c>
      <c r="C61" s="21" t="str">
        <f t="shared" si="46"/>
        <v>-</v>
      </c>
      <c r="D61" s="23" t="str">
        <f>+IF(A61="","-",VLOOKUP(AN61,VolumeTable!$H$4:$I$50000,2,FALSE))</f>
        <v>-</v>
      </c>
      <c r="G61" s="23" t="str">
        <f>+IF(A61="","-",VLOOKUP(BC61,VolumeTable!$H$4:$I$50000,2,FALSE))</f>
        <v>-</v>
      </c>
      <c r="H61" s="23" t="str">
        <f>+IF(A61="","-",VLOOKUP(BD61,VolumeTable!$H$4:$I$50000,2,FALSE))</f>
        <v>-</v>
      </c>
      <c r="I61" s="23" t="str">
        <f>+IF(A61="","-",VLOOKUP(BE61,VolumeTable!$H$4:$I$50000,2,FALSE))</f>
        <v>-</v>
      </c>
      <c r="J61" s="23" t="str">
        <f>+IF(A61="","-",VLOOKUP(BF61,VolumeTable!$H$4:$I$50000,2,FALSE))</f>
        <v>-</v>
      </c>
      <c r="K61" s="23" t="str">
        <f>+IF(A61="","-",VLOOKUP(BG61,VolumeTable!$H$4:$I$50000,2,FALSE))</f>
        <v>-</v>
      </c>
      <c r="L61" s="23" t="str">
        <f>+IF(A61="","-",VLOOKUP(BH61,VolumeTable!$H$4:$I$50000,2,FALSE))</f>
        <v>-</v>
      </c>
      <c r="M61" s="23" t="str">
        <f>+IF(A61="","-",VLOOKUP(BI61,VolumeTable!$H$4:$I$50000,2,FALSE))</f>
        <v>-</v>
      </c>
      <c r="N61" s="23" t="str">
        <f>+IF(A61="","-",VLOOKUP(BJ61,VolumeTable!$H$4:$I$50000,2,FALSE))</f>
        <v>-</v>
      </c>
      <c r="O61" s="23" t="str">
        <f>+IF(A61="","-",VLOOKUP(BK61,VolumeTable!$H$4:$I$50000,2,FALSE))</f>
        <v>-</v>
      </c>
      <c r="P61" s="23" t="str">
        <f>+IF(A61="","-",VLOOKUP(BL61,VolumeTable!$H$4:$I$50000,2,FALSE))</f>
        <v>-</v>
      </c>
      <c r="Q61" s="23" t="str">
        <f>+IF(A61="","-",VLOOKUP(BM61,VolumeTable!$H$4:$I$50000,2,FALSE))</f>
        <v>-</v>
      </c>
      <c r="R61" s="23" t="str">
        <f>+IF(A61="","-",VLOOKUP(BN61,VolumeTable!$H$4:$I$50000,2,FALSE))</f>
        <v>-</v>
      </c>
      <c r="S61" s="23" t="str">
        <f>+IF(A61="","-",VLOOKUP(BO61,VolumeTable!$H$4:$I$50000,2,FALSE))</f>
        <v>-</v>
      </c>
      <c r="T61" s="23" t="str">
        <f>+IF(A61="","-",VLOOKUP(BP61,VolumeTable!$H$4:$I$50000,2,FALSE))</f>
        <v>-</v>
      </c>
      <c r="U61" s="23" t="str">
        <f>+IF(A61="","-",VLOOKUP(BQ61,VolumeTable!$H$4:$I$50000,2,FALSE))</f>
        <v>-</v>
      </c>
      <c r="W61" s="23" t="str">
        <f t="shared" si="19"/>
        <v>-</v>
      </c>
      <c r="X61" s="23" t="str">
        <f t="shared" si="20"/>
        <v>-</v>
      </c>
      <c r="Y61" s="23" t="str">
        <f t="shared" si="21"/>
        <v>-</v>
      </c>
      <c r="Z61" s="23" t="str">
        <f t="shared" si="21"/>
        <v>-</v>
      </c>
      <c r="AA61" s="23" t="str">
        <f t="shared" si="21"/>
        <v>-</v>
      </c>
      <c r="AB61" s="23" t="str">
        <f t="shared" si="21"/>
        <v>-</v>
      </c>
      <c r="AC61" s="23" t="str">
        <f t="shared" si="22"/>
        <v>-</v>
      </c>
      <c r="AD61" s="23" t="str">
        <f t="shared" si="22"/>
        <v>-</v>
      </c>
      <c r="AE61" s="23" t="str">
        <f t="shared" si="22"/>
        <v>-</v>
      </c>
      <c r="AF61" s="23" t="str">
        <f t="shared" si="22"/>
        <v>-</v>
      </c>
      <c r="AG61" s="23" t="str">
        <f t="shared" si="23"/>
        <v>-</v>
      </c>
      <c r="AH61" s="23" t="str">
        <f t="shared" si="23"/>
        <v>-</v>
      </c>
      <c r="AI61" s="23" t="str">
        <f t="shared" si="23"/>
        <v>-</v>
      </c>
      <c r="AJ61" s="23" t="str">
        <f t="shared" si="23"/>
        <v>-</v>
      </c>
      <c r="AK61" s="23" t="str">
        <f t="shared" si="24"/>
        <v>-</v>
      </c>
      <c r="AN61" s="24" t="e">
        <f t="shared" si="25"/>
        <v>#VALUE!</v>
      </c>
      <c r="AT61" s="26" t="s">
        <v>3</v>
      </c>
      <c r="AU61" s="19">
        <v>0.375</v>
      </c>
      <c r="AV61" s="19" t="str">
        <f t="shared" si="0"/>
        <v>Wednesday 0.375</v>
      </c>
      <c r="AW61">
        <v>58</v>
      </c>
      <c r="BC61" s="24" t="e">
        <f t="shared" si="47"/>
        <v>#VALUE!</v>
      </c>
      <c r="BD61" s="24" t="e">
        <f t="shared" si="48"/>
        <v>#VALUE!</v>
      </c>
      <c r="BE61" s="24" t="e">
        <f t="shared" si="49"/>
        <v>#VALUE!</v>
      </c>
      <c r="BF61" s="24" t="e">
        <f t="shared" si="50"/>
        <v>#VALUE!</v>
      </c>
      <c r="BG61" s="24" t="e">
        <f t="shared" si="51"/>
        <v>#VALUE!</v>
      </c>
      <c r="BH61" s="24" t="e">
        <f t="shared" si="52"/>
        <v>#VALUE!</v>
      </c>
      <c r="BI61" s="24" t="e">
        <f t="shared" si="53"/>
        <v>#VALUE!</v>
      </c>
      <c r="BJ61" s="24" t="e">
        <f t="shared" si="54"/>
        <v>#VALUE!</v>
      </c>
      <c r="BK61" s="24" t="e">
        <f t="shared" si="55"/>
        <v>#VALUE!</v>
      </c>
      <c r="BL61" s="24" t="e">
        <f t="shared" si="56"/>
        <v>#VALUE!</v>
      </c>
      <c r="BM61" s="24" t="e">
        <f t="shared" si="57"/>
        <v>#VALUE!</v>
      </c>
      <c r="BN61" s="24" t="e">
        <f t="shared" si="58"/>
        <v>#VALUE!</v>
      </c>
      <c r="BO61" s="24" t="e">
        <f t="shared" si="59"/>
        <v>#VALUE!</v>
      </c>
      <c r="BP61" s="24" t="e">
        <f t="shared" si="60"/>
        <v>#VALUE!</v>
      </c>
      <c r="BQ61" s="24" t="e">
        <f t="shared" si="61"/>
        <v>#VALUE!</v>
      </c>
    </row>
    <row r="62" spans="1:69" x14ac:dyDescent="0.25">
      <c r="A62" s="22" t="str">
        <f t="shared" si="62"/>
        <v/>
      </c>
      <c r="B62" s="22" t="str">
        <f t="shared" si="27"/>
        <v>-</v>
      </c>
      <c r="C62" s="21" t="str">
        <f t="shared" si="46"/>
        <v>-</v>
      </c>
      <c r="D62" s="23" t="str">
        <f>+IF(A62="","-",VLOOKUP(AN62,VolumeTable!$H$4:$I$50000,2,FALSE))</f>
        <v>-</v>
      </c>
      <c r="G62" s="23" t="str">
        <f>+IF(A62="","-",VLOOKUP(BC62,VolumeTable!$H$4:$I$50000,2,FALSE))</f>
        <v>-</v>
      </c>
      <c r="H62" s="23" t="str">
        <f>+IF(A62="","-",VLOOKUP(BD62,VolumeTable!$H$4:$I$50000,2,FALSE))</f>
        <v>-</v>
      </c>
      <c r="I62" s="23" t="str">
        <f>+IF(A62="","-",VLOOKUP(BE62,VolumeTable!$H$4:$I$50000,2,FALSE))</f>
        <v>-</v>
      </c>
      <c r="J62" s="23" t="str">
        <f>+IF(A62="","-",VLOOKUP(BF62,VolumeTable!$H$4:$I$50000,2,FALSE))</f>
        <v>-</v>
      </c>
      <c r="K62" s="23" t="str">
        <f>+IF(A62="","-",VLOOKUP(BG62,VolumeTable!$H$4:$I$50000,2,FALSE))</f>
        <v>-</v>
      </c>
      <c r="L62" s="23" t="str">
        <f>+IF(A62="","-",VLOOKUP(BH62,VolumeTable!$H$4:$I$50000,2,FALSE))</f>
        <v>-</v>
      </c>
      <c r="M62" s="23" t="str">
        <f>+IF(A62="","-",VLOOKUP(BI62,VolumeTable!$H$4:$I$50000,2,FALSE))</f>
        <v>-</v>
      </c>
      <c r="N62" s="23" t="str">
        <f>+IF(A62="","-",VLOOKUP(BJ62,VolumeTable!$H$4:$I$50000,2,FALSE))</f>
        <v>-</v>
      </c>
      <c r="O62" s="23" t="str">
        <f>+IF(A62="","-",VLOOKUP(BK62,VolumeTable!$H$4:$I$50000,2,FALSE))</f>
        <v>-</v>
      </c>
      <c r="P62" s="23" t="str">
        <f>+IF(A62="","-",VLOOKUP(BL62,VolumeTable!$H$4:$I$50000,2,FALSE))</f>
        <v>-</v>
      </c>
      <c r="Q62" s="23" t="str">
        <f>+IF(A62="","-",VLOOKUP(BM62,VolumeTable!$H$4:$I$50000,2,FALSE))</f>
        <v>-</v>
      </c>
      <c r="R62" s="23" t="str">
        <f>+IF(A62="","-",VLOOKUP(BN62,VolumeTable!$H$4:$I$50000,2,FALSE))</f>
        <v>-</v>
      </c>
      <c r="S62" s="23" t="str">
        <f>+IF(A62="","-",VLOOKUP(BO62,VolumeTable!$H$4:$I$50000,2,FALSE))</f>
        <v>-</v>
      </c>
      <c r="T62" s="23" t="str">
        <f>+IF(A62="","-",VLOOKUP(BP62,VolumeTable!$H$4:$I$50000,2,FALSE))</f>
        <v>-</v>
      </c>
      <c r="U62" s="23" t="str">
        <f>+IF(A62="","-",VLOOKUP(BQ62,VolumeTable!$H$4:$I$50000,2,FALSE))</f>
        <v>-</v>
      </c>
      <c r="W62" s="23" t="str">
        <f t="shared" si="19"/>
        <v>-</v>
      </c>
      <c r="X62" s="23" t="str">
        <f t="shared" si="20"/>
        <v>-</v>
      </c>
      <c r="Y62" s="23" t="str">
        <f t="shared" si="21"/>
        <v>-</v>
      </c>
      <c r="Z62" s="23" t="str">
        <f t="shared" si="21"/>
        <v>-</v>
      </c>
      <c r="AA62" s="23" t="str">
        <f t="shared" si="21"/>
        <v>-</v>
      </c>
      <c r="AB62" s="23" t="str">
        <f t="shared" si="21"/>
        <v>-</v>
      </c>
      <c r="AC62" s="23" t="str">
        <f t="shared" si="22"/>
        <v>-</v>
      </c>
      <c r="AD62" s="23" t="str">
        <f t="shared" si="22"/>
        <v>-</v>
      </c>
      <c r="AE62" s="23" t="str">
        <f t="shared" si="22"/>
        <v>-</v>
      </c>
      <c r="AF62" s="23" t="str">
        <f t="shared" si="22"/>
        <v>-</v>
      </c>
      <c r="AG62" s="23" t="str">
        <f t="shared" si="23"/>
        <v>-</v>
      </c>
      <c r="AH62" s="23" t="str">
        <f t="shared" si="23"/>
        <v>-</v>
      </c>
      <c r="AI62" s="23" t="str">
        <f t="shared" si="23"/>
        <v>-</v>
      </c>
      <c r="AJ62" s="23" t="str">
        <f t="shared" si="23"/>
        <v>-</v>
      </c>
      <c r="AK62" s="23" t="str">
        <f t="shared" si="24"/>
        <v>-</v>
      </c>
      <c r="AN62" s="24" t="e">
        <f t="shared" si="25"/>
        <v>#VALUE!</v>
      </c>
      <c r="AT62" s="26" t="s">
        <v>3</v>
      </c>
      <c r="AU62" s="19">
        <v>0.41666666666666702</v>
      </c>
      <c r="AV62" s="19" t="str">
        <f t="shared" si="0"/>
        <v>Wednesday 0.416666666666667</v>
      </c>
      <c r="AW62">
        <v>59</v>
      </c>
      <c r="BC62" s="24" t="e">
        <f t="shared" si="47"/>
        <v>#VALUE!</v>
      </c>
      <c r="BD62" s="24" t="e">
        <f t="shared" si="48"/>
        <v>#VALUE!</v>
      </c>
      <c r="BE62" s="24" t="e">
        <f t="shared" si="49"/>
        <v>#VALUE!</v>
      </c>
      <c r="BF62" s="24" t="e">
        <f t="shared" si="50"/>
        <v>#VALUE!</v>
      </c>
      <c r="BG62" s="24" t="e">
        <f t="shared" si="51"/>
        <v>#VALUE!</v>
      </c>
      <c r="BH62" s="24" t="e">
        <f t="shared" si="52"/>
        <v>#VALUE!</v>
      </c>
      <c r="BI62" s="24" t="e">
        <f t="shared" si="53"/>
        <v>#VALUE!</v>
      </c>
      <c r="BJ62" s="24" t="e">
        <f t="shared" si="54"/>
        <v>#VALUE!</v>
      </c>
      <c r="BK62" s="24" t="e">
        <f t="shared" si="55"/>
        <v>#VALUE!</v>
      </c>
      <c r="BL62" s="24" t="e">
        <f t="shared" si="56"/>
        <v>#VALUE!</v>
      </c>
      <c r="BM62" s="24" t="e">
        <f t="shared" si="57"/>
        <v>#VALUE!</v>
      </c>
      <c r="BN62" s="24" t="e">
        <f t="shared" si="58"/>
        <v>#VALUE!</v>
      </c>
      <c r="BO62" s="24" t="e">
        <f t="shared" si="59"/>
        <v>#VALUE!</v>
      </c>
      <c r="BP62" s="24" t="e">
        <f t="shared" si="60"/>
        <v>#VALUE!</v>
      </c>
      <c r="BQ62" s="24" t="e">
        <f t="shared" si="61"/>
        <v>#VALUE!</v>
      </c>
    </row>
    <row r="63" spans="1:69" x14ac:dyDescent="0.25">
      <c r="A63" s="22" t="str">
        <f t="shared" si="62"/>
        <v/>
      </c>
      <c r="B63" s="22" t="str">
        <f t="shared" si="27"/>
        <v>-</v>
      </c>
      <c r="C63" s="21" t="str">
        <f t="shared" si="46"/>
        <v>-</v>
      </c>
      <c r="D63" s="23" t="str">
        <f>+IF(A63="","-",VLOOKUP(AN63,VolumeTable!$H$4:$I$50000,2,FALSE))</f>
        <v>-</v>
      </c>
      <c r="G63" s="23" t="str">
        <f>+IF(A63="","-",VLOOKUP(BC63,VolumeTable!$H$4:$I$50000,2,FALSE))</f>
        <v>-</v>
      </c>
      <c r="H63" s="23" t="str">
        <f>+IF(A63="","-",VLOOKUP(BD63,VolumeTable!$H$4:$I$50000,2,FALSE))</f>
        <v>-</v>
      </c>
      <c r="I63" s="23" t="str">
        <f>+IF(A63="","-",VLOOKUP(BE63,VolumeTable!$H$4:$I$50000,2,FALSE))</f>
        <v>-</v>
      </c>
      <c r="J63" s="23" t="str">
        <f>+IF(A63="","-",VLOOKUP(BF63,VolumeTable!$H$4:$I$50000,2,FALSE))</f>
        <v>-</v>
      </c>
      <c r="K63" s="23" t="str">
        <f>+IF(A63="","-",VLOOKUP(BG63,VolumeTable!$H$4:$I$50000,2,FALSE))</f>
        <v>-</v>
      </c>
      <c r="L63" s="23" t="str">
        <f>+IF(A63="","-",VLOOKUP(BH63,VolumeTable!$H$4:$I$50000,2,FALSE))</f>
        <v>-</v>
      </c>
      <c r="M63" s="23" t="str">
        <f>+IF(A63="","-",VLOOKUP(BI63,VolumeTable!$H$4:$I$50000,2,FALSE))</f>
        <v>-</v>
      </c>
      <c r="N63" s="23" t="str">
        <f>+IF(A63="","-",VLOOKUP(BJ63,VolumeTable!$H$4:$I$50000,2,FALSE))</f>
        <v>-</v>
      </c>
      <c r="O63" s="23" t="str">
        <f>+IF(A63="","-",VLOOKUP(BK63,VolumeTable!$H$4:$I$50000,2,FALSE))</f>
        <v>-</v>
      </c>
      <c r="P63" s="23" t="str">
        <f>+IF(A63="","-",VLOOKUP(BL63,VolumeTable!$H$4:$I$50000,2,FALSE))</f>
        <v>-</v>
      </c>
      <c r="Q63" s="23" t="str">
        <f>+IF(A63="","-",VLOOKUP(BM63,VolumeTable!$H$4:$I$50000,2,FALSE))</f>
        <v>-</v>
      </c>
      <c r="R63" s="23" t="str">
        <f>+IF(A63="","-",VLOOKUP(BN63,VolumeTable!$H$4:$I$50000,2,FALSE))</f>
        <v>-</v>
      </c>
      <c r="S63" s="23" t="str">
        <f>+IF(A63="","-",VLOOKUP(BO63,VolumeTable!$H$4:$I$50000,2,FALSE))</f>
        <v>-</v>
      </c>
      <c r="T63" s="23" t="str">
        <f>+IF(A63="","-",VLOOKUP(BP63,VolumeTable!$H$4:$I$50000,2,FALSE))</f>
        <v>-</v>
      </c>
      <c r="U63" s="23" t="str">
        <f>+IF(A63="","-",VLOOKUP(BQ63,VolumeTable!$H$4:$I$50000,2,FALSE))</f>
        <v>-</v>
      </c>
      <c r="W63" s="23" t="str">
        <f t="shared" si="19"/>
        <v>-</v>
      </c>
      <c r="X63" s="23" t="str">
        <f t="shared" si="20"/>
        <v>-</v>
      </c>
      <c r="Y63" s="23" t="str">
        <f t="shared" si="21"/>
        <v>-</v>
      </c>
      <c r="Z63" s="23" t="str">
        <f t="shared" si="21"/>
        <v>-</v>
      </c>
      <c r="AA63" s="23" t="str">
        <f t="shared" si="21"/>
        <v>-</v>
      </c>
      <c r="AB63" s="23" t="str">
        <f t="shared" si="21"/>
        <v>-</v>
      </c>
      <c r="AC63" s="23" t="str">
        <f t="shared" si="22"/>
        <v>-</v>
      </c>
      <c r="AD63" s="23" t="str">
        <f t="shared" si="22"/>
        <v>-</v>
      </c>
      <c r="AE63" s="23" t="str">
        <f t="shared" si="22"/>
        <v>-</v>
      </c>
      <c r="AF63" s="23" t="str">
        <f t="shared" si="22"/>
        <v>-</v>
      </c>
      <c r="AG63" s="23" t="str">
        <f t="shared" si="23"/>
        <v>-</v>
      </c>
      <c r="AH63" s="23" t="str">
        <f t="shared" si="23"/>
        <v>-</v>
      </c>
      <c r="AI63" s="23" t="str">
        <f t="shared" si="23"/>
        <v>-</v>
      </c>
      <c r="AJ63" s="23" t="str">
        <f t="shared" si="23"/>
        <v>-</v>
      </c>
      <c r="AK63" s="23" t="str">
        <f t="shared" si="24"/>
        <v>-</v>
      </c>
      <c r="AN63" s="24" t="e">
        <f t="shared" si="25"/>
        <v>#VALUE!</v>
      </c>
      <c r="AT63" s="26" t="s">
        <v>3</v>
      </c>
      <c r="AU63" s="19">
        <v>0.45833333333333298</v>
      </c>
      <c r="AV63" s="19" t="str">
        <f t="shared" si="0"/>
        <v>Wednesday 0.458333333333333</v>
      </c>
      <c r="AW63">
        <v>60</v>
      </c>
      <c r="BC63" s="24" t="e">
        <f t="shared" si="47"/>
        <v>#VALUE!</v>
      </c>
      <c r="BD63" s="24" t="e">
        <f t="shared" si="48"/>
        <v>#VALUE!</v>
      </c>
      <c r="BE63" s="24" t="e">
        <f t="shared" si="49"/>
        <v>#VALUE!</v>
      </c>
      <c r="BF63" s="24" t="e">
        <f t="shared" si="50"/>
        <v>#VALUE!</v>
      </c>
      <c r="BG63" s="24" t="e">
        <f t="shared" si="51"/>
        <v>#VALUE!</v>
      </c>
      <c r="BH63" s="24" t="e">
        <f t="shared" si="52"/>
        <v>#VALUE!</v>
      </c>
      <c r="BI63" s="24" t="e">
        <f t="shared" si="53"/>
        <v>#VALUE!</v>
      </c>
      <c r="BJ63" s="24" t="e">
        <f t="shared" si="54"/>
        <v>#VALUE!</v>
      </c>
      <c r="BK63" s="24" t="e">
        <f t="shared" si="55"/>
        <v>#VALUE!</v>
      </c>
      <c r="BL63" s="24" t="e">
        <f t="shared" si="56"/>
        <v>#VALUE!</v>
      </c>
      <c r="BM63" s="24" t="e">
        <f t="shared" si="57"/>
        <v>#VALUE!</v>
      </c>
      <c r="BN63" s="24" t="e">
        <f t="shared" si="58"/>
        <v>#VALUE!</v>
      </c>
      <c r="BO63" s="24" t="e">
        <f t="shared" si="59"/>
        <v>#VALUE!</v>
      </c>
      <c r="BP63" s="24" t="e">
        <f t="shared" si="60"/>
        <v>#VALUE!</v>
      </c>
      <c r="BQ63" s="24" t="e">
        <f t="shared" si="61"/>
        <v>#VALUE!</v>
      </c>
    </row>
    <row r="64" spans="1:69" x14ac:dyDescent="0.25">
      <c r="A64" s="22" t="str">
        <f t="shared" si="62"/>
        <v/>
      </c>
      <c r="B64" s="22" t="str">
        <f t="shared" si="27"/>
        <v>-</v>
      </c>
      <c r="C64" s="21" t="str">
        <f t="shared" si="46"/>
        <v>-</v>
      </c>
      <c r="D64" s="23" t="str">
        <f>+IF(A64="","-",VLOOKUP(AN64,VolumeTable!$H$4:$I$50000,2,FALSE))</f>
        <v>-</v>
      </c>
      <c r="G64" s="23" t="str">
        <f>+IF(A64="","-",VLOOKUP(BC64,VolumeTable!$H$4:$I$50000,2,FALSE))</f>
        <v>-</v>
      </c>
      <c r="H64" s="23" t="str">
        <f>+IF(A64="","-",VLOOKUP(BD64,VolumeTable!$H$4:$I$50000,2,FALSE))</f>
        <v>-</v>
      </c>
      <c r="I64" s="23" t="str">
        <f>+IF(A64="","-",VLOOKUP(BE64,VolumeTable!$H$4:$I$50000,2,FALSE))</f>
        <v>-</v>
      </c>
      <c r="J64" s="23" t="str">
        <f>+IF(A64="","-",VLOOKUP(BF64,VolumeTable!$H$4:$I$50000,2,FALSE))</f>
        <v>-</v>
      </c>
      <c r="K64" s="23" t="str">
        <f>+IF(A64="","-",VLOOKUP(BG64,VolumeTable!$H$4:$I$50000,2,FALSE))</f>
        <v>-</v>
      </c>
      <c r="L64" s="23" t="str">
        <f>+IF(A64="","-",VLOOKUP(BH64,VolumeTable!$H$4:$I$50000,2,FALSE))</f>
        <v>-</v>
      </c>
      <c r="M64" s="23" t="str">
        <f>+IF(A64="","-",VLOOKUP(BI64,VolumeTable!$H$4:$I$50000,2,FALSE))</f>
        <v>-</v>
      </c>
      <c r="N64" s="23" t="str">
        <f>+IF(A64="","-",VLOOKUP(BJ64,VolumeTable!$H$4:$I$50000,2,FALSE))</f>
        <v>-</v>
      </c>
      <c r="O64" s="23" t="str">
        <f>+IF(A64="","-",VLOOKUP(BK64,VolumeTable!$H$4:$I$50000,2,FALSE))</f>
        <v>-</v>
      </c>
      <c r="P64" s="23" t="str">
        <f>+IF(A64="","-",VLOOKUP(BL64,VolumeTable!$H$4:$I$50000,2,FALSE))</f>
        <v>-</v>
      </c>
      <c r="Q64" s="23" t="str">
        <f>+IF(A64="","-",VLOOKUP(BM64,VolumeTable!$H$4:$I$50000,2,FALSE))</f>
        <v>-</v>
      </c>
      <c r="R64" s="23" t="str">
        <f>+IF(A64="","-",VLOOKUP(BN64,VolumeTable!$H$4:$I$50000,2,FALSE))</f>
        <v>-</v>
      </c>
      <c r="S64" s="23" t="str">
        <f>+IF(A64="","-",VLOOKUP(BO64,VolumeTable!$H$4:$I$50000,2,FALSE))</f>
        <v>-</v>
      </c>
      <c r="T64" s="23" t="str">
        <f>+IF(A64="","-",VLOOKUP(BP64,VolumeTable!$H$4:$I$50000,2,FALSE))</f>
        <v>-</v>
      </c>
      <c r="U64" s="23" t="str">
        <f>+IF(A64="","-",VLOOKUP(BQ64,VolumeTable!$H$4:$I$50000,2,FALSE))</f>
        <v>-</v>
      </c>
      <c r="W64" s="23" t="str">
        <f t="shared" si="19"/>
        <v>-</v>
      </c>
      <c r="X64" s="23" t="str">
        <f t="shared" si="20"/>
        <v>-</v>
      </c>
      <c r="Y64" s="23" t="str">
        <f t="shared" si="21"/>
        <v>-</v>
      </c>
      <c r="Z64" s="23" t="str">
        <f t="shared" si="21"/>
        <v>-</v>
      </c>
      <c r="AA64" s="23" t="str">
        <f t="shared" si="21"/>
        <v>-</v>
      </c>
      <c r="AB64" s="23" t="str">
        <f t="shared" si="21"/>
        <v>-</v>
      </c>
      <c r="AC64" s="23" t="str">
        <f t="shared" si="22"/>
        <v>-</v>
      </c>
      <c r="AD64" s="23" t="str">
        <f t="shared" si="22"/>
        <v>-</v>
      </c>
      <c r="AE64" s="23" t="str">
        <f t="shared" si="22"/>
        <v>-</v>
      </c>
      <c r="AF64" s="23" t="str">
        <f t="shared" si="22"/>
        <v>-</v>
      </c>
      <c r="AG64" s="23" t="str">
        <f t="shared" si="23"/>
        <v>-</v>
      </c>
      <c r="AH64" s="23" t="str">
        <f t="shared" si="23"/>
        <v>-</v>
      </c>
      <c r="AI64" s="23" t="str">
        <f t="shared" si="23"/>
        <v>-</v>
      </c>
      <c r="AJ64" s="23" t="str">
        <f t="shared" si="23"/>
        <v>-</v>
      </c>
      <c r="AK64" s="23" t="str">
        <f t="shared" si="24"/>
        <v>-</v>
      </c>
      <c r="AN64" s="24" t="e">
        <f t="shared" si="25"/>
        <v>#VALUE!</v>
      </c>
      <c r="AT64" s="26" t="s">
        <v>3</v>
      </c>
      <c r="AU64" s="19">
        <v>0.5</v>
      </c>
      <c r="AV64" s="19" t="str">
        <f t="shared" si="0"/>
        <v>Wednesday 0.5</v>
      </c>
      <c r="AW64">
        <v>61</v>
      </c>
      <c r="BC64" s="24" t="e">
        <f t="shared" si="47"/>
        <v>#VALUE!</v>
      </c>
      <c r="BD64" s="24" t="e">
        <f t="shared" si="48"/>
        <v>#VALUE!</v>
      </c>
      <c r="BE64" s="24" t="e">
        <f t="shared" si="49"/>
        <v>#VALUE!</v>
      </c>
      <c r="BF64" s="24" t="e">
        <f t="shared" si="50"/>
        <v>#VALUE!</v>
      </c>
      <c r="BG64" s="24" t="e">
        <f t="shared" si="51"/>
        <v>#VALUE!</v>
      </c>
      <c r="BH64" s="24" t="e">
        <f t="shared" si="52"/>
        <v>#VALUE!</v>
      </c>
      <c r="BI64" s="24" t="e">
        <f t="shared" si="53"/>
        <v>#VALUE!</v>
      </c>
      <c r="BJ64" s="24" t="e">
        <f t="shared" si="54"/>
        <v>#VALUE!</v>
      </c>
      <c r="BK64" s="24" t="e">
        <f t="shared" si="55"/>
        <v>#VALUE!</v>
      </c>
      <c r="BL64" s="24" t="e">
        <f t="shared" si="56"/>
        <v>#VALUE!</v>
      </c>
      <c r="BM64" s="24" t="e">
        <f t="shared" si="57"/>
        <v>#VALUE!</v>
      </c>
      <c r="BN64" s="24" t="e">
        <f t="shared" si="58"/>
        <v>#VALUE!</v>
      </c>
      <c r="BO64" s="24" t="e">
        <f t="shared" si="59"/>
        <v>#VALUE!</v>
      </c>
      <c r="BP64" s="24" t="e">
        <f t="shared" si="60"/>
        <v>#VALUE!</v>
      </c>
      <c r="BQ64" s="24" t="e">
        <f t="shared" si="61"/>
        <v>#VALUE!</v>
      </c>
    </row>
    <row r="65" spans="1:69" x14ac:dyDescent="0.25">
      <c r="A65" s="22" t="str">
        <f t="shared" si="62"/>
        <v/>
      </c>
      <c r="B65" s="22" t="str">
        <f t="shared" si="27"/>
        <v>-</v>
      </c>
      <c r="C65" s="21" t="str">
        <f t="shared" si="46"/>
        <v>-</v>
      </c>
      <c r="D65" s="23" t="str">
        <f>+IF(A65="","-",VLOOKUP(AN65,VolumeTable!$H$4:$I$50000,2,FALSE))</f>
        <v>-</v>
      </c>
      <c r="G65" s="23" t="str">
        <f>+IF(A65="","-",VLOOKUP(BC65,VolumeTable!$H$4:$I$50000,2,FALSE))</f>
        <v>-</v>
      </c>
      <c r="H65" s="23" t="str">
        <f>+IF(A65="","-",VLOOKUP(BD65,VolumeTable!$H$4:$I$50000,2,FALSE))</f>
        <v>-</v>
      </c>
      <c r="I65" s="23" t="str">
        <f>+IF(A65="","-",VLOOKUP(BE65,VolumeTable!$H$4:$I$50000,2,FALSE))</f>
        <v>-</v>
      </c>
      <c r="J65" s="23" t="str">
        <f>+IF(A65="","-",VLOOKUP(BF65,VolumeTable!$H$4:$I$50000,2,FALSE))</f>
        <v>-</v>
      </c>
      <c r="K65" s="23" t="str">
        <f>+IF(A65="","-",VLOOKUP(BG65,VolumeTable!$H$4:$I$50000,2,FALSE))</f>
        <v>-</v>
      </c>
      <c r="L65" s="23" t="str">
        <f>+IF(A65="","-",VLOOKUP(BH65,VolumeTable!$H$4:$I$50000,2,FALSE))</f>
        <v>-</v>
      </c>
      <c r="M65" s="23" t="str">
        <f>+IF(A65="","-",VLOOKUP(BI65,VolumeTable!$H$4:$I$50000,2,FALSE))</f>
        <v>-</v>
      </c>
      <c r="N65" s="23" t="str">
        <f>+IF(A65="","-",VLOOKUP(BJ65,VolumeTable!$H$4:$I$50000,2,FALSE))</f>
        <v>-</v>
      </c>
      <c r="O65" s="23" t="str">
        <f>+IF(A65="","-",VLOOKUP(BK65,VolumeTable!$H$4:$I$50000,2,FALSE))</f>
        <v>-</v>
      </c>
      <c r="P65" s="23" t="str">
        <f>+IF(A65="","-",VLOOKUP(BL65,VolumeTable!$H$4:$I$50000,2,FALSE))</f>
        <v>-</v>
      </c>
      <c r="Q65" s="23" t="str">
        <f>+IF(A65="","-",VLOOKUP(BM65,VolumeTable!$H$4:$I$50000,2,FALSE))</f>
        <v>-</v>
      </c>
      <c r="R65" s="23" t="str">
        <f>+IF(A65="","-",VLOOKUP(BN65,VolumeTable!$H$4:$I$50000,2,FALSE))</f>
        <v>-</v>
      </c>
      <c r="S65" s="23" t="str">
        <f>+IF(A65="","-",VLOOKUP(BO65,VolumeTable!$H$4:$I$50000,2,FALSE))</f>
        <v>-</v>
      </c>
      <c r="T65" s="23" t="str">
        <f>+IF(A65="","-",VLOOKUP(BP65,VolumeTable!$H$4:$I$50000,2,FALSE))</f>
        <v>-</v>
      </c>
      <c r="U65" s="23" t="str">
        <f>+IF(A65="","-",VLOOKUP(BQ65,VolumeTable!$H$4:$I$50000,2,FALSE))</f>
        <v>-</v>
      </c>
      <c r="W65" s="23" t="str">
        <f t="shared" si="19"/>
        <v>-</v>
      </c>
      <c r="X65" s="23" t="str">
        <f t="shared" si="20"/>
        <v>-</v>
      </c>
      <c r="Y65" s="23" t="str">
        <f t="shared" si="21"/>
        <v>-</v>
      </c>
      <c r="Z65" s="23" t="str">
        <f t="shared" si="21"/>
        <v>-</v>
      </c>
      <c r="AA65" s="23" t="str">
        <f t="shared" si="21"/>
        <v>-</v>
      </c>
      <c r="AB65" s="23" t="str">
        <f t="shared" si="21"/>
        <v>-</v>
      </c>
      <c r="AC65" s="23" t="str">
        <f t="shared" si="22"/>
        <v>-</v>
      </c>
      <c r="AD65" s="23" t="str">
        <f t="shared" si="22"/>
        <v>-</v>
      </c>
      <c r="AE65" s="23" t="str">
        <f t="shared" si="22"/>
        <v>-</v>
      </c>
      <c r="AF65" s="23" t="str">
        <f t="shared" si="22"/>
        <v>-</v>
      </c>
      <c r="AG65" s="23" t="str">
        <f t="shared" si="23"/>
        <v>-</v>
      </c>
      <c r="AH65" s="23" t="str">
        <f t="shared" si="23"/>
        <v>-</v>
      </c>
      <c r="AI65" s="23" t="str">
        <f t="shared" si="23"/>
        <v>-</v>
      </c>
      <c r="AJ65" s="23" t="str">
        <f t="shared" si="23"/>
        <v>-</v>
      </c>
      <c r="AK65" s="23" t="str">
        <f t="shared" si="24"/>
        <v>-</v>
      </c>
      <c r="AN65" s="24" t="e">
        <f t="shared" si="25"/>
        <v>#VALUE!</v>
      </c>
      <c r="AT65" s="26" t="s">
        <v>3</v>
      </c>
      <c r="AU65" s="19">
        <v>0.54166666666666696</v>
      </c>
      <c r="AV65" s="19" t="str">
        <f t="shared" si="0"/>
        <v>Wednesday 0.541666666666667</v>
      </c>
      <c r="AW65">
        <v>62</v>
      </c>
      <c r="BC65" s="24" t="e">
        <f t="shared" si="47"/>
        <v>#VALUE!</v>
      </c>
      <c r="BD65" s="24" t="e">
        <f t="shared" si="48"/>
        <v>#VALUE!</v>
      </c>
      <c r="BE65" s="24" t="e">
        <f t="shared" si="49"/>
        <v>#VALUE!</v>
      </c>
      <c r="BF65" s="24" t="e">
        <f t="shared" si="50"/>
        <v>#VALUE!</v>
      </c>
      <c r="BG65" s="24" t="e">
        <f t="shared" si="51"/>
        <v>#VALUE!</v>
      </c>
      <c r="BH65" s="24" t="e">
        <f t="shared" si="52"/>
        <v>#VALUE!</v>
      </c>
      <c r="BI65" s="24" t="e">
        <f t="shared" si="53"/>
        <v>#VALUE!</v>
      </c>
      <c r="BJ65" s="24" t="e">
        <f t="shared" si="54"/>
        <v>#VALUE!</v>
      </c>
      <c r="BK65" s="24" t="e">
        <f t="shared" si="55"/>
        <v>#VALUE!</v>
      </c>
      <c r="BL65" s="24" t="e">
        <f t="shared" si="56"/>
        <v>#VALUE!</v>
      </c>
      <c r="BM65" s="24" t="e">
        <f t="shared" si="57"/>
        <v>#VALUE!</v>
      </c>
      <c r="BN65" s="24" t="e">
        <f t="shared" si="58"/>
        <v>#VALUE!</v>
      </c>
      <c r="BO65" s="24" t="e">
        <f t="shared" si="59"/>
        <v>#VALUE!</v>
      </c>
      <c r="BP65" s="24" t="e">
        <f t="shared" si="60"/>
        <v>#VALUE!</v>
      </c>
      <c r="BQ65" s="24" t="e">
        <f t="shared" si="61"/>
        <v>#VALUE!</v>
      </c>
    </row>
    <row r="66" spans="1:69" x14ac:dyDescent="0.25">
      <c r="A66" s="22" t="str">
        <f t="shared" si="62"/>
        <v/>
      </c>
      <c r="B66" s="22" t="str">
        <f t="shared" si="27"/>
        <v>-</v>
      </c>
      <c r="C66" s="21" t="str">
        <f t="shared" si="46"/>
        <v>-</v>
      </c>
      <c r="D66" s="23" t="str">
        <f>+IF(A66="","-",VLOOKUP(AN66,VolumeTable!$H$4:$I$50000,2,FALSE))</f>
        <v>-</v>
      </c>
      <c r="G66" s="23" t="str">
        <f>+IF(A66="","-",VLOOKUP(BC66,VolumeTable!$H$4:$I$50000,2,FALSE))</f>
        <v>-</v>
      </c>
      <c r="H66" s="23" t="str">
        <f>+IF(A66="","-",VLOOKUP(BD66,VolumeTable!$H$4:$I$50000,2,FALSE))</f>
        <v>-</v>
      </c>
      <c r="I66" s="23" t="str">
        <f>+IF(A66="","-",VLOOKUP(BE66,VolumeTable!$H$4:$I$50000,2,FALSE))</f>
        <v>-</v>
      </c>
      <c r="J66" s="23" t="str">
        <f>+IF(A66="","-",VLOOKUP(BF66,VolumeTable!$H$4:$I$50000,2,FALSE))</f>
        <v>-</v>
      </c>
      <c r="K66" s="23" t="str">
        <f>+IF(A66="","-",VLOOKUP(BG66,VolumeTable!$H$4:$I$50000,2,FALSE))</f>
        <v>-</v>
      </c>
      <c r="L66" s="23" t="str">
        <f>+IF(A66="","-",VLOOKUP(BH66,VolumeTable!$H$4:$I$50000,2,FALSE))</f>
        <v>-</v>
      </c>
      <c r="M66" s="23" t="str">
        <f>+IF(A66="","-",VLOOKUP(BI66,VolumeTable!$H$4:$I$50000,2,FALSE))</f>
        <v>-</v>
      </c>
      <c r="N66" s="23" t="str">
        <f>+IF(A66="","-",VLOOKUP(BJ66,VolumeTable!$H$4:$I$50000,2,FALSE))</f>
        <v>-</v>
      </c>
      <c r="O66" s="23" t="str">
        <f>+IF(A66="","-",VLOOKUP(BK66,VolumeTable!$H$4:$I$50000,2,FALSE))</f>
        <v>-</v>
      </c>
      <c r="P66" s="23" t="str">
        <f>+IF(A66="","-",VLOOKUP(BL66,VolumeTable!$H$4:$I$50000,2,FALSE))</f>
        <v>-</v>
      </c>
      <c r="Q66" s="23" t="str">
        <f>+IF(A66="","-",VLOOKUP(BM66,VolumeTable!$H$4:$I$50000,2,FALSE))</f>
        <v>-</v>
      </c>
      <c r="R66" s="23" t="str">
        <f>+IF(A66="","-",VLOOKUP(BN66,VolumeTable!$H$4:$I$50000,2,FALSE))</f>
        <v>-</v>
      </c>
      <c r="S66" s="23" t="str">
        <f>+IF(A66="","-",VLOOKUP(BO66,VolumeTable!$H$4:$I$50000,2,FALSE))</f>
        <v>-</v>
      </c>
      <c r="T66" s="23" t="str">
        <f>+IF(A66="","-",VLOOKUP(BP66,VolumeTable!$H$4:$I$50000,2,FALSE))</f>
        <v>-</v>
      </c>
      <c r="U66" s="23" t="str">
        <f>+IF(A66="","-",VLOOKUP(BQ66,VolumeTable!$H$4:$I$50000,2,FALSE))</f>
        <v>-</v>
      </c>
      <c r="W66" s="23" t="str">
        <f t="shared" si="19"/>
        <v>-</v>
      </c>
      <c r="X66" s="23" t="str">
        <f t="shared" si="20"/>
        <v>-</v>
      </c>
      <c r="Y66" s="23" t="str">
        <f t="shared" si="21"/>
        <v>-</v>
      </c>
      <c r="Z66" s="23" t="str">
        <f t="shared" si="21"/>
        <v>-</v>
      </c>
      <c r="AA66" s="23" t="str">
        <f t="shared" si="21"/>
        <v>-</v>
      </c>
      <c r="AB66" s="23" t="str">
        <f t="shared" si="21"/>
        <v>-</v>
      </c>
      <c r="AC66" s="23" t="str">
        <f t="shared" si="22"/>
        <v>-</v>
      </c>
      <c r="AD66" s="23" t="str">
        <f t="shared" si="22"/>
        <v>-</v>
      </c>
      <c r="AE66" s="23" t="str">
        <f t="shared" si="22"/>
        <v>-</v>
      </c>
      <c r="AF66" s="23" t="str">
        <f t="shared" si="22"/>
        <v>-</v>
      </c>
      <c r="AG66" s="23" t="str">
        <f t="shared" si="23"/>
        <v>-</v>
      </c>
      <c r="AH66" s="23" t="str">
        <f t="shared" si="23"/>
        <v>-</v>
      </c>
      <c r="AI66" s="23" t="str">
        <f t="shared" si="23"/>
        <v>-</v>
      </c>
      <c r="AJ66" s="23" t="str">
        <f t="shared" si="23"/>
        <v>-</v>
      </c>
      <c r="AK66" s="23" t="str">
        <f t="shared" si="24"/>
        <v>-</v>
      </c>
      <c r="AN66" s="24" t="e">
        <f t="shared" si="25"/>
        <v>#VALUE!</v>
      </c>
      <c r="AT66" s="26" t="s">
        <v>3</v>
      </c>
      <c r="AU66" s="19">
        <v>0.58333333333333304</v>
      </c>
      <c r="AV66" s="19" t="str">
        <f t="shared" si="0"/>
        <v>Wednesday 0.583333333333333</v>
      </c>
      <c r="AW66">
        <v>63</v>
      </c>
      <c r="BC66" s="24" t="e">
        <f t="shared" si="47"/>
        <v>#VALUE!</v>
      </c>
      <c r="BD66" s="24" t="e">
        <f t="shared" si="48"/>
        <v>#VALUE!</v>
      </c>
      <c r="BE66" s="24" t="e">
        <f t="shared" si="49"/>
        <v>#VALUE!</v>
      </c>
      <c r="BF66" s="24" t="e">
        <f t="shared" si="50"/>
        <v>#VALUE!</v>
      </c>
      <c r="BG66" s="24" t="e">
        <f t="shared" si="51"/>
        <v>#VALUE!</v>
      </c>
      <c r="BH66" s="24" t="e">
        <f t="shared" si="52"/>
        <v>#VALUE!</v>
      </c>
      <c r="BI66" s="24" t="e">
        <f t="shared" si="53"/>
        <v>#VALUE!</v>
      </c>
      <c r="BJ66" s="24" t="e">
        <f t="shared" si="54"/>
        <v>#VALUE!</v>
      </c>
      <c r="BK66" s="24" t="e">
        <f t="shared" si="55"/>
        <v>#VALUE!</v>
      </c>
      <c r="BL66" s="24" t="e">
        <f t="shared" si="56"/>
        <v>#VALUE!</v>
      </c>
      <c r="BM66" s="24" t="e">
        <f t="shared" si="57"/>
        <v>#VALUE!</v>
      </c>
      <c r="BN66" s="24" t="e">
        <f t="shared" si="58"/>
        <v>#VALUE!</v>
      </c>
      <c r="BO66" s="24" t="e">
        <f t="shared" si="59"/>
        <v>#VALUE!</v>
      </c>
      <c r="BP66" s="24" t="e">
        <f t="shared" si="60"/>
        <v>#VALUE!</v>
      </c>
      <c r="BQ66" s="24" t="e">
        <f t="shared" si="61"/>
        <v>#VALUE!</v>
      </c>
    </row>
    <row r="67" spans="1:69" x14ac:dyDescent="0.25">
      <c r="A67" s="22" t="str">
        <f t="shared" si="62"/>
        <v/>
      </c>
      <c r="B67" s="22" t="str">
        <f t="shared" si="27"/>
        <v>-</v>
      </c>
      <c r="C67" s="21" t="str">
        <f t="shared" si="46"/>
        <v>-</v>
      </c>
      <c r="D67" s="23" t="str">
        <f>+IF(A67="","-",VLOOKUP(AN67,VolumeTable!$H$4:$I$50000,2,FALSE))</f>
        <v>-</v>
      </c>
      <c r="G67" s="23" t="str">
        <f>+IF(A67="","-",VLOOKUP(BC67,VolumeTable!$H$4:$I$50000,2,FALSE))</f>
        <v>-</v>
      </c>
      <c r="H67" s="23" t="str">
        <f>+IF(A67="","-",VLOOKUP(BD67,VolumeTable!$H$4:$I$50000,2,FALSE))</f>
        <v>-</v>
      </c>
      <c r="I67" s="23" t="str">
        <f>+IF(A67="","-",VLOOKUP(BE67,VolumeTable!$H$4:$I$50000,2,FALSE))</f>
        <v>-</v>
      </c>
      <c r="J67" s="23" t="str">
        <f>+IF(A67="","-",VLOOKUP(BF67,VolumeTable!$H$4:$I$50000,2,FALSE))</f>
        <v>-</v>
      </c>
      <c r="K67" s="23" t="str">
        <f>+IF(A67="","-",VLOOKUP(BG67,VolumeTable!$H$4:$I$50000,2,FALSE))</f>
        <v>-</v>
      </c>
      <c r="L67" s="23" t="str">
        <f>+IF(A67="","-",VLOOKUP(BH67,VolumeTable!$H$4:$I$50000,2,FALSE))</f>
        <v>-</v>
      </c>
      <c r="M67" s="23" t="str">
        <f>+IF(A67="","-",VLOOKUP(BI67,VolumeTable!$H$4:$I$50000,2,FALSE))</f>
        <v>-</v>
      </c>
      <c r="N67" s="23" t="str">
        <f>+IF(A67="","-",VLOOKUP(BJ67,VolumeTable!$H$4:$I$50000,2,FALSE))</f>
        <v>-</v>
      </c>
      <c r="O67" s="23" t="str">
        <f>+IF(A67="","-",VLOOKUP(BK67,VolumeTable!$H$4:$I$50000,2,FALSE))</f>
        <v>-</v>
      </c>
      <c r="P67" s="23" t="str">
        <f>+IF(A67="","-",VLOOKUP(BL67,VolumeTable!$H$4:$I$50000,2,FALSE))</f>
        <v>-</v>
      </c>
      <c r="Q67" s="23" t="str">
        <f>+IF(A67="","-",VLOOKUP(BM67,VolumeTable!$H$4:$I$50000,2,FALSE))</f>
        <v>-</v>
      </c>
      <c r="R67" s="23" t="str">
        <f>+IF(A67="","-",VLOOKUP(BN67,VolumeTable!$H$4:$I$50000,2,FALSE))</f>
        <v>-</v>
      </c>
      <c r="S67" s="23" t="str">
        <f>+IF(A67="","-",VLOOKUP(BO67,VolumeTable!$H$4:$I$50000,2,FALSE))</f>
        <v>-</v>
      </c>
      <c r="T67" s="23" t="str">
        <f>+IF(A67="","-",VLOOKUP(BP67,VolumeTable!$H$4:$I$50000,2,FALSE))</f>
        <v>-</v>
      </c>
      <c r="U67" s="23" t="str">
        <f>+IF(A67="","-",VLOOKUP(BQ67,VolumeTable!$H$4:$I$50000,2,FALSE))</f>
        <v>-</v>
      </c>
      <c r="W67" s="23" t="str">
        <f t="shared" si="19"/>
        <v>-</v>
      </c>
      <c r="X67" s="23" t="str">
        <f t="shared" si="20"/>
        <v>-</v>
      </c>
      <c r="Y67" s="23" t="str">
        <f t="shared" si="21"/>
        <v>-</v>
      </c>
      <c r="Z67" s="23" t="str">
        <f t="shared" si="21"/>
        <v>-</v>
      </c>
      <c r="AA67" s="23" t="str">
        <f t="shared" si="21"/>
        <v>-</v>
      </c>
      <c r="AB67" s="23" t="str">
        <f t="shared" si="21"/>
        <v>-</v>
      </c>
      <c r="AC67" s="23" t="str">
        <f t="shared" si="22"/>
        <v>-</v>
      </c>
      <c r="AD67" s="23" t="str">
        <f t="shared" si="22"/>
        <v>-</v>
      </c>
      <c r="AE67" s="23" t="str">
        <f t="shared" si="22"/>
        <v>-</v>
      </c>
      <c r="AF67" s="23" t="str">
        <f t="shared" si="22"/>
        <v>-</v>
      </c>
      <c r="AG67" s="23" t="str">
        <f t="shared" si="23"/>
        <v>-</v>
      </c>
      <c r="AH67" s="23" t="str">
        <f t="shared" si="23"/>
        <v>-</v>
      </c>
      <c r="AI67" s="23" t="str">
        <f t="shared" si="23"/>
        <v>-</v>
      </c>
      <c r="AJ67" s="23" t="str">
        <f t="shared" si="23"/>
        <v>-</v>
      </c>
      <c r="AK67" s="23" t="str">
        <f t="shared" si="24"/>
        <v>-</v>
      </c>
      <c r="AN67" s="24" t="e">
        <f t="shared" si="25"/>
        <v>#VALUE!</v>
      </c>
      <c r="AT67" s="26" t="s">
        <v>3</v>
      </c>
      <c r="AU67" s="19">
        <v>0.625</v>
      </c>
      <c r="AV67" s="19" t="str">
        <f t="shared" si="0"/>
        <v>Wednesday 0.625</v>
      </c>
      <c r="AW67">
        <v>64</v>
      </c>
      <c r="BC67" s="24" t="e">
        <f t="shared" si="47"/>
        <v>#VALUE!</v>
      </c>
      <c r="BD67" s="24" t="e">
        <f t="shared" si="48"/>
        <v>#VALUE!</v>
      </c>
      <c r="BE67" s="24" t="e">
        <f t="shared" si="49"/>
        <v>#VALUE!</v>
      </c>
      <c r="BF67" s="24" t="e">
        <f t="shared" si="50"/>
        <v>#VALUE!</v>
      </c>
      <c r="BG67" s="24" t="e">
        <f t="shared" si="51"/>
        <v>#VALUE!</v>
      </c>
      <c r="BH67" s="24" t="e">
        <f t="shared" si="52"/>
        <v>#VALUE!</v>
      </c>
      <c r="BI67" s="24" t="e">
        <f t="shared" si="53"/>
        <v>#VALUE!</v>
      </c>
      <c r="BJ67" s="24" t="e">
        <f t="shared" si="54"/>
        <v>#VALUE!</v>
      </c>
      <c r="BK67" s="24" t="e">
        <f t="shared" si="55"/>
        <v>#VALUE!</v>
      </c>
      <c r="BL67" s="24" t="e">
        <f t="shared" si="56"/>
        <v>#VALUE!</v>
      </c>
      <c r="BM67" s="24" t="e">
        <f t="shared" si="57"/>
        <v>#VALUE!</v>
      </c>
      <c r="BN67" s="24" t="e">
        <f t="shared" si="58"/>
        <v>#VALUE!</v>
      </c>
      <c r="BO67" s="24" t="e">
        <f t="shared" si="59"/>
        <v>#VALUE!</v>
      </c>
      <c r="BP67" s="24" t="e">
        <f t="shared" si="60"/>
        <v>#VALUE!</v>
      </c>
      <c r="BQ67" s="24" t="e">
        <f t="shared" si="61"/>
        <v>#VALUE!</v>
      </c>
    </row>
    <row r="68" spans="1:69" x14ac:dyDescent="0.25">
      <c r="A68" s="22" t="str">
        <f t="shared" si="62"/>
        <v/>
      </c>
      <c r="B68" s="22" t="str">
        <f t="shared" si="27"/>
        <v>-</v>
      </c>
      <c r="C68" s="21" t="str">
        <f t="shared" si="46"/>
        <v>-</v>
      </c>
      <c r="D68" s="23" t="str">
        <f>+IF(A68="","-",VLOOKUP(AN68,VolumeTable!$H$4:$I$50000,2,FALSE))</f>
        <v>-</v>
      </c>
      <c r="G68" s="23" t="str">
        <f>+IF(A68="","-",VLOOKUP(BC68,VolumeTable!$H$4:$I$50000,2,FALSE))</f>
        <v>-</v>
      </c>
      <c r="H68" s="23" t="str">
        <f>+IF(A68="","-",VLOOKUP(BD68,VolumeTable!$H$4:$I$50000,2,FALSE))</f>
        <v>-</v>
      </c>
      <c r="I68" s="23" t="str">
        <f>+IF(A68="","-",VLOOKUP(BE68,VolumeTable!$H$4:$I$50000,2,FALSE))</f>
        <v>-</v>
      </c>
      <c r="J68" s="23" t="str">
        <f>+IF(A68="","-",VLOOKUP(BF68,VolumeTable!$H$4:$I$50000,2,FALSE))</f>
        <v>-</v>
      </c>
      <c r="K68" s="23" t="str">
        <f>+IF(A68="","-",VLOOKUP(BG68,VolumeTable!$H$4:$I$50000,2,FALSE))</f>
        <v>-</v>
      </c>
      <c r="L68" s="23" t="str">
        <f>+IF(A68="","-",VLOOKUP(BH68,VolumeTable!$H$4:$I$50000,2,FALSE))</f>
        <v>-</v>
      </c>
      <c r="M68" s="23" t="str">
        <f>+IF(A68="","-",VLOOKUP(BI68,VolumeTable!$H$4:$I$50000,2,FALSE))</f>
        <v>-</v>
      </c>
      <c r="N68" s="23" t="str">
        <f>+IF(A68="","-",VLOOKUP(BJ68,VolumeTable!$H$4:$I$50000,2,FALSE))</f>
        <v>-</v>
      </c>
      <c r="O68" s="23" t="str">
        <f>+IF(A68="","-",VLOOKUP(BK68,VolumeTable!$H$4:$I$50000,2,FALSE))</f>
        <v>-</v>
      </c>
      <c r="P68" s="23" t="str">
        <f>+IF(A68="","-",VLOOKUP(BL68,VolumeTable!$H$4:$I$50000,2,FALSE))</f>
        <v>-</v>
      </c>
      <c r="Q68" s="23" t="str">
        <f>+IF(A68="","-",VLOOKUP(BM68,VolumeTable!$H$4:$I$50000,2,FALSE))</f>
        <v>-</v>
      </c>
      <c r="R68" s="23" t="str">
        <f>+IF(A68="","-",VLOOKUP(BN68,VolumeTable!$H$4:$I$50000,2,FALSE))</f>
        <v>-</v>
      </c>
      <c r="S68" s="23" t="str">
        <f>+IF(A68="","-",VLOOKUP(BO68,VolumeTable!$H$4:$I$50000,2,FALSE))</f>
        <v>-</v>
      </c>
      <c r="T68" s="23" t="str">
        <f>+IF(A68="","-",VLOOKUP(BP68,VolumeTable!$H$4:$I$50000,2,FALSE))</f>
        <v>-</v>
      </c>
      <c r="U68" s="23" t="str">
        <f>+IF(A68="","-",VLOOKUP(BQ68,VolumeTable!$H$4:$I$50000,2,FALSE))</f>
        <v>-</v>
      </c>
      <c r="W68" s="23" t="str">
        <f t="shared" si="19"/>
        <v>-</v>
      </c>
      <c r="X68" s="23" t="str">
        <f t="shared" si="20"/>
        <v>-</v>
      </c>
      <c r="Y68" s="23" t="str">
        <f t="shared" si="21"/>
        <v>-</v>
      </c>
      <c r="Z68" s="23" t="str">
        <f t="shared" si="21"/>
        <v>-</v>
      </c>
      <c r="AA68" s="23" t="str">
        <f t="shared" si="21"/>
        <v>-</v>
      </c>
      <c r="AB68" s="23" t="str">
        <f t="shared" si="21"/>
        <v>-</v>
      </c>
      <c r="AC68" s="23" t="str">
        <f t="shared" si="22"/>
        <v>-</v>
      </c>
      <c r="AD68" s="23" t="str">
        <f t="shared" si="22"/>
        <v>-</v>
      </c>
      <c r="AE68" s="23" t="str">
        <f t="shared" si="22"/>
        <v>-</v>
      </c>
      <c r="AF68" s="23" t="str">
        <f t="shared" si="22"/>
        <v>-</v>
      </c>
      <c r="AG68" s="23" t="str">
        <f t="shared" si="23"/>
        <v>-</v>
      </c>
      <c r="AH68" s="23" t="str">
        <f t="shared" si="23"/>
        <v>-</v>
      </c>
      <c r="AI68" s="23" t="str">
        <f t="shared" si="23"/>
        <v>-</v>
      </c>
      <c r="AJ68" s="23" t="str">
        <f t="shared" si="23"/>
        <v>-</v>
      </c>
      <c r="AK68" s="23" t="str">
        <f t="shared" si="24"/>
        <v>-</v>
      </c>
      <c r="AN68" s="24" t="e">
        <f t="shared" si="25"/>
        <v>#VALUE!</v>
      </c>
      <c r="AT68" s="26" t="s">
        <v>3</v>
      </c>
      <c r="AU68" s="19">
        <v>0.66666666666666696</v>
      </c>
      <c r="AV68" s="19" t="str">
        <f t="shared" si="0"/>
        <v>Wednesday 0.666666666666667</v>
      </c>
      <c r="AW68">
        <v>65</v>
      </c>
      <c r="BC68" s="24" t="e">
        <f t="shared" si="47"/>
        <v>#VALUE!</v>
      </c>
      <c r="BD68" s="24" t="e">
        <f t="shared" si="48"/>
        <v>#VALUE!</v>
      </c>
      <c r="BE68" s="24" t="e">
        <f t="shared" si="49"/>
        <v>#VALUE!</v>
      </c>
      <c r="BF68" s="24" t="e">
        <f t="shared" si="50"/>
        <v>#VALUE!</v>
      </c>
      <c r="BG68" s="24" t="e">
        <f t="shared" si="51"/>
        <v>#VALUE!</v>
      </c>
      <c r="BH68" s="24" t="e">
        <f t="shared" si="52"/>
        <v>#VALUE!</v>
      </c>
      <c r="BI68" s="24" t="e">
        <f t="shared" si="53"/>
        <v>#VALUE!</v>
      </c>
      <c r="BJ68" s="24" t="e">
        <f t="shared" si="54"/>
        <v>#VALUE!</v>
      </c>
      <c r="BK68" s="24" t="e">
        <f t="shared" si="55"/>
        <v>#VALUE!</v>
      </c>
      <c r="BL68" s="24" t="e">
        <f t="shared" si="56"/>
        <v>#VALUE!</v>
      </c>
      <c r="BM68" s="24" t="e">
        <f t="shared" si="57"/>
        <v>#VALUE!</v>
      </c>
      <c r="BN68" s="24" t="e">
        <f t="shared" si="58"/>
        <v>#VALUE!</v>
      </c>
      <c r="BO68" s="24" t="e">
        <f t="shared" si="59"/>
        <v>#VALUE!</v>
      </c>
      <c r="BP68" s="24" t="e">
        <f t="shared" si="60"/>
        <v>#VALUE!</v>
      </c>
      <c r="BQ68" s="24" t="e">
        <f t="shared" si="61"/>
        <v>#VALUE!</v>
      </c>
    </row>
    <row r="69" spans="1:69" x14ac:dyDescent="0.25">
      <c r="A69" s="22" t="str">
        <f t="shared" si="62"/>
        <v/>
      </c>
      <c r="B69" s="22" t="str">
        <f t="shared" si="27"/>
        <v>-</v>
      </c>
      <c r="C69" s="21" t="str">
        <f t="shared" si="46"/>
        <v>-</v>
      </c>
      <c r="D69" s="23" t="str">
        <f>+IF(A69="","-",VLOOKUP(AN69,VolumeTable!$H$4:$I$50000,2,FALSE))</f>
        <v>-</v>
      </c>
      <c r="G69" s="23" t="str">
        <f>+IF(A69="","-",VLOOKUP(BC69,VolumeTable!$H$4:$I$50000,2,FALSE))</f>
        <v>-</v>
      </c>
      <c r="H69" s="23" t="str">
        <f>+IF(A69="","-",VLOOKUP(BD69,VolumeTable!$H$4:$I$50000,2,FALSE))</f>
        <v>-</v>
      </c>
      <c r="I69" s="23" t="str">
        <f>+IF(A69="","-",VLOOKUP(BE69,VolumeTable!$H$4:$I$50000,2,FALSE))</f>
        <v>-</v>
      </c>
      <c r="J69" s="23" t="str">
        <f>+IF(A69="","-",VLOOKUP(BF69,VolumeTable!$H$4:$I$50000,2,FALSE))</f>
        <v>-</v>
      </c>
      <c r="K69" s="23" t="str">
        <f>+IF(A69="","-",VLOOKUP(BG69,VolumeTable!$H$4:$I$50000,2,FALSE))</f>
        <v>-</v>
      </c>
      <c r="L69" s="23" t="str">
        <f>+IF(A69="","-",VLOOKUP(BH69,VolumeTable!$H$4:$I$50000,2,FALSE))</f>
        <v>-</v>
      </c>
      <c r="M69" s="23" t="str">
        <f>+IF(A69="","-",VLOOKUP(BI69,VolumeTable!$H$4:$I$50000,2,FALSE))</f>
        <v>-</v>
      </c>
      <c r="N69" s="23" t="str">
        <f>+IF(A69="","-",VLOOKUP(BJ69,VolumeTable!$H$4:$I$50000,2,FALSE))</f>
        <v>-</v>
      </c>
      <c r="O69" s="23" t="str">
        <f>+IF(A69="","-",VLOOKUP(BK69,VolumeTable!$H$4:$I$50000,2,FALSE))</f>
        <v>-</v>
      </c>
      <c r="P69" s="23" t="str">
        <f>+IF(A69="","-",VLOOKUP(BL69,VolumeTable!$H$4:$I$50000,2,FALSE))</f>
        <v>-</v>
      </c>
      <c r="Q69" s="23" t="str">
        <f>+IF(A69="","-",VLOOKUP(BM69,VolumeTable!$H$4:$I$50000,2,FALSE))</f>
        <v>-</v>
      </c>
      <c r="R69" s="23" t="str">
        <f>+IF(A69="","-",VLOOKUP(BN69,VolumeTable!$H$4:$I$50000,2,FALSE))</f>
        <v>-</v>
      </c>
      <c r="S69" s="23" t="str">
        <f>+IF(A69="","-",VLOOKUP(BO69,VolumeTable!$H$4:$I$50000,2,FALSE))</f>
        <v>-</v>
      </c>
      <c r="T69" s="23" t="str">
        <f>+IF(A69="","-",VLOOKUP(BP69,VolumeTable!$H$4:$I$50000,2,FALSE))</f>
        <v>-</v>
      </c>
      <c r="U69" s="23" t="str">
        <f>+IF(A69="","-",VLOOKUP(BQ69,VolumeTable!$H$4:$I$50000,2,FALSE))</f>
        <v>-</v>
      </c>
      <c r="W69" s="23" t="str">
        <f t="shared" si="19"/>
        <v>-</v>
      </c>
      <c r="X69" s="23" t="str">
        <f t="shared" si="20"/>
        <v>-</v>
      </c>
      <c r="Y69" s="23" t="str">
        <f t="shared" si="21"/>
        <v>-</v>
      </c>
      <c r="Z69" s="23" t="str">
        <f t="shared" si="21"/>
        <v>-</v>
      </c>
      <c r="AA69" s="23" t="str">
        <f t="shared" si="21"/>
        <v>-</v>
      </c>
      <c r="AB69" s="23" t="str">
        <f t="shared" si="21"/>
        <v>-</v>
      </c>
      <c r="AC69" s="23" t="str">
        <f t="shared" si="22"/>
        <v>-</v>
      </c>
      <c r="AD69" s="23" t="str">
        <f t="shared" si="22"/>
        <v>-</v>
      </c>
      <c r="AE69" s="23" t="str">
        <f t="shared" si="22"/>
        <v>-</v>
      </c>
      <c r="AF69" s="23" t="str">
        <f t="shared" si="22"/>
        <v>-</v>
      </c>
      <c r="AG69" s="23" t="str">
        <f t="shared" si="23"/>
        <v>-</v>
      </c>
      <c r="AH69" s="23" t="str">
        <f t="shared" si="23"/>
        <v>-</v>
      </c>
      <c r="AI69" s="23" t="str">
        <f t="shared" si="23"/>
        <v>-</v>
      </c>
      <c r="AJ69" s="23" t="str">
        <f t="shared" si="23"/>
        <v>-</v>
      </c>
      <c r="AK69" s="23" t="str">
        <f t="shared" si="24"/>
        <v>-</v>
      </c>
      <c r="AN69" s="24" t="e">
        <f t="shared" si="25"/>
        <v>#VALUE!</v>
      </c>
      <c r="AT69" s="26" t="s">
        <v>3</v>
      </c>
      <c r="AU69" s="19">
        <v>0.70833333333333304</v>
      </c>
      <c r="AV69" s="19" t="str">
        <f t="shared" ref="AV69:AV132" si="63">+CONCATENATE(AT69," ",AU69)</f>
        <v>Wednesday 0.708333333333333</v>
      </c>
      <c r="AW69">
        <v>66</v>
      </c>
      <c r="BC69" s="24" t="e">
        <f t="shared" si="47"/>
        <v>#VALUE!</v>
      </c>
      <c r="BD69" s="24" t="e">
        <f t="shared" si="48"/>
        <v>#VALUE!</v>
      </c>
      <c r="BE69" s="24" t="e">
        <f t="shared" si="49"/>
        <v>#VALUE!</v>
      </c>
      <c r="BF69" s="24" t="e">
        <f t="shared" si="50"/>
        <v>#VALUE!</v>
      </c>
      <c r="BG69" s="24" t="e">
        <f t="shared" si="51"/>
        <v>#VALUE!</v>
      </c>
      <c r="BH69" s="24" t="e">
        <f t="shared" si="52"/>
        <v>#VALUE!</v>
      </c>
      <c r="BI69" s="24" t="e">
        <f t="shared" si="53"/>
        <v>#VALUE!</v>
      </c>
      <c r="BJ69" s="24" t="e">
        <f t="shared" si="54"/>
        <v>#VALUE!</v>
      </c>
      <c r="BK69" s="24" t="e">
        <f t="shared" si="55"/>
        <v>#VALUE!</v>
      </c>
      <c r="BL69" s="24" t="e">
        <f t="shared" si="56"/>
        <v>#VALUE!</v>
      </c>
      <c r="BM69" s="24" t="e">
        <f t="shared" si="57"/>
        <v>#VALUE!</v>
      </c>
      <c r="BN69" s="24" t="e">
        <f t="shared" si="58"/>
        <v>#VALUE!</v>
      </c>
      <c r="BO69" s="24" t="e">
        <f t="shared" si="59"/>
        <v>#VALUE!</v>
      </c>
      <c r="BP69" s="24" t="e">
        <f t="shared" si="60"/>
        <v>#VALUE!</v>
      </c>
      <c r="BQ69" s="24" t="e">
        <f t="shared" si="61"/>
        <v>#VALUE!</v>
      </c>
    </row>
    <row r="70" spans="1:69" x14ac:dyDescent="0.25">
      <c r="A70" s="22" t="str">
        <f t="shared" si="62"/>
        <v/>
      </c>
      <c r="B70" s="22" t="str">
        <f t="shared" si="27"/>
        <v>-</v>
      </c>
      <c r="C70" s="21" t="str">
        <f t="shared" si="46"/>
        <v>-</v>
      </c>
      <c r="D70" s="23" t="str">
        <f>+IF(A70="","-",VLOOKUP(AN70,VolumeTable!$H$4:$I$50000,2,FALSE))</f>
        <v>-</v>
      </c>
      <c r="G70" s="23" t="str">
        <f>+IF(A70="","-",VLOOKUP(BC70,VolumeTable!$H$4:$I$50000,2,FALSE))</f>
        <v>-</v>
      </c>
      <c r="H70" s="23" t="str">
        <f>+IF(A70="","-",VLOOKUP(BD70,VolumeTable!$H$4:$I$50000,2,FALSE))</f>
        <v>-</v>
      </c>
      <c r="I70" s="23" t="str">
        <f>+IF(A70="","-",VLOOKUP(BE70,VolumeTable!$H$4:$I$50000,2,FALSE))</f>
        <v>-</v>
      </c>
      <c r="J70" s="23" t="str">
        <f>+IF(A70="","-",VLOOKUP(BF70,VolumeTable!$H$4:$I$50000,2,FALSE))</f>
        <v>-</v>
      </c>
      <c r="K70" s="23" t="str">
        <f>+IF(A70="","-",VLOOKUP(BG70,VolumeTable!$H$4:$I$50000,2,FALSE))</f>
        <v>-</v>
      </c>
      <c r="L70" s="23" t="str">
        <f>+IF(A70="","-",VLOOKUP(BH70,VolumeTable!$H$4:$I$50000,2,FALSE))</f>
        <v>-</v>
      </c>
      <c r="M70" s="23" t="str">
        <f>+IF(A70="","-",VLOOKUP(BI70,VolumeTable!$H$4:$I$50000,2,FALSE))</f>
        <v>-</v>
      </c>
      <c r="N70" s="23" t="str">
        <f>+IF(A70="","-",VLOOKUP(BJ70,VolumeTable!$H$4:$I$50000,2,FALSE))</f>
        <v>-</v>
      </c>
      <c r="O70" s="23" t="str">
        <f>+IF(A70="","-",VLOOKUP(BK70,VolumeTable!$H$4:$I$50000,2,FALSE))</f>
        <v>-</v>
      </c>
      <c r="P70" s="23" t="str">
        <f>+IF(A70="","-",VLOOKUP(BL70,VolumeTable!$H$4:$I$50000,2,FALSE))</f>
        <v>-</v>
      </c>
      <c r="Q70" s="23" t="str">
        <f>+IF(A70="","-",VLOOKUP(BM70,VolumeTable!$H$4:$I$50000,2,FALSE))</f>
        <v>-</v>
      </c>
      <c r="R70" s="23" t="str">
        <f>+IF(A70="","-",VLOOKUP(BN70,VolumeTable!$H$4:$I$50000,2,FALSE))</f>
        <v>-</v>
      </c>
      <c r="S70" s="23" t="str">
        <f>+IF(A70="","-",VLOOKUP(BO70,VolumeTable!$H$4:$I$50000,2,FALSE))</f>
        <v>-</v>
      </c>
      <c r="T70" s="23" t="str">
        <f>+IF(A70="","-",VLOOKUP(BP70,VolumeTable!$H$4:$I$50000,2,FALSE))</f>
        <v>-</v>
      </c>
      <c r="U70" s="23" t="str">
        <f>+IF(A70="","-",VLOOKUP(BQ70,VolumeTable!$H$4:$I$50000,2,FALSE))</f>
        <v>-</v>
      </c>
      <c r="W70" s="23" t="str">
        <f t="shared" si="19"/>
        <v>-</v>
      </c>
      <c r="X70" s="23" t="str">
        <f t="shared" si="20"/>
        <v>-</v>
      </c>
      <c r="Y70" s="23" t="str">
        <f t="shared" si="21"/>
        <v>-</v>
      </c>
      <c r="Z70" s="23" t="str">
        <f t="shared" si="21"/>
        <v>-</v>
      </c>
      <c r="AA70" s="23" t="str">
        <f t="shared" si="21"/>
        <v>-</v>
      </c>
      <c r="AB70" s="23" t="str">
        <f t="shared" si="21"/>
        <v>-</v>
      </c>
      <c r="AC70" s="23" t="str">
        <f t="shared" si="22"/>
        <v>-</v>
      </c>
      <c r="AD70" s="23" t="str">
        <f t="shared" si="22"/>
        <v>-</v>
      </c>
      <c r="AE70" s="23" t="str">
        <f t="shared" si="22"/>
        <v>-</v>
      </c>
      <c r="AF70" s="23" t="str">
        <f t="shared" si="22"/>
        <v>-</v>
      </c>
      <c r="AG70" s="23" t="str">
        <f t="shared" si="23"/>
        <v>-</v>
      </c>
      <c r="AH70" s="23" t="str">
        <f t="shared" si="23"/>
        <v>-</v>
      </c>
      <c r="AI70" s="23" t="str">
        <f t="shared" si="23"/>
        <v>-</v>
      </c>
      <c r="AJ70" s="23" t="str">
        <f t="shared" si="23"/>
        <v>-</v>
      </c>
      <c r="AK70" s="23" t="str">
        <f t="shared" si="24"/>
        <v>-</v>
      </c>
      <c r="AN70" s="24" t="e">
        <f t="shared" si="25"/>
        <v>#VALUE!</v>
      </c>
      <c r="AT70" s="26" t="s">
        <v>3</v>
      </c>
      <c r="AU70" s="19">
        <v>0.75</v>
      </c>
      <c r="AV70" s="19" t="str">
        <f t="shared" si="63"/>
        <v>Wednesday 0.75</v>
      </c>
      <c r="AW70">
        <v>67</v>
      </c>
      <c r="BC70" s="24" t="e">
        <f t="shared" si="47"/>
        <v>#VALUE!</v>
      </c>
      <c r="BD70" s="24" t="e">
        <f t="shared" si="48"/>
        <v>#VALUE!</v>
      </c>
      <c r="BE70" s="24" t="e">
        <f t="shared" si="49"/>
        <v>#VALUE!</v>
      </c>
      <c r="BF70" s="24" t="e">
        <f t="shared" si="50"/>
        <v>#VALUE!</v>
      </c>
      <c r="BG70" s="24" t="e">
        <f t="shared" si="51"/>
        <v>#VALUE!</v>
      </c>
      <c r="BH70" s="24" t="e">
        <f t="shared" si="52"/>
        <v>#VALUE!</v>
      </c>
      <c r="BI70" s="24" t="e">
        <f t="shared" si="53"/>
        <v>#VALUE!</v>
      </c>
      <c r="BJ70" s="24" t="e">
        <f t="shared" si="54"/>
        <v>#VALUE!</v>
      </c>
      <c r="BK70" s="24" t="e">
        <f t="shared" si="55"/>
        <v>#VALUE!</v>
      </c>
      <c r="BL70" s="24" t="e">
        <f t="shared" si="56"/>
        <v>#VALUE!</v>
      </c>
      <c r="BM70" s="24" t="e">
        <f t="shared" si="57"/>
        <v>#VALUE!</v>
      </c>
      <c r="BN70" s="24" t="e">
        <f t="shared" si="58"/>
        <v>#VALUE!</v>
      </c>
      <c r="BO70" s="24" t="e">
        <f t="shared" si="59"/>
        <v>#VALUE!</v>
      </c>
      <c r="BP70" s="24" t="e">
        <f t="shared" si="60"/>
        <v>#VALUE!</v>
      </c>
      <c r="BQ70" s="24" t="e">
        <f t="shared" si="61"/>
        <v>#VALUE!</v>
      </c>
    </row>
    <row r="71" spans="1:69" x14ac:dyDescent="0.25">
      <c r="A71" s="22" t="str">
        <f t="shared" si="62"/>
        <v/>
      </c>
      <c r="B71" s="22" t="str">
        <f t="shared" si="27"/>
        <v>-</v>
      </c>
      <c r="C71" s="21" t="str">
        <f t="shared" si="46"/>
        <v>-</v>
      </c>
      <c r="D71" s="23" t="str">
        <f>+IF(A71="","-",VLOOKUP(AN71,VolumeTable!$H$4:$I$50000,2,FALSE))</f>
        <v>-</v>
      </c>
      <c r="G71" s="23" t="str">
        <f>+IF(A71="","-",VLOOKUP(BC71,VolumeTable!$H$4:$I$50000,2,FALSE))</f>
        <v>-</v>
      </c>
      <c r="H71" s="23" t="str">
        <f>+IF(A71="","-",VLOOKUP(BD71,VolumeTable!$H$4:$I$50000,2,FALSE))</f>
        <v>-</v>
      </c>
      <c r="I71" s="23" t="str">
        <f>+IF(A71="","-",VLOOKUP(BE71,VolumeTable!$H$4:$I$50000,2,FALSE))</f>
        <v>-</v>
      </c>
      <c r="J71" s="23" t="str">
        <f>+IF(A71="","-",VLOOKUP(BF71,VolumeTable!$H$4:$I$50000,2,FALSE))</f>
        <v>-</v>
      </c>
      <c r="K71" s="23" t="str">
        <f>+IF(A71="","-",VLOOKUP(BG71,VolumeTable!$H$4:$I$50000,2,FALSE))</f>
        <v>-</v>
      </c>
      <c r="L71" s="23" t="str">
        <f>+IF(A71="","-",VLOOKUP(BH71,VolumeTable!$H$4:$I$50000,2,FALSE))</f>
        <v>-</v>
      </c>
      <c r="M71" s="23" t="str">
        <f>+IF(A71="","-",VLOOKUP(BI71,VolumeTable!$H$4:$I$50000,2,FALSE))</f>
        <v>-</v>
      </c>
      <c r="N71" s="23" t="str">
        <f>+IF(A71="","-",VLOOKUP(BJ71,VolumeTable!$H$4:$I$50000,2,FALSE))</f>
        <v>-</v>
      </c>
      <c r="O71" s="23" t="str">
        <f>+IF(A71="","-",VLOOKUP(BK71,VolumeTable!$H$4:$I$50000,2,FALSE))</f>
        <v>-</v>
      </c>
      <c r="P71" s="23" t="str">
        <f>+IF(A71="","-",VLOOKUP(BL71,VolumeTable!$H$4:$I$50000,2,FALSE))</f>
        <v>-</v>
      </c>
      <c r="Q71" s="23" t="str">
        <f>+IF(A71="","-",VLOOKUP(BM71,VolumeTable!$H$4:$I$50000,2,FALSE))</f>
        <v>-</v>
      </c>
      <c r="R71" s="23" t="str">
        <f>+IF(A71="","-",VLOOKUP(BN71,VolumeTable!$H$4:$I$50000,2,FALSE))</f>
        <v>-</v>
      </c>
      <c r="S71" s="23" t="str">
        <f>+IF(A71="","-",VLOOKUP(BO71,VolumeTable!$H$4:$I$50000,2,FALSE))</f>
        <v>-</v>
      </c>
      <c r="T71" s="23" t="str">
        <f>+IF(A71="","-",VLOOKUP(BP71,VolumeTable!$H$4:$I$50000,2,FALSE))</f>
        <v>-</v>
      </c>
      <c r="U71" s="23" t="str">
        <f>+IF(A71="","-",VLOOKUP(BQ71,VolumeTable!$H$4:$I$50000,2,FALSE))</f>
        <v>-</v>
      </c>
      <c r="W71" s="23" t="str">
        <f t="shared" si="19"/>
        <v>-</v>
      </c>
      <c r="X71" s="23" t="str">
        <f t="shared" si="20"/>
        <v>-</v>
      </c>
      <c r="Y71" s="23" t="str">
        <f t="shared" si="21"/>
        <v>-</v>
      </c>
      <c r="Z71" s="23" t="str">
        <f t="shared" si="21"/>
        <v>-</v>
      </c>
      <c r="AA71" s="23" t="str">
        <f t="shared" si="21"/>
        <v>-</v>
      </c>
      <c r="AB71" s="23" t="str">
        <f t="shared" si="21"/>
        <v>-</v>
      </c>
      <c r="AC71" s="23" t="str">
        <f t="shared" si="22"/>
        <v>-</v>
      </c>
      <c r="AD71" s="23" t="str">
        <f t="shared" si="22"/>
        <v>-</v>
      </c>
      <c r="AE71" s="23" t="str">
        <f t="shared" si="22"/>
        <v>-</v>
      </c>
      <c r="AF71" s="23" t="str">
        <f t="shared" si="22"/>
        <v>-</v>
      </c>
      <c r="AG71" s="23" t="str">
        <f t="shared" si="23"/>
        <v>-</v>
      </c>
      <c r="AH71" s="23" t="str">
        <f t="shared" si="23"/>
        <v>-</v>
      </c>
      <c r="AI71" s="23" t="str">
        <f t="shared" si="23"/>
        <v>-</v>
      </c>
      <c r="AJ71" s="23" t="str">
        <f t="shared" si="23"/>
        <v>-</v>
      </c>
      <c r="AK71" s="23" t="str">
        <f t="shared" si="24"/>
        <v>-</v>
      </c>
      <c r="AN71" s="24" t="e">
        <f t="shared" si="25"/>
        <v>#VALUE!</v>
      </c>
      <c r="AT71" s="26" t="s">
        <v>3</v>
      </c>
      <c r="AU71" s="19">
        <v>0.79166666666666696</v>
      </c>
      <c r="AV71" s="19" t="str">
        <f t="shared" si="63"/>
        <v>Wednesday 0.791666666666667</v>
      </c>
      <c r="AW71">
        <v>68</v>
      </c>
      <c r="BC71" s="24" t="e">
        <f t="shared" si="47"/>
        <v>#VALUE!</v>
      </c>
      <c r="BD71" s="24" t="e">
        <f t="shared" si="48"/>
        <v>#VALUE!</v>
      </c>
      <c r="BE71" s="24" t="e">
        <f t="shared" si="49"/>
        <v>#VALUE!</v>
      </c>
      <c r="BF71" s="24" t="e">
        <f t="shared" si="50"/>
        <v>#VALUE!</v>
      </c>
      <c r="BG71" s="24" t="e">
        <f t="shared" si="51"/>
        <v>#VALUE!</v>
      </c>
      <c r="BH71" s="24" t="e">
        <f t="shared" si="52"/>
        <v>#VALUE!</v>
      </c>
      <c r="BI71" s="24" t="e">
        <f t="shared" si="53"/>
        <v>#VALUE!</v>
      </c>
      <c r="BJ71" s="24" t="e">
        <f t="shared" si="54"/>
        <v>#VALUE!</v>
      </c>
      <c r="BK71" s="24" t="e">
        <f t="shared" si="55"/>
        <v>#VALUE!</v>
      </c>
      <c r="BL71" s="24" t="e">
        <f t="shared" si="56"/>
        <v>#VALUE!</v>
      </c>
      <c r="BM71" s="24" t="e">
        <f t="shared" si="57"/>
        <v>#VALUE!</v>
      </c>
      <c r="BN71" s="24" t="e">
        <f t="shared" si="58"/>
        <v>#VALUE!</v>
      </c>
      <c r="BO71" s="24" t="e">
        <f t="shared" si="59"/>
        <v>#VALUE!</v>
      </c>
      <c r="BP71" s="24" t="e">
        <f t="shared" si="60"/>
        <v>#VALUE!</v>
      </c>
      <c r="BQ71" s="24" t="e">
        <f t="shared" si="61"/>
        <v>#VALUE!</v>
      </c>
    </row>
    <row r="72" spans="1:69" x14ac:dyDescent="0.25">
      <c r="A72" s="22" t="str">
        <f t="shared" si="62"/>
        <v/>
      </c>
      <c r="B72" s="22" t="str">
        <f t="shared" si="27"/>
        <v>-</v>
      </c>
      <c r="C72" s="21" t="str">
        <f t="shared" si="46"/>
        <v>-</v>
      </c>
      <c r="D72" s="23" t="str">
        <f>+IF(A72="","-",VLOOKUP(AN72,VolumeTable!$H$4:$I$50000,2,FALSE))</f>
        <v>-</v>
      </c>
      <c r="G72" s="23" t="str">
        <f>+IF(A72="","-",VLOOKUP(BC72,VolumeTable!$H$4:$I$50000,2,FALSE))</f>
        <v>-</v>
      </c>
      <c r="H72" s="23" t="str">
        <f>+IF(A72="","-",VLOOKUP(BD72,VolumeTable!$H$4:$I$50000,2,FALSE))</f>
        <v>-</v>
      </c>
      <c r="I72" s="23" t="str">
        <f>+IF(A72="","-",VLOOKUP(BE72,VolumeTable!$H$4:$I$50000,2,FALSE))</f>
        <v>-</v>
      </c>
      <c r="J72" s="23" t="str">
        <f>+IF(A72="","-",VLOOKUP(BF72,VolumeTable!$H$4:$I$50000,2,FALSE))</f>
        <v>-</v>
      </c>
      <c r="K72" s="23" t="str">
        <f>+IF(A72="","-",VLOOKUP(BG72,VolumeTable!$H$4:$I$50000,2,FALSE))</f>
        <v>-</v>
      </c>
      <c r="L72" s="23" t="str">
        <f>+IF(A72="","-",VLOOKUP(BH72,VolumeTable!$H$4:$I$50000,2,FALSE))</f>
        <v>-</v>
      </c>
      <c r="M72" s="23" t="str">
        <f>+IF(A72="","-",VLOOKUP(BI72,VolumeTable!$H$4:$I$50000,2,FALSE))</f>
        <v>-</v>
      </c>
      <c r="N72" s="23" t="str">
        <f>+IF(A72="","-",VLOOKUP(BJ72,VolumeTable!$H$4:$I$50000,2,FALSE))</f>
        <v>-</v>
      </c>
      <c r="O72" s="23" t="str">
        <f>+IF(A72="","-",VLOOKUP(BK72,VolumeTable!$H$4:$I$50000,2,FALSE))</f>
        <v>-</v>
      </c>
      <c r="P72" s="23" t="str">
        <f>+IF(A72="","-",VLOOKUP(BL72,VolumeTable!$H$4:$I$50000,2,FALSE))</f>
        <v>-</v>
      </c>
      <c r="Q72" s="23" t="str">
        <f>+IF(A72="","-",VLOOKUP(BM72,VolumeTable!$H$4:$I$50000,2,FALSE))</f>
        <v>-</v>
      </c>
      <c r="R72" s="23" t="str">
        <f>+IF(A72="","-",VLOOKUP(BN72,VolumeTable!$H$4:$I$50000,2,FALSE))</f>
        <v>-</v>
      </c>
      <c r="S72" s="23" t="str">
        <f>+IF(A72="","-",VLOOKUP(BO72,VolumeTable!$H$4:$I$50000,2,FALSE))</f>
        <v>-</v>
      </c>
      <c r="T72" s="23" t="str">
        <f>+IF(A72="","-",VLOOKUP(BP72,VolumeTable!$H$4:$I$50000,2,FALSE))</f>
        <v>-</v>
      </c>
      <c r="U72" s="23" t="str">
        <f>+IF(A72="","-",VLOOKUP(BQ72,VolumeTable!$H$4:$I$50000,2,FALSE))</f>
        <v>-</v>
      </c>
      <c r="W72" s="23" t="str">
        <f t="shared" si="19"/>
        <v>-</v>
      </c>
      <c r="X72" s="23" t="str">
        <f t="shared" si="20"/>
        <v>-</v>
      </c>
      <c r="Y72" s="23" t="str">
        <f t="shared" si="21"/>
        <v>-</v>
      </c>
      <c r="Z72" s="23" t="str">
        <f t="shared" si="21"/>
        <v>-</v>
      </c>
      <c r="AA72" s="23" t="str">
        <f t="shared" si="21"/>
        <v>-</v>
      </c>
      <c r="AB72" s="23" t="str">
        <f t="shared" si="21"/>
        <v>-</v>
      </c>
      <c r="AC72" s="23" t="str">
        <f t="shared" si="22"/>
        <v>-</v>
      </c>
      <c r="AD72" s="23" t="str">
        <f t="shared" si="22"/>
        <v>-</v>
      </c>
      <c r="AE72" s="23" t="str">
        <f t="shared" si="22"/>
        <v>-</v>
      </c>
      <c r="AF72" s="23" t="str">
        <f t="shared" si="22"/>
        <v>-</v>
      </c>
      <c r="AG72" s="23" t="str">
        <f t="shared" si="23"/>
        <v>-</v>
      </c>
      <c r="AH72" s="23" t="str">
        <f t="shared" si="23"/>
        <v>-</v>
      </c>
      <c r="AI72" s="23" t="str">
        <f t="shared" si="23"/>
        <v>-</v>
      </c>
      <c r="AJ72" s="23" t="str">
        <f t="shared" si="23"/>
        <v>-</v>
      </c>
      <c r="AK72" s="23" t="str">
        <f t="shared" si="24"/>
        <v>-</v>
      </c>
      <c r="AN72" s="24" t="e">
        <f t="shared" si="25"/>
        <v>#VALUE!</v>
      </c>
      <c r="AT72" s="26" t="s">
        <v>3</v>
      </c>
      <c r="AU72" s="19">
        <v>0.83333333333333304</v>
      </c>
      <c r="AV72" s="19" t="str">
        <f t="shared" si="63"/>
        <v>Wednesday 0.833333333333333</v>
      </c>
      <c r="AW72">
        <v>69</v>
      </c>
      <c r="BC72" s="24" t="e">
        <f t="shared" si="47"/>
        <v>#VALUE!</v>
      </c>
      <c r="BD72" s="24" t="e">
        <f t="shared" si="48"/>
        <v>#VALUE!</v>
      </c>
      <c r="BE72" s="24" t="e">
        <f t="shared" si="49"/>
        <v>#VALUE!</v>
      </c>
      <c r="BF72" s="24" t="e">
        <f t="shared" si="50"/>
        <v>#VALUE!</v>
      </c>
      <c r="BG72" s="24" t="e">
        <f t="shared" si="51"/>
        <v>#VALUE!</v>
      </c>
      <c r="BH72" s="24" t="e">
        <f t="shared" si="52"/>
        <v>#VALUE!</v>
      </c>
      <c r="BI72" s="24" t="e">
        <f t="shared" si="53"/>
        <v>#VALUE!</v>
      </c>
      <c r="BJ72" s="24" t="e">
        <f t="shared" si="54"/>
        <v>#VALUE!</v>
      </c>
      <c r="BK72" s="24" t="e">
        <f t="shared" si="55"/>
        <v>#VALUE!</v>
      </c>
      <c r="BL72" s="24" t="e">
        <f t="shared" si="56"/>
        <v>#VALUE!</v>
      </c>
      <c r="BM72" s="24" t="e">
        <f t="shared" si="57"/>
        <v>#VALUE!</v>
      </c>
      <c r="BN72" s="24" t="e">
        <f t="shared" si="58"/>
        <v>#VALUE!</v>
      </c>
      <c r="BO72" s="24" t="e">
        <f t="shared" si="59"/>
        <v>#VALUE!</v>
      </c>
      <c r="BP72" s="24" t="e">
        <f t="shared" si="60"/>
        <v>#VALUE!</v>
      </c>
      <c r="BQ72" s="24" t="e">
        <f t="shared" si="61"/>
        <v>#VALUE!</v>
      </c>
    </row>
    <row r="73" spans="1:69" x14ac:dyDescent="0.25">
      <c r="A73" s="22" t="str">
        <f t="shared" si="62"/>
        <v/>
      </c>
      <c r="B73" s="22" t="str">
        <f t="shared" si="27"/>
        <v>-</v>
      </c>
      <c r="C73" s="21" t="str">
        <f t="shared" si="46"/>
        <v>-</v>
      </c>
      <c r="D73" s="23" t="str">
        <f>+IF(A73="","-",VLOOKUP(AN73,VolumeTable!$H$4:$I$50000,2,FALSE))</f>
        <v>-</v>
      </c>
      <c r="G73" s="23" t="str">
        <f>+IF(A73="","-",VLOOKUP(BC73,VolumeTable!$H$4:$I$50000,2,FALSE))</f>
        <v>-</v>
      </c>
      <c r="H73" s="23" t="str">
        <f>+IF(A73="","-",VLOOKUP(BD73,VolumeTable!$H$4:$I$50000,2,FALSE))</f>
        <v>-</v>
      </c>
      <c r="I73" s="23" t="str">
        <f>+IF(A73="","-",VLOOKUP(BE73,VolumeTable!$H$4:$I$50000,2,FALSE))</f>
        <v>-</v>
      </c>
      <c r="J73" s="23" t="str">
        <f>+IF(A73="","-",VLOOKUP(BF73,VolumeTable!$H$4:$I$50000,2,FALSE))</f>
        <v>-</v>
      </c>
      <c r="K73" s="23" t="str">
        <f>+IF(A73="","-",VLOOKUP(BG73,VolumeTable!$H$4:$I$50000,2,FALSE))</f>
        <v>-</v>
      </c>
      <c r="L73" s="23" t="str">
        <f>+IF(A73="","-",VLOOKUP(BH73,VolumeTable!$H$4:$I$50000,2,FALSE))</f>
        <v>-</v>
      </c>
      <c r="M73" s="23" t="str">
        <f>+IF(A73="","-",VLOOKUP(BI73,VolumeTable!$H$4:$I$50000,2,FALSE))</f>
        <v>-</v>
      </c>
      <c r="N73" s="23" t="str">
        <f>+IF(A73="","-",VLOOKUP(BJ73,VolumeTable!$H$4:$I$50000,2,FALSE))</f>
        <v>-</v>
      </c>
      <c r="O73" s="23" t="str">
        <f>+IF(A73="","-",VLOOKUP(BK73,VolumeTable!$H$4:$I$50000,2,FALSE))</f>
        <v>-</v>
      </c>
      <c r="P73" s="23" t="str">
        <f>+IF(A73="","-",VLOOKUP(BL73,VolumeTable!$H$4:$I$50000,2,FALSE))</f>
        <v>-</v>
      </c>
      <c r="Q73" s="23" t="str">
        <f>+IF(A73="","-",VLOOKUP(BM73,VolumeTable!$H$4:$I$50000,2,FALSE))</f>
        <v>-</v>
      </c>
      <c r="R73" s="23" t="str">
        <f>+IF(A73="","-",VLOOKUP(BN73,VolumeTable!$H$4:$I$50000,2,FALSE))</f>
        <v>-</v>
      </c>
      <c r="S73" s="23" t="str">
        <f>+IF(A73="","-",VLOOKUP(BO73,VolumeTable!$H$4:$I$50000,2,FALSE))</f>
        <v>-</v>
      </c>
      <c r="T73" s="23" t="str">
        <f>+IF(A73="","-",VLOOKUP(BP73,VolumeTable!$H$4:$I$50000,2,FALSE))</f>
        <v>-</v>
      </c>
      <c r="U73" s="23" t="str">
        <f>+IF(A73="","-",VLOOKUP(BQ73,VolumeTable!$H$4:$I$50000,2,FALSE))</f>
        <v>-</v>
      </c>
      <c r="W73" s="23" t="str">
        <f t="shared" si="19"/>
        <v>-</v>
      </c>
      <c r="X73" s="23" t="str">
        <f t="shared" si="20"/>
        <v>-</v>
      </c>
      <c r="Y73" s="23" t="str">
        <f t="shared" si="21"/>
        <v>-</v>
      </c>
      <c r="Z73" s="23" t="str">
        <f t="shared" si="21"/>
        <v>-</v>
      </c>
      <c r="AA73" s="23" t="str">
        <f t="shared" si="21"/>
        <v>-</v>
      </c>
      <c r="AB73" s="23" t="str">
        <f t="shared" si="21"/>
        <v>-</v>
      </c>
      <c r="AC73" s="23" t="str">
        <f t="shared" si="22"/>
        <v>-</v>
      </c>
      <c r="AD73" s="23" t="str">
        <f t="shared" si="22"/>
        <v>-</v>
      </c>
      <c r="AE73" s="23" t="str">
        <f t="shared" si="22"/>
        <v>-</v>
      </c>
      <c r="AF73" s="23" t="str">
        <f t="shared" si="22"/>
        <v>-</v>
      </c>
      <c r="AG73" s="23" t="str">
        <f t="shared" si="23"/>
        <v>-</v>
      </c>
      <c r="AH73" s="23" t="str">
        <f t="shared" si="23"/>
        <v>-</v>
      </c>
      <c r="AI73" s="23" t="str">
        <f t="shared" si="23"/>
        <v>-</v>
      </c>
      <c r="AJ73" s="23" t="str">
        <f t="shared" si="23"/>
        <v>-</v>
      </c>
      <c r="AK73" s="23" t="str">
        <f t="shared" si="24"/>
        <v>-</v>
      </c>
      <c r="AN73" s="24" t="e">
        <f t="shared" si="25"/>
        <v>#VALUE!</v>
      </c>
      <c r="AT73" s="26" t="s">
        <v>3</v>
      </c>
      <c r="AU73" s="19">
        <v>0.875</v>
      </c>
      <c r="AV73" s="19" t="str">
        <f t="shared" si="63"/>
        <v>Wednesday 0.875</v>
      </c>
      <c r="AW73">
        <v>70</v>
      </c>
      <c r="BC73" s="24" t="e">
        <f t="shared" si="47"/>
        <v>#VALUE!</v>
      </c>
      <c r="BD73" s="24" t="e">
        <f t="shared" si="48"/>
        <v>#VALUE!</v>
      </c>
      <c r="BE73" s="24" t="e">
        <f t="shared" si="49"/>
        <v>#VALUE!</v>
      </c>
      <c r="BF73" s="24" t="e">
        <f t="shared" si="50"/>
        <v>#VALUE!</v>
      </c>
      <c r="BG73" s="24" t="e">
        <f t="shared" si="51"/>
        <v>#VALUE!</v>
      </c>
      <c r="BH73" s="24" t="e">
        <f t="shared" si="52"/>
        <v>#VALUE!</v>
      </c>
      <c r="BI73" s="24" t="e">
        <f t="shared" si="53"/>
        <v>#VALUE!</v>
      </c>
      <c r="BJ73" s="24" t="e">
        <f t="shared" si="54"/>
        <v>#VALUE!</v>
      </c>
      <c r="BK73" s="24" t="e">
        <f t="shared" si="55"/>
        <v>#VALUE!</v>
      </c>
      <c r="BL73" s="24" t="e">
        <f t="shared" si="56"/>
        <v>#VALUE!</v>
      </c>
      <c r="BM73" s="24" t="e">
        <f t="shared" si="57"/>
        <v>#VALUE!</v>
      </c>
      <c r="BN73" s="24" t="e">
        <f t="shared" si="58"/>
        <v>#VALUE!</v>
      </c>
      <c r="BO73" s="24" t="e">
        <f t="shared" si="59"/>
        <v>#VALUE!</v>
      </c>
      <c r="BP73" s="24" t="e">
        <f t="shared" si="60"/>
        <v>#VALUE!</v>
      </c>
      <c r="BQ73" s="24" t="e">
        <f t="shared" si="61"/>
        <v>#VALUE!</v>
      </c>
    </row>
    <row r="74" spans="1:69" x14ac:dyDescent="0.25">
      <c r="A74" s="22" t="str">
        <f t="shared" si="62"/>
        <v/>
      </c>
      <c r="B74" s="22" t="str">
        <f t="shared" si="27"/>
        <v>-</v>
      </c>
      <c r="C74" s="21" t="str">
        <f t="shared" si="46"/>
        <v>-</v>
      </c>
      <c r="D74" s="23" t="str">
        <f>+IF(A74="","-",VLOOKUP(AN74,VolumeTable!$H$4:$I$50000,2,FALSE))</f>
        <v>-</v>
      </c>
      <c r="G74" s="23" t="str">
        <f>+IF(A74="","-",VLOOKUP(BC74,VolumeTable!$H$4:$I$50000,2,FALSE))</f>
        <v>-</v>
      </c>
      <c r="H74" s="23" t="str">
        <f>+IF(A74="","-",VLOOKUP(BD74,VolumeTable!$H$4:$I$50000,2,FALSE))</f>
        <v>-</v>
      </c>
      <c r="I74" s="23" t="str">
        <f>+IF(A74="","-",VLOOKUP(BE74,VolumeTable!$H$4:$I$50000,2,FALSE))</f>
        <v>-</v>
      </c>
      <c r="J74" s="23" t="str">
        <f>+IF(A74="","-",VLOOKUP(BF74,VolumeTable!$H$4:$I$50000,2,FALSE))</f>
        <v>-</v>
      </c>
      <c r="K74" s="23" t="str">
        <f>+IF(A74="","-",VLOOKUP(BG74,VolumeTable!$H$4:$I$50000,2,FALSE))</f>
        <v>-</v>
      </c>
      <c r="L74" s="23" t="str">
        <f>+IF(A74="","-",VLOOKUP(BH74,VolumeTable!$H$4:$I$50000,2,FALSE))</f>
        <v>-</v>
      </c>
      <c r="M74" s="23" t="str">
        <f>+IF(A74="","-",VLOOKUP(BI74,VolumeTable!$H$4:$I$50000,2,FALSE))</f>
        <v>-</v>
      </c>
      <c r="N74" s="23" t="str">
        <f>+IF(A74="","-",VLOOKUP(BJ74,VolumeTable!$H$4:$I$50000,2,FALSE))</f>
        <v>-</v>
      </c>
      <c r="O74" s="23" t="str">
        <f>+IF(A74="","-",VLOOKUP(BK74,VolumeTable!$H$4:$I$50000,2,FALSE))</f>
        <v>-</v>
      </c>
      <c r="P74" s="23" t="str">
        <f>+IF(A74="","-",VLOOKUP(BL74,VolumeTable!$H$4:$I$50000,2,FALSE))</f>
        <v>-</v>
      </c>
      <c r="Q74" s="23" t="str">
        <f>+IF(A74="","-",VLOOKUP(BM74,VolumeTable!$H$4:$I$50000,2,FALSE))</f>
        <v>-</v>
      </c>
      <c r="R74" s="23" t="str">
        <f>+IF(A74="","-",VLOOKUP(BN74,VolumeTable!$H$4:$I$50000,2,FALSE))</f>
        <v>-</v>
      </c>
      <c r="S74" s="23" t="str">
        <f>+IF(A74="","-",VLOOKUP(BO74,VolumeTable!$H$4:$I$50000,2,FALSE))</f>
        <v>-</v>
      </c>
      <c r="T74" s="23" t="str">
        <f>+IF(A74="","-",VLOOKUP(BP74,VolumeTable!$H$4:$I$50000,2,FALSE))</f>
        <v>-</v>
      </c>
      <c r="U74" s="23" t="str">
        <f>+IF(A74="","-",VLOOKUP(BQ74,VolumeTable!$H$4:$I$50000,2,FALSE))</f>
        <v>-</v>
      </c>
      <c r="W74" s="23" t="str">
        <f t="shared" si="19"/>
        <v>-</v>
      </c>
      <c r="X74" s="23" t="str">
        <f t="shared" si="20"/>
        <v>-</v>
      </c>
      <c r="Y74" s="23" t="str">
        <f t="shared" si="21"/>
        <v>-</v>
      </c>
      <c r="Z74" s="23" t="str">
        <f t="shared" si="21"/>
        <v>-</v>
      </c>
      <c r="AA74" s="23" t="str">
        <f t="shared" si="21"/>
        <v>-</v>
      </c>
      <c r="AB74" s="23" t="str">
        <f t="shared" si="21"/>
        <v>-</v>
      </c>
      <c r="AC74" s="23" t="str">
        <f t="shared" si="22"/>
        <v>-</v>
      </c>
      <c r="AD74" s="23" t="str">
        <f t="shared" si="22"/>
        <v>-</v>
      </c>
      <c r="AE74" s="23" t="str">
        <f t="shared" si="22"/>
        <v>-</v>
      </c>
      <c r="AF74" s="23" t="str">
        <f t="shared" si="22"/>
        <v>-</v>
      </c>
      <c r="AG74" s="23" t="str">
        <f t="shared" si="23"/>
        <v>-</v>
      </c>
      <c r="AH74" s="23" t="str">
        <f t="shared" si="23"/>
        <v>-</v>
      </c>
      <c r="AI74" s="23" t="str">
        <f t="shared" si="23"/>
        <v>-</v>
      </c>
      <c r="AJ74" s="23" t="str">
        <f t="shared" si="23"/>
        <v>-</v>
      </c>
      <c r="AK74" s="23" t="str">
        <f t="shared" si="24"/>
        <v>-</v>
      </c>
      <c r="AN74" s="24" t="e">
        <f t="shared" si="25"/>
        <v>#VALUE!</v>
      </c>
      <c r="AT74" s="26" t="s">
        <v>3</v>
      </c>
      <c r="AU74" s="19">
        <v>0.91666666666666696</v>
      </c>
      <c r="AV74" s="19" t="str">
        <f t="shared" si="63"/>
        <v>Wednesday 0.916666666666667</v>
      </c>
      <c r="AW74">
        <v>71</v>
      </c>
      <c r="BC74" s="24" t="e">
        <f t="shared" si="47"/>
        <v>#VALUE!</v>
      </c>
      <c r="BD74" s="24" t="e">
        <f t="shared" si="48"/>
        <v>#VALUE!</v>
      </c>
      <c r="BE74" s="24" t="e">
        <f t="shared" si="49"/>
        <v>#VALUE!</v>
      </c>
      <c r="BF74" s="24" t="e">
        <f t="shared" si="50"/>
        <v>#VALUE!</v>
      </c>
      <c r="BG74" s="24" t="e">
        <f t="shared" si="51"/>
        <v>#VALUE!</v>
      </c>
      <c r="BH74" s="24" t="e">
        <f t="shared" si="52"/>
        <v>#VALUE!</v>
      </c>
      <c r="BI74" s="24" t="e">
        <f t="shared" si="53"/>
        <v>#VALUE!</v>
      </c>
      <c r="BJ74" s="24" t="e">
        <f t="shared" si="54"/>
        <v>#VALUE!</v>
      </c>
      <c r="BK74" s="24" t="e">
        <f t="shared" si="55"/>
        <v>#VALUE!</v>
      </c>
      <c r="BL74" s="24" t="e">
        <f t="shared" si="56"/>
        <v>#VALUE!</v>
      </c>
      <c r="BM74" s="24" t="e">
        <f t="shared" si="57"/>
        <v>#VALUE!</v>
      </c>
      <c r="BN74" s="24" t="e">
        <f t="shared" si="58"/>
        <v>#VALUE!</v>
      </c>
      <c r="BO74" s="24" t="e">
        <f t="shared" si="59"/>
        <v>#VALUE!</v>
      </c>
      <c r="BP74" s="24" t="e">
        <f t="shared" si="60"/>
        <v>#VALUE!</v>
      </c>
      <c r="BQ74" s="24" t="e">
        <f t="shared" si="61"/>
        <v>#VALUE!</v>
      </c>
    </row>
    <row r="75" spans="1:69" x14ac:dyDescent="0.25">
      <c r="A75" s="22" t="str">
        <f t="shared" si="62"/>
        <v/>
      </c>
      <c r="B75" s="22" t="str">
        <f t="shared" si="27"/>
        <v>-</v>
      </c>
      <c r="C75" s="21" t="str">
        <f t="shared" si="46"/>
        <v>-</v>
      </c>
      <c r="D75" s="23" t="str">
        <f>+IF(A75="","-",VLOOKUP(AN75,VolumeTable!$H$4:$I$50000,2,FALSE))</f>
        <v>-</v>
      </c>
      <c r="G75" s="23" t="str">
        <f>+IF(A75="","-",VLOOKUP(BC75,VolumeTable!$H$4:$I$50000,2,FALSE))</f>
        <v>-</v>
      </c>
      <c r="H75" s="23" t="str">
        <f>+IF(A75="","-",VLOOKUP(BD75,VolumeTable!$H$4:$I$50000,2,FALSE))</f>
        <v>-</v>
      </c>
      <c r="I75" s="23" t="str">
        <f>+IF(A75="","-",VLOOKUP(BE75,VolumeTable!$H$4:$I$50000,2,FALSE))</f>
        <v>-</v>
      </c>
      <c r="J75" s="23" t="str">
        <f>+IF(A75="","-",VLOOKUP(BF75,VolumeTable!$H$4:$I$50000,2,FALSE))</f>
        <v>-</v>
      </c>
      <c r="K75" s="23" t="str">
        <f>+IF(A75="","-",VLOOKUP(BG75,VolumeTable!$H$4:$I$50000,2,FALSE))</f>
        <v>-</v>
      </c>
      <c r="L75" s="23" t="str">
        <f>+IF(A75="","-",VLOOKUP(BH75,VolumeTable!$H$4:$I$50000,2,FALSE))</f>
        <v>-</v>
      </c>
      <c r="M75" s="23" t="str">
        <f>+IF(A75="","-",VLOOKUP(BI75,VolumeTable!$H$4:$I$50000,2,FALSE))</f>
        <v>-</v>
      </c>
      <c r="N75" s="23" t="str">
        <f>+IF(A75="","-",VLOOKUP(BJ75,VolumeTable!$H$4:$I$50000,2,FALSE))</f>
        <v>-</v>
      </c>
      <c r="O75" s="23" t="str">
        <f>+IF(A75="","-",VLOOKUP(BK75,VolumeTable!$H$4:$I$50000,2,FALSE))</f>
        <v>-</v>
      </c>
      <c r="P75" s="23" t="str">
        <f>+IF(A75="","-",VLOOKUP(BL75,VolumeTable!$H$4:$I$50000,2,FALSE))</f>
        <v>-</v>
      </c>
      <c r="Q75" s="23" t="str">
        <f>+IF(A75="","-",VLOOKUP(BM75,VolumeTable!$H$4:$I$50000,2,FALSE))</f>
        <v>-</v>
      </c>
      <c r="R75" s="23" t="str">
        <f>+IF(A75="","-",VLOOKUP(BN75,VolumeTable!$H$4:$I$50000,2,FALSE))</f>
        <v>-</v>
      </c>
      <c r="S75" s="23" t="str">
        <f>+IF(A75="","-",VLOOKUP(BO75,VolumeTable!$H$4:$I$50000,2,FALSE))</f>
        <v>-</v>
      </c>
      <c r="T75" s="23" t="str">
        <f>+IF(A75="","-",VLOOKUP(BP75,VolumeTable!$H$4:$I$50000,2,FALSE))</f>
        <v>-</v>
      </c>
      <c r="U75" s="23" t="str">
        <f>+IF(A75="","-",VLOOKUP(BQ75,VolumeTable!$H$4:$I$50000,2,FALSE))</f>
        <v>-</v>
      </c>
      <c r="W75" s="23" t="str">
        <f t="shared" si="19"/>
        <v>-</v>
      </c>
      <c r="X75" s="23" t="str">
        <f t="shared" si="20"/>
        <v>-</v>
      </c>
      <c r="Y75" s="23" t="str">
        <f t="shared" si="21"/>
        <v>-</v>
      </c>
      <c r="Z75" s="23" t="str">
        <f t="shared" si="21"/>
        <v>-</v>
      </c>
      <c r="AA75" s="23" t="str">
        <f t="shared" si="21"/>
        <v>-</v>
      </c>
      <c r="AB75" s="23" t="str">
        <f t="shared" si="21"/>
        <v>-</v>
      </c>
      <c r="AC75" s="23" t="str">
        <f t="shared" si="22"/>
        <v>-</v>
      </c>
      <c r="AD75" s="23" t="str">
        <f t="shared" si="22"/>
        <v>-</v>
      </c>
      <c r="AE75" s="23" t="str">
        <f t="shared" si="22"/>
        <v>-</v>
      </c>
      <c r="AF75" s="23" t="str">
        <f t="shared" si="22"/>
        <v>-</v>
      </c>
      <c r="AG75" s="23" t="str">
        <f t="shared" si="23"/>
        <v>-</v>
      </c>
      <c r="AH75" s="23" t="str">
        <f t="shared" si="23"/>
        <v>-</v>
      </c>
      <c r="AI75" s="23" t="str">
        <f t="shared" si="23"/>
        <v>-</v>
      </c>
      <c r="AJ75" s="23" t="str">
        <f t="shared" si="23"/>
        <v>-</v>
      </c>
      <c r="AK75" s="23" t="str">
        <f t="shared" si="24"/>
        <v>-</v>
      </c>
      <c r="AN75" s="24" t="e">
        <f t="shared" si="25"/>
        <v>#VALUE!</v>
      </c>
      <c r="AT75" s="26" t="s">
        <v>3</v>
      </c>
      <c r="AU75" s="19">
        <v>0.95833333333333304</v>
      </c>
      <c r="AV75" s="19" t="str">
        <f t="shared" si="63"/>
        <v>Wednesday 0.958333333333333</v>
      </c>
      <c r="AW75">
        <v>72</v>
      </c>
      <c r="BC75" s="24" t="e">
        <f t="shared" si="47"/>
        <v>#VALUE!</v>
      </c>
      <c r="BD75" s="24" t="e">
        <f t="shared" si="48"/>
        <v>#VALUE!</v>
      </c>
      <c r="BE75" s="24" t="e">
        <f t="shared" si="49"/>
        <v>#VALUE!</v>
      </c>
      <c r="BF75" s="24" t="e">
        <f t="shared" si="50"/>
        <v>#VALUE!</v>
      </c>
      <c r="BG75" s="24" t="e">
        <f t="shared" si="51"/>
        <v>#VALUE!</v>
      </c>
      <c r="BH75" s="24" t="e">
        <f t="shared" si="52"/>
        <v>#VALUE!</v>
      </c>
      <c r="BI75" s="24" t="e">
        <f t="shared" si="53"/>
        <v>#VALUE!</v>
      </c>
      <c r="BJ75" s="24" t="e">
        <f t="shared" si="54"/>
        <v>#VALUE!</v>
      </c>
      <c r="BK75" s="24" t="e">
        <f t="shared" si="55"/>
        <v>#VALUE!</v>
      </c>
      <c r="BL75" s="24" t="e">
        <f t="shared" si="56"/>
        <v>#VALUE!</v>
      </c>
      <c r="BM75" s="24" t="e">
        <f t="shared" si="57"/>
        <v>#VALUE!</v>
      </c>
      <c r="BN75" s="24" t="e">
        <f t="shared" si="58"/>
        <v>#VALUE!</v>
      </c>
      <c r="BO75" s="24" t="e">
        <f t="shared" si="59"/>
        <v>#VALUE!</v>
      </c>
      <c r="BP75" s="24" t="e">
        <f t="shared" si="60"/>
        <v>#VALUE!</v>
      </c>
      <c r="BQ75" s="24" t="e">
        <f t="shared" si="61"/>
        <v>#VALUE!</v>
      </c>
    </row>
    <row r="76" spans="1:69" x14ac:dyDescent="0.25">
      <c r="A76" s="22" t="str">
        <f t="shared" si="62"/>
        <v/>
      </c>
      <c r="B76" s="22" t="str">
        <f t="shared" si="27"/>
        <v>-</v>
      </c>
      <c r="C76" s="21" t="str">
        <f t="shared" si="46"/>
        <v>-</v>
      </c>
      <c r="D76" s="23" t="str">
        <f>+IF(A76="","-",VLOOKUP(AN76,VolumeTable!$H$4:$I$50000,2,FALSE))</f>
        <v>-</v>
      </c>
      <c r="G76" s="23" t="str">
        <f>+IF(A76="","-",VLOOKUP(BC76,VolumeTable!$H$4:$I$50000,2,FALSE))</f>
        <v>-</v>
      </c>
      <c r="H76" s="23" t="str">
        <f>+IF(A76="","-",VLOOKUP(BD76,VolumeTable!$H$4:$I$50000,2,FALSE))</f>
        <v>-</v>
      </c>
      <c r="I76" s="23" t="str">
        <f>+IF(A76="","-",VLOOKUP(BE76,VolumeTable!$H$4:$I$50000,2,FALSE))</f>
        <v>-</v>
      </c>
      <c r="J76" s="23" t="str">
        <f>+IF(A76="","-",VLOOKUP(BF76,VolumeTable!$H$4:$I$50000,2,FALSE))</f>
        <v>-</v>
      </c>
      <c r="K76" s="23" t="str">
        <f>+IF(A76="","-",VLOOKUP(BG76,VolumeTable!$H$4:$I$50000,2,FALSE))</f>
        <v>-</v>
      </c>
      <c r="L76" s="23" t="str">
        <f>+IF(A76="","-",VLOOKUP(BH76,VolumeTable!$H$4:$I$50000,2,FALSE))</f>
        <v>-</v>
      </c>
      <c r="M76" s="23" t="str">
        <f>+IF(A76="","-",VLOOKUP(BI76,VolumeTable!$H$4:$I$50000,2,FALSE))</f>
        <v>-</v>
      </c>
      <c r="N76" s="23" t="str">
        <f>+IF(A76="","-",VLOOKUP(BJ76,VolumeTable!$H$4:$I$50000,2,FALSE))</f>
        <v>-</v>
      </c>
      <c r="O76" s="23" t="str">
        <f>+IF(A76="","-",VLOOKUP(BK76,VolumeTable!$H$4:$I$50000,2,FALSE))</f>
        <v>-</v>
      </c>
      <c r="P76" s="23" t="str">
        <f>+IF(A76="","-",VLOOKUP(BL76,VolumeTable!$H$4:$I$50000,2,FALSE))</f>
        <v>-</v>
      </c>
      <c r="Q76" s="23" t="str">
        <f>+IF(A76="","-",VLOOKUP(BM76,VolumeTable!$H$4:$I$50000,2,FALSE))</f>
        <v>-</v>
      </c>
      <c r="R76" s="23" t="str">
        <f>+IF(A76="","-",VLOOKUP(BN76,VolumeTable!$H$4:$I$50000,2,FALSE))</f>
        <v>-</v>
      </c>
      <c r="S76" s="23" t="str">
        <f>+IF(A76="","-",VLOOKUP(BO76,VolumeTable!$H$4:$I$50000,2,FALSE))</f>
        <v>-</v>
      </c>
      <c r="T76" s="23" t="str">
        <f>+IF(A76="","-",VLOOKUP(BP76,VolumeTable!$H$4:$I$50000,2,FALSE))</f>
        <v>-</v>
      </c>
      <c r="U76" s="23" t="str">
        <f>+IF(A76="","-",VLOOKUP(BQ76,VolumeTable!$H$4:$I$50000,2,FALSE))</f>
        <v>-</v>
      </c>
      <c r="W76" s="23" t="str">
        <f t="shared" si="19"/>
        <v>-</v>
      </c>
      <c r="X76" s="23" t="str">
        <f t="shared" si="20"/>
        <v>-</v>
      </c>
      <c r="Y76" s="23" t="str">
        <f t="shared" si="21"/>
        <v>-</v>
      </c>
      <c r="Z76" s="23" t="str">
        <f t="shared" si="21"/>
        <v>-</v>
      </c>
      <c r="AA76" s="23" t="str">
        <f t="shared" si="21"/>
        <v>-</v>
      </c>
      <c r="AB76" s="23" t="str">
        <f t="shared" si="21"/>
        <v>-</v>
      </c>
      <c r="AC76" s="23" t="str">
        <f t="shared" si="22"/>
        <v>-</v>
      </c>
      <c r="AD76" s="23" t="str">
        <f t="shared" si="22"/>
        <v>-</v>
      </c>
      <c r="AE76" s="23" t="str">
        <f t="shared" si="22"/>
        <v>-</v>
      </c>
      <c r="AF76" s="23" t="str">
        <f t="shared" si="22"/>
        <v>-</v>
      </c>
      <c r="AG76" s="23" t="str">
        <f t="shared" si="23"/>
        <v>-</v>
      </c>
      <c r="AH76" s="23" t="str">
        <f t="shared" si="23"/>
        <v>-</v>
      </c>
      <c r="AI76" s="23" t="str">
        <f t="shared" si="23"/>
        <v>-</v>
      </c>
      <c r="AJ76" s="23" t="str">
        <f t="shared" si="23"/>
        <v>-</v>
      </c>
      <c r="AK76" s="23" t="str">
        <f t="shared" si="24"/>
        <v>-</v>
      </c>
      <c r="AN76" s="24" t="e">
        <f t="shared" si="25"/>
        <v>#VALUE!</v>
      </c>
      <c r="AT76" s="26" t="s">
        <v>4</v>
      </c>
      <c r="AU76" s="19">
        <v>0</v>
      </c>
      <c r="AV76" s="19" t="str">
        <f t="shared" si="63"/>
        <v>Thursday 0</v>
      </c>
      <c r="AW76">
        <v>73</v>
      </c>
      <c r="BC76" s="24" t="e">
        <f t="shared" si="47"/>
        <v>#VALUE!</v>
      </c>
      <c r="BD76" s="24" t="e">
        <f t="shared" si="48"/>
        <v>#VALUE!</v>
      </c>
      <c r="BE76" s="24" t="e">
        <f t="shared" si="49"/>
        <v>#VALUE!</v>
      </c>
      <c r="BF76" s="24" t="e">
        <f t="shared" si="50"/>
        <v>#VALUE!</v>
      </c>
      <c r="BG76" s="24" t="e">
        <f t="shared" si="51"/>
        <v>#VALUE!</v>
      </c>
      <c r="BH76" s="24" t="e">
        <f t="shared" si="52"/>
        <v>#VALUE!</v>
      </c>
      <c r="BI76" s="24" t="e">
        <f t="shared" si="53"/>
        <v>#VALUE!</v>
      </c>
      <c r="BJ76" s="24" t="e">
        <f t="shared" si="54"/>
        <v>#VALUE!</v>
      </c>
      <c r="BK76" s="24" t="e">
        <f t="shared" si="55"/>
        <v>#VALUE!</v>
      </c>
      <c r="BL76" s="24" t="e">
        <f t="shared" si="56"/>
        <v>#VALUE!</v>
      </c>
      <c r="BM76" s="24" t="e">
        <f t="shared" si="57"/>
        <v>#VALUE!</v>
      </c>
      <c r="BN76" s="24" t="e">
        <f t="shared" si="58"/>
        <v>#VALUE!</v>
      </c>
      <c r="BO76" s="24" t="e">
        <f t="shared" si="59"/>
        <v>#VALUE!</v>
      </c>
      <c r="BP76" s="24" t="e">
        <f t="shared" si="60"/>
        <v>#VALUE!</v>
      </c>
      <c r="BQ76" s="24" t="e">
        <f t="shared" si="61"/>
        <v>#VALUE!</v>
      </c>
    </row>
    <row r="77" spans="1:69" x14ac:dyDescent="0.25">
      <c r="A77" s="22" t="str">
        <f t="shared" si="62"/>
        <v/>
      </c>
      <c r="B77" s="22" t="str">
        <f t="shared" si="27"/>
        <v>-</v>
      </c>
      <c r="C77" s="21" t="str">
        <f t="shared" si="46"/>
        <v>-</v>
      </c>
      <c r="D77" s="23" t="str">
        <f>+IF(A77="","-",VLOOKUP(AN77,VolumeTable!$H$4:$I$50000,2,FALSE))</f>
        <v>-</v>
      </c>
      <c r="G77" s="23" t="str">
        <f>+IF(A77="","-",VLOOKUP(BC77,VolumeTable!$H$4:$I$50000,2,FALSE))</f>
        <v>-</v>
      </c>
      <c r="H77" s="23" t="str">
        <f>+IF(A77="","-",VLOOKUP(BD77,VolumeTable!$H$4:$I$50000,2,FALSE))</f>
        <v>-</v>
      </c>
      <c r="I77" s="23" t="str">
        <f>+IF(A77="","-",VLOOKUP(BE77,VolumeTable!$H$4:$I$50000,2,FALSE))</f>
        <v>-</v>
      </c>
      <c r="J77" s="23" t="str">
        <f>+IF(A77="","-",VLOOKUP(BF77,VolumeTable!$H$4:$I$50000,2,FALSE))</f>
        <v>-</v>
      </c>
      <c r="K77" s="23" t="str">
        <f>+IF(A77="","-",VLOOKUP(BG77,VolumeTable!$H$4:$I$50000,2,FALSE))</f>
        <v>-</v>
      </c>
      <c r="L77" s="23" t="str">
        <f>+IF(A77="","-",VLOOKUP(BH77,VolumeTable!$H$4:$I$50000,2,FALSE))</f>
        <v>-</v>
      </c>
      <c r="M77" s="23" t="str">
        <f>+IF(A77="","-",VLOOKUP(BI77,VolumeTable!$H$4:$I$50000,2,FALSE))</f>
        <v>-</v>
      </c>
      <c r="N77" s="23" t="str">
        <f>+IF(A77="","-",VLOOKUP(BJ77,VolumeTable!$H$4:$I$50000,2,FALSE))</f>
        <v>-</v>
      </c>
      <c r="O77" s="23" t="str">
        <f>+IF(A77="","-",VLOOKUP(BK77,VolumeTable!$H$4:$I$50000,2,FALSE))</f>
        <v>-</v>
      </c>
      <c r="P77" s="23" t="str">
        <f>+IF(A77="","-",VLOOKUP(BL77,VolumeTable!$H$4:$I$50000,2,FALSE))</f>
        <v>-</v>
      </c>
      <c r="Q77" s="23" t="str">
        <f>+IF(A77="","-",VLOOKUP(BM77,VolumeTable!$H$4:$I$50000,2,FALSE))</f>
        <v>-</v>
      </c>
      <c r="R77" s="23" t="str">
        <f>+IF(A77="","-",VLOOKUP(BN77,VolumeTable!$H$4:$I$50000,2,FALSE))</f>
        <v>-</v>
      </c>
      <c r="S77" s="23" t="str">
        <f>+IF(A77="","-",VLOOKUP(BO77,VolumeTable!$H$4:$I$50000,2,FALSE))</f>
        <v>-</v>
      </c>
      <c r="T77" s="23" t="str">
        <f>+IF(A77="","-",VLOOKUP(BP77,VolumeTable!$H$4:$I$50000,2,FALSE))</f>
        <v>-</v>
      </c>
      <c r="U77" s="23" t="str">
        <f>+IF(A77="","-",VLOOKUP(BQ77,VolumeTable!$H$4:$I$50000,2,FALSE))</f>
        <v>-</v>
      </c>
      <c r="W77" s="23" t="str">
        <f t="shared" si="19"/>
        <v>-</v>
      </c>
      <c r="X77" s="23" t="str">
        <f t="shared" si="20"/>
        <v>-</v>
      </c>
      <c r="Y77" s="23" t="str">
        <f t="shared" si="21"/>
        <v>-</v>
      </c>
      <c r="Z77" s="23" t="str">
        <f t="shared" si="21"/>
        <v>-</v>
      </c>
      <c r="AA77" s="23" t="str">
        <f t="shared" si="21"/>
        <v>-</v>
      </c>
      <c r="AB77" s="23" t="str">
        <f t="shared" si="21"/>
        <v>-</v>
      </c>
      <c r="AC77" s="23" t="str">
        <f t="shared" si="22"/>
        <v>-</v>
      </c>
      <c r="AD77" s="23" t="str">
        <f t="shared" si="22"/>
        <v>-</v>
      </c>
      <c r="AE77" s="23" t="str">
        <f t="shared" si="22"/>
        <v>-</v>
      </c>
      <c r="AF77" s="23" t="str">
        <f t="shared" si="22"/>
        <v>-</v>
      </c>
      <c r="AG77" s="23" t="str">
        <f t="shared" si="23"/>
        <v>-</v>
      </c>
      <c r="AH77" s="23" t="str">
        <f t="shared" si="23"/>
        <v>-</v>
      </c>
      <c r="AI77" s="23" t="str">
        <f t="shared" si="23"/>
        <v>-</v>
      </c>
      <c r="AJ77" s="23" t="str">
        <f t="shared" si="23"/>
        <v>-</v>
      </c>
      <c r="AK77" s="23" t="str">
        <f t="shared" si="24"/>
        <v>-</v>
      </c>
      <c r="AN77" s="24" t="e">
        <f t="shared" si="25"/>
        <v>#VALUE!</v>
      </c>
      <c r="AT77" s="26" t="s">
        <v>4</v>
      </c>
      <c r="AU77" s="19">
        <v>4.1666666666666664E-2</v>
      </c>
      <c r="AV77" s="19" t="str">
        <f t="shared" si="63"/>
        <v>Thursday 0.0416666666666667</v>
      </c>
      <c r="AW77">
        <v>74</v>
      </c>
      <c r="BC77" s="24" t="e">
        <f t="shared" si="47"/>
        <v>#VALUE!</v>
      </c>
      <c r="BD77" s="24" t="e">
        <f t="shared" si="48"/>
        <v>#VALUE!</v>
      </c>
      <c r="BE77" s="24" t="e">
        <f t="shared" si="49"/>
        <v>#VALUE!</v>
      </c>
      <c r="BF77" s="24" t="e">
        <f t="shared" si="50"/>
        <v>#VALUE!</v>
      </c>
      <c r="BG77" s="24" t="e">
        <f t="shared" si="51"/>
        <v>#VALUE!</v>
      </c>
      <c r="BH77" s="24" t="e">
        <f t="shared" si="52"/>
        <v>#VALUE!</v>
      </c>
      <c r="BI77" s="24" t="e">
        <f t="shared" si="53"/>
        <v>#VALUE!</v>
      </c>
      <c r="BJ77" s="24" t="e">
        <f t="shared" si="54"/>
        <v>#VALUE!</v>
      </c>
      <c r="BK77" s="24" t="e">
        <f t="shared" si="55"/>
        <v>#VALUE!</v>
      </c>
      <c r="BL77" s="24" t="e">
        <f t="shared" si="56"/>
        <v>#VALUE!</v>
      </c>
      <c r="BM77" s="24" t="e">
        <f t="shared" si="57"/>
        <v>#VALUE!</v>
      </c>
      <c r="BN77" s="24" t="e">
        <f t="shared" si="58"/>
        <v>#VALUE!</v>
      </c>
      <c r="BO77" s="24" t="e">
        <f t="shared" si="59"/>
        <v>#VALUE!</v>
      </c>
      <c r="BP77" s="24" t="e">
        <f t="shared" si="60"/>
        <v>#VALUE!</v>
      </c>
      <c r="BQ77" s="24" t="e">
        <f t="shared" si="61"/>
        <v>#VALUE!</v>
      </c>
    </row>
    <row r="78" spans="1:69" x14ac:dyDescent="0.25">
      <c r="A78" s="22" t="str">
        <f t="shared" si="62"/>
        <v/>
      </c>
      <c r="B78" s="22" t="str">
        <f t="shared" si="27"/>
        <v>-</v>
      </c>
      <c r="C78" s="21" t="str">
        <f t="shared" si="46"/>
        <v>-</v>
      </c>
      <c r="D78" s="23" t="str">
        <f>+IF(A78="","-",VLOOKUP(AN78,VolumeTable!$H$4:$I$50000,2,FALSE))</f>
        <v>-</v>
      </c>
      <c r="G78" s="23" t="str">
        <f>+IF(A78="","-",VLOOKUP(BC78,VolumeTable!$H$4:$I$50000,2,FALSE))</f>
        <v>-</v>
      </c>
      <c r="H78" s="23" t="str">
        <f>+IF(A78="","-",VLOOKUP(BD78,VolumeTable!$H$4:$I$50000,2,FALSE))</f>
        <v>-</v>
      </c>
      <c r="I78" s="23" t="str">
        <f>+IF(A78="","-",VLOOKUP(BE78,VolumeTable!$H$4:$I$50000,2,FALSE))</f>
        <v>-</v>
      </c>
      <c r="J78" s="23" t="str">
        <f>+IF(A78="","-",VLOOKUP(BF78,VolumeTable!$H$4:$I$50000,2,FALSE))</f>
        <v>-</v>
      </c>
      <c r="K78" s="23" t="str">
        <f>+IF(A78="","-",VLOOKUP(BG78,VolumeTable!$H$4:$I$50000,2,FALSE))</f>
        <v>-</v>
      </c>
      <c r="L78" s="23" t="str">
        <f>+IF(A78="","-",VLOOKUP(BH78,VolumeTable!$H$4:$I$50000,2,FALSE))</f>
        <v>-</v>
      </c>
      <c r="M78" s="23" t="str">
        <f>+IF(A78="","-",VLOOKUP(BI78,VolumeTable!$H$4:$I$50000,2,FALSE))</f>
        <v>-</v>
      </c>
      <c r="N78" s="23" t="str">
        <f>+IF(A78="","-",VLOOKUP(BJ78,VolumeTable!$H$4:$I$50000,2,FALSE))</f>
        <v>-</v>
      </c>
      <c r="O78" s="23" t="str">
        <f>+IF(A78="","-",VLOOKUP(BK78,VolumeTable!$H$4:$I$50000,2,FALSE))</f>
        <v>-</v>
      </c>
      <c r="P78" s="23" t="str">
        <f>+IF(A78="","-",VLOOKUP(BL78,VolumeTable!$H$4:$I$50000,2,FALSE))</f>
        <v>-</v>
      </c>
      <c r="Q78" s="23" t="str">
        <f>+IF(A78="","-",VLOOKUP(BM78,VolumeTable!$H$4:$I$50000,2,FALSE))</f>
        <v>-</v>
      </c>
      <c r="R78" s="23" t="str">
        <f>+IF(A78="","-",VLOOKUP(BN78,VolumeTable!$H$4:$I$50000,2,FALSE))</f>
        <v>-</v>
      </c>
      <c r="S78" s="23" t="str">
        <f>+IF(A78="","-",VLOOKUP(BO78,VolumeTable!$H$4:$I$50000,2,FALSE))</f>
        <v>-</v>
      </c>
      <c r="T78" s="23" t="str">
        <f>+IF(A78="","-",VLOOKUP(BP78,VolumeTable!$H$4:$I$50000,2,FALSE))</f>
        <v>-</v>
      </c>
      <c r="U78" s="23" t="str">
        <f>+IF(A78="","-",VLOOKUP(BQ78,VolumeTable!$H$4:$I$50000,2,FALSE))</f>
        <v>-</v>
      </c>
      <c r="W78" s="23" t="str">
        <f t="shared" si="19"/>
        <v>-</v>
      </c>
      <c r="X78" s="23" t="str">
        <f t="shared" si="20"/>
        <v>-</v>
      </c>
      <c r="Y78" s="23" t="str">
        <f t="shared" si="21"/>
        <v>-</v>
      </c>
      <c r="Z78" s="23" t="str">
        <f t="shared" si="21"/>
        <v>-</v>
      </c>
      <c r="AA78" s="23" t="str">
        <f t="shared" si="21"/>
        <v>-</v>
      </c>
      <c r="AB78" s="23" t="str">
        <f t="shared" si="21"/>
        <v>-</v>
      </c>
      <c r="AC78" s="23" t="str">
        <f t="shared" si="22"/>
        <v>-</v>
      </c>
      <c r="AD78" s="23" t="str">
        <f t="shared" si="22"/>
        <v>-</v>
      </c>
      <c r="AE78" s="23" t="str">
        <f t="shared" si="22"/>
        <v>-</v>
      </c>
      <c r="AF78" s="23" t="str">
        <f t="shared" si="22"/>
        <v>-</v>
      </c>
      <c r="AG78" s="23" t="str">
        <f t="shared" si="23"/>
        <v>-</v>
      </c>
      <c r="AH78" s="23" t="str">
        <f t="shared" si="23"/>
        <v>-</v>
      </c>
      <c r="AI78" s="23" t="str">
        <f t="shared" si="23"/>
        <v>-</v>
      </c>
      <c r="AJ78" s="23" t="str">
        <f t="shared" si="23"/>
        <v>-</v>
      </c>
      <c r="AK78" s="23" t="str">
        <f t="shared" si="24"/>
        <v>-</v>
      </c>
      <c r="AN78" s="24" t="e">
        <f t="shared" si="25"/>
        <v>#VALUE!</v>
      </c>
      <c r="AT78" s="26" t="s">
        <v>4</v>
      </c>
      <c r="AU78" s="19">
        <v>8.3333333333333329E-2</v>
      </c>
      <c r="AV78" s="19" t="str">
        <f t="shared" si="63"/>
        <v>Thursday 0.0833333333333333</v>
      </c>
      <c r="AW78">
        <v>75</v>
      </c>
      <c r="BC78" s="24" t="e">
        <f t="shared" si="47"/>
        <v>#VALUE!</v>
      </c>
      <c r="BD78" s="24" t="e">
        <f t="shared" si="48"/>
        <v>#VALUE!</v>
      </c>
      <c r="BE78" s="24" t="e">
        <f t="shared" si="49"/>
        <v>#VALUE!</v>
      </c>
      <c r="BF78" s="24" t="e">
        <f t="shared" si="50"/>
        <v>#VALUE!</v>
      </c>
      <c r="BG78" s="24" t="e">
        <f t="shared" si="51"/>
        <v>#VALUE!</v>
      </c>
      <c r="BH78" s="24" t="e">
        <f t="shared" si="52"/>
        <v>#VALUE!</v>
      </c>
      <c r="BI78" s="24" t="e">
        <f t="shared" si="53"/>
        <v>#VALUE!</v>
      </c>
      <c r="BJ78" s="24" t="e">
        <f t="shared" si="54"/>
        <v>#VALUE!</v>
      </c>
      <c r="BK78" s="24" t="e">
        <f t="shared" si="55"/>
        <v>#VALUE!</v>
      </c>
      <c r="BL78" s="24" t="e">
        <f t="shared" si="56"/>
        <v>#VALUE!</v>
      </c>
      <c r="BM78" s="24" t="e">
        <f t="shared" si="57"/>
        <v>#VALUE!</v>
      </c>
      <c r="BN78" s="24" t="e">
        <f t="shared" si="58"/>
        <v>#VALUE!</v>
      </c>
      <c r="BO78" s="24" t="e">
        <f t="shared" si="59"/>
        <v>#VALUE!</v>
      </c>
      <c r="BP78" s="24" t="e">
        <f t="shared" si="60"/>
        <v>#VALUE!</v>
      </c>
      <c r="BQ78" s="24" t="e">
        <f t="shared" si="61"/>
        <v>#VALUE!</v>
      </c>
    </row>
    <row r="79" spans="1:69" x14ac:dyDescent="0.25">
      <c r="A79" s="22" t="str">
        <f t="shared" si="62"/>
        <v/>
      </c>
      <c r="B79" s="22" t="str">
        <f t="shared" si="27"/>
        <v>-</v>
      </c>
      <c r="C79" s="21" t="str">
        <f t="shared" si="46"/>
        <v>-</v>
      </c>
      <c r="D79" s="23" t="str">
        <f>+IF(A79="","-",VLOOKUP(AN79,VolumeTable!$H$4:$I$50000,2,FALSE))</f>
        <v>-</v>
      </c>
      <c r="G79" s="23" t="str">
        <f>+IF(A79="","-",VLOOKUP(BC79,VolumeTable!$H$4:$I$50000,2,FALSE))</f>
        <v>-</v>
      </c>
      <c r="H79" s="23" t="str">
        <f>+IF(A79="","-",VLOOKUP(BD79,VolumeTable!$H$4:$I$50000,2,FALSE))</f>
        <v>-</v>
      </c>
      <c r="I79" s="23" t="str">
        <f>+IF(A79="","-",VLOOKUP(BE79,VolumeTable!$H$4:$I$50000,2,FALSE))</f>
        <v>-</v>
      </c>
      <c r="J79" s="23" t="str">
        <f>+IF(A79="","-",VLOOKUP(BF79,VolumeTable!$H$4:$I$50000,2,FALSE))</f>
        <v>-</v>
      </c>
      <c r="K79" s="23" t="str">
        <f>+IF(A79="","-",VLOOKUP(BG79,VolumeTable!$H$4:$I$50000,2,FALSE))</f>
        <v>-</v>
      </c>
      <c r="L79" s="23" t="str">
        <f>+IF(A79="","-",VLOOKUP(BH79,VolumeTable!$H$4:$I$50000,2,FALSE))</f>
        <v>-</v>
      </c>
      <c r="M79" s="23" t="str">
        <f>+IF(A79="","-",VLOOKUP(BI79,VolumeTable!$H$4:$I$50000,2,FALSE))</f>
        <v>-</v>
      </c>
      <c r="N79" s="23" t="str">
        <f>+IF(A79="","-",VLOOKUP(BJ79,VolumeTable!$H$4:$I$50000,2,FALSE))</f>
        <v>-</v>
      </c>
      <c r="O79" s="23" t="str">
        <f>+IF(A79="","-",VLOOKUP(BK79,VolumeTable!$H$4:$I$50000,2,FALSE))</f>
        <v>-</v>
      </c>
      <c r="P79" s="23" t="str">
        <f>+IF(A79="","-",VLOOKUP(BL79,VolumeTable!$H$4:$I$50000,2,FALSE))</f>
        <v>-</v>
      </c>
      <c r="Q79" s="23" t="str">
        <f>+IF(A79="","-",VLOOKUP(BM79,VolumeTable!$H$4:$I$50000,2,FALSE))</f>
        <v>-</v>
      </c>
      <c r="R79" s="23" t="str">
        <f>+IF(A79="","-",VLOOKUP(BN79,VolumeTable!$H$4:$I$50000,2,FALSE))</f>
        <v>-</v>
      </c>
      <c r="S79" s="23" t="str">
        <f>+IF(A79="","-",VLOOKUP(BO79,VolumeTable!$H$4:$I$50000,2,FALSE))</f>
        <v>-</v>
      </c>
      <c r="T79" s="23" t="str">
        <f>+IF(A79="","-",VLOOKUP(BP79,VolumeTable!$H$4:$I$50000,2,FALSE))</f>
        <v>-</v>
      </c>
      <c r="U79" s="23" t="str">
        <f>+IF(A79="","-",VLOOKUP(BQ79,VolumeTable!$H$4:$I$50000,2,FALSE))</f>
        <v>-</v>
      </c>
      <c r="W79" s="23" t="str">
        <f t="shared" si="19"/>
        <v>-</v>
      </c>
      <c r="X79" s="23" t="str">
        <f t="shared" si="20"/>
        <v>-</v>
      </c>
      <c r="Y79" s="23" t="str">
        <f t="shared" si="21"/>
        <v>-</v>
      </c>
      <c r="Z79" s="23" t="str">
        <f t="shared" si="21"/>
        <v>-</v>
      </c>
      <c r="AA79" s="23" t="str">
        <f t="shared" si="21"/>
        <v>-</v>
      </c>
      <c r="AB79" s="23" t="str">
        <f t="shared" si="21"/>
        <v>-</v>
      </c>
      <c r="AC79" s="23" t="str">
        <f t="shared" si="22"/>
        <v>-</v>
      </c>
      <c r="AD79" s="23" t="str">
        <f t="shared" si="22"/>
        <v>-</v>
      </c>
      <c r="AE79" s="23" t="str">
        <f t="shared" si="22"/>
        <v>-</v>
      </c>
      <c r="AF79" s="23" t="str">
        <f t="shared" si="22"/>
        <v>-</v>
      </c>
      <c r="AG79" s="23" t="str">
        <f t="shared" si="23"/>
        <v>-</v>
      </c>
      <c r="AH79" s="23" t="str">
        <f t="shared" si="23"/>
        <v>-</v>
      </c>
      <c r="AI79" s="23" t="str">
        <f t="shared" si="23"/>
        <v>-</v>
      </c>
      <c r="AJ79" s="23" t="str">
        <f t="shared" si="23"/>
        <v>-</v>
      </c>
      <c r="AK79" s="23" t="str">
        <f t="shared" si="24"/>
        <v>-</v>
      </c>
      <c r="AN79" s="24" t="e">
        <f t="shared" si="25"/>
        <v>#VALUE!</v>
      </c>
      <c r="AT79" s="26" t="s">
        <v>4</v>
      </c>
      <c r="AU79" s="19">
        <v>0.125</v>
      </c>
      <c r="AV79" s="19" t="str">
        <f t="shared" si="63"/>
        <v>Thursday 0.125</v>
      </c>
      <c r="AW79">
        <v>76</v>
      </c>
      <c r="BC79" s="24" t="e">
        <f t="shared" si="47"/>
        <v>#VALUE!</v>
      </c>
      <c r="BD79" s="24" t="e">
        <f t="shared" si="48"/>
        <v>#VALUE!</v>
      </c>
      <c r="BE79" s="24" t="e">
        <f t="shared" si="49"/>
        <v>#VALUE!</v>
      </c>
      <c r="BF79" s="24" t="e">
        <f t="shared" si="50"/>
        <v>#VALUE!</v>
      </c>
      <c r="BG79" s="24" t="e">
        <f t="shared" si="51"/>
        <v>#VALUE!</v>
      </c>
      <c r="BH79" s="24" t="e">
        <f t="shared" si="52"/>
        <v>#VALUE!</v>
      </c>
      <c r="BI79" s="24" t="e">
        <f t="shared" si="53"/>
        <v>#VALUE!</v>
      </c>
      <c r="BJ79" s="24" t="e">
        <f t="shared" si="54"/>
        <v>#VALUE!</v>
      </c>
      <c r="BK79" s="24" t="e">
        <f t="shared" si="55"/>
        <v>#VALUE!</v>
      </c>
      <c r="BL79" s="24" t="e">
        <f t="shared" si="56"/>
        <v>#VALUE!</v>
      </c>
      <c r="BM79" s="24" t="e">
        <f t="shared" si="57"/>
        <v>#VALUE!</v>
      </c>
      <c r="BN79" s="24" t="e">
        <f t="shared" si="58"/>
        <v>#VALUE!</v>
      </c>
      <c r="BO79" s="24" t="e">
        <f t="shared" si="59"/>
        <v>#VALUE!</v>
      </c>
      <c r="BP79" s="24" t="e">
        <f t="shared" si="60"/>
        <v>#VALUE!</v>
      </c>
      <c r="BQ79" s="24" t="e">
        <f t="shared" si="61"/>
        <v>#VALUE!</v>
      </c>
    </row>
    <row r="80" spans="1:69" x14ac:dyDescent="0.25">
      <c r="A80" s="22" t="str">
        <f t="shared" si="62"/>
        <v/>
      </c>
      <c r="B80" s="22" t="str">
        <f t="shared" si="27"/>
        <v>-</v>
      </c>
      <c r="C80" s="21" t="str">
        <f t="shared" si="46"/>
        <v>-</v>
      </c>
      <c r="D80" s="23" t="str">
        <f>+IF(A80="","-",VLOOKUP(AN80,VolumeTable!$H$4:$I$50000,2,FALSE))</f>
        <v>-</v>
      </c>
      <c r="G80" s="23" t="str">
        <f>+IF(A80="","-",VLOOKUP(BC80,VolumeTable!$H$4:$I$50000,2,FALSE))</f>
        <v>-</v>
      </c>
      <c r="H80" s="23" t="str">
        <f>+IF(A80="","-",VLOOKUP(BD80,VolumeTable!$H$4:$I$50000,2,FALSE))</f>
        <v>-</v>
      </c>
      <c r="I80" s="23" t="str">
        <f>+IF(A80="","-",VLOOKUP(BE80,VolumeTable!$H$4:$I$50000,2,FALSE))</f>
        <v>-</v>
      </c>
      <c r="J80" s="23" t="str">
        <f>+IF(A80="","-",VLOOKUP(BF80,VolumeTable!$H$4:$I$50000,2,FALSE))</f>
        <v>-</v>
      </c>
      <c r="K80" s="23" t="str">
        <f>+IF(A80="","-",VLOOKUP(BG80,VolumeTable!$H$4:$I$50000,2,FALSE))</f>
        <v>-</v>
      </c>
      <c r="L80" s="23" t="str">
        <f>+IF(A80="","-",VLOOKUP(BH80,VolumeTable!$H$4:$I$50000,2,FALSE))</f>
        <v>-</v>
      </c>
      <c r="M80" s="23" t="str">
        <f>+IF(A80="","-",VLOOKUP(BI80,VolumeTable!$H$4:$I$50000,2,FALSE))</f>
        <v>-</v>
      </c>
      <c r="N80" s="23" t="str">
        <f>+IF(A80="","-",VLOOKUP(BJ80,VolumeTable!$H$4:$I$50000,2,FALSE))</f>
        <v>-</v>
      </c>
      <c r="O80" s="23" t="str">
        <f>+IF(A80="","-",VLOOKUP(BK80,VolumeTable!$H$4:$I$50000,2,FALSE))</f>
        <v>-</v>
      </c>
      <c r="P80" s="23" t="str">
        <f>+IF(A80="","-",VLOOKUP(BL80,VolumeTable!$H$4:$I$50000,2,FALSE))</f>
        <v>-</v>
      </c>
      <c r="Q80" s="23" t="str">
        <f>+IF(A80="","-",VLOOKUP(BM80,VolumeTable!$H$4:$I$50000,2,FALSE))</f>
        <v>-</v>
      </c>
      <c r="R80" s="23" t="str">
        <f>+IF(A80="","-",VLOOKUP(BN80,VolumeTable!$H$4:$I$50000,2,FALSE))</f>
        <v>-</v>
      </c>
      <c r="S80" s="23" t="str">
        <f>+IF(A80="","-",VLOOKUP(BO80,VolumeTable!$H$4:$I$50000,2,FALSE))</f>
        <v>-</v>
      </c>
      <c r="T80" s="23" t="str">
        <f>+IF(A80="","-",VLOOKUP(BP80,VolumeTable!$H$4:$I$50000,2,FALSE))</f>
        <v>-</v>
      </c>
      <c r="U80" s="23" t="str">
        <f>+IF(A80="","-",VLOOKUP(BQ80,VolumeTable!$H$4:$I$50000,2,FALSE))</f>
        <v>-</v>
      </c>
      <c r="W80" s="23" t="str">
        <f t="shared" si="19"/>
        <v>-</v>
      </c>
      <c r="X80" s="23" t="str">
        <f t="shared" si="20"/>
        <v>-</v>
      </c>
      <c r="Y80" s="23" t="str">
        <f t="shared" si="21"/>
        <v>-</v>
      </c>
      <c r="Z80" s="23" t="str">
        <f t="shared" si="21"/>
        <v>-</v>
      </c>
      <c r="AA80" s="23" t="str">
        <f t="shared" si="21"/>
        <v>-</v>
      </c>
      <c r="AB80" s="23" t="str">
        <f t="shared" si="21"/>
        <v>-</v>
      </c>
      <c r="AC80" s="23" t="str">
        <f t="shared" si="22"/>
        <v>-</v>
      </c>
      <c r="AD80" s="23" t="str">
        <f t="shared" si="22"/>
        <v>-</v>
      </c>
      <c r="AE80" s="23" t="str">
        <f t="shared" si="22"/>
        <v>-</v>
      </c>
      <c r="AF80" s="23" t="str">
        <f t="shared" si="22"/>
        <v>-</v>
      </c>
      <c r="AG80" s="23" t="str">
        <f t="shared" si="23"/>
        <v>-</v>
      </c>
      <c r="AH80" s="23" t="str">
        <f t="shared" si="23"/>
        <v>-</v>
      </c>
      <c r="AI80" s="23" t="str">
        <f t="shared" si="23"/>
        <v>-</v>
      </c>
      <c r="AJ80" s="23" t="str">
        <f t="shared" si="23"/>
        <v>-</v>
      </c>
      <c r="AK80" s="23" t="str">
        <f t="shared" si="24"/>
        <v>-</v>
      </c>
      <c r="AN80" s="24" t="e">
        <f t="shared" si="25"/>
        <v>#VALUE!</v>
      </c>
      <c r="AT80" s="26" t="s">
        <v>4</v>
      </c>
      <c r="AU80" s="19">
        <v>0.16666666666666699</v>
      </c>
      <c r="AV80" s="19" t="str">
        <f t="shared" si="63"/>
        <v>Thursday 0.166666666666667</v>
      </c>
      <c r="AW80">
        <v>77</v>
      </c>
      <c r="BC80" s="24" t="e">
        <f t="shared" si="47"/>
        <v>#VALUE!</v>
      </c>
      <c r="BD80" s="24" t="e">
        <f t="shared" si="48"/>
        <v>#VALUE!</v>
      </c>
      <c r="BE80" s="24" t="e">
        <f t="shared" si="49"/>
        <v>#VALUE!</v>
      </c>
      <c r="BF80" s="24" t="e">
        <f t="shared" si="50"/>
        <v>#VALUE!</v>
      </c>
      <c r="BG80" s="24" t="e">
        <f t="shared" si="51"/>
        <v>#VALUE!</v>
      </c>
      <c r="BH80" s="24" t="e">
        <f t="shared" si="52"/>
        <v>#VALUE!</v>
      </c>
      <c r="BI80" s="24" t="e">
        <f t="shared" si="53"/>
        <v>#VALUE!</v>
      </c>
      <c r="BJ80" s="24" t="e">
        <f t="shared" si="54"/>
        <v>#VALUE!</v>
      </c>
      <c r="BK80" s="24" t="e">
        <f t="shared" si="55"/>
        <v>#VALUE!</v>
      </c>
      <c r="BL80" s="24" t="e">
        <f t="shared" si="56"/>
        <v>#VALUE!</v>
      </c>
      <c r="BM80" s="24" t="e">
        <f t="shared" si="57"/>
        <v>#VALUE!</v>
      </c>
      <c r="BN80" s="24" t="e">
        <f t="shared" si="58"/>
        <v>#VALUE!</v>
      </c>
      <c r="BO80" s="24" t="e">
        <f t="shared" si="59"/>
        <v>#VALUE!</v>
      </c>
      <c r="BP80" s="24" t="e">
        <f t="shared" si="60"/>
        <v>#VALUE!</v>
      </c>
      <c r="BQ80" s="24" t="e">
        <f t="shared" si="61"/>
        <v>#VALUE!</v>
      </c>
    </row>
    <row r="81" spans="1:69" x14ac:dyDescent="0.25">
      <c r="A81" s="22" t="str">
        <f t="shared" si="62"/>
        <v/>
      </c>
      <c r="B81" s="22" t="str">
        <f t="shared" si="27"/>
        <v>-</v>
      </c>
      <c r="C81" s="21" t="str">
        <f t="shared" si="46"/>
        <v>-</v>
      </c>
      <c r="D81" s="23" t="str">
        <f>+IF(A81="","-",VLOOKUP(AN81,VolumeTable!$H$4:$I$50000,2,FALSE))</f>
        <v>-</v>
      </c>
      <c r="G81" s="23" t="str">
        <f>+IF(A81="","-",VLOOKUP(BC81,VolumeTable!$H$4:$I$50000,2,FALSE))</f>
        <v>-</v>
      </c>
      <c r="H81" s="23" t="str">
        <f>+IF(A81="","-",VLOOKUP(BD81,VolumeTable!$H$4:$I$50000,2,FALSE))</f>
        <v>-</v>
      </c>
      <c r="I81" s="23" t="str">
        <f>+IF(A81="","-",VLOOKUP(BE81,VolumeTable!$H$4:$I$50000,2,FALSE))</f>
        <v>-</v>
      </c>
      <c r="J81" s="23" t="str">
        <f>+IF(A81="","-",VLOOKUP(BF81,VolumeTable!$H$4:$I$50000,2,FALSE))</f>
        <v>-</v>
      </c>
      <c r="K81" s="23" t="str">
        <f>+IF(A81="","-",VLOOKUP(BG81,VolumeTable!$H$4:$I$50000,2,FALSE))</f>
        <v>-</v>
      </c>
      <c r="L81" s="23" t="str">
        <f>+IF(A81="","-",VLOOKUP(BH81,VolumeTable!$H$4:$I$50000,2,FALSE))</f>
        <v>-</v>
      </c>
      <c r="M81" s="23" t="str">
        <f>+IF(A81="","-",VLOOKUP(BI81,VolumeTable!$H$4:$I$50000,2,FALSE))</f>
        <v>-</v>
      </c>
      <c r="N81" s="23" t="str">
        <f>+IF(A81="","-",VLOOKUP(BJ81,VolumeTable!$H$4:$I$50000,2,FALSE))</f>
        <v>-</v>
      </c>
      <c r="O81" s="23" t="str">
        <f>+IF(A81="","-",VLOOKUP(BK81,VolumeTable!$H$4:$I$50000,2,FALSE))</f>
        <v>-</v>
      </c>
      <c r="P81" s="23" t="str">
        <f>+IF(A81="","-",VLOOKUP(BL81,VolumeTable!$H$4:$I$50000,2,FALSE))</f>
        <v>-</v>
      </c>
      <c r="Q81" s="23" t="str">
        <f>+IF(A81="","-",VLOOKUP(BM81,VolumeTable!$H$4:$I$50000,2,FALSE))</f>
        <v>-</v>
      </c>
      <c r="R81" s="23" t="str">
        <f>+IF(A81="","-",VLOOKUP(BN81,VolumeTable!$H$4:$I$50000,2,FALSE))</f>
        <v>-</v>
      </c>
      <c r="S81" s="23" t="str">
        <f>+IF(A81="","-",VLOOKUP(BO81,VolumeTable!$H$4:$I$50000,2,FALSE))</f>
        <v>-</v>
      </c>
      <c r="T81" s="23" t="str">
        <f>+IF(A81="","-",VLOOKUP(BP81,VolumeTable!$H$4:$I$50000,2,FALSE))</f>
        <v>-</v>
      </c>
      <c r="U81" s="23" t="str">
        <f>+IF(A81="","-",VLOOKUP(BQ81,VolumeTable!$H$4:$I$50000,2,FALSE))</f>
        <v>-</v>
      </c>
      <c r="W81" s="23" t="str">
        <f t="shared" si="19"/>
        <v>-</v>
      </c>
      <c r="X81" s="23" t="str">
        <f t="shared" si="20"/>
        <v>-</v>
      </c>
      <c r="Y81" s="23" t="str">
        <f t="shared" si="21"/>
        <v>-</v>
      </c>
      <c r="Z81" s="23" t="str">
        <f t="shared" si="21"/>
        <v>-</v>
      </c>
      <c r="AA81" s="23" t="str">
        <f t="shared" si="21"/>
        <v>-</v>
      </c>
      <c r="AB81" s="23" t="str">
        <f t="shared" si="21"/>
        <v>-</v>
      </c>
      <c r="AC81" s="23" t="str">
        <f t="shared" si="22"/>
        <v>-</v>
      </c>
      <c r="AD81" s="23" t="str">
        <f t="shared" si="22"/>
        <v>-</v>
      </c>
      <c r="AE81" s="23" t="str">
        <f t="shared" si="22"/>
        <v>-</v>
      </c>
      <c r="AF81" s="23" t="str">
        <f t="shared" si="22"/>
        <v>-</v>
      </c>
      <c r="AG81" s="23" t="str">
        <f t="shared" si="23"/>
        <v>-</v>
      </c>
      <c r="AH81" s="23" t="str">
        <f t="shared" si="23"/>
        <v>-</v>
      </c>
      <c r="AI81" s="23" t="str">
        <f t="shared" si="23"/>
        <v>-</v>
      </c>
      <c r="AJ81" s="23" t="str">
        <f t="shared" si="23"/>
        <v>-</v>
      </c>
      <c r="AK81" s="23" t="str">
        <f t="shared" si="24"/>
        <v>-</v>
      </c>
      <c r="AN81" s="24" t="e">
        <f t="shared" si="25"/>
        <v>#VALUE!</v>
      </c>
      <c r="AT81" s="26" t="s">
        <v>4</v>
      </c>
      <c r="AU81" s="19">
        <v>0.20833333333333301</v>
      </c>
      <c r="AV81" s="19" t="str">
        <f t="shared" si="63"/>
        <v>Thursday 0.208333333333333</v>
      </c>
      <c r="AW81">
        <v>78</v>
      </c>
      <c r="BC81" s="24" t="e">
        <f t="shared" si="47"/>
        <v>#VALUE!</v>
      </c>
      <c r="BD81" s="24" t="e">
        <f t="shared" si="48"/>
        <v>#VALUE!</v>
      </c>
      <c r="BE81" s="24" t="e">
        <f t="shared" si="49"/>
        <v>#VALUE!</v>
      </c>
      <c r="BF81" s="24" t="e">
        <f t="shared" si="50"/>
        <v>#VALUE!</v>
      </c>
      <c r="BG81" s="24" t="e">
        <f t="shared" si="51"/>
        <v>#VALUE!</v>
      </c>
      <c r="BH81" s="24" t="e">
        <f t="shared" si="52"/>
        <v>#VALUE!</v>
      </c>
      <c r="BI81" s="24" t="e">
        <f t="shared" si="53"/>
        <v>#VALUE!</v>
      </c>
      <c r="BJ81" s="24" t="e">
        <f t="shared" si="54"/>
        <v>#VALUE!</v>
      </c>
      <c r="BK81" s="24" t="e">
        <f t="shared" si="55"/>
        <v>#VALUE!</v>
      </c>
      <c r="BL81" s="24" t="e">
        <f t="shared" si="56"/>
        <v>#VALUE!</v>
      </c>
      <c r="BM81" s="24" t="e">
        <f t="shared" si="57"/>
        <v>#VALUE!</v>
      </c>
      <c r="BN81" s="24" t="e">
        <f t="shared" si="58"/>
        <v>#VALUE!</v>
      </c>
      <c r="BO81" s="24" t="e">
        <f t="shared" si="59"/>
        <v>#VALUE!</v>
      </c>
      <c r="BP81" s="24" t="e">
        <f t="shared" si="60"/>
        <v>#VALUE!</v>
      </c>
      <c r="BQ81" s="24" t="e">
        <f t="shared" si="61"/>
        <v>#VALUE!</v>
      </c>
    </row>
    <row r="82" spans="1:69" x14ac:dyDescent="0.25">
      <c r="A82" s="22" t="str">
        <f t="shared" si="62"/>
        <v/>
      </c>
      <c r="B82" s="22" t="str">
        <f t="shared" si="27"/>
        <v>-</v>
      </c>
      <c r="C82" s="21" t="str">
        <f t="shared" si="46"/>
        <v>-</v>
      </c>
      <c r="D82" s="23" t="str">
        <f>+IF(A82="","-",VLOOKUP(AN82,VolumeTable!$H$4:$I$50000,2,FALSE))</f>
        <v>-</v>
      </c>
      <c r="G82" s="23" t="str">
        <f>+IF(A82="","-",VLOOKUP(BC82,VolumeTable!$H$4:$I$50000,2,FALSE))</f>
        <v>-</v>
      </c>
      <c r="H82" s="23" t="str">
        <f>+IF(A82="","-",VLOOKUP(BD82,VolumeTable!$H$4:$I$50000,2,FALSE))</f>
        <v>-</v>
      </c>
      <c r="I82" s="23" t="str">
        <f>+IF(A82="","-",VLOOKUP(BE82,VolumeTable!$H$4:$I$50000,2,FALSE))</f>
        <v>-</v>
      </c>
      <c r="J82" s="23" t="str">
        <f>+IF(A82="","-",VLOOKUP(BF82,VolumeTable!$H$4:$I$50000,2,FALSE))</f>
        <v>-</v>
      </c>
      <c r="K82" s="23" t="str">
        <f>+IF(A82="","-",VLOOKUP(BG82,VolumeTable!$H$4:$I$50000,2,FALSE))</f>
        <v>-</v>
      </c>
      <c r="L82" s="23" t="str">
        <f>+IF(A82="","-",VLOOKUP(BH82,VolumeTable!$H$4:$I$50000,2,FALSE))</f>
        <v>-</v>
      </c>
      <c r="M82" s="23" t="str">
        <f>+IF(A82="","-",VLOOKUP(BI82,VolumeTable!$H$4:$I$50000,2,FALSE))</f>
        <v>-</v>
      </c>
      <c r="N82" s="23" t="str">
        <f>+IF(A82="","-",VLOOKUP(BJ82,VolumeTable!$H$4:$I$50000,2,FALSE))</f>
        <v>-</v>
      </c>
      <c r="O82" s="23" t="str">
        <f>+IF(A82="","-",VLOOKUP(BK82,VolumeTable!$H$4:$I$50000,2,FALSE))</f>
        <v>-</v>
      </c>
      <c r="P82" s="23" t="str">
        <f>+IF(A82="","-",VLOOKUP(BL82,VolumeTable!$H$4:$I$50000,2,FALSE))</f>
        <v>-</v>
      </c>
      <c r="Q82" s="23" t="str">
        <f>+IF(A82="","-",VLOOKUP(BM82,VolumeTable!$H$4:$I$50000,2,FALSE))</f>
        <v>-</v>
      </c>
      <c r="R82" s="23" t="str">
        <f>+IF(A82="","-",VLOOKUP(BN82,VolumeTable!$H$4:$I$50000,2,FALSE))</f>
        <v>-</v>
      </c>
      <c r="S82" s="23" t="str">
        <f>+IF(A82="","-",VLOOKUP(BO82,VolumeTable!$H$4:$I$50000,2,FALSE))</f>
        <v>-</v>
      </c>
      <c r="T82" s="23" t="str">
        <f>+IF(A82="","-",VLOOKUP(BP82,VolumeTable!$H$4:$I$50000,2,FALSE))</f>
        <v>-</v>
      </c>
      <c r="U82" s="23" t="str">
        <f>+IF(A82="","-",VLOOKUP(BQ82,VolumeTable!$H$4:$I$50000,2,FALSE))</f>
        <v>-</v>
      </c>
      <c r="W82" s="23" t="str">
        <f t="shared" si="19"/>
        <v>-</v>
      </c>
      <c r="X82" s="23" t="str">
        <f t="shared" si="20"/>
        <v>-</v>
      </c>
      <c r="Y82" s="23" t="str">
        <f t="shared" si="21"/>
        <v>-</v>
      </c>
      <c r="Z82" s="23" t="str">
        <f t="shared" si="21"/>
        <v>-</v>
      </c>
      <c r="AA82" s="23" t="str">
        <f t="shared" si="21"/>
        <v>-</v>
      </c>
      <c r="AB82" s="23" t="str">
        <f t="shared" si="21"/>
        <v>-</v>
      </c>
      <c r="AC82" s="23" t="str">
        <f t="shared" si="22"/>
        <v>-</v>
      </c>
      <c r="AD82" s="23" t="str">
        <f t="shared" si="22"/>
        <v>-</v>
      </c>
      <c r="AE82" s="23" t="str">
        <f t="shared" si="22"/>
        <v>-</v>
      </c>
      <c r="AF82" s="23" t="str">
        <f t="shared" si="22"/>
        <v>-</v>
      </c>
      <c r="AG82" s="23" t="str">
        <f t="shared" si="23"/>
        <v>-</v>
      </c>
      <c r="AH82" s="23" t="str">
        <f t="shared" si="23"/>
        <v>-</v>
      </c>
      <c r="AI82" s="23" t="str">
        <f t="shared" si="23"/>
        <v>-</v>
      </c>
      <c r="AJ82" s="23" t="str">
        <f t="shared" si="23"/>
        <v>-</v>
      </c>
      <c r="AK82" s="23" t="str">
        <f t="shared" si="24"/>
        <v>-</v>
      </c>
      <c r="AN82" s="24" t="e">
        <f t="shared" si="25"/>
        <v>#VALUE!</v>
      </c>
      <c r="AT82" s="26" t="s">
        <v>4</v>
      </c>
      <c r="AU82" s="19">
        <v>0.25</v>
      </c>
      <c r="AV82" s="19" t="str">
        <f t="shared" si="63"/>
        <v>Thursday 0.25</v>
      </c>
      <c r="AW82">
        <v>79</v>
      </c>
      <c r="BC82" s="24" t="e">
        <f t="shared" si="47"/>
        <v>#VALUE!</v>
      </c>
      <c r="BD82" s="24" t="e">
        <f t="shared" si="48"/>
        <v>#VALUE!</v>
      </c>
      <c r="BE82" s="24" t="e">
        <f t="shared" si="49"/>
        <v>#VALUE!</v>
      </c>
      <c r="BF82" s="24" t="e">
        <f t="shared" si="50"/>
        <v>#VALUE!</v>
      </c>
      <c r="BG82" s="24" t="e">
        <f t="shared" si="51"/>
        <v>#VALUE!</v>
      </c>
      <c r="BH82" s="24" t="e">
        <f t="shared" si="52"/>
        <v>#VALUE!</v>
      </c>
      <c r="BI82" s="24" t="e">
        <f t="shared" si="53"/>
        <v>#VALUE!</v>
      </c>
      <c r="BJ82" s="24" t="e">
        <f t="shared" si="54"/>
        <v>#VALUE!</v>
      </c>
      <c r="BK82" s="24" t="e">
        <f t="shared" si="55"/>
        <v>#VALUE!</v>
      </c>
      <c r="BL82" s="24" t="e">
        <f t="shared" si="56"/>
        <v>#VALUE!</v>
      </c>
      <c r="BM82" s="24" t="e">
        <f t="shared" si="57"/>
        <v>#VALUE!</v>
      </c>
      <c r="BN82" s="24" t="e">
        <f t="shared" si="58"/>
        <v>#VALUE!</v>
      </c>
      <c r="BO82" s="24" t="e">
        <f t="shared" si="59"/>
        <v>#VALUE!</v>
      </c>
      <c r="BP82" s="24" t="e">
        <f t="shared" si="60"/>
        <v>#VALUE!</v>
      </c>
      <c r="BQ82" s="24" t="e">
        <f t="shared" si="61"/>
        <v>#VALUE!</v>
      </c>
    </row>
    <row r="83" spans="1:69" x14ac:dyDescent="0.25">
      <c r="A83" s="22" t="str">
        <f t="shared" si="62"/>
        <v/>
      </c>
      <c r="B83" s="22" t="str">
        <f t="shared" si="27"/>
        <v>-</v>
      </c>
      <c r="C83" s="21" t="str">
        <f t="shared" si="46"/>
        <v>-</v>
      </c>
      <c r="D83" s="23" t="str">
        <f>+IF(A83="","-",VLOOKUP(AN83,VolumeTable!$H$4:$I$50000,2,FALSE))</f>
        <v>-</v>
      </c>
      <c r="G83" s="23" t="str">
        <f>+IF(A83="","-",VLOOKUP(BC83,VolumeTable!$H$4:$I$50000,2,FALSE))</f>
        <v>-</v>
      </c>
      <c r="H83" s="23" t="str">
        <f>+IF(A83="","-",VLOOKUP(BD83,VolumeTable!$H$4:$I$50000,2,FALSE))</f>
        <v>-</v>
      </c>
      <c r="I83" s="23" t="str">
        <f>+IF(A83="","-",VLOOKUP(BE83,VolumeTable!$H$4:$I$50000,2,FALSE))</f>
        <v>-</v>
      </c>
      <c r="J83" s="23" t="str">
        <f>+IF(A83="","-",VLOOKUP(BF83,VolumeTable!$H$4:$I$50000,2,FALSE))</f>
        <v>-</v>
      </c>
      <c r="K83" s="23" t="str">
        <f>+IF(A83="","-",VLOOKUP(BG83,VolumeTable!$H$4:$I$50000,2,FALSE))</f>
        <v>-</v>
      </c>
      <c r="L83" s="23" t="str">
        <f>+IF(A83="","-",VLOOKUP(BH83,VolumeTable!$H$4:$I$50000,2,FALSE))</f>
        <v>-</v>
      </c>
      <c r="M83" s="23" t="str">
        <f>+IF(A83="","-",VLOOKUP(BI83,VolumeTable!$H$4:$I$50000,2,FALSE))</f>
        <v>-</v>
      </c>
      <c r="N83" s="23" t="str">
        <f>+IF(A83="","-",VLOOKUP(BJ83,VolumeTable!$H$4:$I$50000,2,FALSE))</f>
        <v>-</v>
      </c>
      <c r="O83" s="23" t="str">
        <f>+IF(A83="","-",VLOOKUP(BK83,VolumeTable!$H$4:$I$50000,2,FALSE))</f>
        <v>-</v>
      </c>
      <c r="P83" s="23" t="str">
        <f>+IF(A83="","-",VLOOKUP(BL83,VolumeTable!$H$4:$I$50000,2,FALSE))</f>
        <v>-</v>
      </c>
      <c r="Q83" s="23" t="str">
        <f>+IF(A83="","-",VLOOKUP(BM83,VolumeTable!$H$4:$I$50000,2,FALSE))</f>
        <v>-</v>
      </c>
      <c r="R83" s="23" t="str">
        <f>+IF(A83="","-",VLOOKUP(BN83,VolumeTable!$H$4:$I$50000,2,FALSE))</f>
        <v>-</v>
      </c>
      <c r="S83" s="23" t="str">
        <f>+IF(A83="","-",VLOOKUP(BO83,VolumeTable!$H$4:$I$50000,2,FALSE))</f>
        <v>-</v>
      </c>
      <c r="T83" s="23" t="str">
        <f>+IF(A83="","-",VLOOKUP(BP83,VolumeTable!$H$4:$I$50000,2,FALSE))</f>
        <v>-</v>
      </c>
      <c r="U83" s="23" t="str">
        <f>+IF(A83="","-",VLOOKUP(BQ83,VolumeTable!$H$4:$I$50000,2,FALSE))</f>
        <v>-</v>
      </c>
      <c r="W83" s="23" t="str">
        <f t="shared" si="19"/>
        <v>-</v>
      </c>
      <c r="X83" s="23" t="str">
        <f t="shared" si="20"/>
        <v>-</v>
      </c>
      <c r="Y83" s="23" t="str">
        <f t="shared" si="21"/>
        <v>-</v>
      </c>
      <c r="Z83" s="23" t="str">
        <f t="shared" si="21"/>
        <v>-</v>
      </c>
      <c r="AA83" s="23" t="str">
        <f t="shared" si="21"/>
        <v>-</v>
      </c>
      <c r="AB83" s="23" t="str">
        <f t="shared" si="21"/>
        <v>-</v>
      </c>
      <c r="AC83" s="23" t="str">
        <f t="shared" si="22"/>
        <v>-</v>
      </c>
      <c r="AD83" s="23" t="str">
        <f t="shared" si="22"/>
        <v>-</v>
      </c>
      <c r="AE83" s="23" t="str">
        <f t="shared" si="22"/>
        <v>-</v>
      </c>
      <c r="AF83" s="23" t="str">
        <f t="shared" si="22"/>
        <v>-</v>
      </c>
      <c r="AG83" s="23" t="str">
        <f t="shared" si="23"/>
        <v>-</v>
      </c>
      <c r="AH83" s="23" t="str">
        <f t="shared" si="23"/>
        <v>-</v>
      </c>
      <c r="AI83" s="23" t="str">
        <f t="shared" si="23"/>
        <v>-</v>
      </c>
      <c r="AJ83" s="23" t="str">
        <f t="shared" si="23"/>
        <v>-</v>
      </c>
      <c r="AK83" s="23" t="str">
        <f t="shared" si="24"/>
        <v>-</v>
      </c>
      <c r="AN83" s="24" t="e">
        <f t="shared" si="25"/>
        <v>#VALUE!</v>
      </c>
      <c r="AT83" s="26" t="s">
        <v>4</v>
      </c>
      <c r="AU83" s="19">
        <v>0.29166666666666702</v>
      </c>
      <c r="AV83" s="19" t="str">
        <f t="shared" si="63"/>
        <v>Thursday 0.291666666666667</v>
      </c>
      <c r="AW83">
        <v>80</v>
      </c>
      <c r="BC83" s="24" t="e">
        <f t="shared" si="47"/>
        <v>#VALUE!</v>
      </c>
      <c r="BD83" s="24" t="e">
        <f t="shared" si="48"/>
        <v>#VALUE!</v>
      </c>
      <c r="BE83" s="24" t="e">
        <f t="shared" si="49"/>
        <v>#VALUE!</v>
      </c>
      <c r="BF83" s="24" t="e">
        <f t="shared" si="50"/>
        <v>#VALUE!</v>
      </c>
      <c r="BG83" s="24" t="e">
        <f t="shared" si="51"/>
        <v>#VALUE!</v>
      </c>
      <c r="BH83" s="24" t="e">
        <f t="shared" si="52"/>
        <v>#VALUE!</v>
      </c>
      <c r="BI83" s="24" t="e">
        <f t="shared" si="53"/>
        <v>#VALUE!</v>
      </c>
      <c r="BJ83" s="24" t="e">
        <f t="shared" si="54"/>
        <v>#VALUE!</v>
      </c>
      <c r="BK83" s="24" t="e">
        <f t="shared" si="55"/>
        <v>#VALUE!</v>
      </c>
      <c r="BL83" s="24" t="e">
        <f t="shared" si="56"/>
        <v>#VALUE!</v>
      </c>
      <c r="BM83" s="24" t="e">
        <f t="shared" si="57"/>
        <v>#VALUE!</v>
      </c>
      <c r="BN83" s="24" t="e">
        <f t="shared" si="58"/>
        <v>#VALUE!</v>
      </c>
      <c r="BO83" s="24" t="e">
        <f t="shared" si="59"/>
        <v>#VALUE!</v>
      </c>
      <c r="BP83" s="24" t="e">
        <f t="shared" si="60"/>
        <v>#VALUE!</v>
      </c>
      <c r="BQ83" s="24" t="e">
        <f t="shared" si="61"/>
        <v>#VALUE!</v>
      </c>
    </row>
    <row r="84" spans="1:69" x14ac:dyDescent="0.25">
      <c r="A84" s="22" t="str">
        <f t="shared" si="62"/>
        <v/>
      </c>
      <c r="B84" s="22" t="str">
        <f t="shared" si="27"/>
        <v>-</v>
      </c>
      <c r="C84" s="21" t="str">
        <f t="shared" si="46"/>
        <v>-</v>
      </c>
      <c r="D84" s="23" t="str">
        <f>+IF(A84="","-",VLOOKUP(AN84,VolumeTable!$H$4:$I$50000,2,FALSE))</f>
        <v>-</v>
      </c>
      <c r="G84" s="23" t="str">
        <f>+IF(A84="","-",VLOOKUP(BC84,VolumeTable!$H$4:$I$50000,2,FALSE))</f>
        <v>-</v>
      </c>
      <c r="H84" s="23" t="str">
        <f>+IF(A84="","-",VLOOKUP(BD84,VolumeTable!$H$4:$I$50000,2,FALSE))</f>
        <v>-</v>
      </c>
      <c r="I84" s="23" t="str">
        <f>+IF(A84="","-",VLOOKUP(BE84,VolumeTable!$H$4:$I$50000,2,FALSE))</f>
        <v>-</v>
      </c>
      <c r="J84" s="23" t="str">
        <f>+IF(A84="","-",VLOOKUP(BF84,VolumeTable!$H$4:$I$50000,2,FALSE))</f>
        <v>-</v>
      </c>
      <c r="K84" s="23" t="str">
        <f>+IF(A84="","-",VLOOKUP(BG84,VolumeTable!$H$4:$I$50000,2,FALSE))</f>
        <v>-</v>
      </c>
      <c r="L84" s="23" t="str">
        <f>+IF(A84="","-",VLOOKUP(BH84,VolumeTable!$H$4:$I$50000,2,FALSE))</f>
        <v>-</v>
      </c>
      <c r="M84" s="23" t="str">
        <f>+IF(A84="","-",VLOOKUP(BI84,VolumeTable!$H$4:$I$50000,2,FALSE))</f>
        <v>-</v>
      </c>
      <c r="N84" s="23" t="str">
        <f>+IF(A84="","-",VLOOKUP(BJ84,VolumeTable!$H$4:$I$50000,2,FALSE))</f>
        <v>-</v>
      </c>
      <c r="O84" s="23" t="str">
        <f>+IF(A84="","-",VLOOKUP(BK84,VolumeTable!$H$4:$I$50000,2,FALSE))</f>
        <v>-</v>
      </c>
      <c r="P84" s="23" t="str">
        <f>+IF(A84="","-",VLOOKUP(BL84,VolumeTable!$H$4:$I$50000,2,FALSE))</f>
        <v>-</v>
      </c>
      <c r="Q84" s="23" t="str">
        <f>+IF(A84="","-",VLOOKUP(BM84,VolumeTable!$H$4:$I$50000,2,FALSE))</f>
        <v>-</v>
      </c>
      <c r="R84" s="23" t="str">
        <f>+IF(A84="","-",VLOOKUP(BN84,VolumeTable!$H$4:$I$50000,2,FALSE))</f>
        <v>-</v>
      </c>
      <c r="S84" s="23" t="str">
        <f>+IF(A84="","-",VLOOKUP(BO84,VolumeTable!$H$4:$I$50000,2,FALSE))</f>
        <v>-</v>
      </c>
      <c r="T84" s="23" t="str">
        <f>+IF(A84="","-",VLOOKUP(BP84,VolumeTable!$H$4:$I$50000,2,FALSE))</f>
        <v>-</v>
      </c>
      <c r="U84" s="23" t="str">
        <f>+IF(A84="","-",VLOOKUP(BQ84,VolumeTable!$H$4:$I$50000,2,FALSE))</f>
        <v>-</v>
      </c>
      <c r="W84" s="23" t="str">
        <f t="shared" si="19"/>
        <v>-</v>
      </c>
      <c r="X84" s="23" t="str">
        <f t="shared" si="20"/>
        <v>-</v>
      </c>
      <c r="Y84" s="23" t="str">
        <f t="shared" si="21"/>
        <v>-</v>
      </c>
      <c r="Z84" s="23" t="str">
        <f t="shared" si="21"/>
        <v>-</v>
      </c>
      <c r="AA84" s="23" t="str">
        <f t="shared" si="21"/>
        <v>-</v>
      </c>
      <c r="AB84" s="23" t="str">
        <f t="shared" si="21"/>
        <v>-</v>
      </c>
      <c r="AC84" s="23" t="str">
        <f t="shared" si="22"/>
        <v>-</v>
      </c>
      <c r="AD84" s="23" t="str">
        <f t="shared" si="22"/>
        <v>-</v>
      </c>
      <c r="AE84" s="23" t="str">
        <f t="shared" si="22"/>
        <v>-</v>
      </c>
      <c r="AF84" s="23" t="str">
        <f t="shared" si="22"/>
        <v>-</v>
      </c>
      <c r="AG84" s="23" t="str">
        <f t="shared" si="23"/>
        <v>-</v>
      </c>
      <c r="AH84" s="23" t="str">
        <f t="shared" si="23"/>
        <v>-</v>
      </c>
      <c r="AI84" s="23" t="str">
        <f t="shared" si="23"/>
        <v>-</v>
      </c>
      <c r="AJ84" s="23" t="str">
        <f t="shared" si="23"/>
        <v>-</v>
      </c>
      <c r="AK84" s="23" t="str">
        <f t="shared" si="24"/>
        <v>-</v>
      </c>
      <c r="AN84" s="24" t="e">
        <f t="shared" si="25"/>
        <v>#VALUE!</v>
      </c>
      <c r="AT84" s="26" t="s">
        <v>4</v>
      </c>
      <c r="AU84" s="19">
        <v>0.33333333333333298</v>
      </c>
      <c r="AV84" s="19" t="str">
        <f t="shared" si="63"/>
        <v>Thursday 0.333333333333333</v>
      </c>
      <c r="AW84">
        <v>81</v>
      </c>
      <c r="BC84" s="24" t="e">
        <f t="shared" si="47"/>
        <v>#VALUE!</v>
      </c>
      <c r="BD84" s="24" t="e">
        <f t="shared" si="48"/>
        <v>#VALUE!</v>
      </c>
      <c r="BE84" s="24" t="e">
        <f t="shared" si="49"/>
        <v>#VALUE!</v>
      </c>
      <c r="BF84" s="24" t="e">
        <f t="shared" si="50"/>
        <v>#VALUE!</v>
      </c>
      <c r="BG84" s="24" t="e">
        <f t="shared" si="51"/>
        <v>#VALUE!</v>
      </c>
      <c r="BH84" s="24" t="e">
        <f t="shared" si="52"/>
        <v>#VALUE!</v>
      </c>
      <c r="BI84" s="24" t="e">
        <f t="shared" si="53"/>
        <v>#VALUE!</v>
      </c>
      <c r="BJ84" s="24" t="e">
        <f t="shared" si="54"/>
        <v>#VALUE!</v>
      </c>
      <c r="BK84" s="24" t="e">
        <f t="shared" si="55"/>
        <v>#VALUE!</v>
      </c>
      <c r="BL84" s="24" t="e">
        <f t="shared" si="56"/>
        <v>#VALUE!</v>
      </c>
      <c r="BM84" s="24" t="e">
        <f t="shared" si="57"/>
        <v>#VALUE!</v>
      </c>
      <c r="BN84" s="24" t="e">
        <f t="shared" si="58"/>
        <v>#VALUE!</v>
      </c>
      <c r="BO84" s="24" t="e">
        <f t="shared" si="59"/>
        <v>#VALUE!</v>
      </c>
      <c r="BP84" s="24" t="e">
        <f t="shared" si="60"/>
        <v>#VALUE!</v>
      </c>
      <c r="BQ84" s="24" t="e">
        <f t="shared" si="61"/>
        <v>#VALUE!</v>
      </c>
    </row>
    <row r="85" spans="1:69" x14ac:dyDescent="0.25">
      <c r="A85" s="22" t="str">
        <f t="shared" si="62"/>
        <v/>
      </c>
      <c r="B85" s="22" t="str">
        <f t="shared" si="27"/>
        <v>-</v>
      </c>
      <c r="C85" s="21" t="str">
        <f t="shared" si="46"/>
        <v>-</v>
      </c>
      <c r="D85" s="23" t="str">
        <f>+IF(A85="","-",VLOOKUP(AN85,VolumeTable!$H$4:$I$50000,2,FALSE))</f>
        <v>-</v>
      </c>
      <c r="G85" s="23" t="str">
        <f>+IF(A85="","-",VLOOKUP(BC85,VolumeTable!$H$4:$I$50000,2,FALSE))</f>
        <v>-</v>
      </c>
      <c r="H85" s="23" t="str">
        <f>+IF(A85="","-",VLOOKUP(BD85,VolumeTable!$H$4:$I$50000,2,FALSE))</f>
        <v>-</v>
      </c>
      <c r="I85" s="23" t="str">
        <f>+IF(A85="","-",VLOOKUP(BE85,VolumeTable!$H$4:$I$50000,2,FALSE))</f>
        <v>-</v>
      </c>
      <c r="J85" s="23" t="str">
        <f>+IF(A85="","-",VLOOKUP(BF85,VolumeTable!$H$4:$I$50000,2,FALSE))</f>
        <v>-</v>
      </c>
      <c r="K85" s="23" t="str">
        <f>+IF(A85="","-",VLOOKUP(BG85,VolumeTable!$H$4:$I$50000,2,FALSE))</f>
        <v>-</v>
      </c>
      <c r="L85" s="23" t="str">
        <f>+IF(A85="","-",VLOOKUP(BH85,VolumeTable!$H$4:$I$50000,2,FALSE))</f>
        <v>-</v>
      </c>
      <c r="M85" s="23" t="str">
        <f>+IF(A85="","-",VLOOKUP(BI85,VolumeTable!$H$4:$I$50000,2,FALSE))</f>
        <v>-</v>
      </c>
      <c r="N85" s="23" t="str">
        <f>+IF(A85="","-",VLOOKUP(BJ85,VolumeTable!$H$4:$I$50000,2,FALSE))</f>
        <v>-</v>
      </c>
      <c r="O85" s="23" t="str">
        <f>+IF(A85="","-",VLOOKUP(BK85,VolumeTable!$H$4:$I$50000,2,FALSE))</f>
        <v>-</v>
      </c>
      <c r="P85" s="23" t="str">
        <f>+IF(A85="","-",VLOOKUP(BL85,VolumeTable!$H$4:$I$50000,2,FALSE))</f>
        <v>-</v>
      </c>
      <c r="Q85" s="23" t="str">
        <f>+IF(A85="","-",VLOOKUP(BM85,VolumeTable!$H$4:$I$50000,2,FALSE))</f>
        <v>-</v>
      </c>
      <c r="R85" s="23" t="str">
        <f>+IF(A85="","-",VLOOKUP(BN85,VolumeTable!$H$4:$I$50000,2,FALSE))</f>
        <v>-</v>
      </c>
      <c r="S85" s="23" t="str">
        <f>+IF(A85="","-",VLOOKUP(BO85,VolumeTable!$H$4:$I$50000,2,FALSE))</f>
        <v>-</v>
      </c>
      <c r="T85" s="23" t="str">
        <f>+IF(A85="","-",VLOOKUP(BP85,VolumeTable!$H$4:$I$50000,2,FALSE))</f>
        <v>-</v>
      </c>
      <c r="U85" s="23" t="str">
        <f>+IF(A85="","-",VLOOKUP(BQ85,VolumeTable!$H$4:$I$50000,2,FALSE))</f>
        <v>-</v>
      </c>
      <c r="W85" s="23" t="str">
        <f t="shared" si="19"/>
        <v>-</v>
      </c>
      <c r="X85" s="23" t="str">
        <f t="shared" si="20"/>
        <v>-</v>
      </c>
      <c r="Y85" s="23" t="str">
        <f t="shared" si="21"/>
        <v>-</v>
      </c>
      <c r="Z85" s="23" t="str">
        <f t="shared" si="21"/>
        <v>-</v>
      </c>
      <c r="AA85" s="23" t="str">
        <f t="shared" si="21"/>
        <v>-</v>
      </c>
      <c r="AB85" s="23" t="str">
        <f t="shared" ref="AB85" si="64">+IF($B85="-","-",IF(AB$14="closed",0,L85+($D85*AB$14)))</f>
        <v>-</v>
      </c>
      <c r="AC85" s="23" t="str">
        <f t="shared" si="22"/>
        <v>-</v>
      </c>
      <c r="AD85" s="23" t="str">
        <f t="shared" si="22"/>
        <v>-</v>
      </c>
      <c r="AE85" s="23" t="str">
        <f t="shared" si="22"/>
        <v>-</v>
      </c>
      <c r="AF85" s="23" t="str">
        <f t="shared" ref="AF85" si="65">+IF($B85="-","-",IF(AF$14="closed",0,P85+($D85*AF$14)))</f>
        <v>-</v>
      </c>
      <c r="AG85" s="23" t="str">
        <f t="shared" si="23"/>
        <v>-</v>
      </c>
      <c r="AH85" s="23" t="str">
        <f t="shared" si="23"/>
        <v>-</v>
      </c>
      <c r="AI85" s="23" t="str">
        <f t="shared" si="23"/>
        <v>-</v>
      </c>
      <c r="AJ85" s="23" t="str">
        <f t="shared" ref="AJ85" si="66">+IF($B85="-","-",IF(AJ$14="closed",0,T85+($D85*AJ$14)))</f>
        <v>-</v>
      </c>
      <c r="AK85" s="23" t="str">
        <f t="shared" si="24"/>
        <v>-</v>
      </c>
      <c r="AN85" s="24" t="e">
        <f t="shared" si="25"/>
        <v>#VALUE!</v>
      </c>
      <c r="AT85" s="26" t="s">
        <v>4</v>
      </c>
      <c r="AU85" s="19">
        <v>0.375</v>
      </c>
      <c r="AV85" s="19" t="str">
        <f t="shared" si="63"/>
        <v>Thursday 0.375</v>
      </c>
      <c r="AW85">
        <v>82</v>
      </c>
      <c r="BC85" s="24" t="e">
        <f t="shared" ref="BC85:BE91" si="67">+CONCATENATE(G$20," ",$D$5," ",$D$6," ",$B85," ",ROUNDDOWN($C85*24,0))</f>
        <v>#VALUE!</v>
      </c>
      <c r="BD85" s="24" t="e">
        <f t="shared" si="67"/>
        <v>#VALUE!</v>
      </c>
      <c r="BE85" s="24" t="e">
        <f t="shared" si="67"/>
        <v>#VALUE!</v>
      </c>
      <c r="BF85" s="24" t="e">
        <f t="shared" ref="BF85" si="68">+CONCATENATE(J$20," ",$D$5," ",$D$6," ",$B85," ",ROUNDDOWN($C85*24,0))</f>
        <v>#VALUE!</v>
      </c>
      <c r="BG85" s="24" t="e">
        <f t="shared" ref="BG85:BM91" si="69">+CONCATENATE(K$20," ",$D$5," ",$D$6," ",$B85," ",ROUNDDOWN($C85*24,0))</f>
        <v>#VALUE!</v>
      </c>
      <c r="BH85" s="24" t="e">
        <f t="shared" si="69"/>
        <v>#VALUE!</v>
      </c>
      <c r="BI85" s="24" t="e">
        <f t="shared" si="69"/>
        <v>#VALUE!</v>
      </c>
      <c r="BJ85" s="24" t="e">
        <f t="shared" si="69"/>
        <v>#VALUE!</v>
      </c>
      <c r="BK85" s="24" t="e">
        <f t="shared" si="69"/>
        <v>#VALUE!</v>
      </c>
      <c r="BL85" s="24" t="e">
        <f t="shared" si="69"/>
        <v>#VALUE!</v>
      </c>
      <c r="BM85" s="24" t="e">
        <f t="shared" si="69"/>
        <v>#VALUE!</v>
      </c>
      <c r="BN85" s="24" t="e">
        <f t="shared" ref="BN85:BN91" si="70">+CONCATENATE(R$20," ",$D$5," ",$D$6," ",$B85," ",ROUNDDOWN($C85*24,0))</f>
        <v>#VALUE!</v>
      </c>
      <c r="BO85" s="24" t="e">
        <f t="shared" ref="BO85:BO91" si="71">+CONCATENATE(S$20," ",$D$5," ",$D$6," ",$B85," ",ROUNDDOWN($C85*24,0))</f>
        <v>#VALUE!</v>
      </c>
      <c r="BP85" s="24" t="e">
        <f t="shared" ref="BP85:BP91" si="72">+CONCATENATE(T$20," ",$D$5," ",$D$6," ",$B85," ",ROUNDDOWN($C85*24,0))</f>
        <v>#VALUE!</v>
      </c>
      <c r="BQ85" s="24" t="e">
        <f t="shared" ref="BQ85:BQ91" si="73">+CONCATENATE(U$20," ",$D$5," ",$D$6," ",$B85," ",ROUNDDOWN($C85*24,0))</f>
        <v>#VALUE!</v>
      </c>
    </row>
    <row r="86" spans="1:69" x14ac:dyDescent="0.25">
      <c r="A86" s="22" t="str">
        <f t="shared" si="62"/>
        <v/>
      </c>
      <c r="B86" s="22" t="str">
        <f t="shared" si="27"/>
        <v>-</v>
      </c>
      <c r="C86" s="21" t="str">
        <f t="shared" si="46"/>
        <v>-</v>
      </c>
      <c r="D86" s="23" t="str">
        <f>+IF(A86="","-",VLOOKUP(AN86,VolumeTable!$H$4:$I$50000,2,FALSE))</f>
        <v>-</v>
      </c>
      <c r="G86" s="23" t="str">
        <f>+IF(A86="","-",VLOOKUP(BC86,VolumeTable!$H$4:$I$50000,2,FALSE))</f>
        <v>-</v>
      </c>
      <c r="H86" s="23" t="str">
        <f>+IF(A86="","-",VLOOKUP(BD86,VolumeTable!$H$4:$I$50000,2,FALSE))</f>
        <v>-</v>
      </c>
      <c r="I86" s="23" t="str">
        <f>+IF(A86="","-",VLOOKUP(BE86,VolumeTable!$H$4:$I$50000,2,FALSE))</f>
        <v>-</v>
      </c>
      <c r="J86" s="23" t="str">
        <f>+IF(A86="","-",VLOOKUP(BF86,VolumeTable!$H$4:$I$50000,2,FALSE))</f>
        <v>-</v>
      </c>
      <c r="K86" s="23" t="str">
        <f>+IF(A86="","-",VLOOKUP(BG86,VolumeTable!$H$4:$I$50000,2,FALSE))</f>
        <v>-</v>
      </c>
      <c r="L86" s="23" t="str">
        <f>+IF(A86="","-",VLOOKUP(BH86,VolumeTable!$H$4:$I$50000,2,FALSE))</f>
        <v>-</v>
      </c>
      <c r="M86" s="23" t="str">
        <f>+IF(A86="","-",VLOOKUP(BI86,VolumeTable!$H$4:$I$50000,2,FALSE))</f>
        <v>-</v>
      </c>
      <c r="N86" s="23" t="str">
        <f>+IF(A86="","-",VLOOKUP(BJ86,VolumeTable!$H$4:$I$50000,2,FALSE))</f>
        <v>-</v>
      </c>
      <c r="O86" s="23" t="str">
        <f>+IF(A86="","-",VLOOKUP(BK86,VolumeTable!$H$4:$I$50000,2,FALSE))</f>
        <v>-</v>
      </c>
      <c r="P86" s="23" t="str">
        <f>+IF(A86="","-",VLOOKUP(BL86,VolumeTable!$H$4:$I$50000,2,FALSE))</f>
        <v>-</v>
      </c>
      <c r="Q86" s="23" t="str">
        <f>+IF(A86="","-",VLOOKUP(BM86,VolumeTable!$H$4:$I$50000,2,FALSE))</f>
        <v>-</v>
      </c>
      <c r="R86" s="23" t="str">
        <f>+IF(A86="","-",VLOOKUP(BN86,VolumeTable!$H$4:$I$50000,2,FALSE))</f>
        <v>-</v>
      </c>
      <c r="S86" s="23" t="str">
        <f>+IF(A86="","-",VLOOKUP(BO86,VolumeTable!$H$4:$I$50000,2,FALSE))</f>
        <v>-</v>
      </c>
      <c r="T86" s="23" t="str">
        <f>+IF(A86="","-",VLOOKUP(BP86,VolumeTable!$H$4:$I$50000,2,FALSE))</f>
        <v>-</v>
      </c>
      <c r="U86" s="23" t="str">
        <f>+IF(A86="","-",VLOOKUP(BQ86,VolumeTable!$H$4:$I$50000,2,FALSE))</f>
        <v>-</v>
      </c>
      <c r="W86" s="23" t="str">
        <f t="shared" ref="W86:W91" si="74">+IF($B86="-","-",IF(W$14="closed",0,G86+($D86*W$14)))</f>
        <v>-</v>
      </c>
      <c r="X86" s="23" t="str">
        <f t="shared" ref="X86:X91" si="75">+IF($B86="-","-",IF(X$14="closed",0,H86+($D86*X$14)))</f>
        <v>-</v>
      </c>
      <c r="Y86" s="23" t="str">
        <f t="shared" ref="Y86:AK91" si="76">+IF($B86="-","-",IF(Y$14="closed",0,I86+($D86*Y$14)))</f>
        <v>-</v>
      </c>
      <c r="Z86" s="23" t="str">
        <f t="shared" si="76"/>
        <v>-</v>
      </c>
      <c r="AA86" s="23" t="str">
        <f t="shared" si="76"/>
        <v>-</v>
      </c>
      <c r="AB86" s="23" t="str">
        <f t="shared" si="76"/>
        <v>-</v>
      </c>
      <c r="AC86" s="23" t="str">
        <f t="shared" si="76"/>
        <v>-</v>
      </c>
      <c r="AD86" s="23" t="str">
        <f t="shared" si="76"/>
        <v>-</v>
      </c>
      <c r="AE86" s="23" t="str">
        <f t="shared" si="76"/>
        <v>-</v>
      </c>
      <c r="AF86" s="23" t="str">
        <f t="shared" si="76"/>
        <v>-</v>
      </c>
      <c r="AG86" s="23" t="str">
        <f t="shared" si="76"/>
        <v>-</v>
      </c>
      <c r="AH86" s="23" t="str">
        <f t="shared" si="76"/>
        <v>-</v>
      </c>
      <c r="AI86" s="23" t="str">
        <f t="shared" si="76"/>
        <v>-</v>
      </c>
      <c r="AJ86" s="23" t="str">
        <f t="shared" si="76"/>
        <v>-</v>
      </c>
      <c r="AK86" s="23" t="str">
        <f t="shared" si="76"/>
        <v>-</v>
      </c>
      <c r="AN86" s="24" t="e">
        <f t="shared" ref="AN86:AN91" si="77">+CONCATENATE($D$4," ",$D$5," ",$D$6," ",B86," ",ROUNDDOWN(C86*24,0))</f>
        <v>#VALUE!</v>
      </c>
      <c r="AT86" s="26" t="s">
        <v>4</v>
      </c>
      <c r="AU86" s="19">
        <v>0.41666666666666702</v>
      </c>
      <c r="AV86" s="19" t="str">
        <f t="shared" si="63"/>
        <v>Thursday 0.416666666666667</v>
      </c>
      <c r="AW86">
        <v>83</v>
      </c>
      <c r="BC86" s="24" t="e">
        <f t="shared" si="67"/>
        <v>#VALUE!</v>
      </c>
      <c r="BD86" s="24" t="e">
        <f t="shared" si="67"/>
        <v>#VALUE!</v>
      </c>
      <c r="BE86" s="24" t="e">
        <f t="shared" si="67"/>
        <v>#VALUE!</v>
      </c>
      <c r="BF86" s="24" t="e">
        <f t="shared" ref="BF86:BF91" si="78">+CONCATENATE(J$20," ",$D$5," ",$D$6," ",$B86," ",ROUNDDOWN($C86*24,0))</f>
        <v>#VALUE!</v>
      </c>
      <c r="BG86" s="24" t="e">
        <f t="shared" si="69"/>
        <v>#VALUE!</v>
      </c>
      <c r="BH86" s="24" t="e">
        <f t="shared" si="69"/>
        <v>#VALUE!</v>
      </c>
      <c r="BI86" s="24" t="e">
        <f t="shared" si="69"/>
        <v>#VALUE!</v>
      </c>
      <c r="BJ86" s="24" t="e">
        <f t="shared" si="69"/>
        <v>#VALUE!</v>
      </c>
      <c r="BK86" s="24" t="e">
        <f t="shared" si="69"/>
        <v>#VALUE!</v>
      </c>
      <c r="BL86" s="24" t="e">
        <f t="shared" si="69"/>
        <v>#VALUE!</v>
      </c>
      <c r="BM86" s="24" t="e">
        <f t="shared" si="69"/>
        <v>#VALUE!</v>
      </c>
      <c r="BN86" s="24" t="e">
        <f t="shared" si="70"/>
        <v>#VALUE!</v>
      </c>
      <c r="BO86" s="24" t="e">
        <f t="shared" si="71"/>
        <v>#VALUE!</v>
      </c>
      <c r="BP86" s="24" t="e">
        <f t="shared" si="72"/>
        <v>#VALUE!</v>
      </c>
      <c r="BQ86" s="24" t="e">
        <f t="shared" si="73"/>
        <v>#VALUE!</v>
      </c>
    </row>
    <row r="87" spans="1:69" x14ac:dyDescent="0.25">
      <c r="A87" s="22" t="str">
        <f t="shared" si="62"/>
        <v/>
      </c>
      <c r="B87" s="22" t="str">
        <f t="shared" ref="B87:B91" si="79">+IF(A87="","-",IF(C87=0,VLOOKUP(B86,$BC$4:$BD$10,2,FALSE),B86))</f>
        <v>-</v>
      </c>
      <c r="C87" s="21" t="str">
        <f t="shared" si="46"/>
        <v>-</v>
      </c>
      <c r="D87" s="23" t="str">
        <f>+IF(A87="","-",VLOOKUP(AN87,VolumeTable!$H$4:$I$50000,2,FALSE))</f>
        <v>-</v>
      </c>
      <c r="G87" s="23" t="str">
        <f>+IF(A87="","-",VLOOKUP(BC87,VolumeTable!$H$4:$I$50000,2,FALSE))</f>
        <v>-</v>
      </c>
      <c r="H87" s="23" t="str">
        <f>+IF(A87="","-",VLOOKUP(BD87,VolumeTable!$H$4:$I$50000,2,FALSE))</f>
        <v>-</v>
      </c>
      <c r="I87" s="23" t="str">
        <f>+IF(A87="","-",VLOOKUP(BE87,VolumeTable!$H$4:$I$50000,2,FALSE))</f>
        <v>-</v>
      </c>
      <c r="J87" s="23" t="str">
        <f>+IF(A87="","-",VLOOKUP(BF87,VolumeTable!$H$4:$I$50000,2,FALSE))</f>
        <v>-</v>
      </c>
      <c r="K87" s="23" t="str">
        <f>+IF(A87="","-",VLOOKUP(BG87,VolumeTable!$H$4:$I$50000,2,FALSE))</f>
        <v>-</v>
      </c>
      <c r="L87" s="23" t="str">
        <f>+IF(A87="","-",VLOOKUP(BH87,VolumeTable!$H$4:$I$50000,2,FALSE))</f>
        <v>-</v>
      </c>
      <c r="M87" s="23" t="str">
        <f>+IF(A87="","-",VLOOKUP(BI87,VolumeTable!$H$4:$I$50000,2,FALSE))</f>
        <v>-</v>
      </c>
      <c r="N87" s="23" t="str">
        <f>+IF(A87="","-",VLOOKUP(BJ87,VolumeTable!$H$4:$I$50000,2,FALSE))</f>
        <v>-</v>
      </c>
      <c r="O87" s="23" t="str">
        <f>+IF(A87="","-",VLOOKUP(BK87,VolumeTable!$H$4:$I$50000,2,FALSE))</f>
        <v>-</v>
      </c>
      <c r="P87" s="23" t="str">
        <f>+IF(A87="","-",VLOOKUP(BL87,VolumeTable!$H$4:$I$50000,2,FALSE))</f>
        <v>-</v>
      </c>
      <c r="Q87" s="23" t="str">
        <f>+IF(A87="","-",VLOOKUP(BM87,VolumeTable!$H$4:$I$50000,2,FALSE))</f>
        <v>-</v>
      </c>
      <c r="R87" s="23" t="str">
        <f>+IF(A87="","-",VLOOKUP(BN87,VolumeTable!$H$4:$I$50000,2,FALSE))</f>
        <v>-</v>
      </c>
      <c r="S87" s="23" t="str">
        <f>+IF(A87="","-",VLOOKUP(BO87,VolumeTable!$H$4:$I$50000,2,FALSE))</f>
        <v>-</v>
      </c>
      <c r="T87" s="23" t="str">
        <f>+IF(A87="","-",VLOOKUP(BP87,VolumeTable!$H$4:$I$50000,2,FALSE))</f>
        <v>-</v>
      </c>
      <c r="U87" s="23" t="str">
        <f>+IF(A87="","-",VLOOKUP(BQ87,VolumeTable!$H$4:$I$50000,2,FALSE))</f>
        <v>-</v>
      </c>
      <c r="W87" s="23" t="str">
        <f t="shared" si="74"/>
        <v>-</v>
      </c>
      <c r="X87" s="23" t="str">
        <f t="shared" si="75"/>
        <v>-</v>
      </c>
      <c r="Y87" s="23" t="str">
        <f t="shared" si="76"/>
        <v>-</v>
      </c>
      <c r="Z87" s="23" t="str">
        <f t="shared" si="76"/>
        <v>-</v>
      </c>
      <c r="AA87" s="23" t="str">
        <f t="shared" si="76"/>
        <v>-</v>
      </c>
      <c r="AB87" s="23" t="str">
        <f t="shared" si="76"/>
        <v>-</v>
      </c>
      <c r="AC87" s="23" t="str">
        <f t="shared" si="76"/>
        <v>-</v>
      </c>
      <c r="AD87" s="23" t="str">
        <f t="shared" si="76"/>
        <v>-</v>
      </c>
      <c r="AE87" s="23" t="str">
        <f t="shared" si="76"/>
        <v>-</v>
      </c>
      <c r="AF87" s="23" t="str">
        <f t="shared" si="76"/>
        <v>-</v>
      </c>
      <c r="AG87" s="23" t="str">
        <f t="shared" si="76"/>
        <v>-</v>
      </c>
      <c r="AH87" s="23" t="str">
        <f t="shared" si="76"/>
        <v>-</v>
      </c>
      <c r="AI87" s="23" t="str">
        <f t="shared" si="76"/>
        <v>-</v>
      </c>
      <c r="AJ87" s="23" t="str">
        <f t="shared" si="76"/>
        <v>-</v>
      </c>
      <c r="AK87" s="23" t="str">
        <f t="shared" si="76"/>
        <v>-</v>
      </c>
      <c r="AN87" s="24" t="e">
        <f t="shared" si="77"/>
        <v>#VALUE!</v>
      </c>
      <c r="AT87" s="26" t="s">
        <v>4</v>
      </c>
      <c r="AU87" s="19">
        <v>0.45833333333333298</v>
      </c>
      <c r="AV87" s="19" t="str">
        <f t="shared" si="63"/>
        <v>Thursday 0.458333333333333</v>
      </c>
      <c r="AW87">
        <v>84</v>
      </c>
      <c r="BC87" s="24" t="e">
        <f t="shared" si="67"/>
        <v>#VALUE!</v>
      </c>
      <c r="BD87" s="24" t="e">
        <f t="shared" si="67"/>
        <v>#VALUE!</v>
      </c>
      <c r="BE87" s="24" t="e">
        <f t="shared" si="67"/>
        <v>#VALUE!</v>
      </c>
      <c r="BF87" s="24" t="e">
        <f t="shared" si="78"/>
        <v>#VALUE!</v>
      </c>
      <c r="BG87" s="24" t="e">
        <f t="shared" si="69"/>
        <v>#VALUE!</v>
      </c>
      <c r="BH87" s="24" t="e">
        <f t="shared" si="69"/>
        <v>#VALUE!</v>
      </c>
      <c r="BI87" s="24" t="e">
        <f t="shared" si="69"/>
        <v>#VALUE!</v>
      </c>
      <c r="BJ87" s="24" t="e">
        <f t="shared" si="69"/>
        <v>#VALUE!</v>
      </c>
      <c r="BK87" s="24" t="e">
        <f t="shared" si="69"/>
        <v>#VALUE!</v>
      </c>
      <c r="BL87" s="24" t="e">
        <f t="shared" si="69"/>
        <v>#VALUE!</v>
      </c>
      <c r="BM87" s="24" t="e">
        <f t="shared" si="69"/>
        <v>#VALUE!</v>
      </c>
      <c r="BN87" s="24" t="e">
        <f t="shared" si="70"/>
        <v>#VALUE!</v>
      </c>
      <c r="BO87" s="24" t="e">
        <f t="shared" si="71"/>
        <v>#VALUE!</v>
      </c>
      <c r="BP87" s="24" t="e">
        <f t="shared" si="72"/>
        <v>#VALUE!</v>
      </c>
      <c r="BQ87" s="24" t="e">
        <f t="shared" si="73"/>
        <v>#VALUE!</v>
      </c>
    </row>
    <row r="88" spans="1:69" x14ac:dyDescent="0.25">
      <c r="A88" s="22" t="str">
        <f t="shared" si="62"/>
        <v/>
      </c>
      <c r="B88" s="22" t="str">
        <f t="shared" si="79"/>
        <v>-</v>
      </c>
      <c r="C88" s="21" t="str">
        <f t="shared" si="46"/>
        <v>-</v>
      </c>
      <c r="D88" s="23" t="str">
        <f>+IF(A88="","-",VLOOKUP(AN88,VolumeTable!$H$4:$I$50000,2,FALSE))</f>
        <v>-</v>
      </c>
      <c r="G88" s="23" t="str">
        <f>+IF(A88="","-",VLOOKUP(BC88,VolumeTable!$H$4:$I$50000,2,FALSE))</f>
        <v>-</v>
      </c>
      <c r="H88" s="23" t="str">
        <f>+IF(A88="","-",VLOOKUP(BD88,VolumeTable!$H$4:$I$50000,2,FALSE))</f>
        <v>-</v>
      </c>
      <c r="I88" s="23" t="str">
        <f>+IF(A88="","-",VLOOKUP(BE88,VolumeTable!$H$4:$I$50000,2,FALSE))</f>
        <v>-</v>
      </c>
      <c r="J88" s="23" t="str">
        <f>+IF(A88="","-",VLOOKUP(BF88,VolumeTable!$H$4:$I$50000,2,FALSE))</f>
        <v>-</v>
      </c>
      <c r="K88" s="23" t="str">
        <f>+IF(A88="","-",VLOOKUP(BG88,VolumeTable!$H$4:$I$50000,2,FALSE))</f>
        <v>-</v>
      </c>
      <c r="L88" s="23" t="str">
        <f>+IF(A88="","-",VLOOKUP(BH88,VolumeTable!$H$4:$I$50000,2,FALSE))</f>
        <v>-</v>
      </c>
      <c r="M88" s="23" t="str">
        <f>+IF(A88="","-",VLOOKUP(BI88,VolumeTable!$H$4:$I$50000,2,FALSE))</f>
        <v>-</v>
      </c>
      <c r="N88" s="23" t="str">
        <f>+IF(A88="","-",VLOOKUP(BJ88,VolumeTable!$H$4:$I$50000,2,FALSE))</f>
        <v>-</v>
      </c>
      <c r="O88" s="23" t="str">
        <f>+IF(A88="","-",VLOOKUP(BK88,VolumeTable!$H$4:$I$50000,2,FALSE))</f>
        <v>-</v>
      </c>
      <c r="P88" s="23" t="str">
        <f>+IF(A88="","-",VLOOKUP(BL88,VolumeTable!$H$4:$I$50000,2,FALSE))</f>
        <v>-</v>
      </c>
      <c r="Q88" s="23" t="str">
        <f>+IF(A88="","-",VLOOKUP(BM88,VolumeTable!$H$4:$I$50000,2,FALSE))</f>
        <v>-</v>
      </c>
      <c r="R88" s="23" t="str">
        <f>+IF(A88="","-",VLOOKUP(BN88,VolumeTable!$H$4:$I$50000,2,FALSE))</f>
        <v>-</v>
      </c>
      <c r="S88" s="23" t="str">
        <f>+IF(A88="","-",VLOOKUP(BO88,VolumeTable!$H$4:$I$50000,2,FALSE))</f>
        <v>-</v>
      </c>
      <c r="T88" s="23" t="str">
        <f>+IF(A88="","-",VLOOKUP(BP88,VolumeTable!$H$4:$I$50000,2,FALSE))</f>
        <v>-</v>
      </c>
      <c r="U88" s="23" t="str">
        <f>+IF(A88="","-",VLOOKUP(BQ88,VolumeTable!$H$4:$I$50000,2,FALSE))</f>
        <v>-</v>
      </c>
      <c r="W88" s="23" t="str">
        <f t="shared" si="74"/>
        <v>-</v>
      </c>
      <c r="X88" s="23" t="str">
        <f t="shared" si="75"/>
        <v>-</v>
      </c>
      <c r="Y88" s="23" t="str">
        <f t="shared" si="76"/>
        <v>-</v>
      </c>
      <c r="Z88" s="23" t="str">
        <f t="shared" si="76"/>
        <v>-</v>
      </c>
      <c r="AA88" s="23" t="str">
        <f t="shared" si="76"/>
        <v>-</v>
      </c>
      <c r="AB88" s="23" t="str">
        <f t="shared" si="76"/>
        <v>-</v>
      </c>
      <c r="AC88" s="23" t="str">
        <f t="shared" si="76"/>
        <v>-</v>
      </c>
      <c r="AD88" s="23" t="str">
        <f t="shared" si="76"/>
        <v>-</v>
      </c>
      <c r="AE88" s="23" t="str">
        <f t="shared" si="76"/>
        <v>-</v>
      </c>
      <c r="AF88" s="23" t="str">
        <f t="shared" si="76"/>
        <v>-</v>
      </c>
      <c r="AG88" s="23" t="str">
        <f t="shared" si="76"/>
        <v>-</v>
      </c>
      <c r="AH88" s="23" t="str">
        <f t="shared" si="76"/>
        <v>-</v>
      </c>
      <c r="AI88" s="23" t="str">
        <f t="shared" si="76"/>
        <v>-</v>
      </c>
      <c r="AJ88" s="23" t="str">
        <f t="shared" si="76"/>
        <v>-</v>
      </c>
      <c r="AK88" s="23" t="str">
        <f t="shared" si="76"/>
        <v>-</v>
      </c>
      <c r="AN88" s="24" t="e">
        <f t="shared" si="77"/>
        <v>#VALUE!</v>
      </c>
      <c r="AT88" s="26" t="s">
        <v>4</v>
      </c>
      <c r="AU88" s="19">
        <v>0.5</v>
      </c>
      <c r="AV88" s="19" t="str">
        <f t="shared" si="63"/>
        <v>Thursday 0.5</v>
      </c>
      <c r="AW88">
        <v>85</v>
      </c>
      <c r="BC88" s="24" t="e">
        <f t="shared" si="67"/>
        <v>#VALUE!</v>
      </c>
      <c r="BD88" s="24" t="e">
        <f t="shared" si="67"/>
        <v>#VALUE!</v>
      </c>
      <c r="BE88" s="24" t="e">
        <f t="shared" si="67"/>
        <v>#VALUE!</v>
      </c>
      <c r="BF88" s="24" t="e">
        <f t="shared" si="78"/>
        <v>#VALUE!</v>
      </c>
      <c r="BG88" s="24" t="e">
        <f t="shared" si="69"/>
        <v>#VALUE!</v>
      </c>
      <c r="BH88" s="24" t="e">
        <f t="shared" si="69"/>
        <v>#VALUE!</v>
      </c>
      <c r="BI88" s="24" t="e">
        <f t="shared" si="69"/>
        <v>#VALUE!</v>
      </c>
      <c r="BJ88" s="24" t="e">
        <f t="shared" si="69"/>
        <v>#VALUE!</v>
      </c>
      <c r="BK88" s="24" t="e">
        <f t="shared" si="69"/>
        <v>#VALUE!</v>
      </c>
      <c r="BL88" s="24" t="e">
        <f t="shared" si="69"/>
        <v>#VALUE!</v>
      </c>
      <c r="BM88" s="24" t="e">
        <f t="shared" si="69"/>
        <v>#VALUE!</v>
      </c>
      <c r="BN88" s="24" t="e">
        <f t="shared" si="70"/>
        <v>#VALUE!</v>
      </c>
      <c r="BO88" s="24" t="e">
        <f t="shared" si="71"/>
        <v>#VALUE!</v>
      </c>
      <c r="BP88" s="24" t="e">
        <f t="shared" si="72"/>
        <v>#VALUE!</v>
      </c>
      <c r="BQ88" s="24" t="e">
        <f t="shared" si="73"/>
        <v>#VALUE!</v>
      </c>
    </row>
    <row r="89" spans="1:69" x14ac:dyDescent="0.25">
      <c r="A89" s="22" t="str">
        <f t="shared" si="62"/>
        <v/>
      </c>
      <c r="B89" s="22" t="str">
        <f t="shared" si="79"/>
        <v>-</v>
      </c>
      <c r="C89" s="21" t="str">
        <f t="shared" si="46"/>
        <v>-</v>
      </c>
      <c r="D89" s="23" t="str">
        <f>+IF(A89="","-",VLOOKUP(AN89,VolumeTable!$H$4:$I$50000,2,FALSE))</f>
        <v>-</v>
      </c>
      <c r="G89" s="23" t="str">
        <f>+IF(A89="","-",VLOOKUP(BC89,VolumeTable!$H$4:$I$50000,2,FALSE))</f>
        <v>-</v>
      </c>
      <c r="H89" s="23" t="str">
        <f>+IF(A89="","-",VLOOKUP(BD89,VolumeTable!$H$4:$I$50000,2,FALSE))</f>
        <v>-</v>
      </c>
      <c r="I89" s="23" t="str">
        <f>+IF(A89="","-",VLOOKUP(BE89,VolumeTable!$H$4:$I$50000,2,FALSE))</f>
        <v>-</v>
      </c>
      <c r="J89" s="23" t="str">
        <f>+IF(A89="","-",VLOOKUP(BF89,VolumeTable!$H$4:$I$50000,2,FALSE))</f>
        <v>-</v>
      </c>
      <c r="K89" s="23" t="str">
        <f>+IF(A89="","-",VLOOKUP(BG89,VolumeTable!$H$4:$I$50000,2,FALSE))</f>
        <v>-</v>
      </c>
      <c r="L89" s="23" t="str">
        <f>+IF(A89="","-",VLOOKUP(BH89,VolumeTable!$H$4:$I$50000,2,FALSE))</f>
        <v>-</v>
      </c>
      <c r="M89" s="23" t="str">
        <f>+IF(A89="","-",VLOOKUP(BI89,VolumeTable!$H$4:$I$50000,2,FALSE))</f>
        <v>-</v>
      </c>
      <c r="N89" s="23" t="str">
        <f>+IF(A89="","-",VLOOKUP(BJ89,VolumeTable!$H$4:$I$50000,2,FALSE))</f>
        <v>-</v>
      </c>
      <c r="O89" s="23" t="str">
        <f>+IF(A89="","-",VLOOKUP(BK89,VolumeTable!$H$4:$I$50000,2,FALSE))</f>
        <v>-</v>
      </c>
      <c r="P89" s="23" t="str">
        <f>+IF(A89="","-",VLOOKUP(BL89,VolumeTable!$H$4:$I$50000,2,FALSE))</f>
        <v>-</v>
      </c>
      <c r="Q89" s="23" t="str">
        <f>+IF(A89="","-",VLOOKUP(BM89,VolumeTable!$H$4:$I$50000,2,FALSE))</f>
        <v>-</v>
      </c>
      <c r="R89" s="23" t="str">
        <f>+IF(A89="","-",VLOOKUP(BN89,VolumeTable!$H$4:$I$50000,2,FALSE))</f>
        <v>-</v>
      </c>
      <c r="S89" s="23" t="str">
        <f>+IF(A89="","-",VLOOKUP(BO89,VolumeTable!$H$4:$I$50000,2,FALSE))</f>
        <v>-</v>
      </c>
      <c r="T89" s="23" t="str">
        <f>+IF(A89="","-",VLOOKUP(BP89,VolumeTable!$H$4:$I$50000,2,FALSE))</f>
        <v>-</v>
      </c>
      <c r="U89" s="23" t="str">
        <f>+IF(A89="","-",VLOOKUP(BQ89,VolumeTable!$H$4:$I$50000,2,FALSE))</f>
        <v>-</v>
      </c>
      <c r="W89" s="23" t="str">
        <f t="shared" si="74"/>
        <v>-</v>
      </c>
      <c r="X89" s="23" t="str">
        <f t="shared" si="75"/>
        <v>-</v>
      </c>
      <c r="Y89" s="23" t="str">
        <f t="shared" si="76"/>
        <v>-</v>
      </c>
      <c r="Z89" s="23" t="str">
        <f t="shared" si="76"/>
        <v>-</v>
      </c>
      <c r="AA89" s="23" t="str">
        <f t="shared" si="76"/>
        <v>-</v>
      </c>
      <c r="AB89" s="23" t="str">
        <f t="shared" si="76"/>
        <v>-</v>
      </c>
      <c r="AC89" s="23" t="str">
        <f t="shared" si="76"/>
        <v>-</v>
      </c>
      <c r="AD89" s="23" t="str">
        <f t="shared" si="76"/>
        <v>-</v>
      </c>
      <c r="AE89" s="23" t="str">
        <f t="shared" si="76"/>
        <v>-</v>
      </c>
      <c r="AF89" s="23" t="str">
        <f t="shared" si="76"/>
        <v>-</v>
      </c>
      <c r="AG89" s="23" t="str">
        <f t="shared" si="76"/>
        <v>-</v>
      </c>
      <c r="AH89" s="23" t="str">
        <f t="shared" si="76"/>
        <v>-</v>
      </c>
      <c r="AI89" s="23" t="str">
        <f t="shared" si="76"/>
        <v>-</v>
      </c>
      <c r="AJ89" s="23" t="str">
        <f t="shared" si="76"/>
        <v>-</v>
      </c>
      <c r="AK89" s="23" t="str">
        <f t="shared" si="76"/>
        <v>-</v>
      </c>
      <c r="AN89" s="24" t="e">
        <f t="shared" si="77"/>
        <v>#VALUE!</v>
      </c>
      <c r="AT89" s="26" t="s">
        <v>4</v>
      </c>
      <c r="AU89" s="19">
        <v>0.54166666666666696</v>
      </c>
      <c r="AV89" s="19" t="str">
        <f t="shared" si="63"/>
        <v>Thursday 0.541666666666667</v>
      </c>
      <c r="AW89">
        <v>86</v>
      </c>
      <c r="BC89" s="24" t="e">
        <f t="shared" si="67"/>
        <v>#VALUE!</v>
      </c>
      <c r="BD89" s="24" t="e">
        <f t="shared" si="67"/>
        <v>#VALUE!</v>
      </c>
      <c r="BE89" s="24" t="e">
        <f t="shared" si="67"/>
        <v>#VALUE!</v>
      </c>
      <c r="BF89" s="24" t="e">
        <f t="shared" si="78"/>
        <v>#VALUE!</v>
      </c>
      <c r="BG89" s="24" t="e">
        <f t="shared" si="69"/>
        <v>#VALUE!</v>
      </c>
      <c r="BH89" s="24" t="e">
        <f t="shared" si="69"/>
        <v>#VALUE!</v>
      </c>
      <c r="BI89" s="24" t="e">
        <f t="shared" si="69"/>
        <v>#VALUE!</v>
      </c>
      <c r="BJ89" s="24" t="e">
        <f t="shared" si="69"/>
        <v>#VALUE!</v>
      </c>
      <c r="BK89" s="24" t="e">
        <f t="shared" si="69"/>
        <v>#VALUE!</v>
      </c>
      <c r="BL89" s="24" t="e">
        <f t="shared" si="69"/>
        <v>#VALUE!</v>
      </c>
      <c r="BM89" s="24" t="e">
        <f t="shared" si="69"/>
        <v>#VALUE!</v>
      </c>
      <c r="BN89" s="24" t="e">
        <f t="shared" si="70"/>
        <v>#VALUE!</v>
      </c>
      <c r="BO89" s="24" t="e">
        <f t="shared" si="71"/>
        <v>#VALUE!</v>
      </c>
      <c r="BP89" s="24" t="e">
        <f t="shared" si="72"/>
        <v>#VALUE!</v>
      </c>
      <c r="BQ89" s="24" t="e">
        <f t="shared" si="73"/>
        <v>#VALUE!</v>
      </c>
    </row>
    <row r="90" spans="1:69" x14ac:dyDescent="0.25">
      <c r="A90" s="22" t="str">
        <f t="shared" si="62"/>
        <v/>
      </c>
      <c r="B90" s="22" t="str">
        <f t="shared" si="79"/>
        <v>-</v>
      </c>
      <c r="C90" s="21" t="str">
        <f t="shared" si="46"/>
        <v>-</v>
      </c>
      <c r="D90" s="23" t="str">
        <f>+IF(A90="","-",VLOOKUP(AN90,VolumeTable!$H$4:$I$50000,2,FALSE))</f>
        <v>-</v>
      </c>
      <c r="G90" s="23" t="str">
        <f>+IF(A90="","-",VLOOKUP(BC90,VolumeTable!$H$4:$I$50000,2,FALSE))</f>
        <v>-</v>
      </c>
      <c r="H90" s="23" t="str">
        <f>+IF(A90="","-",VLOOKUP(BD90,VolumeTable!$H$4:$I$50000,2,FALSE))</f>
        <v>-</v>
      </c>
      <c r="I90" s="23" t="str">
        <f>+IF(A90="","-",VLOOKUP(BE90,VolumeTable!$H$4:$I$50000,2,FALSE))</f>
        <v>-</v>
      </c>
      <c r="J90" s="23" t="str">
        <f>+IF(A90="","-",VLOOKUP(BF90,VolumeTable!$H$4:$I$50000,2,FALSE))</f>
        <v>-</v>
      </c>
      <c r="K90" s="23" t="str">
        <f>+IF(A90="","-",VLOOKUP(BG90,VolumeTable!$H$4:$I$50000,2,FALSE))</f>
        <v>-</v>
      </c>
      <c r="L90" s="23" t="str">
        <f>+IF(A90="","-",VLOOKUP(BH90,VolumeTable!$H$4:$I$50000,2,FALSE))</f>
        <v>-</v>
      </c>
      <c r="M90" s="23" t="str">
        <f>+IF(A90="","-",VLOOKUP(BI90,VolumeTable!$H$4:$I$50000,2,FALSE))</f>
        <v>-</v>
      </c>
      <c r="N90" s="23" t="str">
        <f>+IF(A90="","-",VLOOKUP(BJ90,VolumeTable!$H$4:$I$50000,2,FALSE))</f>
        <v>-</v>
      </c>
      <c r="O90" s="23" t="str">
        <f>+IF(A90="","-",VLOOKUP(BK90,VolumeTable!$H$4:$I$50000,2,FALSE))</f>
        <v>-</v>
      </c>
      <c r="P90" s="23" t="str">
        <f>+IF(A90="","-",VLOOKUP(BL90,VolumeTable!$H$4:$I$50000,2,FALSE))</f>
        <v>-</v>
      </c>
      <c r="Q90" s="23" t="str">
        <f>+IF(A90="","-",VLOOKUP(BM90,VolumeTable!$H$4:$I$50000,2,FALSE))</f>
        <v>-</v>
      </c>
      <c r="R90" s="23" t="str">
        <f>+IF(A90="","-",VLOOKUP(BN90,VolumeTable!$H$4:$I$50000,2,FALSE))</f>
        <v>-</v>
      </c>
      <c r="S90" s="23" t="str">
        <f>+IF(A90="","-",VLOOKUP(BO90,VolumeTable!$H$4:$I$50000,2,FALSE))</f>
        <v>-</v>
      </c>
      <c r="T90" s="23" t="str">
        <f>+IF(A90="","-",VLOOKUP(BP90,VolumeTable!$H$4:$I$50000,2,FALSE))</f>
        <v>-</v>
      </c>
      <c r="U90" s="23" t="str">
        <f>+IF(A90="","-",VLOOKUP(BQ90,VolumeTable!$H$4:$I$50000,2,FALSE))</f>
        <v>-</v>
      </c>
      <c r="W90" s="23" t="str">
        <f t="shared" si="74"/>
        <v>-</v>
      </c>
      <c r="X90" s="23" t="str">
        <f t="shared" si="75"/>
        <v>-</v>
      </c>
      <c r="Y90" s="23" t="str">
        <f t="shared" si="76"/>
        <v>-</v>
      </c>
      <c r="Z90" s="23" t="str">
        <f t="shared" si="76"/>
        <v>-</v>
      </c>
      <c r="AA90" s="23" t="str">
        <f t="shared" si="76"/>
        <v>-</v>
      </c>
      <c r="AB90" s="23" t="str">
        <f t="shared" si="76"/>
        <v>-</v>
      </c>
      <c r="AC90" s="23" t="str">
        <f t="shared" si="76"/>
        <v>-</v>
      </c>
      <c r="AD90" s="23" t="str">
        <f t="shared" si="76"/>
        <v>-</v>
      </c>
      <c r="AE90" s="23" t="str">
        <f t="shared" si="76"/>
        <v>-</v>
      </c>
      <c r="AF90" s="23" t="str">
        <f t="shared" si="76"/>
        <v>-</v>
      </c>
      <c r="AG90" s="23" t="str">
        <f t="shared" si="76"/>
        <v>-</v>
      </c>
      <c r="AH90" s="23" t="str">
        <f t="shared" si="76"/>
        <v>-</v>
      </c>
      <c r="AI90" s="23" t="str">
        <f t="shared" si="76"/>
        <v>-</v>
      </c>
      <c r="AJ90" s="23" t="str">
        <f t="shared" si="76"/>
        <v>-</v>
      </c>
      <c r="AK90" s="23" t="str">
        <f t="shared" si="76"/>
        <v>-</v>
      </c>
      <c r="AN90" s="24" t="e">
        <f t="shared" si="77"/>
        <v>#VALUE!</v>
      </c>
      <c r="AT90" s="26" t="s">
        <v>4</v>
      </c>
      <c r="AU90" s="19">
        <v>0.58333333333333304</v>
      </c>
      <c r="AV90" s="19" t="str">
        <f t="shared" si="63"/>
        <v>Thursday 0.583333333333333</v>
      </c>
      <c r="AW90">
        <v>87</v>
      </c>
      <c r="BC90" s="24" t="e">
        <f t="shared" si="67"/>
        <v>#VALUE!</v>
      </c>
      <c r="BD90" s="24" t="e">
        <f t="shared" si="67"/>
        <v>#VALUE!</v>
      </c>
      <c r="BE90" s="24" t="e">
        <f t="shared" si="67"/>
        <v>#VALUE!</v>
      </c>
      <c r="BF90" s="24" t="e">
        <f t="shared" si="78"/>
        <v>#VALUE!</v>
      </c>
      <c r="BG90" s="24" t="e">
        <f t="shared" si="69"/>
        <v>#VALUE!</v>
      </c>
      <c r="BH90" s="24" t="e">
        <f t="shared" si="69"/>
        <v>#VALUE!</v>
      </c>
      <c r="BI90" s="24" t="e">
        <f t="shared" si="69"/>
        <v>#VALUE!</v>
      </c>
      <c r="BJ90" s="24" t="e">
        <f t="shared" si="69"/>
        <v>#VALUE!</v>
      </c>
      <c r="BK90" s="24" t="e">
        <f t="shared" si="69"/>
        <v>#VALUE!</v>
      </c>
      <c r="BL90" s="24" t="e">
        <f t="shared" si="69"/>
        <v>#VALUE!</v>
      </c>
      <c r="BM90" s="24" t="e">
        <f t="shared" si="69"/>
        <v>#VALUE!</v>
      </c>
      <c r="BN90" s="24" t="e">
        <f t="shared" si="70"/>
        <v>#VALUE!</v>
      </c>
      <c r="BO90" s="24" t="e">
        <f t="shared" si="71"/>
        <v>#VALUE!</v>
      </c>
      <c r="BP90" s="24" t="e">
        <f t="shared" si="72"/>
        <v>#VALUE!</v>
      </c>
      <c r="BQ90" s="24" t="e">
        <f t="shared" si="73"/>
        <v>#VALUE!</v>
      </c>
    </row>
    <row r="91" spans="1:69" x14ac:dyDescent="0.25">
      <c r="A91" s="22" t="str">
        <f t="shared" si="62"/>
        <v/>
      </c>
      <c r="B91" s="22" t="str">
        <f t="shared" si="79"/>
        <v>-</v>
      </c>
      <c r="C91" s="21" t="str">
        <f t="shared" si="46"/>
        <v>-</v>
      </c>
      <c r="D91" s="23" t="str">
        <f>+IF(A91="","-",VLOOKUP(AN91,VolumeTable!$H$4:$I$50000,2,FALSE))</f>
        <v>-</v>
      </c>
      <c r="G91" s="23" t="str">
        <f>+IF(A91="","-",VLOOKUP(BC91,VolumeTable!$H$4:$I$50000,2,FALSE))</f>
        <v>-</v>
      </c>
      <c r="H91" s="23" t="str">
        <f>+IF(A91="","-",VLOOKUP(BD91,VolumeTable!$H$4:$I$50000,2,FALSE))</f>
        <v>-</v>
      </c>
      <c r="I91" s="23" t="str">
        <f>+IF(A91="","-",VLOOKUP(BE91,VolumeTable!$H$4:$I$50000,2,FALSE))</f>
        <v>-</v>
      </c>
      <c r="J91" s="23" t="str">
        <f>+IF(A91="","-",VLOOKUP(BF91,VolumeTable!$H$4:$I$50000,2,FALSE))</f>
        <v>-</v>
      </c>
      <c r="K91" s="23" t="str">
        <f>+IF(A91="","-",VLOOKUP(BG91,VolumeTable!$H$4:$I$50000,2,FALSE))</f>
        <v>-</v>
      </c>
      <c r="L91" s="23" t="str">
        <f>+IF(A91="","-",VLOOKUP(BH91,VolumeTable!$H$4:$I$50000,2,FALSE))</f>
        <v>-</v>
      </c>
      <c r="M91" s="23" t="str">
        <f>+IF(A91="","-",VLOOKUP(BI91,VolumeTable!$H$4:$I$50000,2,FALSE))</f>
        <v>-</v>
      </c>
      <c r="N91" s="23" t="str">
        <f>+IF(A91="","-",VLOOKUP(BJ91,VolumeTable!$H$4:$I$50000,2,FALSE))</f>
        <v>-</v>
      </c>
      <c r="O91" s="23" t="str">
        <f>+IF(A91="","-",VLOOKUP(BK91,VolumeTable!$H$4:$I$50000,2,FALSE))</f>
        <v>-</v>
      </c>
      <c r="P91" s="23" t="str">
        <f>+IF(A91="","-",VLOOKUP(BL91,VolumeTable!$H$4:$I$50000,2,FALSE))</f>
        <v>-</v>
      </c>
      <c r="Q91" s="23" t="str">
        <f>+IF(A91="","-",VLOOKUP(BM91,VolumeTable!$H$4:$I$50000,2,FALSE))</f>
        <v>-</v>
      </c>
      <c r="R91" s="23" t="str">
        <f>+IF(A91="","-",VLOOKUP(BN91,VolumeTable!$H$4:$I$50000,2,FALSE))</f>
        <v>-</v>
      </c>
      <c r="S91" s="23" t="str">
        <f>+IF(A91="","-",VLOOKUP(BO91,VolumeTable!$H$4:$I$50000,2,FALSE))</f>
        <v>-</v>
      </c>
      <c r="T91" s="23" t="str">
        <f>+IF(A91="","-",VLOOKUP(BP91,VolumeTable!$H$4:$I$50000,2,FALSE))</f>
        <v>-</v>
      </c>
      <c r="U91" s="23" t="str">
        <f>+IF(A91="","-",VLOOKUP(BQ91,VolumeTable!$H$4:$I$50000,2,FALSE))</f>
        <v>-</v>
      </c>
      <c r="W91" s="23" t="str">
        <f t="shared" si="74"/>
        <v>-</v>
      </c>
      <c r="X91" s="23" t="str">
        <f t="shared" si="75"/>
        <v>-</v>
      </c>
      <c r="Y91" s="23" t="str">
        <f t="shared" si="76"/>
        <v>-</v>
      </c>
      <c r="Z91" s="23" t="str">
        <f t="shared" si="76"/>
        <v>-</v>
      </c>
      <c r="AA91" s="23" t="str">
        <f t="shared" si="76"/>
        <v>-</v>
      </c>
      <c r="AB91" s="23" t="str">
        <f t="shared" si="76"/>
        <v>-</v>
      </c>
      <c r="AC91" s="23" t="str">
        <f t="shared" si="76"/>
        <v>-</v>
      </c>
      <c r="AD91" s="23" t="str">
        <f t="shared" si="76"/>
        <v>-</v>
      </c>
      <c r="AE91" s="23" t="str">
        <f t="shared" si="76"/>
        <v>-</v>
      </c>
      <c r="AF91" s="23" t="str">
        <f t="shared" si="76"/>
        <v>-</v>
      </c>
      <c r="AG91" s="23" t="str">
        <f t="shared" si="76"/>
        <v>-</v>
      </c>
      <c r="AH91" s="23" t="str">
        <f t="shared" si="76"/>
        <v>-</v>
      </c>
      <c r="AI91" s="23" t="str">
        <f t="shared" si="76"/>
        <v>-</v>
      </c>
      <c r="AJ91" s="23" t="str">
        <f t="shared" si="76"/>
        <v>-</v>
      </c>
      <c r="AK91" s="23" t="str">
        <f t="shared" si="76"/>
        <v>-</v>
      </c>
      <c r="AN91" s="24" t="e">
        <f t="shared" si="77"/>
        <v>#VALUE!</v>
      </c>
      <c r="AT91" s="26" t="s">
        <v>4</v>
      </c>
      <c r="AU91" s="19">
        <v>0.625</v>
      </c>
      <c r="AV91" s="19" t="str">
        <f t="shared" si="63"/>
        <v>Thursday 0.625</v>
      </c>
      <c r="AW91">
        <v>88</v>
      </c>
      <c r="BC91" s="24" t="e">
        <f t="shared" si="67"/>
        <v>#VALUE!</v>
      </c>
      <c r="BD91" s="24" t="e">
        <f t="shared" si="67"/>
        <v>#VALUE!</v>
      </c>
      <c r="BE91" s="24" t="e">
        <f t="shared" si="67"/>
        <v>#VALUE!</v>
      </c>
      <c r="BF91" s="24" t="e">
        <f t="shared" si="78"/>
        <v>#VALUE!</v>
      </c>
      <c r="BG91" s="24" t="e">
        <f t="shared" si="69"/>
        <v>#VALUE!</v>
      </c>
      <c r="BH91" s="24" t="e">
        <f t="shared" si="69"/>
        <v>#VALUE!</v>
      </c>
      <c r="BI91" s="24" t="e">
        <f t="shared" si="69"/>
        <v>#VALUE!</v>
      </c>
      <c r="BJ91" s="24" t="e">
        <f t="shared" si="69"/>
        <v>#VALUE!</v>
      </c>
      <c r="BK91" s="24" t="e">
        <f t="shared" si="69"/>
        <v>#VALUE!</v>
      </c>
      <c r="BL91" s="24" t="e">
        <f t="shared" si="69"/>
        <v>#VALUE!</v>
      </c>
      <c r="BM91" s="24" t="e">
        <f t="shared" si="69"/>
        <v>#VALUE!</v>
      </c>
      <c r="BN91" s="24" t="e">
        <f t="shared" si="70"/>
        <v>#VALUE!</v>
      </c>
      <c r="BO91" s="24" t="e">
        <f t="shared" si="71"/>
        <v>#VALUE!</v>
      </c>
      <c r="BP91" s="24" t="e">
        <f t="shared" si="72"/>
        <v>#VALUE!</v>
      </c>
      <c r="BQ91" s="24" t="e">
        <f t="shared" si="73"/>
        <v>#VALUE!</v>
      </c>
    </row>
    <row r="92" spans="1:69" x14ac:dyDescent="0.25">
      <c r="AT92" s="26" t="s">
        <v>4</v>
      </c>
      <c r="AU92" s="19">
        <v>0.66666666666666696</v>
      </c>
      <c r="AV92" s="19" t="str">
        <f t="shared" si="63"/>
        <v>Thursday 0.666666666666667</v>
      </c>
      <c r="AW92">
        <v>89</v>
      </c>
    </row>
    <row r="93" spans="1:69" x14ac:dyDescent="0.25">
      <c r="AT93" s="26" t="s">
        <v>4</v>
      </c>
      <c r="AU93" s="19">
        <v>0.70833333333333304</v>
      </c>
      <c r="AV93" s="19" t="str">
        <f t="shared" si="63"/>
        <v>Thursday 0.708333333333333</v>
      </c>
      <c r="AW93">
        <v>90</v>
      </c>
    </row>
    <row r="94" spans="1:69" x14ac:dyDescent="0.25">
      <c r="AT94" s="26" t="s">
        <v>4</v>
      </c>
      <c r="AU94" s="19">
        <v>0.75</v>
      </c>
      <c r="AV94" s="19" t="str">
        <f t="shared" si="63"/>
        <v>Thursday 0.75</v>
      </c>
      <c r="AW94">
        <v>91</v>
      </c>
    </row>
    <row r="95" spans="1:69" x14ac:dyDescent="0.25">
      <c r="W95" s="34" t="s">
        <v>237</v>
      </c>
      <c r="AT95" s="26" t="s">
        <v>4</v>
      </c>
      <c r="AU95" s="19">
        <v>0.79166666666666696</v>
      </c>
      <c r="AV95" s="19" t="str">
        <f t="shared" si="63"/>
        <v>Thursday 0.791666666666667</v>
      </c>
      <c r="AW95">
        <v>92</v>
      </c>
    </row>
    <row r="96" spans="1:69" x14ac:dyDescent="0.25">
      <c r="W96" s="42">
        <f t="shared" ref="W96:AK96" si="80">+IF(W21="-",0,IF(W21&gt;G$14,1,0))</f>
        <v>0</v>
      </c>
      <c r="X96" s="42">
        <f t="shared" si="80"/>
        <v>0</v>
      </c>
      <c r="Y96" s="42">
        <f t="shared" si="80"/>
        <v>0</v>
      </c>
      <c r="Z96" s="42">
        <f t="shared" si="80"/>
        <v>0</v>
      </c>
      <c r="AA96" s="42">
        <f t="shared" si="80"/>
        <v>0</v>
      </c>
      <c r="AB96" s="42">
        <f t="shared" si="80"/>
        <v>0</v>
      </c>
      <c r="AC96" s="42">
        <f t="shared" si="80"/>
        <v>0</v>
      </c>
      <c r="AD96" s="42">
        <f t="shared" si="80"/>
        <v>0</v>
      </c>
      <c r="AE96" s="42">
        <f t="shared" si="80"/>
        <v>0</v>
      </c>
      <c r="AF96" s="42">
        <f t="shared" si="80"/>
        <v>0</v>
      </c>
      <c r="AG96" s="42">
        <f t="shared" si="80"/>
        <v>0</v>
      </c>
      <c r="AH96" s="42">
        <f t="shared" si="80"/>
        <v>0</v>
      </c>
      <c r="AI96" s="42">
        <f t="shared" si="80"/>
        <v>0</v>
      </c>
      <c r="AJ96" s="42">
        <f t="shared" si="80"/>
        <v>0</v>
      </c>
      <c r="AK96" s="42">
        <f t="shared" si="80"/>
        <v>0</v>
      </c>
      <c r="AT96" s="26" t="s">
        <v>4</v>
      </c>
      <c r="AU96" s="19">
        <v>0.83333333333333304</v>
      </c>
      <c r="AV96" s="19" t="str">
        <f t="shared" si="63"/>
        <v>Thursday 0.833333333333333</v>
      </c>
      <c r="AW96">
        <v>93</v>
      </c>
    </row>
    <row r="97" spans="23:49" x14ac:dyDescent="0.25">
      <c r="W97" s="42">
        <f t="shared" ref="W97:Z160" si="81">+IF(W22="-",0,IF(W22&gt;G$14,1,0))</f>
        <v>0</v>
      </c>
      <c r="X97" s="42">
        <f t="shared" si="81"/>
        <v>0</v>
      </c>
      <c r="Y97" s="42">
        <f t="shared" si="81"/>
        <v>0</v>
      </c>
      <c r="Z97" s="42">
        <f t="shared" si="81"/>
        <v>0</v>
      </c>
      <c r="AA97" s="42">
        <f t="shared" ref="AA97:AD160" si="82">+IF(AA22="-",0,IF(AA22&gt;K$14,1,0))</f>
        <v>0</v>
      </c>
      <c r="AB97" s="42">
        <f t="shared" si="82"/>
        <v>0</v>
      </c>
      <c r="AC97" s="42">
        <f t="shared" si="82"/>
        <v>0</v>
      </c>
      <c r="AD97" s="42">
        <f t="shared" si="82"/>
        <v>0</v>
      </c>
      <c r="AE97" s="42">
        <f t="shared" ref="AE97:AH160" si="83">+IF(AE22="-",0,IF(AE22&gt;O$14,1,0))</f>
        <v>0</v>
      </c>
      <c r="AF97" s="42">
        <f t="shared" si="83"/>
        <v>0</v>
      </c>
      <c r="AG97" s="42">
        <f t="shared" si="83"/>
        <v>0</v>
      </c>
      <c r="AH97" s="42">
        <f t="shared" si="83"/>
        <v>0</v>
      </c>
      <c r="AI97" s="42">
        <f t="shared" ref="AI97:AK160" si="84">+IF(AI22="-",0,IF(AI22&gt;S$14,1,0))</f>
        <v>0</v>
      </c>
      <c r="AJ97" s="42">
        <f t="shared" si="84"/>
        <v>0</v>
      </c>
      <c r="AK97" s="42">
        <f t="shared" si="84"/>
        <v>0</v>
      </c>
      <c r="AT97" s="26" t="s">
        <v>4</v>
      </c>
      <c r="AU97" s="19">
        <v>0.875</v>
      </c>
      <c r="AV97" s="19" t="str">
        <f t="shared" si="63"/>
        <v>Thursday 0.875</v>
      </c>
      <c r="AW97">
        <v>94</v>
      </c>
    </row>
    <row r="98" spans="23:49" x14ac:dyDescent="0.25">
      <c r="W98" s="42">
        <f t="shared" si="81"/>
        <v>0</v>
      </c>
      <c r="X98" s="42">
        <f t="shared" si="81"/>
        <v>0</v>
      </c>
      <c r="Y98" s="42">
        <f t="shared" si="81"/>
        <v>0</v>
      </c>
      <c r="Z98" s="42">
        <f t="shared" si="81"/>
        <v>0</v>
      </c>
      <c r="AA98" s="42">
        <f t="shared" si="82"/>
        <v>0</v>
      </c>
      <c r="AB98" s="42">
        <f t="shared" si="82"/>
        <v>0</v>
      </c>
      <c r="AC98" s="42">
        <f t="shared" si="82"/>
        <v>0</v>
      </c>
      <c r="AD98" s="42">
        <f t="shared" si="82"/>
        <v>0</v>
      </c>
      <c r="AE98" s="42">
        <f t="shared" si="83"/>
        <v>0</v>
      </c>
      <c r="AF98" s="42">
        <f t="shared" si="83"/>
        <v>0</v>
      </c>
      <c r="AG98" s="42">
        <f t="shared" si="83"/>
        <v>0</v>
      </c>
      <c r="AH98" s="42">
        <f t="shared" si="83"/>
        <v>0</v>
      </c>
      <c r="AI98" s="42">
        <f t="shared" si="84"/>
        <v>0</v>
      </c>
      <c r="AJ98" s="42">
        <f t="shared" si="84"/>
        <v>0</v>
      </c>
      <c r="AK98" s="42">
        <f t="shared" si="84"/>
        <v>0</v>
      </c>
      <c r="AT98" s="26" t="s">
        <v>4</v>
      </c>
      <c r="AU98" s="19">
        <v>0.91666666666666696</v>
      </c>
      <c r="AV98" s="19" t="str">
        <f t="shared" si="63"/>
        <v>Thursday 0.916666666666667</v>
      </c>
      <c r="AW98">
        <v>95</v>
      </c>
    </row>
    <row r="99" spans="23:49" x14ac:dyDescent="0.25">
      <c r="W99" s="42">
        <f t="shared" si="81"/>
        <v>0</v>
      </c>
      <c r="X99" s="42">
        <f t="shared" si="81"/>
        <v>0</v>
      </c>
      <c r="Y99" s="42">
        <f t="shared" si="81"/>
        <v>0</v>
      </c>
      <c r="Z99" s="42">
        <f t="shared" si="81"/>
        <v>0</v>
      </c>
      <c r="AA99" s="42">
        <f t="shared" si="82"/>
        <v>0</v>
      </c>
      <c r="AB99" s="42">
        <f t="shared" si="82"/>
        <v>0</v>
      </c>
      <c r="AC99" s="42">
        <f t="shared" si="82"/>
        <v>0</v>
      </c>
      <c r="AD99" s="42">
        <f t="shared" si="82"/>
        <v>0</v>
      </c>
      <c r="AE99" s="42">
        <f t="shared" si="83"/>
        <v>0</v>
      </c>
      <c r="AF99" s="42">
        <f t="shared" si="83"/>
        <v>0</v>
      </c>
      <c r="AG99" s="42">
        <f t="shared" si="83"/>
        <v>0</v>
      </c>
      <c r="AH99" s="42">
        <f t="shared" si="83"/>
        <v>0</v>
      </c>
      <c r="AI99" s="42">
        <f t="shared" si="84"/>
        <v>0</v>
      </c>
      <c r="AJ99" s="42">
        <f t="shared" si="84"/>
        <v>0</v>
      </c>
      <c r="AK99" s="42">
        <f t="shared" si="84"/>
        <v>0</v>
      </c>
      <c r="AT99" s="26" t="s">
        <v>4</v>
      </c>
      <c r="AU99" s="19">
        <v>0.95833333333333304</v>
      </c>
      <c r="AV99" s="19" t="str">
        <f t="shared" si="63"/>
        <v>Thursday 0.958333333333333</v>
      </c>
      <c r="AW99">
        <v>96</v>
      </c>
    </row>
    <row r="100" spans="23:49" x14ac:dyDescent="0.25">
      <c r="W100" s="42">
        <f t="shared" si="81"/>
        <v>0</v>
      </c>
      <c r="X100" s="42">
        <f t="shared" si="81"/>
        <v>0</v>
      </c>
      <c r="Y100" s="42">
        <f t="shared" si="81"/>
        <v>0</v>
      </c>
      <c r="Z100" s="42">
        <f t="shared" si="81"/>
        <v>0</v>
      </c>
      <c r="AA100" s="42">
        <f t="shared" si="82"/>
        <v>0</v>
      </c>
      <c r="AB100" s="42">
        <f t="shared" si="82"/>
        <v>0</v>
      </c>
      <c r="AC100" s="42">
        <f t="shared" si="82"/>
        <v>0</v>
      </c>
      <c r="AD100" s="42">
        <f t="shared" si="82"/>
        <v>0</v>
      </c>
      <c r="AE100" s="42">
        <f t="shared" si="83"/>
        <v>0</v>
      </c>
      <c r="AF100" s="42">
        <f t="shared" si="83"/>
        <v>0</v>
      </c>
      <c r="AG100" s="42">
        <f t="shared" si="83"/>
        <v>0</v>
      </c>
      <c r="AH100" s="42">
        <f t="shared" si="83"/>
        <v>0</v>
      </c>
      <c r="AI100" s="42">
        <f t="shared" si="84"/>
        <v>0</v>
      </c>
      <c r="AJ100" s="42">
        <f t="shared" si="84"/>
        <v>0</v>
      </c>
      <c r="AK100" s="42">
        <f t="shared" si="84"/>
        <v>0</v>
      </c>
      <c r="AT100" s="26" t="s">
        <v>5</v>
      </c>
      <c r="AU100" s="19">
        <v>0</v>
      </c>
      <c r="AV100" s="19" t="str">
        <f t="shared" si="63"/>
        <v>Friday 0</v>
      </c>
      <c r="AW100">
        <v>97</v>
      </c>
    </row>
    <row r="101" spans="23:49" x14ac:dyDescent="0.25">
      <c r="W101" s="42">
        <f t="shared" si="81"/>
        <v>0</v>
      </c>
      <c r="X101" s="42">
        <f t="shared" si="81"/>
        <v>0</v>
      </c>
      <c r="Y101" s="42">
        <f t="shared" si="81"/>
        <v>0</v>
      </c>
      <c r="Z101" s="42">
        <f t="shared" si="81"/>
        <v>0</v>
      </c>
      <c r="AA101" s="42">
        <f t="shared" si="82"/>
        <v>0</v>
      </c>
      <c r="AB101" s="42">
        <f t="shared" si="82"/>
        <v>0</v>
      </c>
      <c r="AC101" s="42">
        <f t="shared" si="82"/>
        <v>0</v>
      </c>
      <c r="AD101" s="42">
        <f t="shared" si="82"/>
        <v>0</v>
      </c>
      <c r="AE101" s="42">
        <f t="shared" si="83"/>
        <v>0</v>
      </c>
      <c r="AF101" s="42">
        <f t="shared" si="83"/>
        <v>0</v>
      </c>
      <c r="AG101" s="42">
        <f t="shared" si="83"/>
        <v>0</v>
      </c>
      <c r="AH101" s="42">
        <f t="shared" si="83"/>
        <v>0</v>
      </c>
      <c r="AI101" s="42">
        <f t="shared" si="84"/>
        <v>0</v>
      </c>
      <c r="AJ101" s="42">
        <f t="shared" si="84"/>
        <v>0</v>
      </c>
      <c r="AK101" s="42">
        <f t="shared" si="84"/>
        <v>0</v>
      </c>
      <c r="AT101" s="26" t="s">
        <v>5</v>
      </c>
      <c r="AU101" s="19">
        <v>4.1666666666666664E-2</v>
      </c>
      <c r="AV101" s="19" t="str">
        <f t="shared" si="63"/>
        <v>Friday 0.0416666666666667</v>
      </c>
      <c r="AW101">
        <v>98</v>
      </c>
    </row>
    <row r="102" spans="23:49" x14ac:dyDescent="0.25">
      <c r="W102" s="42">
        <f t="shared" si="81"/>
        <v>0</v>
      </c>
      <c r="X102" s="42">
        <f t="shared" si="81"/>
        <v>0</v>
      </c>
      <c r="Y102" s="42">
        <f t="shared" si="81"/>
        <v>0</v>
      </c>
      <c r="Z102" s="42">
        <f t="shared" si="81"/>
        <v>0</v>
      </c>
      <c r="AA102" s="42">
        <f t="shared" si="82"/>
        <v>0</v>
      </c>
      <c r="AB102" s="42">
        <f t="shared" si="82"/>
        <v>0</v>
      </c>
      <c r="AC102" s="42">
        <f t="shared" si="82"/>
        <v>0</v>
      </c>
      <c r="AD102" s="42">
        <f t="shared" si="82"/>
        <v>0</v>
      </c>
      <c r="AE102" s="42">
        <f t="shared" si="83"/>
        <v>0</v>
      </c>
      <c r="AF102" s="42">
        <f t="shared" si="83"/>
        <v>0</v>
      </c>
      <c r="AG102" s="42">
        <f t="shared" si="83"/>
        <v>0</v>
      </c>
      <c r="AH102" s="42">
        <f t="shared" si="83"/>
        <v>0</v>
      </c>
      <c r="AI102" s="42">
        <f t="shared" si="84"/>
        <v>0</v>
      </c>
      <c r="AJ102" s="42">
        <f t="shared" si="84"/>
        <v>0</v>
      </c>
      <c r="AK102" s="42">
        <f t="shared" si="84"/>
        <v>0</v>
      </c>
      <c r="AT102" s="26" t="s">
        <v>5</v>
      </c>
      <c r="AU102" s="19">
        <v>8.3333333333333329E-2</v>
      </c>
      <c r="AV102" s="19" t="str">
        <f t="shared" si="63"/>
        <v>Friday 0.0833333333333333</v>
      </c>
      <c r="AW102">
        <v>99</v>
      </c>
    </row>
    <row r="103" spans="23:49" x14ac:dyDescent="0.25">
      <c r="W103" s="42">
        <f t="shared" si="81"/>
        <v>0</v>
      </c>
      <c r="X103" s="42">
        <f t="shared" si="81"/>
        <v>0</v>
      </c>
      <c r="Y103" s="42">
        <f t="shared" si="81"/>
        <v>0</v>
      </c>
      <c r="Z103" s="42">
        <f t="shared" si="81"/>
        <v>0</v>
      </c>
      <c r="AA103" s="42">
        <f t="shared" si="82"/>
        <v>0</v>
      </c>
      <c r="AB103" s="42">
        <f t="shared" si="82"/>
        <v>0</v>
      </c>
      <c r="AC103" s="42">
        <f t="shared" si="82"/>
        <v>0</v>
      </c>
      <c r="AD103" s="42">
        <f t="shared" si="82"/>
        <v>0</v>
      </c>
      <c r="AE103" s="42">
        <f t="shared" si="83"/>
        <v>0</v>
      </c>
      <c r="AF103" s="42">
        <f t="shared" si="83"/>
        <v>0</v>
      </c>
      <c r="AG103" s="42">
        <f t="shared" si="83"/>
        <v>0</v>
      </c>
      <c r="AH103" s="42">
        <f t="shared" si="83"/>
        <v>0</v>
      </c>
      <c r="AI103" s="42">
        <f t="shared" si="84"/>
        <v>0</v>
      </c>
      <c r="AJ103" s="42">
        <f t="shared" si="84"/>
        <v>0</v>
      </c>
      <c r="AK103" s="42">
        <f t="shared" si="84"/>
        <v>0</v>
      </c>
      <c r="AT103" s="26" t="s">
        <v>5</v>
      </c>
      <c r="AU103" s="19">
        <v>0.125</v>
      </c>
      <c r="AV103" s="19" t="str">
        <f t="shared" si="63"/>
        <v>Friday 0.125</v>
      </c>
      <c r="AW103">
        <v>100</v>
      </c>
    </row>
    <row r="104" spans="23:49" x14ac:dyDescent="0.25">
      <c r="W104" s="42">
        <f t="shared" si="81"/>
        <v>0</v>
      </c>
      <c r="X104" s="42">
        <f t="shared" si="81"/>
        <v>0</v>
      </c>
      <c r="Y104" s="42">
        <f t="shared" si="81"/>
        <v>0</v>
      </c>
      <c r="Z104" s="42">
        <f t="shared" si="81"/>
        <v>0</v>
      </c>
      <c r="AA104" s="42">
        <f t="shared" si="82"/>
        <v>0</v>
      </c>
      <c r="AB104" s="42">
        <f t="shared" si="82"/>
        <v>0</v>
      </c>
      <c r="AC104" s="42">
        <f t="shared" si="82"/>
        <v>0</v>
      </c>
      <c r="AD104" s="42">
        <f t="shared" si="82"/>
        <v>0</v>
      </c>
      <c r="AE104" s="42">
        <f t="shared" si="83"/>
        <v>0</v>
      </c>
      <c r="AF104" s="42">
        <f t="shared" si="83"/>
        <v>0</v>
      </c>
      <c r="AG104" s="42">
        <f t="shared" si="83"/>
        <v>0</v>
      </c>
      <c r="AH104" s="42">
        <f t="shared" si="83"/>
        <v>0</v>
      </c>
      <c r="AI104" s="42">
        <f t="shared" si="84"/>
        <v>0</v>
      </c>
      <c r="AJ104" s="42">
        <f t="shared" si="84"/>
        <v>0</v>
      </c>
      <c r="AK104" s="42">
        <f t="shared" si="84"/>
        <v>0</v>
      </c>
      <c r="AT104" s="26" t="s">
        <v>5</v>
      </c>
      <c r="AU104" s="19">
        <v>0.16666666666666699</v>
      </c>
      <c r="AV104" s="19" t="str">
        <f t="shared" si="63"/>
        <v>Friday 0.166666666666667</v>
      </c>
      <c r="AW104">
        <v>101</v>
      </c>
    </row>
    <row r="105" spans="23:49" x14ac:dyDescent="0.25">
      <c r="W105" s="42">
        <f t="shared" si="81"/>
        <v>0</v>
      </c>
      <c r="X105" s="42">
        <f t="shared" si="81"/>
        <v>0</v>
      </c>
      <c r="Y105" s="42">
        <f t="shared" si="81"/>
        <v>0</v>
      </c>
      <c r="Z105" s="42">
        <f t="shared" si="81"/>
        <v>0</v>
      </c>
      <c r="AA105" s="42">
        <f t="shared" si="82"/>
        <v>0</v>
      </c>
      <c r="AB105" s="42">
        <f t="shared" si="82"/>
        <v>0</v>
      </c>
      <c r="AC105" s="42">
        <f t="shared" si="82"/>
        <v>0</v>
      </c>
      <c r="AD105" s="42">
        <f t="shared" si="82"/>
        <v>0</v>
      </c>
      <c r="AE105" s="42">
        <f t="shared" si="83"/>
        <v>0</v>
      </c>
      <c r="AF105" s="42">
        <f t="shared" si="83"/>
        <v>0</v>
      </c>
      <c r="AG105" s="42">
        <f t="shared" si="83"/>
        <v>0</v>
      </c>
      <c r="AH105" s="42">
        <f t="shared" si="83"/>
        <v>0</v>
      </c>
      <c r="AI105" s="42">
        <f t="shared" si="84"/>
        <v>0</v>
      </c>
      <c r="AJ105" s="42">
        <f t="shared" si="84"/>
        <v>0</v>
      </c>
      <c r="AK105" s="42">
        <f t="shared" si="84"/>
        <v>0</v>
      </c>
      <c r="AT105" s="26" t="s">
        <v>5</v>
      </c>
      <c r="AU105" s="19">
        <v>0.20833333333333301</v>
      </c>
      <c r="AV105" s="19" t="str">
        <f t="shared" si="63"/>
        <v>Friday 0.208333333333333</v>
      </c>
      <c r="AW105">
        <v>102</v>
      </c>
    </row>
    <row r="106" spans="23:49" x14ac:dyDescent="0.25">
      <c r="W106" s="42">
        <f t="shared" si="81"/>
        <v>0</v>
      </c>
      <c r="X106" s="42">
        <f t="shared" si="81"/>
        <v>0</v>
      </c>
      <c r="Y106" s="42">
        <f t="shared" si="81"/>
        <v>0</v>
      </c>
      <c r="Z106" s="42">
        <f t="shared" si="81"/>
        <v>0</v>
      </c>
      <c r="AA106" s="42">
        <f t="shared" si="82"/>
        <v>0</v>
      </c>
      <c r="AB106" s="42">
        <f t="shared" si="82"/>
        <v>0</v>
      </c>
      <c r="AC106" s="42">
        <f t="shared" si="82"/>
        <v>0</v>
      </c>
      <c r="AD106" s="42">
        <f t="shared" si="82"/>
        <v>0</v>
      </c>
      <c r="AE106" s="42">
        <f t="shared" si="83"/>
        <v>0</v>
      </c>
      <c r="AF106" s="42">
        <f t="shared" si="83"/>
        <v>0</v>
      </c>
      <c r="AG106" s="42">
        <f t="shared" si="83"/>
        <v>0</v>
      </c>
      <c r="AH106" s="42">
        <f t="shared" si="83"/>
        <v>0</v>
      </c>
      <c r="AI106" s="42">
        <f t="shared" si="84"/>
        <v>0</v>
      </c>
      <c r="AJ106" s="42">
        <f t="shared" si="84"/>
        <v>0</v>
      </c>
      <c r="AK106" s="42">
        <f t="shared" si="84"/>
        <v>0</v>
      </c>
      <c r="AT106" s="26" t="s">
        <v>5</v>
      </c>
      <c r="AU106" s="19">
        <v>0.25</v>
      </c>
      <c r="AV106" s="19" t="str">
        <f t="shared" si="63"/>
        <v>Friday 0.25</v>
      </c>
      <c r="AW106">
        <v>103</v>
      </c>
    </row>
    <row r="107" spans="23:49" x14ac:dyDescent="0.25">
      <c r="W107" s="42">
        <f t="shared" si="81"/>
        <v>0</v>
      </c>
      <c r="X107" s="42">
        <f t="shared" si="81"/>
        <v>0</v>
      </c>
      <c r="Y107" s="42">
        <f t="shared" si="81"/>
        <v>0</v>
      </c>
      <c r="Z107" s="42">
        <f t="shared" si="81"/>
        <v>0</v>
      </c>
      <c r="AA107" s="42">
        <f t="shared" si="82"/>
        <v>0</v>
      </c>
      <c r="AB107" s="42">
        <f t="shared" si="82"/>
        <v>0</v>
      </c>
      <c r="AC107" s="42">
        <f t="shared" si="82"/>
        <v>0</v>
      </c>
      <c r="AD107" s="42">
        <f t="shared" si="82"/>
        <v>0</v>
      </c>
      <c r="AE107" s="42">
        <f t="shared" si="83"/>
        <v>0</v>
      </c>
      <c r="AF107" s="42">
        <f t="shared" si="83"/>
        <v>0</v>
      </c>
      <c r="AG107" s="42">
        <f t="shared" si="83"/>
        <v>0</v>
      </c>
      <c r="AH107" s="42">
        <f t="shared" si="83"/>
        <v>0</v>
      </c>
      <c r="AI107" s="42">
        <f t="shared" si="84"/>
        <v>0</v>
      </c>
      <c r="AJ107" s="42">
        <f t="shared" si="84"/>
        <v>0</v>
      </c>
      <c r="AK107" s="42">
        <f t="shared" si="84"/>
        <v>0</v>
      </c>
      <c r="AT107" s="26" t="s">
        <v>5</v>
      </c>
      <c r="AU107" s="19">
        <v>0.29166666666666702</v>
      </c>
      <c r="AV107" s="19" t="str">
        <f t="shared" si="63"/>
        <v>Friday 0.291666666666667</v>
      </c>
      <c r="AW107">
        <v>104</v>
      </c>
    </row>
    <row r="108" spans="23:49" x14ac:dyDescent="0.25">
      <c r="W108" s="42">
        <f t="shared" si="81"/>
        <v>0</v>
      </c>
      <c r="X108" s="42">
        <f t="shared" si="81"/>
        <v>0</v>
      </c>
      <c r="Y108" s="42">
        <f t="shared" si="81"/>
        <v>0</v>
      </c>
      <c r="Z108" s="42">
        <f t="shared" si="81"/>
        <v>0</v>
      </c>
      <c r="AA108" s="42">
        <f t="shared" si="82"/>
        <v>0</v>
      </c>
      <c r="AB108" s="42">
        <f t="shared" si="82"/>
        <v>0</v>
      </c>
      <c r="AC108" s="42">
        <f t="shared" si="82"/>
        <v>0</v>
      </c>
      <c r="AD108" s="42">
        <f t="shared" si="82"/>
        <v>0</v>
      </c>
      <c r="AE108" s="42">
        <f t="shared" si="83"/>
        <v>0</v>
      </c>
      <c r="AF108" s="42">
        <f t="shared" si="83"/>
        <v>0</v>
      </c>
      <c r="AG108" s="42">
        <f t="shared" si="83"/>
        <v>0</v>
      </c>
      <c r="AH108" s="42">
        <f t="shared" si="83"/>
        <v>0</v>
      </c>
      <c r="AI108" s="42">
        <f t="shared" si="84"/>
        <v>0</v>
      </c>
      <c r="AJ108" s="42">
        <f t="shared" si="84"/>
        <v>0</v>
      </c>
      <c r="AK108" s="42">
        <f t="shared" si="84"/>
        <v>0</v>
      </c>
      <c r="AT108" s="26" t="s">
        <v>5</v>
      </c>
      <c r="AU108" s="19">
        <v>0.33333333333333298</v>
      </c>
      <c r="AV108" s="19" t="str">
        <f t="shared" si="63"/>
        <v>Friday 0.333333333333333</v>
      </c>
      <c r="AW108">
        <v>105</v>
      </c>
    </row>
    <row r="109" spans="23:49" x14ac:dyDescent="0.25">
      <c r="W109" s="42">
        <f t="shared" si="81"/>
        <v>0</v>
      </c>
      <c r="X109" s="42">
        <f t="shared" si="81"/>
        <v>0</v>
      </c>
      <c r="Y109" s="42">
        <f t="shared" si="81"/>
        <v>0</v>
      </c>
      <c r="Z109" s="42">
        <f t="shared" si="81"/>
        <v>0</v>
      </c>
      <c r="AA109" s="42">
        <f t="shared" si="82"/>
        <v>0</v>
      </c>
      <c r="AB109" s="42">
        <f t="shared" si="82"/>
        <v>0</v>
      </c>
      <c r="AC109" s="42">
        <f t="shared" si="82"/>
        <v>0</v>
      </c>
      <c r="AD109" s="42">
        <f t="shared" si="82"/>
        <v>0</v>
      </c>
      <c r="AE109" s="42">
        <f t="shared" si="83"/>
        <v>0</v>
      </c>
      <c r="AF109" s="42">
        <f t="shared" si="83"/>
        <v>0</v>
      </c>
      <c r="AG109" s="42">
        <f t="shared" si="83"/>
        <v>0</v>
      </c>
      <c r="AH109" s="42">
        <f t="shared" si="83"/>
        <v>0</v>
      </c>
      <c r="AI109" s="42">
        <f t="shared" si="84"/>
        <v>0</v>
      </c>
      <c r="AJ109" s="42">
        <f t="shared" si="84"/>
        <v>0</v>
      </c>
      <c r="AK109" s="42">
        <f t="shared" si="84"/>
        <v>0</v>
      </c>
      <c r="AT109" s="26" t="s">
        <v>5</v>
      </c>
      <c r="AU109" s="19">
        <v>0.375</v>
      </c>
      <c r="AV109" s="19" t="str">
        <f t="shared" si="63"/>
        <v>Friday 0.375</v>
      </c>
      <c r="AW109">
        <v>106</v>
      </c>
    </row>
    <row r="110" spans="23:49" x14ac:dyDescent="0.25">
      <c r="W110" s="42">
        <f t="shared" si="81"/>
        <v>0</v>
      </c>
      <c r="X110" s="42">
        <f t="shared" si="81"/>
        <v>0</v>
      </c>
      <c r="Y110" s="42">
        <f t="shared" si="81"/>
        <v>0</v>
      </c>
      <c r="Z110" s="42">
        <f t="shared" si="81"/>
        <v>0</v>
      </c>
      <c r="AA110" s="42">
        <f t="shared" si="82"/>
        <v>0</v>
      </c>
      <c r="AB110" s="42">
        <f t="shared" si="82"/>
        <v>0</v>
      </c>
      <c r="AC110" s="42">
        <f t="shared" si="82"/>
        <v>0</v>
      </c>
      <c r="AD110" s="42">
        <f t="shared" si="82"/>
        <v>0</v>
      </c>
      <c r="AE110" s="42">
        <f t="shared" si="83"/>
        <v>0</v>
      </c>
      <c r="AF110" s="42">
        <f t="shared" si="83"/>
        <v>0</v>
      </c>
      <c r="AG110" s="42">
        <f t="shared" si="83"/>
        <v>0</v>
      </c>
      <c r="AH110" s="42">
        <f t="shared" si="83"/>
        <v>0</v>
      </c>
      <c r="AI110" s="42">
        <f t="shared" si="84"/>
        <v>0</v>
      </c>
      <c r="AJ110" s="42">
        <f t="shared" si="84"/>
        <v>0</v>
      </c>
      <c r="AK110" s="42">
        <f t="shared" si="84"/>
        <v>0</v>
      </c>
      <c r="AT110" s="26" t="s">
        <v>5</v>
      </c>
      <c r="AU110" s="19">
        <v>0.41666666666666702</v>
      </c>
      <c r="AV110" s="19" t="str">
        <f t="shared" si="63"/>
        <v>Friday 0.416666666666667</v>
      </c>
      <c r="AW110">
        <v>107</v>
      </c>
    </row>
    <row r="111" spans="23:49" x14ac:dyDescent="0.25">
      <c r="W111" s="42">
        <f t="shared" si="81"/>
        <v>0</v>
      </c>
      <c r="X111" s="42">
        <f t="shared" si="81"/>
        <v>0</v>
      </c>
      <c r="Y111" s="42">
        <f t="shared" si="81"/>
        <v>0</v>
      </c>
      <c r="Z111" s="42">
        <f t="shared" si="81"/>
        <v>0</v>
      </c>
      <c r="AA111" s="42">
        <f t="shared" si="82"/>
        <v>0</v>
      </c>
      <c r="AB111" s="42">
        <f t="shared" si="82"/>
        <v>0</v>
      </c>
      <c r="AC111" s="42">
        <f t="shared" si="82"/>
        <v>0</v>
      </c>
      <c r="AD111" s="42">
        <f t="shared" si="82"/>
        <v>0</v>
      </c>
      <c r="AE111" s="42">
        <f t="shared" si="83"/>
        <v>0</v>
      </c>
      <c r="AF111" s="42">
        <f t="shared" si="83"/>
        <v>0</v>
      </c>
      <c r="AG111" s="42">
        <f t="shared" si="83"/>
        <v>0</v>
      </c>
      <c r="AH111" s="42">
        <f t="shared" si="83"/>
        <v>0</v>
      </c>
      <c r="AI111" s="42">
        <f t="shared" si="84"/>
        <v>0</v>
      </c>
      <c r="AJ111" s="42">
        <f t="shared" si="84"/>
        <v>0</v>
      </c>
      <c r="AK111" s="42">
        <f t="shared" si="84"/>
        <v>0</v>
      </c>
      <c r="AT111" s="26" t="s">
        <v>5</v>
      </c>
      <c r="AU111" s="19">
        <v>0.45833333333333298</v>
      </c>
      <c r="AV111" s="19" t="str">
        <f t="shared" si="63"/>
        <v>Friday 0.458333333333333</v>
      </c>
      <c r="AW111">
        <v>108</v>
      </c>
    </row>
    <row r="112" spans="23:49" x14ac:dyDescent="0.25">
      <c r="W112" s="42">
        <f t="shared" si="81"/>
        <v>0</v>
      </c>
      <c r="X112" s="42">
        <f t="shared" si="81"/>
        <v>0</v>
      </c>
      <c r="Y112" s="42">
        <f t="shared" si="81"/>
        <v>0</v>
      </c>
      <c r="Z112" s="42">
        <f t="shared" si="81"/>
        <v>0</v>
      </c>
      <c r="AA112" s="42">
        <f t="shared" si="82"/>
        <v>0</v>
      </c>
      <c r="AB112" s="42">
        <f t="shared" si="82"/>
        <v>0</v>
      </c>
      <c r="AC112" s="42">
        <f t="shared" si="82"/>
        <v>0</v>
      </c>
      <c r="AD112" s="42">
        <f t="shared" si="82"/>
        <v>0</v>
      </c>
      <c r="AE112" s="42">
        <f t="shared" si="83"/>
        <v>0</v>
      </c>
      <c r="AF112" s="42">
        <f t="shared" si="83"/>
        <v>0</v>
      </c>
      <c r="AG112" s="42">
        <f t="shared" si="83"/>
        <v>0</v>
      </c>
      <c r="AH112" s="42">
        <f t="shared" si="83"/>
        <v>0</v>
      </c>
      <c r="AI112" s="42">
        <f t="shared" si="84"/>
        <v>0</v>
      </c>
      <c r="AJ112" s="42">
        <f t="shared" si="84"/>
        <v>0</v>
      </c>
      <c r="AK112" s="42">
        <f t="shared" si="84"/>
        <v>0</v>
      </c>
      <c r="AT112" s="26" t="s">
        <v>5</v>
      </c>
      <c r="AU112" s="19">
        <v>0.5</v>
      </c>
      <c r="AV112" s="19" t="str">
        <f t="shared" si="63"/>
        <v>Friday 0.5</v>
      </c>
      <c r="AW112">
        <v>109</v>
      </c>
    </row>
    <row r="113" spans="23:49" x14ac:dyDescent="0.25">
      <c r="W113" s="42">
        <f t="shared" si="81"/>
        <v>0</v>
      </c>
      <c r="X113" s="42">
        <f t="shared" si="81"/>
        <v>0</v>
      </c>
      <c r="Y113" s="42">
        <f t="shared" si="81"/>
        <v>0</v>
      </c>
      <c r="Z113" s="42">
        <f t="shared" si="81"/>
        <v>0</v>
      </c>
      <c r="AA113" s="42">
        <f t="shared" si="82"/>
        <v>0</v>
      </c>
      <c r="AB113" s="42">
        <f t="shared" si="82"/>
        <v>0</v>
      </c>
      <c r="AC113" s="42">
        <f t="shared" si="82"/>
        <v>0</v>
      </c>
      <c r="AD113" s="42">
        <f t="shared" si="82"/>
        <v>0</v>
      </c>
      <c r="AE113" s="42">
        <f t="shared" si="83"/>
        <v>0</v>
      </c>
      <c r="AF113" s="42">
        <f t="shared" si="83"/>
        <v>0</v>
      </c>
      <c r="AG113" s="42">
        <f t="shared" si="83"/>
        <v>0</v>
      </c>
      <c r="AH113" s="42">
        <f t="shared" si="83"/>
        <v>0</v>
      </c>
      <c r="AI113" s="42">
        <f t="shared" si="84"/>
        <v>0</v>
      </c>
      <c r="AJ113" s="42">
        <f t="shared" si="84"/>
        <v>0</v>
      </c>
      <c r="AK113" s="42">
        <f t="shared" si="84"/>
        <v>0</v>
      </c>
      <c r="AT113" s="26" t="s">
        <v>5</v>
      </c>
      <c r="AU113" s="19">
        <v>0.54166666666666696</v>
      </c>
      <c r="AV113" s="19" t="str">
        <f t="shared" si="63"/>
        <v>Friday 0.541666666666667</v>
      </c>
      <c r="AW113">
        <v>110</v>
      </c>
    </row>
    <row r="114" spans="23:49" x14ac:dyDescent="0.25">
      <c r="W114" s="42">
        <f t="shared" si="81"/>
        <v>0</v>
      </c>
      <c r="X114" s="42">
        <f t="shared" si="81"/>
        <v>0</v>
      </c>
      <c r="Y114" s="42">
        <f t="shared" si="81"/>
        <v>0</v>
      </c>
      <c r="Z114" s="42">
        <f t="shared" si="81"/>
        <v>0</v>
      </c>
      <c r="AA114" s="42">
        <f t="shared" si="82"/>
        <v>0</v>
      </c>
      <c r="AB114" s="42">
        <f t="shared" si="82"/>
        <v>0</v>
      </c>
      <c r="AC114" s="42">
        <f t="shared" si="82"/>
        <v>0</v>
      </c>
      <c r="AD114" s="42">
        <f t="shared" si="82"/>
        <v>0</v>
      </c>
      <c r="AE114" s="42">
        <f t="shared" si="83"/>
        <v>0</v>
      </c>
      <c r="AF114" s="42">
        <f t="shared" si="83"/>
        <v>0</v>
      </c>
      <c r="AG114" s="42">
        <f t="shared" si="83"/>
        <v>0</v>
      </c>
      <c r="AH114" s="42">
        <f t="shared" si="83"/>
        <v>0</v>
      </c>
      <c r="AI114" s="42">
        <f t="shared" si="84"/>
        <v>0</v>
      </c>
      <c r="AJ114" s="42">
        <f t="shared" si="84"/>
        <v>0</v>
      </c>
      <c r="AK114" s="42">
        <f t="shared" si="84"/>
        <v>0</v>
      </c>
      <c r="AT114" s="26" t="s">
        <v>5</v>
      </c>
      <c r="AU114" s="19">
        <v>0.58333333333333304</v>
      </c>
      <c r="AV114" s="19" t="str">
        <f t="shared" si="63"/>
        <v>Friday 0.583333333333333</v>
      </c>
      <c r="AW114">
        <v>111</v>
      </c>
    </row>
    <row r="115" spans="23:49" x14ac:dyDescent="0.25">
      <c r="W115" s="42">
        <f t="shared" si="81"/>
        <v>0</v>
      </c>
      <c r="X115" s="42">
        <f t="shared" si="81"/>
        <v>0</v>
      </c>
      <c r="Y115" s="42">
        <f t="shared" si="81"/>
        <v>0</v>
      </c>
      <c r="Z115" s="42">
        <f t="shared" si="81"/>
        <v>0</v>
      </c>
      <c r="AA115" s="42">
        <f t="shared" si="82"/>
        <v>0</v>
      </c>
      <c r="AB115" s="42">
        <f t="shared" si="82"/>
        <v>0</v>
      </c>
      <c r="AC115" s="42">
        <f t="shared" si="82"/>
        <v>0</v>
      </c>
      <c r="AD115" s="42">
        <f t="shared" si="82"/>
        <v>0</v>
      </c>
      <c r="AE115" s="42">
        <f t="shared" si="83"/>
        <v>0</v>
      </c>
      <c r="AF115" s="42">
        <f t="shared" si="83"/>
        <v>0</v>
      </c>
      <c r="AG115" s="42">
        <f t="shared" si="83"/>
        <v>0</v>
      </c>
      <c r="AH115" s="42">
        <f t="shared" si="83"/>
        <v>0</v>
      </c>
      <c r="AI115" s="42">
        <f t="shared" si="84"/>
        <v>0</v>
      </c>
      <c r="AJ115" s="42">
        <f t="shared" si="84"/>
        <v>0</v>
      </c>
      <c r="AK115" s="42">
        <f t="shared" si="84"/>
        <v>0</v>
      </c>
      <c r="AT115" s="26" t="s">
        <v>5</v>
      </c>
      <c r="AU115" s="19">
        <v>0.625</v>
      </c>
      <c r="AV115" s="19" t="str">
        <f t="shared" si="63"/>
        <v>Friday 0.625</v>
      </c>
      <c r="AW115">
        <v>112</v>
      </c>
    </row>
    <row r="116" spans="23:49" x14ac:dyDescent="0.25">
      <c r="W116" s="42">
        <f t="shared" si="81"/>
        <v>0</v>
      </c>
      <c r="X116" s="42">
        <f t="shared" si="81"/>
        <v>0</v>
      </c>
      <c r="Y116" s="42">
        <f t="shared" si="81"/>
        <v>0</v>
      </c>
      <c r="Z116" s="42">
        <f t="shared" si="81"/>
        <v>0</v>
      </c>
      <c r="AA116" s="42">
        <f t="shared" si="82"/>
        <v>0</v>
      </c>
      <c r="AB116" s="42">
        <f t="shared" si="82"/>
        <v>0</v>
      </c>
      <c r="AC116" s="42">
        <f t="shared" si="82"/>
        <v>0</v>
      </c>
      <c r="AD116" s="42">
        <f t="shared" si="82"/>
        <v>0</v>
      </c>
      <c r="AE116" s="42">
        <f t="shared" si="83"/>
        <v>0</v>
      </c>
      <c r="AF116" s="42">
        <f t="shared" si="83"/>
        <v>0</v>
      </c>
      <c r="AG116" s="42">
        <f t="shared" si="83"/>
        <v>0</v>
      </c>
      <c r="AH116" s="42">
        <f t="shared" si="83"/>
        <v>0</v>
      </c>
      <c r="AI116" s="42">
        <f t="shared" si="84"/>
        <v>0</v>
      </c>
      <c r="AJ116" s="42">
        <f t="shared" si="84"/>
        <v>0</v>
      </c>
      <c r="AK116" s="42">
        <f t="shared" si="84"/>
        <v>0</v>
      </c>
      <c r="AT116" s="26" t="s">
        <v>5</v>
      </c>
      <c r="AU116" s="19">
        <v>0.66666666666666696</v>
      </c>
      <c r="AV116" s="19" t="str">
        <f t="shared" si="63"/>
        <v>Friday 0.666666666666667</v>
      </c>
      <c r="AW116">
        <v>113</v>
      </c>
    </row>
    <row r="117" spans="23:49" x14ac:dyDescent="0.25">
      <c r="W117" s="42">
        <f t="shared" si="81"/>
        <v>0</v>
      </c>
      <c r="X117" s="42">
        <f t="shared" si="81"/>
        <v>0</v>
      </c>
      <c r="Y117" s="42">
        <f t="shared" si="81"/>
        <v>0</v>
      </c>
      <c r="Z117" s="42">
        <f t="shared" si="81"/>
        <v>0</v>
      </c>
      <c r="AA117" s="42">
        <f t="shared" si="82"/>
        <v>0</v>
      </c>
      <c r="AB117" s="42">
        <f t="shared" si="82"/>
        <v>0</v>
      </c>
      <c r="AC117" s="42">
        <f t="shared" si="82"/>
        <v>0</v>
      </c>
      <c r="AD117" s="42">
        <f t="shared" si="82"/>
        <v>0</v>
      </c>
      <c r="AE117" s="42">
        <f t="shared" si="83"/>
        <v>0</v>
      </c>
      <c r="AF117" s="42">
        <f t="shared" si="83"/>
        <v>0</v>
      </c>
      <c r="AG117" s="42">
        <f t="shared" si="83"/>
        <v>0</v>
      </c>
      <c r="AH117" s="42">
        <f t="shared" si="83"/>
        <v>0</v>
      </c>
      <c r="AI117" s="42">
        <f t="shared" si="84"/>
        <v>0</v>
      </c>
      <c r="AJ117" s="42">
        <f t="shared" si="84"/>
        <v>0</v>
      </c>
      <c r="AK117" s="42">
        <f t="shared" si="84"/>
        <v>0</v>
      </c>
      <c r="AT117" s="26" t="s">
        <v>5</v>
      </c>
      <c r="AU117" s="19">
        <v>0.70833333333333304</v>
      </c>
      <c r="AV117" s="19" t="str">
        <f t="shared" si="63"/>
        <v>Friday 0.708333333333333</v>
      </c>
      <c r="AW117">
        <v>114</v>
      </c>
    </row>
    <row r="118" spans="23:49" x14ac:dyDescent="0.25">
      <c r="W118" s="42">
        <f t="shared" si="81"/>
        <v>0</v>
      </c>
      <c r="X118" s="42">
        <f t="shared" si="81"/>
        <v>0</v>
      </c>
      <c r="Y118" s="42">
        <f t="shared" si="81"/>
        <v>0</v>
      </c>
      <c r="Z118" s="42">
        <f t="shared" si="81"/>
        <v>0</v>
      </c>
      <c r="AA118" s="42">
        <f t="shared" si="82"/>
        <v>0</v>
      </c>
      <c r="AB118" s="42">
        <f t="shared" si="82"/>
        <v>0</v>
      </c>
      <c r="AC118" s="42">
        <f t="shared" si="82"/>
        <v>0</v>
      </c>
      <c r="AD118" s="42">
        <f t="shared" si="82"/>
        <v>0</v>
      </c>
      <c r="AE118" s="42">
        <f t="shared" si="83"/>
        <v>0</v>
      </c>
      <c r="AF118" s="42">
        <f t="shared" si="83"/>
        <v>0</v>
      </c>
      <c r="AG118" s="42">
        <f t="shared" si="83"/>
        <v>0</v>
      </c>
      <c r="AH118" s="42">
        <f t="shared" si="83"/>
        <v>0</v>
      </c>
      <c r="AI118" s="42">
        <f t="shared" si="84"/>
        <v>0</v>
      </c>
      <c r="AJ118" s="42">
        <f t="shared" si="84"/>
        <v>0</v>
      </c>
      <c r="AK118" s="42">
        <f t="shared" si="84"/>
        <v>0</v>
      </c>
      <c r="AT118" s="26" t="s">
        <v>5</v>
      </c>
      <c r="AU118" s="19">
        <v>0.75</v>
      </c>
      <c r="AV118" s="19" t="str">
        <f t="shared" si="63"/>
        <v>Friday 0.75</v>
      </c>
      <c r="AW118">
        <v>115</v>
      </c>
    </row>
    <row r="119" spans="23:49" x14ac:dyDescent="0.25">
      <c r="W119" s="42">
        <f t="shared" si="81"/>
        <v>0</v>
      </c>
      <c r="X119" s="42">
        <f t="shared" si="81"/>
        <v>0</v>
      </c>
      <c r="Y119" s="42">
        <f t="shared" si="81"/>
        <v>0</v>
      </c>
      <c r="Z119" s="42">
        <f t="shared" si="81"/>
        <v>0</v>
      </c>
      <c r="AA119" s="42">
        <f t="shared" si="82"/>
        <v>0</v>
      </c>
      <c r="AB119" s="42">
        <f t="shared" si="82"/>
        <v>0</v>
      </c>
      <c r="AC119" s="42">
        <f t="shared" si="82"/>
        <v>0</v>
      </c>
      <c r="AD119" s="42">
        <f t="shared" si="82"/>
        <v>0</v>
      </c>
      <c r="AE119" s="42">
        <f t="shared" si="83"/>
        <v>0</v>
      </c>
      <c r="AF119" s="42">
        <f t="shared" si="83"/>
        <v>0</v>
      </c>
      <c r="AG119" s="42">
        <f t="shared" si="83"/>
        <v>0</v>
      </c>
      <c r="AH119" s="42">
        <f t="shared" si="83"/>
        <v>0</v>
      </c>
      <c r="AI119" s="42">
        <f t="shared" si="84"/>
        <v>0</v>
      </c>
      <c r="AJ119" s="42">
        <f t="shared" si="84"/>
        <v>0</v>
      </c>
      <c r="AK119" s="42">
        <f t="shared" si="84"/>
        <v>0</v>
      </c>
      <c r="AT119" s="26" t="s">
        <v>5</v>
      </c>
      <c r="AU119" s="19">
        <v>0.79166666666666696</v>
      </c>
      <c r="AV119" s="19" t="str">
        <f t="shared" si="63"/>
        <v>Friday 0.791666666666667</v>
      </c>
      <c r="AW119">
        <v>116</v>
      </c>
    </row>
    <row r="120" spans="23:49" x14ac:dyDescent="0.25">
      <c r="W120" s="42">
        <f t="shared" si="81"/>
        <v>0</v>
      </c>
      <c r="X120" s="42">
        <f t="shared" si="81"/>
        <v>0</v>
      </c>
      <c r="Y120" s="42">
        <f t="shared" si="81"/>
        <v>0</v>
      </c>
      <c r="Z120" s="42">
        <f t="shared" si="81"/>
        <v>0</v>
      </c>
      <c r="AA120" s="42">
        <f t="shared" si="82"/>
        <v>0</v>
      </c>
      <c r="AB120" s="42">
        <f t="shared" si="82"/>
        <v>0</v>
      </c>
      <c r="AC120" s="42">
        <f t="shared" si="82"/>
        <v>0</v>
      </c>
      <c r="AD120" s="42">
        <f t="shared" si="82"/>
        <v>0</v>
      </c>
      <c r="AE120" s="42">
        <f t="shared" si="83"/>
        <v>0</v>
      </c>
      <c r="AF120" s="42">
        <f t="shared" si="83"/>
        <v>0</v>
      </c>
      <c r="AG120" s="42">
        <f t="shared" si="83"/>
        <v>0</v>
      </c>
      <c r="AH120" s="42">
        <f t="shared" si="83"/>
        <v>0</v>
      </c>
      <c r="AI120" s="42">
        <f t="shared" si="84"/>
        <v>0</v>
      </c>
      <c r="AJ120" s="42">
        <f t="shared" si="84"/>
        <v>0</v>
      </c>
      <c r="AK120" s="42">
        <f t="shared" si="84"/>
        <v>0</v>
      </c>
      <c r="AT120" s="26" t="s">
        <v>5</v>
      </c>
      <c r="AU120" s="19">
        <v>0.83333333333333304</v>
      </c>
      <c r="AV120" s="19" t="str">
        <f t="shared" si="63"/>
        <v>Friday 0.833333333333333</v>
      </c>
      <c r="AW120">
        <v>117</v>
      </c>
    </row>
    <row r="121" spans="23:49" x14ac:dyDescent="0.25">
      <c r="W121" s="42">
        <f t="shared" si="81"/>
        <v>0</v>
      </c>
      <c r="X121" s="42">
        <f t="shared" si="81"/>
        <v>0</v>
      </c>
      <c r="Y121" s="42">
        <f t="shared" si="81"/>
        <v>0</v>
      </c>
      <c r="Z121" s="42">
        <f t="shared" si="81"/>
        <v>0</v>
      </c>
      <c r="AA121" s="42">
        <f t="shared" si="82"/>
        <v>0</v>
      </c>
      <c r="AB121" s="42">
        <f t="shared" si="82"/>
        <v>0</v>
      </c>
      <c r="AC121" s="42">
        <f t="shared" si="82"/>
        <v>0</v>
      </c>
      <c r="AD121" s="42">
        <f t="shared" si="82"/>
        <v>0</v>
      </c>
      <c r="AE121" s="42">
        <f t="shared" si="83"/>
        <v>0</v>
      </c>
      <c r="AF121" s="42">
        <f t="shared" si="83"/>
        <v>0</v>
      </c>
      <c r="AG121" s="42">
        <f t="shared" si="83"/>
        <v>0</v>
      </c>
      <c r="AH121" s="42">
        <f t="shared" si="83"/>
        <v>0</v>
      </c>
      <c r="AI121" s="42">
        <f t="shared" si="84"/>
        <v>0</v>
      </c>
      <c r="AJ121" s="42">
        <f t="shared" si="84"/>
        <v>0</v>
      </c>
      <c r="AK121" s="42">
        <f t="shared" si="84"/>
        <v>0</v>
      </c>
      <c r="AT121" s="26" t="s">
        <v>5</v>
      </c>
      <c r="AU121" s="19">
        <v>0.875</v>
      </c>
      <c r="AV121" s="19" t="str">
        <f t="shared" si="63"/>
        <v>Friday 0.875</v>
      </c>
      <c r="AW121">
        <v>118</v>
      </c>
    </row>
    <row r="122" spans="23:49" x14ac:dyDescent="0.25">
      <c r="W122" s="42">
        <f t="shared" si="81"/>
        <v>0</v>
      </c>
      <c r="X122" s="42">
        <f t="shared" si="81"/>
        <v>0</v>
      </c>
      <c r="Y122" s="42">
        <f t="shared" si="81"/>
        <v>0</v>
      </c>
      <c r="Z122" s="42">
        <f t="shared" si="81"/>
        <v>0</v>
      </c>
      <c r="AA122" s="42">
        <f t="shared" si="82"/>
        <v>0</v>
      </c>
      <c r="AB122" s="42">
        <f t="shared" si="82"/>
        <v>0</v>
      </c>
      <c r="AC122" s="42">
        <f t="shared" si="82"/>
        <v>0</v>
      </c>
      <c r="AD122" s="42">
        <f t="shared" si="82"/>
        <v>0</v>
      </c>
      <c r="AE122" s="42">
        <f t="shared" si="83"/>
        <v>0</v>
      </c>
      <c r="AF122" s="42">
        <f t="shared" si="83"/>
        <v>0</v>
      </c>
      <c r="AG122" s="42">
        <f t="shared" si="83"/>
        <v>0</v>
      </c>
      <c r="AH122" s="42">
        <f t="shared" si="83"/>
        <v>0</v>
      </c>
      <c r="AI122" s="42">
        <f t="shared" si="84"/>
        <v>0</v>
      </c>
      <c r="AJ122" s="42">
        <f t="shared" si="84"/>
        <v>0</v>
      </c>
      <c r="AK122" s="42">
        <f t="shared" si="84"/>
        <v>0</v>
      </c>
      <c r="AT122" s="26" t="s">
        <v>5</v>
      </c>
      <c r="AU122" s="19">
        <v>0.91666666666666696</v>
      </c>
      <c r="AV122" s="19" t="str">
        <f t="shared" si="63"/>
        <v>Friday 0.916666666666667</v>
      </c>
      <c r="AW122">
        <v>119</v>
      </c>
    </row>
    <row r="123" spans="23:49" x14ac:dyDescent="0.25">
      <c r="W123" s="42">
        <f t="shared" si="81"/>
        <v>0</v>
      </c>
      <c r="X123" s="42">
        <f t="shared" si="81"/>
        <v>0</v>
      </c>
      <c r="Y123" s="42">
        <f t="shared" si="81"/>
        <v>0</v>
      </c>
      <c r="Z123" s="42">
        <f t="shared" si="81"/>
        <v>0</v>
      </c>
      <c r="AA123" s="42">
        <f t="shared" si="82"/>
        <v>0</v>
      </c>
      <c r="AB123" s="42">
        <f t="shared" si="82"/>
        <v>0</v>
      </c>
      <c r="AC123" s="42">
        <f t="shared" si="82"/>
        <v>0</v>
      </c>
      <c r="AD123" s="42">
        <f t="shared" si="82"/>
        <v>0</v>
      </c>
      <c r="AE123" s="42">
        <f t="shared" si="83"/>
        <v>0</v>
      </c>
      <c r="AF123" s="42">
        <f t="shared" si="83"/>
        <v>0</v>
      </c>
      <c r="AG123" s="42">
        <f t="shared" si="83"/>
        <v>0</v>
      </c>
      <c r="AH123" s="42">
        <f t="shared" si="83"/>
        <v>0</v>
      </c>
      <c r="AI123" s="42">
        <f t="shared" si="84"/>
        <v>0</v>
      </c>
      <c r="AJ123" s="42">
        <f t="shared" si="84"/>
        <v>0</v>
      </c>
      <c r="AK123" s="42">
        <f t="shared" si="84"/>
        <v>0</v>
      </c>
      <c r="AT123" s="26" t="s">
        <v>5</v>
      </c>
      <c r="AU123" s="19">
        <v>0.95833333333333304</v>
      </c>
      <c r="AV123" s="19" t="str">
        <f t="shared" si="63"/>
        <v>Friday 0.958333333333333</v>
      </c>
      <c r="AW123">
        <v>120</v>
      </c>
    </row>
    <row r="124" spans="23:49" x14ac:dyDescent="0.25">
      <c r="W124" s="42">
        <f t="shared" si="81"/>
        <v>0</v>
      </c>
      <c r="X124" s="42">
        <f t="shared" si="81"/>
        <v>0</v>
      </c>
      <c r="Y124" s="42">
        <f t="shared" si="81"/>
        <v>0</v>
      </c>
      <c r="Z124" s="42">
        <f t="shared" si="81"/>
        <v>0</v>
      </c>
      <c r="AA124" s="42">
        <f t="shared" si="82"/>
        <v>0</v>
      </c>
      <c r="AB124" s="42">
        <f t="shared" si="82"/>
        <v>0</v>
      </c>
      <c r="AC124" s="42">
        <f t="shared" si="82"/>
        <v>0</v>
      </c>
      <c r="AD124" s="42">
        <f t="shared" si="82"/>
        <v>0</v>
      </c>
      <c r="AE124" s="42">
        <f t="shared" si="83"/>
        <v>0</v>
      </c>
      <c r="AF124" s="42">
        <f t="shared" si="83"/>
        <v>0</v>
      </c>
      <c r="AG124" s="42">
        <f t="shared" si="83"/>
        <v>0</v>
      </c>
      <c r="AH124" s="42">
        <f t="shared" si="83"/>
        <v>0</v>
      </c>
      <c r="AI124" s="42">
        <f t="shared" si="84"/>
        <v>0</v>
      </c>
      <c r="AJ124" s="42">
        <f t="shared" si="84"/>
        <v>0</v>
      </c>
      <c r="AK124" s="42">
        <f t="shared" si="84"/>
        <v>0</v>
      </c>
      <c r="AT124" s="26" t="s">
        <v>6</v>
      </c>
      <c r="AU124" s="19">
        <v>0</v>
      </c>
      <c r="AV124" s="19" t="str">
        <f t="shared" si="63"/>
        <v>Saturday 0</v>
      </c>
      <c r="AW124">
        <v>121</v>
      </c>
    </row>
    <row r="125" spans="23:49" x14ac:dyDescent="0.25">
      <c r="W125" s="42">
        <f t="shared" si="81"/>
        <v>0</v>
      </c>
      <c r="X125" s="42">
        <f t="shared" si="81"/>
        <v>0</v>
      </c>
      <c r="Y125" s="42">
        <f t="shared" si="81"/>
        <v>0</v>
      </c>
      <c r="Z125" s="42">
        <f t="shared" si="81"/>
        <v>0</v>
      </c>
      <c r="AA125" s="42">
        <f t="shared" si="82"/>
        <v>0</v>
      </c>
      <c r="AB125" s="42">
        <f t="shared" si="82"/>
        <v>0</v>
      </c>
      <c r="AC125" s="42">
        <f t="shared" si="82"/>
        <v>0</v>
      </c>
      <c r="AD125" s="42">
        <f t="shared" si="82"/>
        <v>0</v>
      </c>
      <c r="AE125" s="42">
        <f t="shared" si="83"/>
        <v>0</v>
      </c>
      <c r="AF125" s="42">
        <f t="shared" si="83"/>
        <v>0</v>
      </c>
      <c r="AG125" s="42">
        <f t="shared" si="83"/>
        <v>0</v>
      </c>
      <c r="AH125" s="42">
        <f t="shared" si="83"/>
        <v>0</v>
      </c>
      <c r="AI125" s="42">
        <f t="shared" si="84"/>
        <v>0</v>
      </c>
      <c r="AJ125" s="42">
        <f t="shared" si="84"/>
        <v>0</v>
      </c>
      <c r="AK125" s="42">
        <f t="shared" si="84"/>
        <v>0</v>
      </c>
      <c r="AT125" s="26" t="s">
        <v>6</v>
      </c>
      <c r="AU125" s="19">
        <v>4.1666666666666664E-2</v>
      </c>
      <c r="AV125" s="19" t="str">
        <f t="shared" si="63"/>
        <v>Saturday 0.0416666666666667</v>
      </c>
      <c r="AW125">
        <v>122</v>
      </c>
    </row>
    <row r="126" spans="23:49" x14ac:dyDescent="0.25">
      <c r="W126" s="42">
        <f t="shared" si="81"/>
        <v>0</v>
      </c>
      <c r="X126" s="42">
        <f t="shared" si="81"/>
        <v>0</v>
      </c>
      <c r="Y126" s="42">
        <f t="shared" si="81"/>
        <v>0</v>
      </c>
      <c r="Z126" s="42">
        <f t="shared" si="81"/>
        <v>0</v>
      </c>
      <c r="AA126" s="42">
        <f t="shared" si="82"/>
        <v>0</v>
      </c>
      <c r="AB126" s="42">
        <f t="shared" si="82"/>
        <v>0</v>
      </c>
      <c r="AC126" s="42">
        <f t="shared" si="82"/>
        <v>0</v>
      </c>
      <c r="AD126" s="42">
        <f t="shared" si="82"/>
        <v>0</v>
      </c>
      <c r="AE126" s="42">
        <f t="shared" si="83"/>
        <v>0</v>
      </c>
      <c r="AF126" s="42">
        <f t="shared" si="83"/>
        <v>0</v>
      </c>
      <c r="AG126" s="42">
        <f t="shared" si="83"/>
        <v>0</v>
      </c>
      <c r="AH126" s="42">
        <f t="shared" si="83"/>
        <v>0</v>
      </c>
      <c r="AI126" s="42">
        <f t="shared" si="84"/>
        <v>0</v>
      </c>
      <c r="AJ126" s="42">
        <f t="shared" si="84"/>
        <v>0</v>
      </c>
      <c r="AK126" s="42">
        <f t="shared" si="84"/>
        <v>0</v>
      </c>
      <c r="AT126" s="26" t="s">
        <v>6</v>
      </c>
      <c r="AU126" s="19">
        <v>8.3333333333333329E-2</v>
      </c>
      <c r="AV126" s="19" t="str">
        <f t="shared" si="63"/>
        <v>Saturday 0.0833333333333333</v>
      </c>
      <c r="AW126">
        <v>123</v>
      </c>
    </row>
    <row r="127" spans="23:49" x14ac:dyDescent="0.25">
      <c r="W127" s="42">
        <f t="shared" si="81"/>
        <v>0</v>
      </c>
      <c r="X127" s="42">
        <f t="shared" si="81"/>
        <v>0</v>
      </c>
      <c r="Y127" s="42">
        <f t="shared" si="81"/>
        <v>0</v>
      </c>
      <c r="Z127" s="42">
        <f t="shared" si="81"/>
        <v>0</v>
      </c>
      <c r="AA127" s="42">
        <f t="shared" si="82"/>
        <v>0</v>
      </c>
      <c r="AB127" s="42">
        <f t="shared" si="82"/>
        <v>0</v>
      </c>
      <c r="AC127" s="42">
        <f t="shared" si="82"/>
        <v>0</v>
      </c>
      <c r="AD127" s="42">
        <f t="shared" si="82"/>
        <v>0</v>
      </c>
      <c r="AE127" s="42">
        <f t="shared" si="83"/>
        <v>0</v>
      </c>
      <c r="AF127" s="42">
        <f t="shared" si="83"/>
        <v>0</v>
      </c>
      <c r="AG127" s="42">
        <f t="shared" si="83"/>
        <v>0</v>
      </c>
      <c r="AH127" s="42">
        <f t="shared" si="83"/>
        <v>0</v>
      </c>
      <c r="AI127" s="42">
        <f t="shared" si="84"/>
        <v>0</v>
      </c>
      <c r="AJ127" s="42">
        <f t="shared" si="84"/>
        <v>0</v>
      </c>
      <c r="AK127" s="42">
        <f t="shared" si="84"/>
        <v>0</v>
      </c>
      <c r="AT127" s="26" t="s">
        <v>6</v>
      </c>
      <c r="AU127" s="19">
        <v>0.125</v>
      </c>
      <c r="AV127" s="19" t="str">
        <f t="shared" si="63"/>
        <v>Saturday 0.125</v>
      </c>
      <c r="AW127">
        <v>124</v>
      </c>
    </row>
    <row r="128" spans="23:49" x14ac:dyDescent="0.25">
      <c r="W128" s="42">
        <f t="shared" si="81"/>
        <v>0</v>
      </c>
      <c r="X128" s="42">
        <f t="shared" si="81"/>
        <v>0</v>
      </c>
      <c r="Y128" s="42">
        <f t="shared" si="81"/>
        <v>0</v>
      </c>
      <c r="Z128" s="42">
        <f t="shared" si="81"/>
        <v>0</v>
      </c>
      <c r="AA128" s="42">
        <f t="shared" si="82"/>
        <v>0</v>
      </c>
      <c r="AB128" s="42">
        <f t="shared" si="82"/>
        <v>0</v>
      </c>
      <c r="AC128" s="42">
        <f t="shared" si="82"/>
        <v>0</v>
      </c>
      <c r="AD128" s="42">
        <f t="shared" si="82"/>
        <v>0</v>
      </c>
      <c r="AE128" s="42">
        <f t="shared" si="83"/>
        <v>0</v>
      </c>
      <c r="AF128" s="42">
        <f t="shared" si="83"/>
        <v>0</v>
      </c>
      <c r="AG128" s="42">
        <f t="shared" si="83"/>
        <v>0</v>
      </c>
      <c r="AH128" s="42">
        <f t="shared" si="83"/>
        <v>0</v>
      </c>
      <c r="AI128" s="42">
        <f t="shared" si="84"/>
        <v>0</v>
      </c>
      <c r="AJ128" s="42">
        <f t="shared" si="84"/>
        <v>0</v>
      </c>
      <c r="AK128" s="42">
        <f t="shared" si="84"/>
        <v>0</v>
      </c>
      <c r="AT128" s="26" t="s">
        <v>6</v>
      </c>
      <c r="AU128" s="19">
        <v>0.16666666666666699</v>
      </c>
      <c r="AV128" s="19" t="str">
        <f t="shared" si="63"/>
        <v>Saturday 0.166666666666667</v>
      </c>
      <c r="AW128">
        <v>125</v>
      </c>
    </row>
    <row r="129" spans="23:49" x14ac:dyDescent="0.25">
      <c r="W129" s="42">
        <f t="shared" si="81"/>
        <v>0</v>
      </c>
      <c r="X129" s="42">
        <f t="shared" si="81"/>
        <v>0</v>
      </c>
      <c r="Y129" s="42">
        <f t="shared" si="81"/>
        <v>0</v>
      </c>
      <c r="Z129" s="42">
        <f t="shared" si="81"/>
        <v>0</v>
      </c>
      <c r="AA129" s="42">
        <f t="shared" si="82"/>
        <v>0</v>
      </c>
      <c r="AB129" s="42">
        <f t="shared" si="82"/>
        <v>0</v>
      </c>
      <c r="AC129" s="42">
        <f t="shared" si="82"/>
        <v>0</v>
      </c>
      <c r="AD129" s="42">
        <f t="shared" si="82"/>
        <v>0</v>
      </c>
      <c r="AE129" s="42">
        <f t="shared" si="83"/>
        <v>0</v>
      </c>
      <c r="AF129" s="42">
        <f t="shared" si="83"/>
        <v>0</v>
      </c>
      <c r="AG129" s="42">
        <f t="shared" si="83"/>
        <v>0</v>
      </c>
      <c r="AH129" s="42">
        <f t="shared" si="83"/>
        <v>0</v>
      </c>
      <c r="AI129" s="42">
        <f t="shared" si="84"/>
        <v>0</v>
      </c>
      <c r="AJ129" s="42">
        <f t="shared" si="84"/>
        <v>0</v>
      </c>
      <c r="AK129" s="42">
        <f t="shared" si="84"/>
        <v>0</v>
      </c>
      <c r="AT129" s="26" t="s">
        <v>6</v>
      </c>
      <c r="AU129" s="19">
        <v>0.20833333333333301</v>
      </c>
      <c r="AV129" s="19" t="str">
        <f t="shared" si="63"/>
        <v>Saturday 0.208333333333333</v>
      </c>
      <c r="AW129">
        <v>126</v>
      </c>
    </row>
    <row r="130" spans="23:49" x14ac:dyDescent="0.25">
      <c r="W130" s="42">
        <f t="shared" si="81"/>
        <v>0</v>
      </c>
      <c r="X130" s="42">
        <f t="shared" si="81"/>
        <v>0</v>
      </c>
      <c r="Y130" s="42">
        <f t="shared" si="81"/>
        <v>0</v>
      </c>
      <c r="Z130" s="42">
        <f t="shared" si="81"/>
        <v>0</v>
      </c>
      <c r="AA130" s="42">
        <f t="shared" si="82"/>
        <v>0</v>
      </c>
      <c r="AB130" s="42">
        <f t="shared" si="82"/>
        <v>0</v>
      </c>
      <c r="AC130" s="42">
        <f t="shared" si="82"/>
        <v>0</v>
      </c>
      <c r="AD130" s="42">
        <f t="shared" si="82"/>
        <v>0</v>
      </c>
      <c r="AE130" s="42">
        <f t="shared" si="83"/>
        <v>0</v>
      </c>
      <c r="AF130" s="42">
        <f t="shared" si="83"/>
        <v>0</v>
      </c>
      <c r="AG130" s="42">
        <f t="shared" si="83"/>
        <v>0</v>
      </c>
      <c r="AH130" s="42">
        <f t="shared" si="83"/>
        <v>0</v>
      </c>
      <c r="AI130" s="42">
        <f t="shared" si="84"/>
        <v>0</v>
      </c>
      <c r="AJ130" s="42">
        <f t="shared" si="84"/>
        <v>0</v>
      </c>
      <c r="AK130" s="42">
        <f t="shared" si="84"/>
        <v>0</v>
      </c>
      <c r="AT130" s="26" t="s">
        <v>6</v>
      </c>
      <c r="AU130" s="19">
        <v>0.25</v>
      </c>
      <c r="AV130" s="19" t="str">
        <f t="shared" si="63"/>
        <v>Saturday 0.25</v>
      </c>
      <c r="AW130">
        <v>127</v>
      </c>
    </row>
    <row r="131" spans="23:49" x14ac:dyDescent="0.25">
      <c r="W131" s="42">
        <f t="shared" si="81"/>
        <v>0</v>
      </c>
      <c r="X131" s="42">
        <f t="shared" si="81"/>
        <v>0</v>
      </c>
      <c r="Y131" s="42">
        <f t="shared" si="81"/>
        <v>0</v>
      </c>
      <c r="Z131" s="42">
        <f t="shared" si="81"/>
        <v>0</v>
      </c>
      <c r="AA131" s="42">
        <f t="shared" si="82"/>
        <v>0</v>
      </c>
      <c r="AB131" s="42">
        <f t="shared" si="82"/>
        <v>0</v>
      </c>
      <c r="AC131" s="42">
        <f t="shared" si="82"/>
        <v>0</v>
      </c>
      <c r="AD131" s="42">
        <f t="shared" si="82"/>
        <v>0</v>
      </c>
      <c r="AE131" s="42">
        <f t="shared" si="83"/>
        <v>0</v>
      </c>
      <c r="AF131" s="42">
        <f t="shared" si="83"/>
        <v>0</v>
      </c>
      <c r="AG131" s="42">
        <f t="shared" si="83"/>
        <v>0</v>
      </c>
      <c r="AH131" s="42">
        <f t="shared" si="83"/>
        <v>0</v>
      </c>
      <c r="AI131" s="42">
        <f t="shared" si="84"/>
        <v>0</v>
      </c>
      <c r="AJ131" s="42">
        <f t="shared" si="84"/>
        <v>0</v>
      </c>
      <c r="AK131" s="42">
        <f t="shared" si="84"/>
        <v>0</v>
      </c>
      <c r="AT131" s="26" t="s">
        <v>6</v>
      </c>
      <c r="AU131" s="19">
        <v>0.29166666666666702</v>
      </c>
      <c r="AV131" s="19" t="str">
        <f t="shared" si="63"/>
        <v>Saturday 0.291666666666667</v>
      </c>
      <c r="AW131">
        <v>128</v>
      </c>
    </row>
    <row r="132" spans="23:49" x14ac:dyDescent="0.25">
      <c r="W132" s="42">
        <f t="shared" si="81"/>
        <v>0</v>
      </c>
      <c r="X132" s="42">
        <f t="shared" si="81"/>
        <v>0</v>
      </c>
      <c r="Y132" s="42">
        <f t="shared" si="81"/>
        <v>0</v>
      </c>
      <c r="Z132" s="42">
        <f t="shared" si="81"/>
        <v>0</v>
      </c>
      <c r="AA132" s="42">
        <f t="shared" si="82"/>
        <v>0</v>
      </c>
      <c r="AB132" s="42">
        <f t="shared" si="82"/>
        <v>0</v>
      </c>
      <c r="AC132" s="42">
        <f t="shared" si="82"/>
        <v>0</v>
      </c>
      <c r="AD132" s="42">
        <f t="shared" si="82"/>
        <v>0</v>
      </c>
      <c r="AE132" s="42">
        <f t="shared" si="83"/>
        <v>0</v>
      </c>
      <c r="AF132" s="42">
        <f t="shared" si="83"/>
        <v>0</v>
      </c>
      <c r="AG132" s="42">
        <f t="shared" si="83"/>
        <v>0</v>
      </c>
      <c r="AH132" s="42">
        <f t="shared" si="83"/>
        <v>0</v>
      </c>
      <c r="AI132" s="42">
        <f t="shared" si="84"/>
        <v>0</v>
      </c>
      <c r="AJ132" s="42">
        <f t="shared" si="84"/>
        <v>0</v>
      </c>
      <c r="AK132" s="42">
        <f t="shared" si="84"/>
        <v>0</v>
      </c>
      <c r="AT132" s="26" t="s">
        <v>6</v>
      </c>
      <c r="AU132" s="19">
        <v>0.33333333333333298</v>
      </c>
      <c r="AV132" s="19" t="str">
        <f t="shared" si="63"/>
        <v>Saturday 0.333333333333333</v>
      </c>
      <c r="AW132">
        <v>129</v>
      </c>
    </row>
    <row r="133" spans="23:49" x14ac:dyDescent="0.25">
      <c r="W133" s="42">
        <f t="shared" si="81"/>
        <v>0</v>
      </c>
      <c r="X133" s="42">
        <f t="shared" si="81"/>
        <v>0</v>
      </c>
      <c r="Y133" s="42">
        <f t="shared" si="81"/>
        <v>0</v>
      </c>
      <c r="Z133" s="42">
        <f t="shared" si="81"/>
        <v>0</v>
      </c>
      <c r="AA133" s="42">
        <f t="shared" si="82"/>
        <v>0</v>
      </c>
      <c r="AB133" s="42">
        <f t="shared" si="82"/>
        <v>0</v>
      </c>
      <c r="AC133" s="42">
        <f t="shared" si="82"/>
        <v>0</v>
      </c>
      <c r="AD133" s="42">
        <f t="shared" si="82"/>
        <v>0</v>
      </c>
      <c r="AE133" s="42">
        <f t="shared" si="83"/>
        <v>0</v>
      </c>
      <c r="AF133" s="42">
        <f t="shared" si="83"/>
        <v>0</v>
      </c>
      <c r="AG133" s="42">
        <f t="shared" si="83"/>
        <v>0</v>
      </c>
      <c r="AH133" s="42">
        <f t="shared" si="83"/>
        <v>0</v>
      </c>
      <c r="AI133" s="42">
        <f t="shared" si="84"/>
        <v>0</v>
      </c>
      <c r="AJ133" s="42">
        <f t="shared" si="84"/>
        <v>0</v>
      </c>
      <c r="AK133" s="42">
        <f t="shared" si="84"/>
        <v>0</v>
      </c>
      <c r="AT133" s="26" t="s">
        <v>6</v>
      </c>
      <c r="AU133" s="19">
        <v>0.375</v>
      </c>
      <c r="AV133" s="19" t="str">
        <f t="shared" ref="AV133:AV171" si="85">+CONCATENATE(AT133," ",AU133)</f>
        <v>Saturday 0.375</v>
      </c>
      <c r="AW133">
        <v>130</v>
      </c>
    </row>
    <row r="134" spans="23:49" x14ac:dyDescent="0.25">
      <c r="W134" s="42">
        <f t="shared" si="81"/>
        <v>0</v>
      </c>
      <c r="X134" s="42">
        <f t="shared" si="81"/>
        <v>0</v>
      </c>
      <c r="Y134" s="42">
        <f t="shared" si="81"/>
        <v>0</v>
      </c>
      <c r="Z134" s="42">
        <f t="shared" si="81"/>
        <v>0</v>
      </c>
      <c r="AA134" s="42">
        <f t="shared" si="82"/>
        <v>0</v>
      </c>
      <c r="AB134" s="42">
        <f t="shared" si="82"/>
        <v>0</v>
      </c>
      <c r="AC134" s="42">
        <f t="shared" si="82"/>
        <v>0</v>
      </c>
      <c r="AD134" s="42">
        <f t="shared" si="82"/>
        <v>0</v>
      </c>
      <c r="AE134" s="42">
        <f t="shared" si="83"/>
        <v>0</v>
      </c>
      <c r="AF134" s="42">
        <f t="shared" si="83"/>
        <v>0</v>
      </c>
      <c r="AG134" s="42">
        <f t="shared" si="83"/>
        <v>0</v>
      </c>
      <c r="AH134" s="42">
        <f t="shared" si="83"/>
        <v>0</v>
      </c>
      <c r="AI134" s="42">
        <f t="shared" si="84"/>
        <v>0</v>
      </c>
      <c r="AJ134" s="42">
        <f t="shared" si="84"/>
        <v>0</v>
      </c>
      <c r="AK134" s="42">
        <f t="shared" si="84"/>
        <v>0</v>
      </c>
      <c r="AT134" s="26" t="s">
        <v>6</v>
      </c>
      <c r="AU134" s="19">
        <v>0.41666666666666702</v>
      </c>
      <c r="AV134" s="19" t="str">
        <f t="shared" si="85"/>
        <v>Saturday 0.416666666666667</v>
      </c>
      <c r="AW134">
        <v>131</v>
      </c>
    </row>
    <row r="135" spans="23:49" x14ac:dyDescent="0.25">
      <c r="W135" s="42">
        <f t="shared" si="81"/>
        <v>0</v>
      </c>
      <c r="X135" s="42">
        <f t="shared" si="81"/>
        <v>0</v>
      </c>
      <c r="Y135" s="42">
        <f t="shared" si="81"/>
        <v>0</v>
      </c>
      <c r="Z135" s="42">
        <f t="shared" si="81"/>
        <v>0</v>
      </c>
      <c r="AA135" s="42">
        <f t="shared" si="82"/>
        <v>0</v>
      </c>
      <c r="AB135" s="42">
        <f t="shared" si="82"/>
        <v>0</v>
      </c>
      <c r="AC135" s="42">
        <f t="shared" si="82"/>
        <v>0</v>
      </c>
      <c r="AD135" s="42">
        <f t="shared" si="82"/>
        <v>0</v>
      </c>
      <c r="AE135" s="42">
        <f t="shared" si="83"/>
        <v>0</v>
      </c>
      <c r="AF135" s="42">
        <f t="shared" si="83"/>
        <v>0</v>
      </c>
      <c r="AG135" s="42">
        <f t="shared" si="83"/>
        <v>0</v>
      </c>
      <c r="AH135" s="42">
        <f t="shared" si="83"/>
        <v>0</v>
      </c>
      <c r="AI135" s="42">
        <f t="shared" si="84"/>
        <v>0</v>
      </c>
      <c r="AJ135" s="42">
        <f t="shared" si="84"/>
        <v>0</v>
      </c>
      <c r="AK135" s="42">
        <f t="shared" si="84"/>
        <v>0</v>
      </c>
      <c r="AT135" s="26" t="s">
        <v>6</v>
      </c>
      <c r="AU135" s="19">
        <v>0.45833333333333298</v>
      </c>
      <c r="AV135" s="19" t="str">
        <f t="shared" si="85"/>
        <v>Saturday 0.458333333333333</v>
      </c>
      <c r="AW135">
        <v>132</v>
      </c>
    </row>
    <row r="136" spans="23:49" x14ac:dyDescent="0.25">
      <c r="W136" s="42">
        <f t="shared" si="81"/>
        <v>0</v>
      </c>
      <c r="X136" s="42">
        <f t="shared" si="81"/>
        <v>0</v>
      </c>
      <c r="Y136" s="42">
        <f t="shared" si="81"/>
        <v>0</v>
      </c>
      <c r="Z136" s="42">
        <f t="shared" si="81"/>
        <v>0</v>
      </c>
      <c r="AA136" s="42">
        <f t="shared" si="82"/>
        <v>0</v>
      </c>
      <c r="AB136" s="42">
        <f t="shared" si="82"/>
        <v>0</v>
      </c>
      <c r="AC136" s="42">
        <f t="shared" si="82"/>
        <v>0</v>
      </c>
      <c r="AD136" s="42">
        <f t="shared" si="82"/>
        <v>0</v>
      </c>
      <c r="AE136" s="42">
        <f t="shared" si="83"/>
        <v>0</v>
      </c>
      <c r="AF136" s="42">
        <f t="shared" si="83"/>
        <v>0</v>
      </c>
      <c r="AG136" s="42">
        <f t="shared" si="83"/>
        <v>0</v>
      </c>
      <c r="AH136" s="42">
        <f t="shared" si="83"/>
        <v>0</v>
      </c>
      <c r="AI136" s="42">
        <f t="shared" si="84"/>
        <v>0</v>
      </c>
      <c r="AJ136" s="42">
        <f t="shared" si="84"/>
        <v>0</v>
      </c>
      <c r="AK136" s="42">
        <f t="shared" si="84"/>
        <v>0</v>
      </c>
      <c r="AT136" s="26" t="s">
        <v>6</v>
      </c>
      <c r="AU136" s="19">
        <v>0.5</v>
      </c>
      <c r="AV136" s="19" t="str">
        <f t="shared" si="85"/>
        <v>Saturday 0.5</v>
      </c>
      <c r="AW136">
        <v>133</v>
      </c>
    </row>
    <row r="137" spans="23:49" x14ac:dyDescent="0.25">
      <c r="W137" s="42">
        <f t="shared" si="81"/>
        <v>0</v>
      </c>
      <c r="X137" s="42">
        <f t="shared" si="81"/>
        <v>0</v>
      </c>
      <c r="Y137" s="42">
        <f t="shared" si="81"/>
        <v>0</v>
      </c>
      <c r="Z137" s="42">
        <f t="shared" si="81"/>
        <v>0</v>
      </c>
      <c r="AA137" s="42">
        <f t="shared" si="82"/>
        <v>0</v>
      </c>
      <c r="AB137" s="42">
        <f t="shared" si="82"/>
        <v>0</v>
      </c>
      <c r="AC137" s="42">
        <f t="shared" si="82"/>
        <v>0</v>
      </c>
      <c r="AD137" s="42">
        <f t="shared" si="82"/>
        <v>0</v>
      </c>
      <c r="AE137" s="42">
        <f t="shared" si="83"/>
        <v>0</v>
      </c>
      <c r="AF137" s="42">
        <f t="shared" si="83"/>
        <v>0</v>
      </c>
      <c r="AG137" s="42">
        <f t="shared" si="83"/>
        <v>0</v>
      </c>
      <c r="AH137" s="42">
        <f t="shared" si="83"/>
        <v>0</v>
      </c>
      <c r="AI137" s="42">
        <f t="shared" si="84"/>
        <v>0</v>
      </c>
      <c r="AJ137" s="42">
        <f t="shared" si="84"/>
        <v>0</v>
      </c>
      <c r="AK137" s="42">
        <f t="shared" si="84"/>
        <v>0</v>
      </c>
      <c r="AT137" s="26" t="s">
        <v>6</v>
      </c>
      <c r="AU137" s="19">
        <v>0.54166666666666696</v>
      </c>
      <c r="AV137" s="19" t="str">
        <f t="shared" si="85"/>
        <v>Saturday 0.541666666666667</v>
      </c>
      <c r="AW137">
        <v>134</v>
      </c>
    </row>
    <row r="138" spans="23:49" x14ac:dyDescent="0.25">
      <c r="W138" s="42">
        <f t="shared" si="81"/>
        <v>0</v>
      </c>
      <c r="X138" s="42">
        <f t="shared" si="81"/>
        <v>0</v>
      </c>
      <c r="Y138" s="42">
        <f t="shared" si="81"/>
        <v>0</v>
      </c>
      <c r="Z138" s="42">
        <f t="shared" si="81"/>
        <v>0</v>
      </c>
      <c r="AA138" s="42">
        <f t="shared" si="82"/>
        <v>0</v>
      </c>
      <c r="AB138" s="42">
        <f t="shared" si="82"/>
        <v>0</v>
      </c>
      <c r="AC138" s="42">
        <f t="shared" si="82"/>
        <v>0</v>
      </c>
      <c r="AD138" s="42">
        <f t="shared" si="82"/>
        <v>0</v>
      </c>
      <c r="AE138" s="42">
        <f t="shared" si="83"/>
        <v>0</v>
      </c>
      <c r="AF138" s="42">
        <f t="shared" si="83"/>
        <v>0</v>
      </c>
      <c r="AG138" s="42">
        <f t="shared" si="83"/>
        <v>0</v>
      </c>
      <c r="AH138" s="42">
        <f t="shared" si="83"/>
        <v>0</v>
      </c>
      <c r="AI138" s="42">
        <f t="shared" si="84"/>
        <v>0</v>
      </c>
      <c r="AJ138" s="42">
        <f t="shared" si="84"/>
        <v>0</v>
      </c>
      <c r="AK138" s="42">
        <f t="shared" si="84"/>
        <v>0</v>
      </c>
      <c r="AT138" s="26" t="s">
        <v>6</v>
      </c>
      <c r="AU138" s="19">
        <v>0.58333333333333304</v>
      </c>
      <c r="AV138" s="19" t="str">
        <f t="shared" si="85"/>
        <v>Saturday 0.583333333333333</v>
      </c>
      <c r="AW138">
        <v>135</v>
      </c>
    </row>
    <row r="139" spans="23:49" x14ac:dyDescent="0.25">
      <c r="W139" s="42">
        <f t="shared" si="81"/>
        <v>0</v>
      </c>
      <c r="X139" s="42">
        <f t="shared" si="81"/>
        <v>0</v>
      </c>
      <c r="Y139" s="42">
        <f t="shared" si="81"/>
        <v>0</v>
      </c>
      <c r="Z139" s="42">
        <f t="shared" si="81"/>
        <v>0</v>
      </c>
      <c r="AA139" s="42">
        <f t="shared" si="82"/>
        <v>0</v>
      </c>
      <c r="AB139" s="42">
        <f t="shared" si="82"/>
        <v>0</v>
      </c>
      <c r="AC139" s="42">
        <f t="shared" si="82"/>
        <v>0</v>
      </c>
      <c r="AD139" s="42">
        <f t="shared" si="82"/>
        <v>0</v>
      </c>
      <c r="AE139" s="42">
        <f t="shared" si="83"/>
        <v>0</v>
      </c>
      <c r="AF139" s="42">
        <f t="shared" si="83"/>
        <v>0</v>
      </c>
      <c r="AG139" s="42">
        <f t="shared" si="83"/>
        <v>0</v>
      </c>
      <c r="AH139" s="42">
        <f t="shared" si="83"/>
        <v>0</v>
      </c>
      <c r="AI139" s="42">
        <f t="shared" si="84"/>
        <v>0</v>
      </c>
      <c r="AJ139" s="42">
        <f t="shared" si="84"/>
        <v>0</v>
      </c>
      <c r="AK139" s="42">
        <f t="shared" si="84"/>
        <v>0</v>
      </c>
      <c r="AT139" s="26" t="s">
        <v>6</v>
      </c>
      <c r="AU139" s="19">
        <v>0.625</v>
      </c>
      <c r="AV139" s="19" t="str">
        <f t="shared" si="85"/>
        <v>Saturday 0.625</v>
      </c>
      <c r="AW139">
        <v>136</v>
      </c>
    </row>
    <row r="140" spans="23:49" x14ac:dyDescent="0.25">
      <c r="W140" s="42">
        <f t="shared" si="81"/>
        <v>0</v>
      </c>
      <c r="X140" s="42">
        <f t="shared" si="81"/>
        <v>0</v>
      </c>
      <c r="Y140" s="42">
        <f t="shared" si="81"/>
        <v>0</v>
      </c>
      <c r="Z140" s="42">
        <f t="shared" si="81"/>
        <v>0</v>
      </c>
      <c r="AA140" s="42">
        <f t="shared" si="82"/>
        <v>0</v>
      </c>
      <c r="AB140" s="42">
        <f t="shared" si="82"/>
        <v>0</v>
      </c>
      <c r="AC140" s="42">
        <f t="shared" si="82"/>
        <v>0</v>
      </c>
      <c r="AD140" s="42">
        <f t="shared" si="82"/>
        <v>0</v>
      </c>
      <c r="AE140" s="42">
        <f t="shared" si="83"/>
        <v>0</v>
      </c>
      <c r="AF140" s="42">
        <f t="shared" si="83"/>
        <v>0</v>
      </c>
      <c r="AG140" s="42">
        <f t="shared" si="83"/>
        <v>0</v>
      </c>
      <c r="AH140" s="42">
        <f t="shared" si="83"/>
        <v>0</v>
      </c>
      <c r="AI140" s="42">
        <f t="shared" si="84"/>
        <v>0</v>
      </c>
      <c r="AJ140" s="42">
        <f t="shared" si="84"/>
        <v>0</v>
      </c>
      <c r="AK140" s="42">
        <f t="shared" si="84"/>
        <v>0</v>
      </c>
      <c r="AT140" s="26" t="s">
        <v>6</v>
      </c>
      <c r="AU140" s="19">
        <v>0.66666666666666696</v>
      </c>
      <c r="AV140" s="19" t="str">
        <f t="shared" si="85"/>
        <v>Saturday 0.666666666666667</v>
      </c>
      <c r="AW140">
        <v>137</v>
      </c>
    </row>
    <row r="141" spans="23:49" x14ac:dyDescent="0.25">
      <c r="W141" s="42">
        <f t="shared" si="81"/>
        <v>0</v>
      </c>
      <c r="X141" s="42">
        <f t="shared" si="81"/>
        <v>0</v>
      </c>
      <c r="Y141" s="42">
        <f t="shared" si="81"/>
        <v>0</v>
      </c>
      <c r="Z141" s="42">
        <f t="shared" si="81"/>
        <v>0</v>
      </c>
      <c r="AA141" s="42">
        <f t="shared" si="82"/>
        <v>0</v>
      </c>
      <c r="AB141" s="42">
        <f t="shared" si="82"/>
        <v>0</v>
      </c>
      <c r="AC141" s="42">
        <f t="shared" si="82"/>
        <v>0</v>
      </c>
      <c r="AD141" s="42">
        <f t="shared" si="82"/>
        <v>0</v>
      </c>
      <c r="AE141" s="42">
        <f t="shared" si="83"/>
        <v>0</v>
      </c>
      <c r="AF141" s="42">
        <f t="shared" si="83"/>
        <v>0</v>
      </c>
      <c r="AG141" s="42">
        <f t="shared" si="83"/>
        <v>0</v>
      </c>
      <c r="AH141" s="42">
        <f t="shared" si="83"/>
        <v>0</v>
      </c>
      <c r="AI141" s="42">
        <f t="shared" si="84"/>
        <v>0</v>
      </c>
      <c r="AJ141" s="42">
        <f t="shared" si="84"/>
        <v>0</v>
      </c>
      <c r="AK141" s="42">
        <f t="shared" si="84"/>
        <v>0</v>
      </c>
      <c r="AT141" s="26" t="s">
        <v>6</v>
      </c>
      <c r="AU141" s="19">
        <v>0.70833333333333304</v>
      </c>
      <c r="AV141" s="19" t="str">
        <f t="shared" si="85"/>
        <v>Saturday 0.708333333333333</v>
      </c>
      <c r="AW141">
        <v>138</v>
      </c>
    </row>
    <row r="142" spans="23:49" x14ac:dyDescent="0.25">
      <c r="W142" s="42">
        <f t="shared" si="81"/>
        <v>0</v>
      </c>
      <c r="X142" s="42">
        <f t="shared" si="81"/>
        <v>0</v>
      </c>
      <c r="Y142" s="42">
        <f t="shared" si="81"/>
        <v>0</v>
      </c>
      <c r="Z142" s="42">
        <f t="shared" si="81"/>
        <v>0</v>
      </c>
      <c r="AA142" s="42">
        <f t="shared" si="82"/>
        <v>0</v>
      </c>
      <c r="AB142" s="42">
        <f t="shared" si="82"/>
        <v>0</v>
      </c>
      <c r="AC142" s="42">
        <f t="shared" si="82"/>
        <v>0</v>
      </c>
      <c r="AD142" s="42">
        <f t="shared" si="82"/>
        <v>0</v>
      </c>
      <c r="AE142" s="42">
        <f t="shared" si="83"/>
        <v>0</v>
      </c>
      <c r="AF142" s="42">
        <f t="shared" si="83"/>
        <v>0</v>
      </c>
      <c r="AG142" s="42">
        <f t="shared" si="83"/>
        <v>0</v>
      </c>
      <c r="AH142" s="42">
        <f t="shared" si="83"/>
        <v>0</v>
      </c>
      <c r="AI142" s="42">
        <f t="shared" si="84"/>
        <v>0</v>
      </c>
      <c r="AJ142" s="42">
        <f t="shared" si="84"/>
        <v>0</v>
      </c>
      <c r="AK142" s="42">
        <f t="shared" si="84"/>
        <v>0</v>
      </c>
      <c r="AT142" s="26" t="s">
        <v>6</v>
      </c>
      <c r="AU142" s="19">
        <v>0.75</v>
      </c>
      <c r="AV142" s="19" t="str">
        <f t="shared" si="85"/>
        <v>Saturday 0.75</v>
      </c>
      <c r="AW142">
        <v>139</v>
      </c>
    </row>
    <row r="143" spans="23:49" x14ac:dyDescent="0.25">
      <c r="W143" s="42">
        <f t="shared" si="81"/>
        <v>0</v>
      </c>
      <c r="X143" s="42">
        <f t="shared" si="81"/>
        <v>0</v>
      </c>
      <c r="Y143" s="42">
        <f t="shared" si="81"/>
        <v>0</v>
      </c>
      <c r="Z143" s="42">
        <f t="shared" si="81"/>
        <v>0</v>
      </c>
      <c r="AA143" s="42">
        <f t="shared" si="82"/>
        <v>0</v>
      </c>
      <c r="AB143" s="42">
        <f t="shared" si="82"/>
        <v>0</v>
      </c>
      <c r="AC143" s="42">
        <f t="shared" si="82"/>
        <v>0</v>
      </c>
      <c r="AD143" s="42">
        <f t="shared" si="82"/>
        <v>0</v>
      </c>
      <c r="AE143" s="42">
        <f t="shared" si="83"/>
        <v>0</v>
      </c>
      <c r="AF143" s="42">
        <f t="shared" si="83"/>
        <v>0</v>
      </c>
      <c r="AG143" s="42">
        <f t="shared" si="83"/>
        <v>0</v>
      </c>
      <c r="AH143" s="42">
        <f t="shared" si="83"/>
        <v>0</v>
      </c>
      <c r="AI143" s="42">
        <f t="shared" si="84"/>
        <v>0</v>
      </c>
      <c r="AJ143" s="42">
        <f t="shared" si="84"/>
        <v>0</v>
      </c>
      <c r="AK143" s="42">
        <f t="shared" si="84"/>
        <v>0</v>
      </c>
      <c r="AT143" s="26" t="s">
        <v>6</v>
      </c>
      <c r="AU143" s="19">
        <v>0.79166666666666696</v>
      </c>
      <c r="AV143" s="19" t="str">
        <f t="shared" si="85"/>
        <v>Saturday 0.791666666666667</v>
      </c>
      <c r="AW143">
        <v>140</v>
      </c>
    </row>
    <row r="144" spans="23:49" x14ac:dyDescent="0.25">
      <c r="W144" s="42">
        <f t="shared" si="81"/>
        <v>0</v>
      </c>
      <c r="X144" s="42">
        <f t="shared" si="81"/>
        <v>0</v>
      </c>
      <c r="Y144" s="42">
        <f t="shared" si="81"/>
        <v>0</v>
      </c>
      <c r="Z144" s="42">
        <f t="shared" si="81"/>
        <v>0</v>
      </c>
      <c r="AA144" s="42">
        <f t="shared" si="82"/>
        <v>0</v>
      </c>
      <c r="AB144" s="42">
        <f t="shared" si="82"/>
        <v>0</v>
      </c>
      <c r="AC144" s="42">
        <f t="shared" si="82"/>
        <v>0</v>
      </c>
      <c r="AD144" s="42">
        <f t="shared" si="82"/>
        <v>0</v>
      </c>
      <c r="AE144" s="42">
        <f t="shared" si="83"/>
        <v>0</v>
      </c>
      <c r="AF144" s="42">
        <f t="shared" si="83"/>
        <v>0</v>
      </c>
      <c r="AG144" s="42">
        <f t="shared" si="83"/>
        <v>0</v>
      </c>
      <c r="AH144" s="42">
        <f t="shared" si="83"/>
        <v>0</v>
      </c>
      <c r="AI144" s="42">
        <f t="shared" si="84"/>
        <v>0</v>
      </c>
      <c r="AJ144" s="42">
        <f t="shared" si="84"/>
        <v>0</v>
      </c>
      <c r="AK144" s="42">
        <f t="shared" si="84"/>
        <v>0</v>
      </c>
      <c r="AT144" s="26" t="s">
        <v>6</v>
      </c>
      <c r="AU144" s="19">
        <v>0.83333333333333304</v>
      </c>
      <c r="AV144" s="19" t="str">
        <f t="shared" si="85"/>
        <v>Saturday 0.833333333333333</v>
      </c>
      <c r="AW144">
        <v>141</v>
      </c>
    </row>
    <row r="145" spans="23:49" x14ac:dyDescent="0.25">
      <c r="W145" s="42">
        <f t="shared" si="81"/>
        <v>0</v>
      </c>
      <c r="X145" s="42">
        <f t="shared" si="81"/>
        <v>0</v>
      </c>
      <c r="Y145" s="42">
        <f t="shared" si="81"/>
        <v>0</v>
      </c>
      <c r="Z145" s="42">
        <f t="shared" si="81"/>
        <v>0</v>
      </c>
      <c r="AA145" s="42">
        <f t="shared" si="82"/>
        <v>0</v>
      </c>
      <c r="AB145" s="42">
        <f t="shared" si="82"/>
        <v>0</v>
      </c>
      <c r="AC145" s="42">
        <f t="shared" si="82"/>
        <v>0</v>
      </c>
      <c r="AD145" s="42">
        <f t="shared" si="82"/>
        <v>0</v>
      </c>
      <c r="AE145" s="42">
        <f t="shared" si="83"/>
        <v>0</v>
      </c>
      <c r="AF145" s="42">
        <f t="shared" si="83"/>
        <v>0</v>
      </c>
      <c r="AG145" s="42">
        <f t="shared" si="83"/>
        <v>0</v>
      </c>
      <c r="AH145" s="42">
        <f t="shared" si="83"/>
        <v>0</v>
      </c>
      <c r="AI145" s="42">
        <f t="shared" si="84"/>
        <v>0</v>
      </c>
      <c r="AJ145" s="42">
        <f t="shared" si="84"/>
        <v>0</v>
      </c>
      <c r="AK145" s="42">
        <f t="shared" si="84"/>
        <v>0</v>
      </c>
      <c r="AT145" s="26" t="s">
        <v>6</v>
      </c>
      <c r="AU145" s="19">
        <v>0.875</v>
      </c>
      <c r="AV145" s="19" t="str">
        <f t="shared" si="85"/>
        <v>Saturday 0.875</v>
      </c>
      <c r="AW145">
        <v>142</v>
      </c>
    </row>
    <row r="146" spans="23:49" x14ac:dyDescent="0.25">
      <c r="W146" s="42">
        <f t="shared" si="81"/>
        <v>0</v>
      </c>
      <c r="X146" s="42">
        <f t="shared" si="81"/>
        <v>0</v>
      </c>
      <c r="Y146" s="42">
        <f t="shared" si="81"/>
        <v>0</v>
      </c>
      <c r="Z146" s="42">
        <f t="shared" si="81"/>
        <v>0</v>
      </c>
      <c r="AA146" s="42">
        <f t="shared" si="82"/>
        <v>0</v>
      </c>
      <c r="AB146" s="42">
        <f t="shared" si="82"/>
        <v>0</v>
      </c>
      <c r="AC146" s="42">
        <f t="shared" si="82"/>
        <v>0</v>
      </c>
      <c r="AD146" s="42">
        <f t="shared" si="82"/>
        <v>0</v>
      </c>
      <c r="AE146" s="42">
        <f t="shared" si="83"/>
        <v>0</v>
      </c>
      <c r="AF146" s="42">
        <f t="shared" si="83"/>
        <v>0</v>
      </c>
      <c r="AG146" s="42">
        <f t="shared" si="83"/>
        <v>0</v>
      </c>
      <c r="AH146" s="42">
        <f t="shared" si="83"/>
        <v>0</v>
      </c>
      <c r="AI146" s="42">
        <f t="shared" si="84"/>
        <v>0</v>
      </c>
      <c r="AJ146" s="42">
        <f t="shared" si="84"/>
        <v>0</v>
      </c>
      <c r="AK146" s="42">
        <f t="shared" si="84"/>
        <v>0</v>
      </c>
      <c r="AT146" s="26" t="s">
        <v>6</v>
      </c>
      <c r="AU146" s="19">
        <v>0.91666666666666696</v>
      </c>
      <c r="AV146" s="19" t="str">
        <f t="shared" si="85"/>
        <v>Saturday 0.916666666666667</v>
      </c>
      <c r="AW146">
        <v>143</v>
      </c>
    </row>
    <row r="147" spans="23:49" x14ac:dyDescent="0.25">
      <c r="W147" s="42">
        <f t="shared" si="81"/>
        <v>0</v>
      </c>
      <c r="X147" s="42">
        <f t="shared" si="81"/>
        <v>0</v>
      </c>
      <c r="Y147" s="42">
        <f t="shared" si="81"/>
        <v>0</v>
      </c>
      <c r="Z147" s="42">
        <f t="shared" si="81"/>
        <v>0</v>
      </c>
      <c r="AA147" s="42">
        <f t="shared" si="82"/>
        <v>0</v>
      </c>
      <c r="AB147" s="42">
        <f t="shared" si="82"/>
        <v>0</v>
      </c>
      <c r="AC147" s="42">
        <f t="shared" si="82"/>
        <v>0</v>
      </c>
      <c r="AD147" s="42">
        <f t="shared" si="82"/>
        <v>0</v>
      </c>
      <c r="AE147" s="42">
        <f t="shared" si="83"/>
        <v>0</v>
      </c>
      <c r="AF147" s="42">
        <f t="shared" si="83"/>
        <v>0</v>
      </c>
      <c r="AG147" s="42">
        <f t="shared" si="83"/>
        <v>0</v>
      </c>
      <c r="AH147" s="42">
        <f t="shared" si="83"/>
        <v>0</v>
      </c>
      <c r="AI147" s="42">
        <f t="shared" si="84"/>
        <v>0</v>
      </c>
      <c r="AJ147" s="42">
        <f t="shared" si="84"/>
        <v>0</v>
      </c>
      <c r="AK147" s="42">
        <f t="shared" si="84"/>
        <v>0</v>
      </c>
      <c r="AT147" s="26" t="s">
        <v>6</v>
      </c>
      <c r="AU147" s="19">
        <v>0.95833333333333304</v>
      </c>
      <c r="AV147" s="19" t="str">
        <f t="shared" si="85"/>
        <v>Saturday 0.958333333333333</v>
      </c>
      <c r="AW147">
        <v>144</v>
      </c>
    </row>
    <row r="148" spans="23:49" x14ac:dyDescent="0.25">
      <c r="W148" s="42">
        <f t="shared" si="81"/>
        <v>0</v>
      </c>
      <c r="X148" s="42">
        <f t="shared" si="81"/>
        <v>0</v>
      </c>
      <c r="Y148" s="42">
        <f t="shared" si="81"/>
        <v>0</v>
      </c>
      <c r="Z148" s="42">
        <f t="shared" si="81"/>
        <v>0</v>
      </c>
      <c r="AA148" s="42">
        <f t="shared" si="82"/>
        <v>0</v>
      </c>
      <c r="AB148" s="42">
        <f t="shared" si="82"/>
        <v>0</v>
      </c>
      <c r="AC148" s="42">
        <f t="shared" si="82"/>
        <v>0</v>
      </c>
      <c r="AD148" s="42">
        <f t="shared" si="82"/>
        <v>0</v>
      </c>
      <c r="AE148" s="42">
        <f t="shared" si="83"/>
        <v>0</v>
      </c>
      <c r="AF148" s="42">
        <f t="shared" si="83"/>
        <v>0</v>
      </c>
      <c r="AG148" s="42">
        <f t="shared" si="83"/>
        <v>0</v>
      </c>
      <c r="AH148" s="42">
        <f t="shared" si="83"/>
        <v>0</v>
      </c>
      <c r="AI148" s="42">
        <f t="shared" si="84"/>
        <v>0</v>
      </c>
      <c r="AJ148" s="42">
        <f t="shared" si="84"/>
        <v>0</v>
      </c>
      <c r="AK148" s="42">
        <f t="shared" si="84"/>
        <v>0</v>
      </c>
      <c r="AT148" s="26" t="s">
        <v>7</v>
      </c>
      <c r="AU148" s="19">
        <v>0</v>
      </c>
      <c r="AV148" s="19" t="str">
        <f t="shared" si="85"/>
        <v>Sunday 0</v>
      </c>
      <c r="AW148">
        <v>145</v>
      </c>
    </row>
    <row r="149" spans="23:49" x14ac:dyDescent="0.25">
      <c r="W149" s="42">
        <f t="shared" si="81"/>
        <v>0</v>
      </c>
      <c r="X149" s="42">
        <f t="shared" si="81"/>
        <v>0</v>
      </c>
      <c r="Y149" s="42">
        <f t="shared" si="81"/>
        <v>0</v>
      </c>
      <c r="Z149" s="42">
        <f t="shared" si="81"/>
        <v>0</v>
      </c>
      <c r="AA149" s="42">
        <f t="shared" si="82"/>
        <v>0</v>
      </c>
      <c r="AB149" s="42">
        <f t="shared" si="82"/>
        <v>0</v>
      </c>
      <c r="AC149" s="42">
        <f t="shared" si="82"/>
        <v>0</v>
      </c>
      <c r="AD149" s="42">
        <f t="shared" si="82"/>
        <v>0</v>
      </c>
      <c r="AE149" s="42">
        <f t="shared" si="83"/>
        <v>0</v>
      </c>
      <c r="AF149" s="42">
        <f t="shared" si="83"/>
        <v>0</v>
      </c>
      <c r="AG149" s="42">
        <f t="shared" si="83"/>
        <v>0</v>
      </c>
      <c r="AH149" s="42">
        <f t="shared" si="83"/>
        <v>0</v>
      </c>
      <c r="AI149" s="42">
        <f t="shared" si="84"/>
        <v>0</v>
      </c>
      <c r="AJ149" s="42">
        <f t="shared" si="84"/>
        <v>0</v>
      </c>
      <c r="AK149" s="42">
        <f t="shared" si="84"/>
        <v>0</v>
      </c>
      <c r="AT149" s="26" t="s">
        <v>7</v>
      </c>
      <c r="AU149" s="19">
        <v>4.1666666666666664E-2</v>
      </c>
      <c r="AV149" s="19" t="str">
        <f t="shared" si="85"/>
        <v>Sunday 0.0416666666666667</v>
      </c>
      <c r="AW149">
        <v>146</v>
      </c>
    </row>
    <row r="150" spans="23:49" x14ac:dyDescent="0.25">
      <c r="W150" s="42">
        <f t="shared" si="81"/>
        <v>0</v>
      </c>
      <c r="X150" s="42">
        <f t="shared" si="81"/>
        <v>0</v>
      </c>
      <c r="Y150" s="42">
        <f t="shared" si="81"/>
        <v>0</v>
      </c>
      <c r="Z150" s="42">
        <f t="shared" si="81"/>
        <v>0</v>
      </c>
      <c r="AA150" s="42">
        <f t="shared" si="82"/>
        <v>0</v>
      </c>
      <c r="AB150" s="42">
        <f t="shared" si="82"/>
        <v>0</v>
      </c>
      <c r="AC150" s="42">
        <f t="shared" si="82"/>
        <v>0</v>
      </c>
      <c r="AD150" s="42">
        <f t="shared" si="82"/>
        <v>0</v>
      </c>
      <c r="AE150" s="42">
        <f t="shared" si="83"/>
        <v>0</v>
      </c>
      <c r="AF150" s="42">
        <f t="shared" si="83"/>
        <v>0</v>
      </c>
      <c r="AG150" s="42">
        <f t="shared" si="83"/>
        <v>0</v>
      </c>
      <c r="AH150" s="42">
        <f t="shared" si="83"/>
        <v>0</v>
      </c>
      <c r="AI150" s="42">
        <f t="shared" si="84"/>
        <v>0</v>
      </c>
      <c r="AJ150" s="42">
        <f t="shared" si="84"/>
        <v>0</v>
      </c>
      <c r="AK150" s="42">
        <f t="shared" si="84"/>
        <v>0</v>
      </c>
      <c r="AT150" s="26" t="s">
        <v>7</v>
      </c>
      <c r="AU150" s="19">
        <v>8.3333333333333329E-2</v>
      </c>
      <c r="AV150" s="19" t="str">
        <f t="shared" si="85"/>
        <v>Sunday 0.0833333333333333</v>
      </c>
      <c r="AW150">
        <v>147</v>
      </c>
    </row>
    <row r="151" spans="23:49" x14ac:dyDescent="0.25">
      <c r="W151" s="42">
        <f t="shared" si="81"/>
        <v>0</v>
      </c>
      <c r="X151" s="42">
        <f t="shared" si="81"/>
        <v>0</v>
      </c>
      <c r="Y151" s="42">
        <f t="shared" si="81"/>
        <v>0</v>
      </c>
      <c r="Z151" s="42">
        <f t="shared" si="81"/>
        <v>0</v>
      </c>
      <c r="AA151" s="42">
        <f t="shared" si="82"/>
        <v>0</v>
      </c>
      <c r="AB151" s="42">
        <f t="shared" si="82"/>
        <v>0</v>
      </c>
      <c r="AC151" s="42">
        <f t="shared" si="82"/>
        <v>0</v>
      </c>
      <c r="AD151" s="42">
        <f t="shared" si="82"/>
        <v>0</v>
      </c>
      <c r="AE151" s="42">
        <f t="shared" si="83"/>
        <v>0</v>
      </c>
      <c r="AF151" s="42">
        <f t="shared" si="83"/>
        <v>0</v>
      </c>
      <c r="AG151" s="42">
        <f t="shared" si="83"/>
        <v>0</v>
      </c>
      <c r="AH151" s="42">
        <f t="shared" si="83"/>
        <v>0</v>
      </c>
      <c r="AI151" s="42">
        <f t="shared" si="84"/>
        <v>0</v>
      </c>
      <c r="AJ151" s="42">
        <f t="shared" si="84"/>
        <v>0</v>
      </c>
      <c r="AK151" s="42">
        <f t="shared" si="84"/>
        <v>0</v>
      </c>
      <c r="AT151" s="26" t="s">
        <v>7</v>
      </c>
      <c r="AU151" s="19">
        <v>0.125</v>
      </c>
      <c r="AV151" s="19" t="str">
        <f t="shared" si="85"/>
        <v>Sunday 0.125</v>
      </c>
      <c r="AW151">
        <v>148</v>
      </c>
    </row>
    <row r="152" spans="23:49" x14ac:dyDescent="0.25">
      <c r="W152" s="42">
        <f t="shared" si="81"/>
        <v>0</v>
      </c>
      <c r="X152" s="42">
        <f t="shared" si="81"/>
        <v>0</v>
      </c>
      <c r="Y152" s="42">
        <f t="shared" si="81"/>
        <v>0</v>
      </c>
      <c r="Z152" s="42">
        <f t="shared" si="81"/>
        <v>0</v>
      </c>
      <c r="AA152" s="42">
        <f t="shared" si="82"/>
        <v>0</v>
      </c>
      <c r="AB152" s="42">
        <f t="shared" si="82"/>
        <v>0</v>
      </c>
      <c r="AC152" s="42">
        <f t="shared" si="82"/>
        <v>0</v>
      </c>
      <c r="AD152" s="42">
        <f t="shared" si="82"/>
        <v>0</v>
      </c>
      <c r="AE152" s="42">
        <f t="shared" si="83"/>
        <v>0</v>
      </c>
      <c r="AF152" s="42">
        <f t="shared" si="83"/>
        <v>0</v>
      </c>
      <c r="AG152" s="42">
        <f t="shared" si="83"/>
        <v>0</v>
      </c>
      <c r="AH152" s="42">
        <f t="shared" si="83"/>
        <v>0</v>
      </c>
      <c r="AI152" s="42">
        <f t="shared" si="84"/>
        <v>0</v>
      </c>
      <c r="AJ152" s="42">
        <f t="shared" si="84"/>
        <v>0</v>
      </c>
      <c r="AK152" s="42">
        <f t="shared" si="84"/>
        <v>0</v>
      </c>
      <c r="AT152" s="26" t="s">
        <v>7</v>
      </c>
      <c r="AU152" s="19">
        <v>0.16666666666666699</v>
      </c>
      <c r="AV152" s="19" t="str">
        <f t="shared" si="85"/>
        <v>Sunday 0.166666666666667</v>
      </c>
      <c r="AW152">
        <v>149</v>
      </c>
    </row>
    <row r="153" spans="23:49" x14ac:dyDescent="0.25">
      <c r="W153" s="42">
        <f t="shared" si="81"/>
        <v>0</v>
      </c>
      <c r="X153" s="42">
        <f t="shared" si="81"/>
        <v>0</v>
      </c>
      <c r="Y153" s="42">
        <f t="shared" si="81"/>
        <v>0</v>
      </c>
      <c r="Z153" s="42">
        <f t="shared" si="81"/>
        <v>0</v>
      </c>
      <c r="AA153" s="42">
        <f t="shared" si="82"/>
        <v>0</v>
      </c>
      <c r="AB153" s="42">
        <f t="shared" si="82"/>
        <v>0</v>
      </c>
      <c r="AC153" s="42">
        <f t="shared" si="82"/>
        <v>0</v>
      </c>
      <c r="AD153" s="42">
        <f t="shared" si="82"/>
        <v>0</v>
      </c>
      <c r="AE153" s="42">
        <f t="shared" si="83"/>
        <v>0</v>
      </c>
      <c r="AF153" s="42">
        <f t="shared" si="83"/>
        <v>0</v>
      </c>
      <c r="AG153" s="42">
        <f t="shared" si="83"/>
        <v>0</v>
      </c>
      <c r="AH153" s="42">
        <f t="shared" si="83"/>
        <v>0</v>
      </c>
      <c r="AI153" s="42">
        <f t="shared" si="84"/>
        <v>0</v>
      </c>
      <c r="AJ153" s="42">
        <f t="shared" si="84"/>
        <v>0</v>
      </c>
      <c r="AK153" s="42">
        <f t="shared" si="84"/>
        <v>0</v>
      </c>
      <c r="AT153" s="26" t="s">
        <v>7</v>
      </c>
      <c r="AU153" s="19">
        <v>0.20833333333333301</v>
      </c>
      <c r="AV153" s="19" t="str">
        <f t="shared" si="85"/>
        <v>Sunday 0.208333333333333</v>
      </c>
      <c r="AW153">
        <v>150</v>
      </c>
    </row>
    <row r="154" spans="23:49" x14ac:dyDescent="0.25">
      <c r="W154" s="42">
        <f t="shared" si="81"/>
        <v>0</v>
      </c>
      <c r="X154" s="42">
        <f t="shared" si="81"/>
        <v>0</v>
      </c>
      <c r="Y154" s="42">
        <f t="shared" si="81"/>
        <v>0</v>
      </c>
      <c r="Z154" s="42">
        <f t="shared" si="81"/>
        <v>0</v>
      </c>
      <c r="AA154" s="42">
        <f t="shared" si="82"/>
        <v>0</v>
      </c>
      <c r="AB154" s="42">
        <f t="shared" si="82"/>
        <v>0</v>
      </c>
      <c r="AC154" s="42">
        <f t="shared" si="82"/>
        <v>0</v>
      </c>
      <c r="AD154" s="42">
        <f t="shared" si="82"/>
        <v>0</v>
      </c>
      <c r="AE154" s="42">
        <f t="shared" si="83"/>
        <v>0</v>
      </c>
      <c r="AF154" s="42">
        <f t="shared" si="83"/>
        <v>0</v>
      </c>
      <c r="AG154" s="42">
        <f t="shared" si="83"/>
        <v>0</v>
      </c>
      <c r="AH154" s="42">
        <f t="shared" si="83"/>
        <v>0</v>
      </c>
      <c r="AI154" s="42">
        <f t="shared" si="84"/>
        <v>0</v>
      </c>
      <c r="AJ154" s="42">
        <f t="shared" si="84"/>
        <v>0</v>
      </c>
      <c r="AK154" s="42">
        <f t="shared" si="84"/>
        <v>0</v>
      </c>
      <c r="AT154" s="26" t="s">
        <v>7</v>
      </c>
      <c r="AU154" s="19">
        <v>0.25</v>
      </c>
      <c r="AV154" s="19" t="str">
        <f t="shared" si="85"/>
        <v>Sunday 0.25</v>
      </c>
      <c r="AW154">
        <v>151</v>
      </c>
    </row>
    <row r="155" spans="23:49" x14ac:dyDescent="0.25">
      <c r="W155" s="42">
        <f t="shared" si="81"/>
        <v>0</v>
      </c>
      <c r="X155" s="42">
        <f t="shared" si="81"/>
        <v>0</v>
      </c>
      <c r="Y155" s="42">
        <f t="shared" si="81"/>
        <v>0</v>
      </c>
      <c r="Z155" s="42">
        <f t="shared" si="81"/>
        <v>0</v>
      </c>
      <c r="AA155" s="42">
        <f t="shared" si="82"/>
        <v>0</v>
      </c>
      <c r="AB155" s="42">
        <f t="shared" si="82"/>
        <v>0</v>
      </c>
      <c r="AC155" s="42">
        <f t="shared" si="82"/>
        <v>0</v>
      </c>
      <c r="AD155" s="42">
        <f t="shared" si="82"/>
        <v>0</v>
      </c>
      <c r="AE155" s="42">
        <f t="shared" si="83"/>
        <v>0</v>
      </c>
      <c r="AF155" s="42">
        <f t="shared" si="83"/>
        <v>0</v>
      </c>
      <c r="AG155" s="42">
        <f t="shared" si="83"/>
        <v>0</v>
      </c>
      <c r="AH155" s="42">
        <f t="shared" si="83"/>
        <v>0</v>
      </c>
      <c r="AI155" s="42">
        <f t="shared" si="84"/>
        <v>0</v>
      </c>
      <c r="AJ155" s="42">
        <f t="shared" si="84"/>
        <v>0</v>
      </c>
      <c r="AK155" s="42">
        <f t="shared" si="84"/>
        <v>0</v>
      </c>
      <c r="AT155" s="26" t="s">
        <v>7</v>
      </c>
      <c r="AU155" s="19">
        <v>0.29166666666666702</v>
      </c>
      <c r="AV155" s="19" t="str">
        <f t="shared" si="85"/>
        <v>Sunday 0.291666666666667</v>
      </c>
      <c r="AW155">
        <v>152</v>
      </c>
    </row>
    <row r="156" spans="23:49" x14ac:dyDescent="0.25">
      <c r="W156" s="42">
        <f t="shared" si="81"/>
        <v>0</v>
      </c>
      <c r="X156" s="42">
        <f t="shared" si="81"/>
        <v>0</v>
      </c>
      <c r="Y156" s="42">
        <f t="shared" si="81"/>
        <v>0</v>
      </c>
      <c r="Z156" s="42">
        <f t="shared" si="81"/>
        <v>0</v>
      </c>
      <c r="AA156" s="42">
        <f t="shared" si="82"/>
        <v>0</v>
      </c>
      <c r="AB156" s="42">
        <f t="shared" si="82"/>
        <v>0</v>
      </c>
      <c r="AC156" s="42">
        <f t="shared" si="82"/>
        <v>0</v>
      </c>
      <c r="AD156" s="42">
        <f t="shared" si="82"/>
        <v>0</v>
      </c>
      <c r="AE156" s="42">
        <f t="shared" si="83"/>
        <v>0</v>
      </c>
      <c r="AF156" s="42">
        <f t="shared" si="83"/>
        <v>0</v>
      </c>
      <c r="AG156" s="42">
        <f t="shared" si="83"/>
        <v>0</v>
      </c>
      <c r="AH156" s="42">
        <f t="shared" si="83"/>
        <v>0</v>
      </c>
      <c r="AI156" s="42">
        <f t="shared" si="84"/>
        <v>0</v>
      </c>
      <c r="AJ156" s="42">
        <f t="shared" si="84"/>
        <v>0</v>
      </c>
      <c r="AK156" s="42">
        <f t="shared" si="84"/>
        <v>0</v>
      </c>
      <c r="AT156" s="26" t="s">
        <v>7</v>
      </c>
      <c r="AU156" s="19">
        <v>0.33333333333333298</v>
      </c>
      <c r="AV156" s="19" t="str">
        <f t="shared" si="85"/>
        <v>Sunday 0.333333333333333</v>
      </c>
      <c r="AW156">
        <v>153</v>
      </c>
    </row>
    <row r="157" spans="23:49" x14ac:dyDescent="0.25">
      <c r="W157" s="42">
        <f t="shared" si="81"/>
        <v>0</v>
      </c>
      <c r="X157" s="42">
        <f t="shared" si="81"/>
        <v>0</v>
      </c>
      <c r="Y157" s="42">
        <f t="shared" si="81"/>
        <v>0</v>
      </c>
      <c r="Z157" s="42">
        <f t="shared" si="81"/>
        <v>0</v>
      </c>
      <c r="AA157" s="42">
        <f t="shared" si="82"/>
        <v>0</v>
      </c>
      <c r="AB157" s="42">
        <f t="shared" si="82"/>
        <v>0</v>
      </c>
      <c r="AC157" s="42">
        <f t="shared" si="82"/>
        <v>0</v>
      </c>
      <c r="AD157" s="42">
        <f t="shared" si="82"/>
        <v>0</v>
      </c>
      <c r="AE157" s="42">
        <f t="shared" si="83"/>
        <v>0</v>
      </c>
      <c r="AF157" s="42">
        <f t="shared" si="83"/>
        <v>0</v>
      </c>
      <c r="AG157" s="42">
        <f t="shared" si="83"/>
        <v>0</v>
      </c>
      <c r="AH157" s="42">
        <f t="shared" si="83"/>
        <v>0</v>
      </c>
      <c r="AI157" s="42">
        <f t="shared" si="84"/>
        <v>0</v>
      </c>
      <c r="AJ157" s="42">
        <f t="shared" si="84"/>
        <v>0</v>
      </c>
      <c r="AK157" s="42">
        <f t="shared" si="84"/>
        <v>0</v>
      </c>
      <c r="AT157" s="26" t="s">
        <v>7</v>
      </c>
      <c r="AU157" s="19">
        <v>0.375</v>
      </c>
      <c r="AV157" s="19" t="str">
        <f t="shared" si="85"/>
        <v>Sunday 0.375</v>
      </c>
      <c r="AW157">
        <v>154</v>
      </c>
    </row>
    <row r="158" spans="23:49" x14ac:dyDescent="0.25">
      <c r="W158" s="42">
        <f t="shared" si="81"/>
        <v>0</v>
      </c>
      <c r="X158" s="42">
        <f t="shared" si="81"/>
        <v>0</v>
      </c>
      <c r="Y158" s="42">
        <f t="shared" si="81"/>
        <v>0</v>
      </c>
      <c r="Z158" s="42">
        <f t="shared" si="81"/>
        <v>0</v>
      </c>
      <c r="AA158" s="42">
        <f t="shared" si="82"/>
        <v>0</v>
      </c>
      <c r="AB158" s="42">
        <f t="shared" si="82"/>
        <v>0</v>
      </c>
      <c r="AC158" s="42">
        <f t="shared" si="82"/>
        <v>0</v>
      </c>
      <c r="AD158" s="42">
        <f t="shared" si="82"/>
        <v>0</v>
      </c>
      <c r="AE158" s="42">
        <f t="shared" si="83"/>
        <v>0</v>
      </c>
      <c r="AF158" s="42">
        <f t="shared" si="83"/>
        <v>0</v>
      </c>
      <c r="AG158" s="42">
        <f t="shared" si="83"/>
        <v>0</v>
      </c>
      <c r="AH158" s="42">
        <f t="shared" si="83"/>
        <v>0</v>
      </c>
      <c r="AI158" s="42">
        <f t="shared" si="84"/>
        <v>0</v>
      </c>
      <c r="AJ158" s="42">
        <f t="shared" si="84"/>
        <v>0</v>
      </c>
      <c r="AK158" s="42">
        <f t="shared" si="84"/>
        <v>0</v>
      </c>
      <c r="AT158" s="26" t="s">
        <v>7</v>
      </c>
      <c r="AU158" s="19">
        <v>0.41666666666666702</v>
      </c>
      <c r="AV158" s="19" t="str">
        <f t="shared" si="85"/>
        <v>Sunday 0.416666666666667</v>
      </c>
      <c r="AW158">
        <v>155</v>
      </c>
    </row>
    <row r="159" spans="23:49" x14ac:dyDescent="0.25">
      <c r="W159" s="42">
        <f t="shared" si="81"/>
        <v>0</v>
      </c>
      <c r="X159" s="42">
        <f t="shared" si="81"/>
        <v>0</v>
      </c>
      <c r="Y159" s="42">
        <f t="shared" si="81"/>
        <v>0</v>
      </c>
      <c r="Z159" s="42">
        <f t="shared" si="81"/>
        <v>0</v>
      </c>
      <c r="AA159" s="42">
        <f t="shared" si="82"/>
        <v>0</v>
      </c>
      <c r="AB159" s="42">
        <f t="shared" si="82"/>
        <v>0</v>
      </c>
      <c r="AC159" s="42">
        <f t="shared" si="82"/>
        <v>0</v>
      </c>
      <c r="AD159" s="42">
        <f t="shared" si="82"/>
        <v>0</v>
      </c>
      <c r="AE159" s="42">
        <f t="shared" si="83"/>
        <v>0</v>
      </c>
      <c r="AF159" s="42">
        <f t="shared" si="83"/>
        <v>0</v>
      </c>
      <c r="AG159" s="42">
        <f t="shared" si="83"/>
        <v>0</v>
      </c>
      <c r="AH159" s="42">
        <f t="shared" si="83"/>
        <v>0</v>
      </c>
      <c r="AI159" s="42">
        <f t="shared" si="84"/>
        <v>0</v>
      </c>
      <c r="AJ159" s="42">
        <f t="shared" si="84"/>
        <v>0</v>
      </c>
      <c r="AK159" s="42">
        <f t="shared" si="84"/>
        <v>0</v>
      </c>
      <c r="AT159" s="26" t="s">
        <v>7</v>
      </c>
      <c r="AU159" s="19">
        <v>0.45833333333333298</v>
      </c>
      <c r="AV159" s="19" t="str">
        <f t="shared" si="85"/>
        <v>Sunday 0.458333333333333</v>
      </c>
      <c r="AW159">
        <v>156</v>
      </c>
    </row>
    <row r="160" spans="23:49" x14ac:dyDescent="0.25">
      <c r="W160" s="42">
        <f t="shared" si="81"/>
        <v>0</v>
      </c>
      <c r="X160" s="42">
        <f t="shared" si="81"/>
        <v>0</v>
      </c>
      <c r="Y160" s="42">
        <f t="shared" si="81"/>
        <v>0</v>
      </c>
      <c r="Z160" s="42">
        <f t="shared" ref="Z160" si="86">+IF(Z85="-",0,IF(Z85&gt;J$14,1,0))</f>
        <v>0</v>
      </c>
      <c r="AA160" s="42">
        <f t="shared" si="82"/>
        <v>0</v>
      </c>
      <c r="AB160" s="42">
        <f t="shared" si="82"/>
        <v>0</v>
      </c>
      <c r="AC160" s="42">
        <f t="shared" si="82"/>
        <v>0</v>
      </c>
      <c r="AD160" s="42">
        <f t="shared" ref="AD160" si="87">+IF(AD85="-",0,IF(AD85&gt;N$14,1,0))</f>
        <v>0</v>
      </c>
      <c r="AE160" s="42">
        <f t="shared" si="83"/>
        <v>0</v>
      </c>
      <c r="AF160" s="42">
        <f t="shared" si="83"/>
        <v>0</v>
      </c>
      <c r="AG160" s="42">
        <f t="shared" si="83"/>
        <v>0</v>
      </c>
      <c r="AH160" s="42">
        <f t="shared" ref="AH160" si="88">+IF(AH85="-",0,IF(AH85&gt;R$14,1,0))</f>
        <v>0</v>
      </c>
      <c r="AI160" s="42">
        <f t="shared" si="84"/>
        <v>0</v>
      </c>
      <c r="AJ160" s="42">
        <f t="shared" si="84"/>
        <v>0</v>
      </c>
      <c r="AK160" s="42">
        <f t="shared" si="84"/>
        <v>0</v>
      </c>
      <c r="AT160" s="26" t="s">
        <v>7</v>
      </c>
      <c r="AU160" s="19">
        <v>0.5</v>
      </c>
      <c r="AV160" s="19" t="str">
        <f t="shared" si="85"/>
        <v>Sunday 0.5</v>
      </c>
      <c r="AW160">
        <v>157</v>
      </c>
    </row>
    <row r="161" spans="22:49" x14ac:dyDescent="0.25">
      <c r="W161" s="42">
        <f t="shared" ref="W161:AK166" si="89">+IF(W86="-",0,IF(W86&gt;G$14,1,0))</f>
        <v>0</v>
      </c>
      <c r="X161" s="42">
        <f t="shared" si="89"/>
        <v>0</v>
      </c>
      <c r="Y161" s="42">
        <f t="shared" si="89"/>
        <v>0</v>
      </c>
      <c r="Z161" s="42">
        <f t="shared" si="89"/>
        <v>0</v>
      </c>
      <c r="AA161" s="42">
        <f t="shared" si="89"/>
        <v>0</v>
      </c>
      <c r="AB161" s="42">
        <f t="shared" si="89"/>
        <v>0</v>
      </c>
      <c r="AC161" s="42">
        <f t="shared" si="89"/>
        <v>0</v>
      </c>
      <c r="AD161" s="42">
        <f t="shared" si="89"/>
        <v>0</v>
      </c>
      <c r="AE161" s="42">
        <f t="shared" si="89"/>
        <v>0</v>
      </c>
      <c r="AF161" s="42">
        <f t="shared" si="89"/>
        <v>0</v>
      </c>
      <c r="AG161" s="42">
        <f t="shared" si="89"/>
        <v>0</v>
      </c>
      <c r="AH161" s="42">
        <f t="shared" si="89"/>
        <v>0</v>
      </c>
      <c r="AI161" s="42">
        <f t="shared" si="89"/>
        <v>0</v>
      </c>
      <c r="AJ161" s="42">
        <f t="shared" si="89"/>
        <v>0</v>
      </c>
      <c r="AK161" s="42">
        <f t="shared" si="89"/>
        <v>0</v>
      </c>
      <c r="AT161" s="26" t="s">
        <v>7</v>
      </c>
      <c r="AU161" s="19">
        <v>0.54166666666666696</v>
      </c>
      <c r="AV161" s="19" t="str">
        <f t="shared" si="85"/>
        <v>Sunday 0.541666666666667</v>
      </c>
      <c r="AW161">
        <v>158</v>
      </c>
    </row>
    <row r="162" spans="22:49" x14ac:dyDescent="0.25">
      <c r="W162" s="42">
        <f t="shared" si="89"/>
        <v>0</v>
      </c>
      <c r="X162" s="42">
        <f t="shared" si="89"/>
        <v>0</v>
      </c>
      <c r="Y162" s="42">
        <f t="shared" si="89"/>
        <v>0</v>
      </c>
      <c r="Z162" s="42">
        <f t="shared" si="89"/>
        <v>0</v>
      </c>
      <c r="AA162" s="42">
        <f t="shared" si="89"/>
        <v>0</v>
      </c>
      <c r="AB162" s="42">
        <f t="shared" si="89"/>
        <v>0</v>
      </c>
      <c r="AC162" s="42">
        <f t="shared" si="89"/>
        <v>0</v>
      </c>
      <c r="AD162" s="42">
        <f t="shared" si="89"/>
        <v>0</v>
      </c>
      <c r="AE162" s="42">
        <f t="shared" si="89"/>
        <v>0</v>
      </c>
      <c r="AF162" s="42">
        <f t="shared" si="89"/>
        <v>0</v>
      </c>
      <c r="AG162" s="42">
        <f t="shared" si="89"/>
        <v>0</v>
      </c>
      <c r="AH162" s="42">
        <f t="shared" si="89"/>
        <v>0</v>
      </c>
      <c r="AI162" s="42">
        <f t="shared" si="89"/>
        <v>0</v>
      </c>
      <c r="AJ162" s="42">
        <f t="shared" si="89"/>
        <v>0</v>
      </c>
      <c r="AK162" s="42">
        <f t="shared" si="89"/>
        <v>0</v>
      </c>
      <c r="AT162" s="26" t="s">
        <v>7</v>
      </c>
      <c r="AU162" s="19">
        <v>0.58333333333333304</v>
      </c>
      <c r="AV162" s="19" t="str">
        <f t="shared" si="85"/>
        <v>Sunday 0.583333333333333</v>
      </c>
      <c r="AW162">
        <v>159</v>
      </c>
    </row>
    <row r="163" spans="22:49" x14ac:dyDescent="0.25">
      <c r="W163" s="42">
        <f t="shared" si="89"/>
        <v>0</v>
      </c>
      <c r="X163" s="42">
        <f t="shared" si="89"/>
        <v>0</v>
      </c>
      <c r="Y163" s="42">
        <f t="shared" si="89"/>
        <v>0</v>
      </c>
      <c r="Z163" s="42">
        <f t="shared" si="89"/>
        <v>0</v>
      </c>
      <c r="AA163" s="42">
        <f t="shared" si="89"/>
        <v>0</v>
      </c>
      <c r="AB163" s="42">
        <f t="shared" si="89"/>
        <v>0</v>
      </c>
      <c r="AC163" s="42">
        <f t="shared" si="89"/>
        <v>0</v>
      </c>
      <c r="AD163" s="42">
        <f t="shared" si="89"/>
        <v>0</v>
      </c>
      <c r="AE163" s="42">
        <f t="shared" si="89"/>
        <v>0</v>
      </c>
      <c r="AF163" s="42">
        <f t="shared" si="89"/>
        <v>0</v>
      </c>
      <c r="AG163" s="42">
        <f t="shared" si="89"/>
        <v>0</v>
      </c>
      <c r="AH163" s="42">
        <f t="shared" si="89"/>
        <v>0</v>
      </c>
      <c r="AI163" s="42">
        <f t="shared" si="89"/>
        <v>0</v>
      </c>
      <c r="AJ163" s="42">
        <f t="shared" si="89"/>
        <v>0</v>
      </c>
      <c r="AK163" s="42">
        <f t="shared" si="89"/>
        <v>0</v>
      </c>
      <c r="AT163" s="26" t="s">
        <v>7</v>
      </c>
      <c r="AU163" s="19">
        <v>0.625</v>
      </c>
      <c r="AV163" s="19" t="str">
        <f t="shared" si="85"/>
        <v>Sunday 0.625</v>
      </c>
      <c r="AW163">
        <v>160</v>
      </c>
    </row>
    <row r="164" spans="22:49" x14ac:dyDescent="0.25">
      <c r="W164" s="42">
        <f t="shared" si="89"/>
        <v>0</v>
      </c>
      <c r="X164" s="42">
        <f t="shared" si="89"/>
        <v>0</v>
      </c>
      <c r="Y164" s="42">
        <f t="shared" si="89"/>
        <v>0</v>
      </c>
      <c r="Z164" s="42">
        <f t="shared" si="89"/>
        <v>0</v>
      </c>
      <c r="AA164" s="42">
        <f t="shared" si="89"/>
        <v>0</v>
      </c>
      <c r="AB164" s="42">
        <f t="shared" si="89"/>
        <v>0</v>
      </c>
      <c r="AC164" s="42">
        <f t="shared" si="89"/>
        <v>0</v>
      </c>
      <c r="AD164" s="42">
        <f t="shared" si="89"/>
        <v>0</v>
      </c>
      <c r="AE164" s="42">
        <f t="shared" si="89"/>
        <v>0</v>
      </c>
      <c r="AF164" s="42">
        <f t="shared" si="89"/>
        <v>0</v>
      </c>
      <c r="AG164" s="42">
        <f t="shared" si="89"/>
        <v>0</v>
      </c>
      <c r="AH164" s="42">
        <f t="shared" si="89"/>
        <v>0</v>
      </c>
      <c r="AI164" s="42">
        <f t="shared" si="89"/>
        <v>0</v>
      </c>
      <c r="AJ164" s="42">
        <f t="shared" si="89"/>
        <v>0</v>
      </c>
      <c r="AK164" s="42">
        <f t="shared" si="89"/>
        <v>0</v>
      </c>
      <c r="AT164" s="26" t="s">
        <v>7</v>
      </c>
      <c r="AU164" s="19">
        <v>0.66666666666666696</v>
      </c>
      <c r="AV164" s="19" t="str">
        <f t="shared" si="85"/>
        <v>Sunday 0.666666666666667</v>
      </c>
      <c r="AW164">
        <v>161</v>
      </c>
    </row>
    <row r="165" spans="22:49" x14ac:dyDescent="0.25">
      <c r="W165" s="42">
        <f t="shared" si="89"/>
        <v>0</v>
      </c>
      <c r="X165" s="42">
        <f t="shared" si="89"/>
        <v>0</v>
      </c>
      <c r="Y165" s="42">
        <f t="shared" si="89"/>
        <v>0</v>
      </c>
      <c r="Z165" s="42">
        <f t="shared" si="89"/>
        <v>0</v>
      </c>
      <c r="AA165" s="42">
        <f t="shared" si="89"/>
        <v>0</v>
      </c>
      <c r="AB165" s="42">
        <f t="shared" si="89"/>
        <v>0</v>
      </c>
      <c r="AC165" s="42">
        <f t="shared" si="89"/>
        <v>0</v>
      </c>
      <c r="AD165" s="42">
        <f t="shared" si="89"/>
        <v>0</v>
      </c>
      <c r="AE165" s="42">
        <f t="shared" si="89"/>
        <v>0</v>
      </c>
      <c r="AF165" s="42">
        <f t="shared" si="89"/>
        <v>0</v>
      </c>
      <c r="AG165" s="42">
        <f t="shared" si="89"/>
        <v>0</v>
      </c>
      <c r="AH165" s="42">
        <f t="shared" si="89"/>
        <v>0</v>
      </c>
      <c r="AI165" s="42">
        <f t="shared" si="89"/>
        <v>0</v>
      </c>
      <c r="AJ165" s="42">
        <f t="shared" si="89"/>
        <v>0</v>
      </c>
      <c r="AK165" s="42">
        <f t="shared" si="89"/>
        <v>0</v>
      </c>
      <c r="AT165" s="26" t="s">
        <v>7</v>
      </c>
      <c r="AU165" s="19">
        <v>0.70833333333333304</v>
      </c>
      <c r="AV165" s="19" t="str">
        <f t="shared" si="85"/>
        <v>Sunday 0.708333333333333</v>
      </c>
      <c r="AW165">
        <v>162</v>
      </c>
    </row>
    <row r="166" spans="22:49" x14ac:dyDescent="0.25">
      <c r="W166" s="80">
        <f t="shared" si="89"/>
        <v>0</v>
      </c>
      <c r="X166" s="80">
        <f t="shared" si="89"/>
        <v>0</v>
      </c>
      <c r="Y166" s="80">
        <f t="shared" si="89"/>
        <v>0</v>
      </c>
      <c r="Z166" s="80">
        <f t="shared" si="89"/>
        <v>0</v>
      </c>
      <c r="AA166" s="80">
        <f t="shared" si="89"/>
        <v>0</v>
      </c>
      <c r="AB166" s="80">
        <f t="shared" si="89"/>
        <v>0</v>
      </c>
      <c r="AC166" s="80">
        <f t="shared" si="89"/>
        <v>0</v>
      </c>
      <c r="AD166" s="80">
        <f t="shared" si="89"/>
        <v>0</v>
      </c>
      <c r="AE166" s="80">
        <f t="shared" si="89"/>
        <v>0</v>
      </c>
      <c r="AF166" s="80">
        <f t="shared" si="89"/>
        <v>0</v>
      </c>
      <c r="AG166" s="80">
        <f t="shared" si="89"/>
        <v>0</v>
      </c>
      <c r="AH166" s="80">
        <f t="shared" si="89"/>
        <v>0</v>
      </c>
      <c r="AI166" s="80">
        <f t="shared" si="89"/>
        <v>0</v>
      </c>
      <c r="AJ166" s="80">
        <f t="shared" si="89"/>
        <v>0</v>
      </c>
      <c r="AK166" s="80">
        <f t="shared" si="89"/>
        <v>0</v>
      </c>
      <c r="AT166" s="26" t="s">
        <v>7</v>
      </c>
      <c r="AU166" s="19">
        <v>0.75</v>
      </c>
      <c r="AV166" s="19" t="str">
        <f t="shared" si="85"/>
        <v>Sunday 0.75</v>
      </c>
      <c r="AW166">
        <v>163</v>
      </c>
    </row>
    <row r="167" spans="22:49" x14ac:dyDescent="0.25">
      <c r="V167" s="79" t="s">
        <v>238</v>
      </c>
      <c r="W167" s="42">
        <f t="shared" ref="W167:AK167" si="90">+IF(W168&gt;0,1,0)</f>
        <v>0</v>
      </c>
      <c r="X167" s="42">
        <f t="shared" si="90"/>
        <v>0</v>
      </c>
      <c r="Y167" s="42">
        <f t="shared" si="90"/>
        <v>0</v>
      </c>
      <c r="Z167" s="42">
        <f t="shared" si="90"/>
        <v>0</v>
      </c>
      <c r="AA167" s="42">
        <f t="shared" si="90"/>
        <v>0</v>
      </c>
      <c r="AB167" s="42">
        <f t="shared" si="90"/>
        <v>0</v>
      </c>
      <c r="AC167" s="42">
        <f t="shared" si="90"/>
        <v>0</v>
      </c>
      <c r="AD167" s="42">
        <f t="shared" si="90"/>
        <v>0</v>
      </c>
      <c r="AE167" s="42">
        <f t="shared" si="90"/>
        <v>0</v>
      </c>
      <c r="AF167" s="42">
        <f t="shared" si="90"/>
        <v>0</v>
      </c>
      <c r="AG167" s="42">
        <f t="shared" si="90"/>
        <v>0</v>
      </c>
      <c r="AH167" s="42">
        <f t="shared" si="90"/>
        <v>0</v>
      </c>
      <c r="AI167" s="42">
        <f t="shared" si="90"/>
        <v>0</v>
      </c>
      <c r="AJ167" s="42">
        <f t="shared" si="90"/>
        <v>0</v>
      </c>
      <c r="AK167" s="42">
        <f t="shared" si="90"/>
        <v>0</v>
      </c>
      <c r="AT167" s="26" t="s">
        <v>7</v>
      </c>
      <c r="AU167" s="19">
        <v>0.79166666666666696</v>
      </c>
      <c r="AV167" s="19" t="str">
        <f t="shared" si="85"/>
        <v>Sunday 0.791666666666667</v>
      </c>
      <c r="AW167">
        <v>164</v>
      </c>
    </row>
    <row r="168" spans="22:49" x14ac:dyDescent="0.25">
      <c r="V168" s="79" t="s">
        <v>239</v>
      </c>
      <c r="W168" s="42">
        <f t="shared" ref="W168:AK168" si="91">+SUM(W96:W166)</f>
        <v>0</v>
      </c>
      <c r="X168" s="42">
        <f t="shared" si="91"/>
        <v>0</v>
      </c>
      <c r="Y168" s="42">
        <f t="shared" si="91"/>
        <v>0</v>
      </c>
      <c r="Z168" s="42">
        <f t="shared" si="91"/>
        <v>0</v>
      </c>
      <c r="AA168" s="42">
        <f t="shared" si="91"/>
        <v>0</v>
      </c>
      <c r="AB168" s="42">
        <f t="shared" si="91"/>
        <v>0</v>
      </c>
      <c r="AC168" s="42">
        <f t="shared" si="91"/>
        <v>0</v>
      </c>
      <c r="AD168" s="42">
        <f t="shared" si="91"/>
        <v>0</v>
      </c>
      <c r="AE168" s="42">
        <f t="shared" si="91"/>
        <v>0</v>
      </c>
      <c r="AF168" s="42">
        <f t="shared" si="91"/>
        <v>0</v>
      </c>
      <c r="AG168" s="42">
        <f t="shared" si="91"/>
        <v>0</v>
      </c>
      <c r="AH168" s="42">
        <f t="shared" si="91"/>
        <v>0</v>
      </c>
      <c r="AI168" s="42">
        <f t="shared" si="91"/>
        <v>0</v>
      </c>
      <c r="AJ168" s="42">
        <f t="shared" si="91"/>
        <v>0</v>
      </c>
      <c r="AK168" s="42">
        <f t="shared" si="91"/>
        <v>0</v>
      </c>
      <c r="AL168" s="42"/>
      <c r="AT168" s="26" t="s">
        <v>7</v>
      </c>
      <c r="AU168" s="19">
        <v>0.83333333333333304</v>
      </c>
      <c r="AV168" s="19" t="str">
        <f t="shared" si="85"/>
        <v>Sunday 0.833333333333333</v>
      </c>
      <c r="AW168">
        <v>165</v>
      </c>
    </row>
    <row r="169" spans="22:49" x14ac:dyDescent="0.25">
      <c r="AT169" s="26" t="s">
        <v>7</v>
      </c>
      <c r="AU169" s="19">
        <v>0.875</v>
      </c>
      <c r="AV169" s="19" t="str">
        <f t="shared" si="85"/>
        <v>Sunday 0.875</v>
      </c>
      <c r="AW169">
        <v>166</v>
      </c>
    </row>
    <row r="170" spans="22:49" x14ac:dyDescent="0.25">
      <c r="AT170" s="26" t="s">
        <v>7</v>
      </c>
      <c r="AU170" s="19">
        <v>0.91666666666666696</v>
      </c>
      <c r="AV170" s="19" t="str">
        <f t="shared" si="85"/>
        <v>Sunday 0.916666666666667</v>
      </c>
      <c r="AW170">
        <v>167</v>
      </c>
    </row>
    <row r="171" spans="22:49" x14ac:dyDescent="0.25">
      <c r="AT171" s="26" t="s">
        <v>7</v>
      </c>
      <c r="AU171" s="19">
        <v>0.95833333333333304</v>
      </c>
      <c r="AV171" s="19" t="str">
        <f t="shared" si="85"/>
        <v>Sunday 0.958333333333333</v>
      </c>
      <c r="AW171">
        <v>168</v>
      </c>
    </row>
    <row r="172" spans="22:49" x14ac:dyDescent="0.25">
      <c r="W172" s="34" t="s">
        <v>240</v>
      </c>
      <c r="AT172" s="26"/>
      <c r="AU172" s="19"/>
      <c r="AV172" s="19"/>
    </row>
    <row r="173" spans="22:49" x14ac:dyDescent="0.25">
      <c r="W173" s="82">
        <f t="shared" ref="W173:AK173" si="92">+IF(W21="-",0,IF(W21&gt;(0.95*G$14),1,0))</f>
        <v>0</v>
      </c>
      <c r="X173" s="82">
        <f t="shared" si="92"/>
        <v>0</v>
      </c>
      <c r="Y173" s="82">
        <f t="shared" si="92"/>
        <v>0</v>
      </c>
      <c r="Z173" s="82">
        <f t="shared" si="92"/>
        <v>0</v>
      </c>
      <c r="AA173" s="82">
        <f t="shared" si="92"/>
        <v>0</v>
      </c>
      <c r="AB173" s="82">
        <f t="shared" si="92"/>
        <v>0</v>
      </c>
      <c r="AC173" s="82">
        <f t="shared" si="92"/>
        <v>0</v>
      </c>
      <c r="AD173" s="82">
        <f t="shared" si="92"/>
        <v>0</v>
      </c>
      <c r="AE173" s="82">
        <f t="shared" si="92"/>
        <v>0</v>
      </c>
      <c r="AF173" s="82">
        <f t="shared" si="92"/>
        <v>0</v>
      </c>
      <c r="AG173" s="82">
        <f t="shared" si="92"/>
        <v>0</v>
      </c>
      <c r="AH173" s="82">
        <f t="shared" si="92"/>
        <v>0</v>
      </c>
      <c r="AI173" s="82">
        <f t="shared" si="92"/>
        <v>0</v>
      </c>
      <c r="AJ173" s="82">
        <f t="shared" si="92"/>
        <v>0</v>
      </c>
      <c r="AK173" s="82">
        <f t="shared" si="92"/>
        <v>0</v>
      </c>
      <c r="AT173" s="26"/>
      <c r="AU173" s="19"/>
      <c r="AV173" s="19"/>
    </row>
    <row r="174" spans="22:49" x14ac:dyDescent="0.25">
      <c r="W174" s="82">
        <f t="shared" ref="W174:Z237" si="93">+IF(W22="-",0,IF(W22&gt;(0.95*G$14),1,0))</f>
        <v>0</v>
      </c>
      <c r="X174" s="82">
        <f t="shared" si="93"/>
        <v>0</v>
      </c>
      <c r="Y174" s="82">
        <f t="shared" si="93"/>
        <v>0</v>
      </c>
      <c r="Z174" s="82">
        <f t="shared" si="93"/>
        <v>0</v>
      </c>
      <c r="AA174" s="82">
        <f t="shared" ref="AA174:AD237" si="94">+IF(AA22="-",0,IF(AA22&gt;(0.95*K$14),1,0))</f>
        <v>0</v>
      </c>
      <c r="AB174" s="82">
        <f t="shared" si="94"/>
        <v>0</v>
      </c>
      <c r="AC174" s="82">
        <f t="shared" si="94"/>
        <v>0</v>
      </c>
      <c r="AD174" s="82">
        <f t="shared" si="94"/>
        <v>0</v>
      </c>
      <c r="AE174" s="82">
        <f t="shared" ref="AE174:AH237" si="95">+IF(AE22="-",0,IF(AE22&gt;(0.95*O$14),1,0))</f>
        <v>0</v>
      </c>
      <c r="AF174" s="82">
        <f t="shared" si="95"/>
        <v>0</v>
      </c>
      <c r="AG174" s="82">
        <f t="shared" si="95"/>
        <v>0</v>
      </c>
      <c r="AH174" s="82">
        <f t="shared" si="95"/>
        <v>0</v>
      </c>
      <c r="AI174" s="82">
        <f t="shared" ref="AI174:AK237" si="96">+IF(AI22="-",0,IF(AI22&gt;(0.95*S$14),1,0))</f>
        <v>0</v>
      </c>
      <c r="AJ174" s="82">
        <f t="shared" si="96"/>
        <v>0</v>
      </c>
      <c r="AK174" s="82">
        <f t="shared" si="96"/>
        <v>0</v>
      </c>
      <c r="AT174" s="26"/>
      <c r="AU174" s="19"/>
      <c r="AV174" s="19"/>
    </row>
    <row r="175" spans="22:49" x14ac:dyDescent="0.25">
      <c r="W175" s="82">
        <f t="shared" si="93"/>
        <v>0</v>
      </c>
      <c r="X175" s="82">
        <f t="shared" si="93"/>
        <v>0</v>
      </c>
      <c r="Y175" s="82">
        <f t="shared" si="93"/>
        <v>0</v>
      </c>
      <c r="Z175" s="82">
        <f t="shared" si="93"/>
        <v>0</v>
      </c>
      <c r="AA175" s="82">
        <f t="shared" si="94"/>
        <v>0</v>
      </c>
      <c r="AB175" s="82">
        <f t="shared" si="94"/>
        <v>0</v>
      </c>
      <c r="AC175" s="82">
        <f t="shared" si="94"/>
        <v>0</v>
      </c>
      <c r="AD175" s="82">
        <f t="shared" si="94"/>
        <v>0</v>
      </c>
      <c r="AE175" s="82">
        <f t="shared" si="95"/>
        <v>0</v>
      </c>
      <c r="AF175" s="82">
        <f t="shared" si="95"/>
        <v>0</v>
      </c>
      <c r="AG175" s="82">
        <f t="shared" si="95"/>
        <v>0</v>
      </c>
      <c r="AH175" s="82">
        <f t="shared" si="95"/>
        <v>0</v>
      </c>
      <c r="AI175" s="82">
        <f t="shared" si="96"/>
        <v>0</v>
      </c>
      <c r="AJ175" s="82">
        <f t="shared" si="96"/>
        <v>0</v>
      </c>
      <c r="AK175" s="82">
        <f t="shared" si="96"/>
        <v>0</v>
      </c>
      <c r="AT175" s="26"/>
      <c r="AU175" s="19"/>
      <c r="AV175" s="19"/>
    </row>
    <row r="176" spans="22:49" x14ac:dyDescent="0.25">
      <c r="W176" s="82">
        <f t="shared" si="93"/>
        <v>0</v>
      </c>
      <c r="X176" s="82">
        <f t="shared" si="93"/>
        <v>0</v>
      </c>
      <c r="Y176" s="82">
        <f t="shared" si="93"/>
        <v>0</v>
      </c>
      <c r="Z176" s="82">
        <f t="shared" si="93"/>
        <v>0</v>
      </c>
      <c r="AA176" s="82">
        <f t="shared" si="94"/>
        <v>0</v>
      </c>
      <c r="AB176" s="82">
        <f t="shared" si="94"/>
        <v>0</v>
      </c>
      <c r="AC176" s="82">
        <f t="shared" si="94"/>
        <v>0</v>
      </c>
      <c r="AD176" s="82">
        <f t="shared" si="94"/>
        <v>0</v>
      </c>
      <c r="AE176" s="82">
        <f t="shared" si="95"/>
        <v>0</v>
      </c>
      <c r="AF176" s="82">
        <f t="shared" si="95"/>
        <v>0</v>
      </c>
      <c r="AG176" s="82">
        <f t="shared" si="95"/>
        <v>0</v>
      </c>
      <c r="AH176" s="82">
        <f t="shared" si="95"/>
        <v>0</v>
      </c>
      <c r="AI176" s="82">
        <f t="shared" si="96"/>
        <v>0</v>
      </c>
      <c r="AJ176" s="82">
        <f t="shared" si="96"/>
        <v>0</v>
      </c>
      <c r="AK176" s="82">
        <f t="shared" si="96"/>
        <v>0</v>
      </c>
      <c r="AT176" s="26"/>
      <c r="AU176" s="19"/>
      <c r="AV176" s="19"/>
    </row>
    <row r="177" spans="23:48" x14ac:dyDescent="0.25">
      <c r="W177" s="82">
        <f t="shared" si="93"/>
        <v>0</v>
      </c>
      <c r="X177" s="82">
        <f t="shared" si="93"/>
        <v>0</v>
      </c>
      <c r="Y177" s="82">
        <f t="shared" si="93"/>
        <v>0</v>
      </c>
      <c r="Z177" s="82">
        <f t="shared" si="93"/>
        <v>0</v>
      </c>
      <c r="AA177" s="82">
        <f t="shared" si="94"/>
        <v>0</v>
      </c>
      <c r="AB177" s="82">
        <f t="shared" si="94"/>
        <v>0</v>
      </c>
      <c r="AC177" s="82">
        <f t="shared" si="94"/>
        <v>0</v>
      </c>
      <c r="AD177" s="82">
        <f t="shared" si="94"/>
        <v>0</v>
      </c>
      <c r="AE177" s="82">
        <f t="shared" si="95"/>
        <v>0</v>
      </c>
      <c r="AF177" s="82">
        <f t="shared" si="95"/>
        <v>0</v>
      </c>
      <c r="AG177" s="82">
        <f t="shared" si="95"/>
        <v>0</v>
      </c>
      <c r="AH177" s="82">
        <f t="shared" si="95"/>
        <v>0</v>
      </c>
      <c r="AI177" s="82">
        <f t="shared" si="96"/>
        <v>0</v>
      </c>
      <c r="AJ177" s="82">
        <f t="shared" si="96"/>
        <v>0</v>
      </c>
      <c r="AK177" s="82">
        <f t="shared" si="96"/>
        <v>0</v>
      </c>
      <c r="AT177" s="26"/>
      <c r="AU177" s="19"/>
      <c r="AV177" s="19"/>
    </row>
    <row r="178" spans="23:48" x14ac:dyDescent="0.25">
      <c r="W178" s="82">
        <f t="shared" si="93"/>
        <v>0</v>
      </c>
      <c r="X178" s="82">
        <f t="shared" si="93"/>
        <v>0</v>
      </c>
      <c r="Y178" s="82">
        <f t="shared" si="93"/>
        <v>0</v>
      </c>
      <c r="Z178" s="82">
        <f t="shared" si="93"/>
        <v>0</v>
      </c>
      <c r="AA178" s="82">
        <f t="shared" si="94"/>
        <v>0</v>
      </c>
      <c r="AB178" s="82">
        <f t="shared" si="94"/>
        <v>0</v>
      </c>
      <c r="AC178" s="82">
        <f t="shared" si="94"/>
        <v>0</v>
      </c>
      <c r="AD178" s="82">
        <f t="shared" si="94"/>
        <v>0</v>
      </c>
      <c r="AE178" s="82">
        <f t="shared" si="95"/>
        <v>0</v>
      </c>
      <c r="AF178" s="82">
        <f t="shared" si="95"/>
        <v>0</v>
      </c>
      <c r="AG178" s="82">
        <f t="shared" si="95"/>
        <v>0</v>
      </c>
      <c r="AH178" s="82">
        <f t="shared" si="95"/>
        <v>0</v>
      </c>
      <c r="AI178" s="82">
        <f t="shared" si="96"/>
        <v>0</v>
      </c>
      <c r="AJ178" s="82">
        <f t="shared" si="96"/>
        <v>0</v>
      </c>
      <c r="AK178" s="82">
        <f t="shared" si="96"/>
        <v>0</v>
      </c>
    </row>
    <row r="179" spans="23:48" x14ac:dyDescent="0.25">
      <c r="W179" s="82">
        <f t="shared" si="93"/>
        <v>0</v>
      </c>
      <c r="X179" s="82">
        <f t="shared" si="93"/>
        <v>0</v>
      </c>
      <c r="Y179" s="82">
        <f t="shared" si="93"/>
        <v>0</v>
      </c>
      <c r="Z179" s="82">
        <f t="shared" si="93"/>
        <v>0</v>
      </c>
      <c r="AA179" s="82">
        <f t="shared" si="94"/>
        <v>0</v>
      </c>
      <c r="AB179" s="82">
        <f t="shared" si="94"/>
        <v>0</v>
      </c>
      <c r="AC179" s="82">
        <f t="shared" si="94"/>
        <v>0</v>
      </c>
      <c r="AD179" s="82">
        <f t="shared" si="94"/>
        <v>0</v>
      </c>
      <c r="AE179" s="82">
        <f t="shared" si="95"/>
        <v>0</v>
      </c>
      <c r="AF179" s="82">
        <f t="shared" si="95"/>
        <v>0</v>
      </c>
      <c r="AG179" s="82">
        <f t="shared" si="95"/>
        <v>0</v>
      </c>
      <c r="AH179" s="82">
        <f t="shared" si="95"/>
        <v>0</v>
      </c>
      <c r="AI179" s="82">
        <f t="shared" si="96"/>
        <v>0</v>
      </c>
      <c r="AJ179" s="82">
        <f t="shared" si="96"/>
        <v>0</v>
      </c>
      <c r="AK179" s="82">
        <f t="shared" si="96"/>
        <v>0</v>
      </c>
    </row>
    <row r="180" spans="23:48" x14ac:dyDescent="0.25">
      <c r="W180" s="82">
        <f t="shared" si="93"/>
        <v>0</v>
      </c>
      <c r="X180" s="82">
        <f t="shared" si="93"/>
        <v>0</v>
      </c>
      <c r="Y180" s="82">
        <f t="shared" si="93"/>
        <v>0</v>
      </c>
      <c r="Z180" s="82">
        <f t="shared" si="93"/>
        <v>0</v>
      </c>
      <c r="AA180" s="82">
        <f t="shared" si="94"/>
        <v>0</v>
      </c>
      <c r="AB180" s="82">
        <f t="shared" si="94"/>
        <v>0</v>
      </c>
      <c r="AC180" s="82">
        <f t="shared" si="94"/>
        <v>0</v>
      </c>
      <c r="AD180" s="82">
        <f t="shared" si="94"/>
        <v>0</v>
      </c>
      <c r="AE180" s="82">
        <f t="shared" si="95"/>
        <v>0</v>
      </c>
      <c r="AF180" s="82">
        <f t="shared" si="95"/>
        <v>0</v>
      </c>
      <c r="AG180" s="82">
        <f t="shared" si="95"/>
        <v>0</v>
      </c>
      <c r="AH180" s="82">
        <f t="shared" si="95"/>
        <v>0</v>
      </c>
      <c r="AI180" s="82">
        <f t="shared" si="96"/>
        <v>0</v>
      </c>
      <c r="AJ180" s="82">
        <f t="shared" si="96"/>
        <v>0</v>
      </c>
      <c r="AK180" s="82">
        <f t="shared" si="96"/>
        <v>0</v>
      </c>
    </row>
    <row r="181" spans="23:48" x14ac:dyDescent="0.25">
      <c r="W181" s="82">
        <f t="shared" si="93"/>
        <v>0</v>
      </c>
      <c r="X181" s="82">
        <f t="shared" si="93"/>
        <v>0</v>
      </c>
      <c r="Y181" s="82">
        <f t="shared" si="93"/>
        <v>0</v>
      </c>
      <c r="Z181" s="82">
        <f t="shared" si="93"/>
        <v>0</v>
      </c>
      <c r="AA181" s="82">
        <f t="shared" si="94"/>
        <v>0</v>
      </c>
      <c r="AB181" s="82">
        <f t="shared" si="94"/>
        <v>0</v>
      </c>
      <c r="AC181" s="82">
        <f t="shared" si="94"/>
        <v>0</v>
      </c>
      <c r="AD181" s="82">
        <f t="shared" si="94"/>
        <v>0</v>
      </c>
      <c r="AE181" s="82">
        <f t="shared" si="95"/>
        <v>0</v>
      </c>
      <c r="AF181" s="82">
        <f t="shared" si="95"/>
        <v>0</v>
      </c>
      <c r="AG181" s="82">
        <f t="shared" si="95"/>
        <v>0</v>
      </c>
      <c r="AH181" s="82">
        <f t="shared" si="95"/>
        <v>0</v>
      </c>
      <c r="AI181" s="82">
        <f t="shared" si="96"/>
        <v>0</v>
      </c>
      <c r="AJ181" s="82">
        <f t="shared" si="96"/>
        <v>0</v>
      </c>
      <c r="AK181" s="82">
        <f t="shared" si="96"/>
        <v>0</v>
      </c>
    </row>
    <row r="182" spans="23:48" x14ac:dyDescent="0.25">
      <c r="W182" s="82">
        <f t="shared" si="93"/>
        <v>0</v>
      </c>
      <c r="X182" s="82">
        <f t="shared" si="93"/>
        <v>0</v>
      </c>
      <c r="Y182" s="82">
        <f t="shared" si="93"/>
        <v>0</v>
      </c>
      <c r="Z182" s="82">
        <f t="shared" si="93"/>
        <v>0</v>
      </c>
      <c r="AA182" s="82">
        <f t="shared" si="94"/>
        <v>0</v>
      </c>
      <c r="AB182" s="82">
        <f t="shared" si="94"/>
        <v>0</v>
      </c>
      <c r="AC182" s="82">
        <f t="shared" si="94"/>
        <v>0</v>
      </c>
      <c r="AD182" s="82">
        <f t="shared" si="94"/>
        <v>0</v>
      </c>
      <c r="AE182" s="82">
        <f t="shared" si="95"/>
        <v>0</v>
      </c>
      <c r="AF182" s="82">
        <f t="shared" si="95"/>
        <v>0</v>
      </c>
      <c r="AG182" s="82">
        <f t="shared" si="95"/>
        <v>0</v>
      </c>
      <c r="AH182" s="82">
        <f t="shared" si="95"/>
        <v>0</v>
      </c>
      <c r="AI182" s="82">
        <f t="shared" si="96"/>
        <v>0</v>
      </c>
      <c r="AJ182" s="82">
        <f t="shared" si="96"/>
        <v>0</v>
      </c>
      <c r="AK182" s="82">
        <f t="shared" si="96"/>
        <v>0</v>
      </c>
    </row>
    <row r="183" spans="23:48" x14ac:dyDescent="0.25">
      <c r="W183" s="82">
        <f t="shared" si="93"/>
        <v>0</v>
      </c>
      <c r="X183" s="82">
        <f t="shared" si="93"/>
        <v>0</v>
      </c>
      <c r="Y183" s="82">
        <f t="shared" si="93"/>
        <v>0</v>
      </c>
      <c r="Z183" s="82">
        <f t="shared" si="93"/>
        <v>0</v>
      </c>
      <c r="AA183" s="82">
        <f t="shared" si="94"/>
        <v>0</v>
      </c>
      <c r="AB183" s="82">
        <f t="shared" si="94"/>
        <v>0</v>
      </c>
      <c r="AC183" s="82">
        <f t="shared" si="94"/>
        <v>0</v>
      </c>
      <c r="AD183" s="82">
        <f t="shared" si="94"/>
        <v>0</v>
      </c>
      <c r="AE183" s="82">
        <f t="shared" si="95"/>
        <v>0</v>
      </c>
      <c r="AF183" s="82">
        <f t="shared" si="95"/>
        <v>0</v>
      </c>
      <c r="AG183" s="82">
        <f t="shared" si="95"/>
        <v>0</v>
      </c>
      <c r="AH183" s="82">
        <f t="shared" si="95"/>
        <v>0</v>
      </c>
      <c r="AI183" s="82">
        <f t="shared" si="96"/>
        <v>0</v>
      </c>
      <c r="AJ183" s="82">
        <f t="shared" si="96"/>
        <v>0</v>
      </c>
      <c r="AK183" s="82">
        <f t="shared" si="96"/>
        <v>0</v>
      </c>
    </row>
    <row r="184" spans="23:48" x14ac:dyDescent="0.25">
      <c r="W184" s="82">
        <f t="shared" si="93"/>
        <v>0</v>
      </c>
      <c r="X184" s="82">
        <f t="shared" si="93"/>
        <v>0</v>
      </c>
      <c r="Y184" s="82">
        <f t="shared" si="93"/>
        <v>0</v>
      </c>
      <c r="Z184" s="82">
        <f t="shared" si="93"/>
        <v>0</v>
      </c>
      <c r="AA184" s="82">
        <f t="shared" si="94"/>
        <v>0</v>
      </c>
      <c r="AB184" s="82">
        <f t="shared" si="94"/>
        <v>0</v>
      </c>
      <c r="AC184" s="82">
        <f t="shared" si="94"/>
        <v>0</v>
      </c>
      <c r="AD184" s="82">
        <f t="shared" si="94"/>
        <v>0</v>
      </c>
      <c r="AE184" s="82">
        <f t="shared" si="95"/>
        <v>0</v>
      </c>
      <c r="AF184" s="82">
        <f t="shared" si="95"/>
        <v>0</v>
      </c>
      <c r="AG184" s="82">
        <f t="shared" si="95"/>
        <v>0</v>
      </c>
      <c r="AH184" s="82">
        <f t="shared" si="95"/>
        <v>0</v>
      </c>
      <c r="AI184" s="82">
        <f t="shared" si="96"/>
        <v>0</v>
      </c>
      <c r="AJ184" s="82">
        <f t="shared" si="96"/>
        <v>0</v>
      </c>
      <c r="AK184" s="82">
        <f t="shared" si="96"/>
        <v>0</v>
      </c>
    </row>
    <row r="185" spans="23:48" x14ac:dyDescent="0.25">
      <c r="W185" s="82">
        <f t="shared" si="93"/>
        <v>0</v>
      </c>
      <c r="X185" s="82">
        <f t="shared" si="93"/>
        <v>0</v>
      </c>
      <c r="Y185" s="82">
        <f t="shared" si="93"/>
        <v>0</v>
      </c>
      <c r="Z185" s="82">
        <f t="shared" si="93"/>
        <v>0</v>
      </c>
      <c r="AA185" s="82">
        <f t="shared" si="94"/>
        <v>0</v>
      </c>
      <c r="AB185" s="82">
        <f t="shared" si="94"/>
        <v>0</v>
      </c>
      <c r="AC185" s="82">
        <f t="shared" si="94"/>
        <v>0</v>
      </c>
      <c r="AD185" s="82">
        <f t="shared" si="94"/>
        <v>0</v>
      </c>
      <c r="AE185" s="82">
        <f t="shared" si="95"/>
        <v>0</v>
      </c>
      <c r="AF185" s="82">
        <f t="shared" si="95"/>
        <v>0</v>
      </c>
      <c r="AG185" s="82">
        <f t="shared" si="95"/>
        <v>0</v>
      </c>
      <c r="AH185" s="82">
        <f t="shared" si="95"/>
        <v>0</v>
      </c>
      <c r="AI185" s="82">
        <f t="shared" si="96"/>
        <v>0</v>
      </c>
      <c r="AJ185" s="82">
        <f t="shared" si="96"/>
        <v>0</v>
      </c>
      <c r="AK185" s="82">
        <f t="shared" si="96"/>
        <v>0</v>
      </c>
    </row>
    <row r="186" spans="23:48" x14ac:dyDescent="0.25">
      <c r="W186" s="82">
        <f t="shared" si="93"/>
        <v>0</v>
      </c>
      <c r="X186" s="82">
        <f t="shared" si="93"/>
        <v>0</v>
      </c>
      <c r="Y186" s="82">
        <f t="shared" si="93"/>
        <v>0</v>
      </c>
      <c r="Z186" s="82">
        <f t="shared" si="93"/>
        <v>0</v>
      </c>
      <c r="AA186" s="82">
        <f t="shared" si="94"/>
        <v>0</v>
      </c>
      <c r="AB186" s="82">
        <f t="shared" si="94"/>
        <v>0</v>
      </c>
      <c r="AC186" s="82">
        <f t="shared" si="94"/>
        <v>0</v>
      </c>
      <c r="AD186" s="82">
        <f t="shared" si="94"/>
        <v>0</v>
      </c>
      <c r="AE186" s="82">
        <f t="shared" si="95"/>
        <v>0</v>
      </c>
      <c r="AF186" s="82">
        <f t="shared" si="95"/>
        <v>0</v>
      </c>
      <c r="AG186" s="82">
        <f t="shared" si="95"/>
        <v>0</v>
      </c>
      <c r="AH186" s="82">
        <f t="shared" si="95"/>
        <v>0</v>
      </c>
      <c r="AI186" s="82">
        <f t="shared" si="96"/>
        <v>0</v>
      </c>
      <c r="AJ186" s="82">
        <f t="shared" si="96"/>
        <v>0</v>
      </c>
      <c r="AK186" s="82">
        <f t="shared" si="96"/>
        <v>0</v>
      </c>
    </row>
    <row r="187" spans="23:48" x14ac:dyDescent="0.25">
      <c r="W187" s="82">
        <f t="shared" si="93"/>
        <v>0</v>
      </c>
      <c r="X187" s="82">
        <f t="shared" si="93"/>
        <v>0</v>
      </c>
      <c r="Y187" s="82">
        <f t="shared" si="93"/>
        <v>0</v>
      </c>
      <c r="Z187" s="82">
        <f t="shared" si="93"/>
        <v>0</v>
      </c>
      <c r="AA187" s="82">
        <f t="shared" si="94"/>
        <v>0</v>
      </c>
      <c r="AB187" s="82">
        <f t="shared" si="94"/>
        <v>0</v>
      </c>
      <c r="AC187" s="82">
        <f t="shared" si="94"/>
        <v>0</v>
      </c>
      <c r="AD187" s="82">
        <f t="shared" si="94"/>
        <v>0</v>
      </c>
      <c r="AE187" s="82">
        <f t="shared" si="95"/>
        <v>0</v>
      </c>
      <c r="AF187" s="82">
        <f t="shared" si="95"/>
        <v>0</v>
      </c>
      <c r="AG187" s="82">
        <f t="shared" si="95"/>
        <v>0</v>
      </c>
      <c r="AH187" s="82">
        <f t="shared" si="95"/>
        <v>0</v>
      </c>
      <c r="AI187" s="82">
        <f t="shared" si="96"/>
        <v>0</v>
      </c>
      <c r="AJ187" s="82">
        <f t="shared" si="96"/>
        <v>0</v>
      </c>
      <c r="AK187" s="82">
        <f t="shared" si="96"/>
        <v>0</v>
      </c>
    </row>
    <row r="188" spans="23:48" x14ac:dyDescent="0.25">
      <c r="W188" s="82">
        <f t="shared" si="93"/>
        <v>0</v>
      </c>
      <c r="X188" s="82">
        <f t="shared" si="93"/>
        <v>0</v>
      </c>
      <c r="Y188" s="82">
        <f t="shared" si="93"/>
        <v>0</v>
      </c>
      <c r="Z188" s="82">
        <f t="shared" si="93"/>
        <v>0</v>
      </c>
      <c r="AA188" s="82">
        <f t="shared" si="94"/>
        <v>0</v>
      </c>
      <c r="AB188" s="82">
        <f t="shared" si="94"/>
        <v>0</v>
      </c>
      <c r="AC188" s="82">
        <f t="shared" si="94"/>
        <v>0</v>
      </c>
      <c r="AD188" s="82">
        <f t="shared" si="94"/>
        <v>0</v>
      </c>
      <c r="AE188" s="82">
        <f t="shared" si="95"/>
        <v>0</v>
      </c>
      <c r="AF188" s="82">
        <f t="shared" si="95"/>
        <v>0</v>
      </c>
      <c r="AG188" s="82">
        <f t="shared" si="95"/>
        <v>0</v>
      </c>
      <c r="AH188" s="82">
        <f t="shared" si="95"/>
        <v>0</v>
      </c>
      <c r="AI188" s="82">
        <f t="shared" si="96"/>
        <v>0</v>
      </c>
      <c r="AJ188" s="82">
        <f t="shared" si="96"/>
        <v>0</v>
      </c>
      <c r="AK188" s="82">
        <f t="shared" si="96"/>
        <v>0</v>
      </c>
    </row>
    <row r="189" spans="23:48" x14ac:dyDescent="0.25">
      <c r="W189" s="82">
        <f t="shared" si="93"/>
        <v>0</v>
      </c>
      <c r="X189" s="82">
        <f t="shared" si="93"/>
        <v>0</v>
      </c>
      <c r="Y189" s="82">
        <f t="shared" si="93"/>
        <v>0</v>
      </c>
      <c r="Z189" s="82">
        <f t="shared" si="93"/>
        <v>0</v>
      </c>
      <c r="AA189" s="82">
        <f t="shared" si="94"/>
        <v>0</v>
      </c>
      <c r="AB189" s="82">
        <f t="shared" si="94"/>
        <v>0</v>
      </c>
      <c r="AC189" s="82">
        <f t="shared" si="94"/>
        <v>0</v>
      </c>
      <c r="AD189" s="82">
        <f t="shared" si="94"/>
        <v>0</v>
      </c>
      <c r="AE189" s="82">
        <f t="shared" si="95"/>
        <v>0</v>
      </c>
      <c r="AF189" s="82">
        <f t="shared" si="95"/>
        <v>0</v>
      </c>
      <c r="AG189" s="82">
        <f t="shared" si="95"/>
        <v>0</v>
      </c>
      <c r="AH189" s="82">
        <f t="shared" si="95"/>
        <v>0</v>
      </c>
      <c r="AI189" s="82">
        <f t="shared" si="96"/>
        <v>0</v>
      </c>
      <c r="AJ189" s="82">
        <f t="shared" si="96"/>
        <v>0</v>
      </c>
      <c r="AK189" s="82">
        <f t="shared" si="96"/>
        <v>0</v>
      </c>
    </row>
    <row r="190" spans="23:48" x14ac:dyDescent="0.25">
      <c r="W190" s="82">
        <f t="shared" si="93"/>
        <v>0</v>
      </c>
      <c r="X190" s="82">
        <f t="shared" si="93"/>
        <v>0</v>
      </c>
      <c r="Y190" s="82">
        <f t="shared" si="93"/>
        <v>0</v>
      </c>
      <c r="Z190" s="82">
        <f t="shared" si="93"/>
        <v>0</v>
      </c>
      <c r="AA190" s="82">
        <f t="shared" si="94"/>
        <v>0</v>
      </c>
      <c r="AB190" s="82">
        <f t="shared" si="94"/>
        <v>0</v>
      </c>
      <c r="AC190" s="82">
        <f t="shared" si="94"/>
        <v>0</v>
      </c>
      <c r="AD190" s="82">
        <f t="shared" si="94"/>
        <v>0</v>
      </c>
      <c r="AE190" s="82">
        <f t="shared" si="95"/>
        <v>0</v>
      </c>
      <c r="AF190" s="82">
        <f t="shared" si="95"/>
        <v>0</v>
      </c>
      <c r="AG190" s="82">
        <f t="shared" si="95"/>
        <v>0</v>
      </c>
      <c r="AH190" s="82">
        <f t="shared" si="95"/>
        <v>0</v>
      </c>
      <c r="AI190" s="82">
        <f t="shared" si="96"/>
        <v>0</v>
      </c>
      <c r="AJ190" s="82">
        <f t="shared" si="96"/>
        <v>0</v>
      </c>
      <c r="AK190" s="82">
        <f t="shared" si="96"/>
        <v>0</v>
      </c>
    </row>
    <row r="191" spans="23:48" x14ac:dyDescent="0.25">
      <c r="W191" s="82">
        <f t="shared" si="93"/>
        <v>0</v>
      </c>
      <c r="X191" s="82">
        <f t="shared" si="93"/>
        <v>0</v>
      </c>
      <c r="Y191" s="82">
        <f t="shared" si="93"/>
        <v>0</v>
      </c>
      <c r="Z191" s="82">
        <f t="shared" si="93"/>
        <v>0</v>
      </c>
      <c r="AA191" s="82">
        <f t="shared" si="94"/>
        <v>0</v>
      </c>
      <c r="AB191" s="82">
        <f t="shared" si="94"/>
        <v>0</v>
      </c>
      <c r="AC191" s="82">
        <f t="shared" si="94"/>
        <v>0</v>
      </c>
      <c r="AD191" s="82">
        <f t="shared" si="94"/>
        <v>0</v>
      </c>
      <c r="AE191" s="82">
        <f t="shared" si="95"/>
        <v>0</v>
      </c>
      <c r="AF191" s="82">
        <f t="shared" si="95"/>
        <v>0</v>
      </c>
      <c r="AG191" s="82">
        <f t="shared" si="95"/>
        <v>0</v>
      </c>
      <c r="AH191" s="82">
        <f t="shared" si="95"/>
        <v>0</v>
      </c>
      <c r="AI191" s="82">
        <f t="shared" si="96"/>
        <v>0</v>
      </c>
      <c r="AJ191" s="82">
        <f t="shared" si="96"/>
        <v>0</v>
      </c>
      <c r="AK191" s="82">
        <f t="shared" si="96"/>
        <v>0</v>
      </c>
    </row>
    <row r="192" spans="23:48" x14ac:dyDescent="0.25">
      <c r="W192" s="82">
        <f t="shared" si="93"/>
        <v>0</v>
      </c>
      <c r="X192" s="82">
        <f t="shared" si="93"/>
        <v>0</v>
      </c>
      <c r="Y192" s="82">
        <f t="shared" si="93"/>
        <v>0</v>
      </c>
      <c r="Z192" s="82">
        <f t="shared" si="93"/>
        <v>0</v>
      </c>
      <c r="AA192" s="82">
        <f t="shared" si="94"/>
        <v>0</v>
      </c>
      <c r="AB192" s="82">
        <f t="shared" si="94"/>
        <v>0</v>
      </c>
      <c r="AC192" s="82">
        <f t="shared" si="94"/>
        <v>0</v>
      </c>
      <c r="AD192" s="82">
        <f t="shared" si="94"/>
        <v>0</v>
      </c>
      <c r="AE192" s="82">
        <f t="shared" si="95"/>
        <v>0</v>
      </c>
      <c r="AF192" s="82">
        <f t="shared" si="95"/>
        <v>0</v>
      </c>
      <c r="AG192" s="82">
        <f t="shared" si="95"/>
        <v>0</v>
      </c>
      <c r="AH192" s="82">
        <f t="shared" si="95"/>
        <v>0</v>
      </c>
      <c r="AI192" s="82">
        <f t="shared" si="96"/>
        <v>0</v>
      </c>
      <c r="AJ192" s="82">
        <f t="shared" si="96"/>
        <v>0</v>
      </c>
      <c r="AK192" s="82">
        <f t="shared" si="96"/>
        <v>0</v>
      </c>
    </row>
    <row r="193" spans="23:37" x14ac:dyDescent="0.25">
      <c r="W193" s="82">
        <f t="shared" si="93"/>
        <v>0</v>
      </c>
      <c r="X193" s="82">
        <f t="shared" si="93"/>
        <v>0</v>
      </c>
      <c r="Y193" s="82">
        <f t="shared" si="93"/>
        <v>0</v>
      </c>
      <c r="Z193" s="82">
        <f t="shared" si="93"/>
        <v>0</v>
      </c>
      <c r="AA193" s="82">
        <f t="shared" si="94"/>
        <v>0</v>
      </c>
      <c r="AB193" s="82">
        <f t="shared" si="94"/>
        <v>0</v>
      </c>
      <c r="AC193" s="82">
        <f t="shared" si="94"/>
        <v>0</v>
      </c>
      <c r="AD193" s="82">
        <f t="shared" si="94"/>
        <v>0</v>
      </c>
      <c r="AE193" s="82">
        <f t="shared" si="95"/>
        <v>0</v>
      </c>
      <c r="AF193" s="82">
        <f t="shared" si="95"/>
        <v>0</v>
      </c>
      <c r="AG193" s="82">
        <f t="shared" si="95"/>
        <v>0</v>
      </c>
      <c r="AH193" s="82">
        <f t="shared" si="95"/>
        <v>0</v>
      </c>
      <c r="AI193" s="82">
        <f t="shared" si="96"/>
        <v>0</v>
      </c>
      <c r="AJ193" s="82">
        <f t="shared" si="96"/>
        <v>0</v>
      </c>
      <c r="AK193" s="82">
        <f t="shared" si="96"/>
        <v>0</v>
      </c>
    </row>
    <row r="194" spans="23:37" x14ac:dyDescent="0.25">
      <c r="W194" s="82">
        <f t="shared" si="93"/>
        <v>0</v>
      </c>
      <c r="X194" s="82">
        <f t="shared" si="93"/>
        <v>0</v>
      </c>
      <c r="Y194" s="82">
        <f t="shared" si="93"/>
        <v>0</v>
      </c>
      <c r="Z194" s="82">
        <f t="shared" si="93"/>
        <v>0</v>
      </c>
      <c r="AA194" s="82">
        <f t="shared" si="94"/>
        <v>0</v>
      </c>
      <c r="AB194" s="82">
        <f t="shared" si="94"/>
        <v>0</v>
      </c>
      <c r="AC194" s="82">
        <f t="shared" si="94"/>
        <v>0</v>
      </c>
      <c r="AD194" s="82">
        <f t="shared" si="94"/>
        <v>0</v>
      </c>
      <c r="AE194" s="82">
        <f t="shared" si="95"/>
        <v>0</v>
      </c>
      <c r="AF194" s="82">
        <f t="shared" si="95"/>
        <v>0</v>
      </c>
      <c r="AG194" s="82">
        <f t="shared" si="95"/>
        <v>0</v>
      </c>
      <c r="AH194" s="82">
        <f t="shared" si="95"/>
        <v>0</v>
      </c>
      <c r="AI194" s="82">
        <f t="shared" si="96"/>
        <v>0</v>
      </c>
      <c r="AJ194" s="82">
        <f t="shared" si="96"/>
        <v>0</v>
      </c>
      <c r="AK194" s="82">
        <f t="shared" si="96"/>
        <v>0</v>
      </c>
    </row>
    <row r="195" spans="23:37" x14ac:dyDescent="0.25">
      <c r="W195" s="82">
        <f t="shared" si="93"/>
        <v>0</v>
      </c>
      <c r="X195" s="82">
        <f t="shared" si="93"/>
        <v>0</v>
      </c>
      <c r="Y195" s="82">
        <f t="shared" si="93"/>
        <v>0</v>
      </c>
      <c r="Z195" s="82">
        <f t="shared" si="93"/>
        <v>0</v>
      </c>
      <c r="AA195" s="82">
        <f t="shared" si="94"/>
        <v>0</v>
      </c>
      <c r="AB195" s="82">
        <f t="shared" si="94"/>
        <v>0</v>
      </c>
      <c r="AC195" s="82">
        <f t="shared" si="94"/>
        <v>0</v>
      </c>
      <c r="AD195" s="82">
        <f t="shared" si="94"/>
        <v>0</v>
      </c>
      <c r="AE195" s="82">
        <f t="shared" si="95"/>
        <v>0</v>
      </c>
      <c r="AF195" s="82">
        <f t="shared" si="95"/>
        <v>0</v>
      </c>
      <c r="AG195" s="82">
        <f t="shared" si="95"/>
        <v>0</v>
      </c>
      <c r="AH195" s="82">
        <f t="shared" si="95"/>
        <v>0</v>
      </c>
      <c r="AI195" s="82">
        <f t="shared" si="96"/>
        <v>0</v>
      </c>
      <c r="AJ195" s="82">
        <f t="shared" si="96"/>
        <v>0</v>
      </c>
      <c r="AK195" s="82">
        <f t="shared" si="96"/>
        <v>0</v>
      </c>
    </row>
    <row r="196" spans="23:37" x14ac:dyDescent="0.25">
      <c r="W196" s="82">
        <f t="shared" si="93"/>
        <v>0</v>
      </c>
      <c r="X196" s="82">
        <f t="shared" si="93"/>
        <v>0</v>
      </c>
      <c r="Y196" s="82">
        <f t="shared" si="93"/>
        <v>0</v>
      </c>
      <c r="Z196" s="82">
        <f t="shared" si="93"/>
        <v>0</v>
      </c>
      <c r="AA196" s="82">
        <f t="shared" si="94"/>
        <v>0</v>
      </c>
      <c r="AB196" s="82">
        <f t="shared" si="94"/>
        <v>0</v>
      </c>
      <c r="AC196" s="82">
        <f t="shared" si="94"/>
        <v>0</v>
      </c>
      <c r="AD196" s="82">
        <f t="shared" si="94"/>
        <v>0</v>
      </c>
      <c r="AE196" s="82">
        <f t="shared" si="95"/>
        <v>0</v>
      </c>
      <c r="AF196" s="82">
        <f t="shared" si="95"/>
        <v>0</v>
      </c>
      <c r="AG196" s="82">
        <f t="shared" si="95"/>
        <v>0</v>
      </c>
      <c r="AH196" s="82">
        <f t="shared" si="95"/>
        <v>0</v>
      </c>
      <c r="AI196" s="82">
        <f t="shared" si="96"/>
        <v>0</v>
      </c>
      <c r="AJ196" s="82">
        <f t="shared" si="96"/>
        <v>0</v>
      </c>
      <c r="AK196" s="82">
        <f t="shared" si="96"/>
        <v>0</v>
      </c>
    </row>
    <row r="197" spans="23:37" x14ac:dyDescent="0.25">
      <c r="W197" s="82">
        <f t="shared" si="93"/>
        <v>0</v>
      </c>
      <c r="X197" s="82">
        <f t="shared" si="93"/>
        <v>0</v>
      </c>
      <c r="Y197" s="82">
        <f t="shared" si="93"/>
        <v>0</v>
      </c>
      <c r="Z197" s="82">
        <f t="shared" si="93"/>
        <v>0</v>
      </c>
      <c r="AA197" s="82">
        <f t="shared" si="94"/>
        <v>0</v>
      </c>
      <c r="AB197" s="82">
        <f t="shared" si="94"/>
        <v>0</v>
      </c>
      <c r="AC197" s="82">
        <f t="shared" si="94"/>
        <v>0</v>
      </c>
      <c r="AD197" s="82">
        <f t="shared" si="94"/>
        <v>0</v>
      </c>
      <c r="AE197" s="82">
        <f t="shared" si="95"/>
        <v>0</v>
      </c>
      <c r="AF197" s="82">
        <f t="shared" si="95"/>
        <v>0</v>
      </c>
      <c r="AG197" s="82">
        <f t="shared" si="95"/>
        <v>0</v>
      </c>
      <c r="AH197" s="82">
        <f t="shared" si="95"/>
        <v>0</v>
      </c>
      <c r="AI197" s="82">
        <f t="shared" si="96"/>
        <v>0</v>
      </c>
      <c r="AJ197" s="82">
        <f t="shared" si="96"/>
        <v>0</v>
      </c>
      <c r="AK197" s="82">
        <f t="shared" si="96"/>
        <v>0</v>
      </c>
    </row>
    <row r="198" spans="23:37" x14ac:dyDescent="0.25">
      <c r="W198" s="82">
        <f t="shared" si="93"/>
        <v>0</v>
      </c>
      <c r="X198" s="82">
        <f t="shared" si="93"/>
        <v>0</v>
      </c>
      <c r="Y198" s="82">
        <f t="shared" si="93"/>
        <v>0</v>
      </c>
      <c r="Z198" s="82">
        <f t="shared" si="93"/>
        <v>0</v>
      </c>
      <c r="AA198" s="82">
        <f t="shared" si="94"/>
        <v>0</v>
      </c>
      <c r="AB198" s="82">
        <f t="shared" si="94"/>
        <v>0</v>
      </c>
      <c r="AC198" s="82">
        <f t="shared" si="94"/>
        <v>0</v>
      </c>
      <c r="AD198" s="82">
        <f t="shared" si="94"/>
        <v>0</v>
      </c>
      <c r="AE198" s="82">
        <f t="shared" si="95"/>
        <v>0</v>
      </c>
      <c r="AF198" s="82">
        <f t="shared" si="95"/>
        <v>0</v>
      </c>
      <c r="AG198" s="82">
        <f t="shared" si="95"/>
        <v>0</v>
      </c>
      <c r="AH198" s="82">
        <f t="shared" si="95"/>
        <v>0</v>
      </c>
      <c r="AI198" s="82">
        <f t="shared" si="96"/>
        <v>0</v>
      </c>
      <c r="AJ198" s="82">
        <f t="shared" si="96"/>
        <v>0</v>
      </c>
      <c r="AK198" s="82">
        <f t="shared" si="96"/>
        <v>0</v>
      </c>
    </row>
    <row r="199" spans="23:37" x14ac:dyDescent="0.25">
      <c r="W199" s="82">
        <f t="shared" si="93"/>
        <v>0</v>
      </c>
      <c r="X199" s="82">
        <f t="shared" si="93"/>
        <v>0</v>
      </c>
      <c r="Y199" s="82">
        <f t="shared" si="93"/>
        <v>0</v>
      </c>
      <c r="Z199" s="82">
        <f t="shared" si="93"/>
        <v>0</v>
      </c>
      <c r="AA199" s="82">
        <f t="shared" si="94"/>
        <v>0</v>
      </c>
      <c r="AB199" s="82">
        <f t="shared" si="94"/>
        <v>0</v>
      </c>
      <c r="AC199" s="82">
        <f t="shared" si="94"/>
        <v>0</v>
      </c>
      <c r="AD199" s="82">
        <f t="shared" si="94"/>
        <v>0</v>
      </c>
      <c r="AE199" s="82">
        <f t="shared" si="95"/>
        <v>0</v>
      </c>
      <c r="AF199" s="82">
        <f t="shared" si="95"/>
        <v>0</v>
      </c>
      <c r="AG199" s="82">
        <f t="shared" si="95"/>
        <v>0</v>
      </c>
      <c r="AH199" s="82">
        <f t="shared" si="95"/>
        <v>0</v>
      </c>
      <c r="AI199" s="82">
        <f t="shared" si="96"/>
        <v>0</v>
      </c>
      <c r="AJ199" s="82">
        <f t="shared" si="96"/>
        <v>0</v>
      </c>
      <c r="AK199" s="82">
        <f t="shared" si="96"/>
        <v>0</v>
      </c>
    </row>
    <row r="200" spans="23:37" x14ac:dyDescent="0.25">
      <c r="W200" s="82">
        <f t="shared" si="93"/>
        <v>0</v>
      </c>
      <c r="X200" s="82">
        <f t="shared" si="93"/>
        <v>0</v>
      </c>
      <c r="Y200" s="82">
        <f t="shared" si="93"/>
        <v>0</v>
      </c>
      <c r="Z200" s="82">
        <f t="shared" si="93"/>
        <v>0</v>
      </c>
      <c r="AA200" s="82">
        <f t="shared" si="94"/>
        <v>0</v>
      </c>
      <c r="AB200" s="82">
        <f t="shared" si="94"/>
        <v>0</v>
      </c>
      <c r="AC200" s="82">
        <f t="shared" si="94"/>
        <v>0</v>
      </c>
      <c r="AD200" s="82">
        <f t="shared" si="94"/>
        <v>0</v>
      </c>
      <c r="AE200" s="82">
        <f t="shared" si="95"/>
        <v>0</v>
      </c>
      <c r="AF200" s="82">
        <f t="shared" si="95"/>
        <v>0</v>
      </c>
      <c r="AG200" s="82">
        <f t="shared" si="95"/>
        <v>0</v>
      </c>
      <c r="AH200" s="82">
        <f t="shared" si="95"/>
        <v>0</v>
      </c>
      <c r="AI200" s="82">
        <f t="shared" si="96"/>
        <v>0</v>
      </c>
      <c r="AJ200" s="82">
        <f t="shared" si="96"/>
        <v>0</v>
      </c>
      <c r="AK200" s="82">
        <f t="shared" si="96"/>
        <v>0</v>
      </c>
    </row>
    <row r="201" spans="23:37" x14ac:dyDescent="0.25">
      <c r="W201" s="82">
        <f t="shared" si="93"/>
        <v>0</v>
      </c>
      <c r="X201" s="82">
        <f t="shared" si="93"/>
        <v>0</v>
      </c>
      <c r="Y201" s="82">
        <f t="shared" si="93"/>
        <v>0</v>
      </c>
      <c r="Z201" s="82">
        <f t="shared" si="93"/>
        <v>0</v>
      </c>
      <c r="AA201" s="82">
        <f t="shared" si="94"/>
        <v>0</v>
      </c>
      <c r="AB201" s="82">
        <f t="shared" si="94"/>
        <v>0</v>
      </c>
      <c r="AC201" s="82">
        <f t="shared" si="94"/>
        <v>0</v>
      </c>
      <c r="AD201" s="82">
        <f t="shared" si="94"/>
        <v>0</v>
      </c>
      <c r="AE201" s="82">
        <f t="shared" si="95"/>
        <v>0</v>
      </c>
      <c r="AF201" s="82">
        <f t="shared" si="95"/>
        <v>0</v>
      </c>
      <c r="AG201" s="82">
        <f t="shared" si="95"/>
        <v>0</v>
      </c>
      <c r="AH201" s="82">
        <f t="shared" si="95"/>
        <v>0</v>
      </c>
      <c r="AI201" s="82">
        <f t="shared" si="96"/>
        <v>0</v>
      </c>
      <c r="AJ201" s="82">
        <f t="shared" si="96"/>
        <v>0</v>
      </c>
      <c r="AK201" s="82">
        <f t="shared" si="96"/>
        <v>0</v>
      </c>
    </row>
    <row r="202" spans="23:37" x14ac:dyDescent="0.25">
      <c r="W202" s="82">
        <f t="shared" si="93"/>
        <v>0</v>
      </c>
      <c r="X202" s="82">
        <f t="shared" si="93"/>
        <v>0</v>
      </c>
      <c r="Y202" s="82">
        <f t="shared" si="93"/>
        <v>0</v>
      </c>
      <c r="Z202" s="82">
        <f t="shared" si="93"/>
        <v>0</v>
      </c>
      <c r="AA202" s="82">
        <f t="shared" si="94"/>
        <v>0</v>
      </c>
      <c r="AB202" s="82">
        <f t="shared" si="94"/>
        <v>0</v>
      </c>
      <c r="AC202" s="82">
        <f t="shared" si="94"/>
        <v>0</v>
      </c>
      <c r="AD202" s="82">
        <f t="shared" si="94"/>
        <v>0</v>
      </c>
      <c r="AE202" s="82">
        <f t="shared" si="95"/>
        <v>0</v>
      </c>
      <c r="AF202" s="82">
        <f t="shared" si="95"/>
        <v>0</v>
      </c>
      <c r="AG202" s="82">
        <f t="shared" si="95"/>
        <v>0</v>
      </c>
      <c r="AH202" s="82">
        <f t="shared" si="95"/>
        <v>0</v>
      </c>
      <c r="AI202" s="82">
        <f t="shared" si="96"/>
        <v>0</v>
      </c>
      <c r="AJ202" s="82">
        <f t="shared" si="96"/>
        <v>0</v>
      </c>
      <c r="AK202" s="82">
        <f t="shared" si="96"/>
        <v>0</v>
      </c>
    </row>
    <row r="203" spans="23:37" x14ac:dyDescent="0.25">
      <c r="W203" s="82">
        <f t="shared" si="93"/>
        <v>0</v>
      </c>
      <c r="X203" s="82">
        <f t="shared" si="93"/>
        <v>0</v>
      </c>
      <c r="Y203" s="82">
        <f t="shared" si="93"/>
        <v>0</v>
      </c>
      <c r="Z203" s="82">
        <f t="shared" si="93"/>
        <v>0</v>
      </c>
      <c r="AA203" s="82">
        <f t="shared" si="94"/>
        <v>0</v>
      </c>
      <c r="AB203" s="82">
        <f t="shared" si="94"/>
        <v>0</v>
      </c>
      <c r="AC203" s="82">
        <f t="shared" si="94"/>
        <v>0</v>
      </c>
      <c r="AD203" s="82">
        <f t="shared" si="94"/>
        <v>0</v>
      </c>
      <c r="AE203" s="82">
        <f t="shared" si="95"/>
        <v>0</v>
      </c>
      <c r="AF203" s="82">
        <f t="shared" si="95"/>
        <v>0</v>
      </c>
      <c r="AG203" s="82">
        <f t="shared" si="95"/>
        <v>0</v>
      </c>
      <c r="AH203" s="82">
        <f t="shared" si="95"/>
        <v>0</v>
      </c>
      <c r="AI203" s="82">
        <f t="shared" si="96"/>
        <v>0</v>
      </c>
      <c r="AJ203" s="82">
        <f t="shared" si="96"/>
        <v>0</v>
      </c>
      <c r="AK203" s="82">
        <f t="shared" si="96"/>
        <v>0</v>
      </c>
    </row>
    <row r="204" spans="23:37" x14ac:dyDescent="0.25">
      <c r="W204" s="82">
        <f t="shared" si="93"/>
        <v>0</v>
      </c>
      <c r="X204" s="82">
        <f t="shared" si="93"/>
        <v>0</v>
      </c>
      <c r="Y204" s="82">
        <f t="shared" si="93"/>
        <v>0</v>
      </c>
      <c r="Z204" s="82">
        <f t="shared" si="93"/>
        <v>0</v>
      </c>
      <c r="AA204" s="82">
        <f t="shared" si="94"/>
        <v>0</v>
      </c>
      <c r="AB204" s="82">
        <f t="shared" si="94"/>
        <v>0</v>
      </c>
      <c r="AC204" s="82">
        <f t="shared" si="94"/>
        <v>0</v>
      </c>
      <c r="AD204" s="82">
        <f t="shared" si="94"/>
        <v>0</v>
      </c>
      <c r="AE204" s="82">
        <f t="shared" si="95"/>
        <v>0</v>
      </c>
      <c r="AF204" s="82">
        <f t="shared" si="95"/>
        <v>0</v>
      </c>
      <c r="AG204" s="82">
        <f t="shared" si="95"/>
        <v>0</v>
      </c>
      <c r="AH204" s="82">
        <f t="shared" si="95"/>
        <v>0</v>
      </c>
      <c r="AI204" s="82">
        <f t="shared" si="96"/>
        <v>0</v>
      </c>
      <c r="AJ204" s="82">
        <f t="shared" si="96"/>
        <v>0</v>
      </c>
      <c r="AK204" s="82">
        <f t="shared" si="96"/>
        <v>0</v>
      </c>
    </row>
    <row r="205" spans="23:37" x14ac:dyDescent="0.25">
      <c r="W205" s="82">
        <f t="shared" si="93"/>
        <v>0</v>
      </c>
      <c r="X205" s="82">
        <f t="shared" si="93"/>
        <v>0</v>
      </c>
      <c r="Y205" s="82">
        <f t="shared" si="93"/>
        <v>0</v>
      </c>
      <c r="Z205" s="82">
        <f t="shared" si="93"/>
        <v>0</v>
      </c>
      <c r="AA205" s="82">
        <f t="shared" si="94"/>
        <v>0</v>
      </c>
      <c r="AB205" s="82">
        <f t="shared" si="94"/>
        <v>0</v>
      </c>
      <c r="AC205" s="82">
        <f t="shared" si="94"/>
        <v>0</v>
      </c>
      <c r="AD205" s="82">
        <f t="shared" si="94"/>
        <v>0</v>
      </c>
      <c r="AE205" s="82">
        <f t="shared" si="95"/>
        <v>0</v>
      </c>
      <c r="AF205" s="82">
        <f t="shared" si="95"/>
        <v>0</v>
      </c>
      <c r="AG205" s="82">
        <f t="shared" si="95"/>
        <v>0</v>
      </c>
      <c r="AH205" s="82">
        <f t="shared" si="95"/>
        <v>0</v>
      </c>
      <c r="AI205" s="82">
        <f t="shared" si="96"/>
        <v>0</v>
      </c>
      <c r="AJ205" s="82">
        <f t="shared" si="96"/>
        <v>0</v>
      </c>
      <c r="AK205" s="82">
        <f t="shared" si="96"/>
        <v>0</v>
      </c>
    </row>
    <row r="206" spans="23:37" x14ac:dyDescent="0.25">
      <c r="W206" s="82">
        <f t="shared" si="93"/>
        <v>0</v>
      </c>
      <c r="X206" s="82">
        <f t="shared" si="93"/>
        <v>0</v>
      </c>
      <c r="Y206" s="82">
        <f t="shared" si="93"/>
        <v>0</v>
      </c>
      <c r="Z206" s="82">
        <f t="shared" si="93"/>
        <v>0</v>
      </c>
      <c r="AA206" s="82">
        <f t="shared" si="94"/>
        <v>0</v>
      </c>
      <c r="AB206" s="82">
        <f t="shared" si="94"/>
        <v>0</v>
      </c>
      <c r="AC206" s="82">
        <f t="shared" si="94"/>
        <v>0</v>
      </c>
      <c r="AD206" s="82">
        <f t="shared" si="94"/>
        <v>0</v>
      </c>
      <c r="AE206" s="82">
        <f t="shared" si="95"/>
        <v>0</v>
      </c>
      <c r="AF206" s="82">
        <f t="shared" si="95"/>
        <v>0</v>
      </c>
      <c r="AG206" s="82">
        <f t="shared" si="95"/>
        <v>0</v>
      </c>
      <c r="AH206" s="82">
        <f t="shared" si="95"/>
        <v>0</v>
      </c>
      <c r="AI206" s="82">
        <f t="shared" si="96"/>
        <v>0</v>
      </c>
      <c r="AJ206" s="82">
        <f t="shared" si="96"/>
        <v>0</v>
      </c>
      <c r="AK206" s="82">
        <f t="shared" si="96"/>
        <v>0</v>
      </c>
    </row>
    <row r="207" spans="23:37" x14ac:dyDescent="0.25">
      <c r="W207" s="82">
        <f t="shared" si="93"/>
        <v>0</v>
      </c>
      <c r="X207" s="82">
        <f t="shared" si="93"/>
        <v>0</v>
      </c>
      <c r="Y207" s="82">
        <f t="shared" si="93"/>
        <v>0</v>
      </c>
      <c r="Z207" s="82">
        <f t="shared" si="93"/>
        <v>0</v>
      </c>
      <c r="AA207" s="82">
        <f t="shared" si="94"/>
        <v>0</v>
      </c>
      <c r="AB207" s="82">
        <f t="shared" si="94"/>
        <v>0</v>
      </c>
      <c r="AC207" s="82">
        <f t="shared" si="94"/>
        <v>0</v>
      </c>
      <c r="AD207" s="82">
        <f t="shared" si="94"/>
        <v>0</v>
      </c>
      <c r="AE207" s="82">
        <f t="shared" si="95"/>
        <v>0</v>
      </c>
      <c r="AF207" s="82">
        <f t="shared" si="95"/>
        <v>0</v>
      </c>
      <c r="AG207" s="82">
        <f t="shared" si="95"/>
        <v>0</v>
      </c>
      <c r="AH207" s="82">
        <f t="shared" si="95"/>
        <v>0</v>
      </c>
      <c r="AI207" s="82">
        <f t="shared" si="96"/>
        <v>0</v>
      </c>
      <c r="AJ207" s="82">
        <f t="shared" si="96"/>
        <v>0</v>
      </c>
      <c r="AK207" s="82">
        <f t="shared" si="96"/>
        <v>0</v>
      </c>
    </row>
    <row r="208" spans="23:37" x14ac:dyDescent="0.25">
      <c r="W208" s="82">
        <f t="shared" si="93"/>
        <v>0</v>
      </c>
      <c r="X208" s="82">
        <f t="shared" si="93"/>
        <v>0</v>
      </c>
      <c r="Y208" s="82">
        <f t="shared" si="93"/>
        <v>0</v>
      </c>
      <c r="Z208" s="82">
        <f t="shared" si="93"/>
        <v>0</v>
      </c>
      <c r="AA208" s="82">
        <f t="shared" si="94"/>
        <v>0</v>
      </c>
      <c r="AB208" s="82">
        <f t="shared" si="94"/>
        <v>0</v>
      </c>
      <c r="AC208" s="82">
        <f t="shared" si="94"/>
        <v>0</v>
      </c>
      <c r="AD208" s="82">
        <f t="shared" si="94"/>
        <v>0</v>
      </c>
      <c r="AE208" s="82">
        <f t="shared" si="95"/>
        <v>0</v>
      </c>
      <c r="AF208" s="82">
        <f t="shared" si="95"/>
        <v>0</v>
      </c>
      <c r="AG208" s="82">
        <f t="shared" si="95"/>
        <v>0</v>
      </c>
      <c r="AH208" s="82">
        <f t="shared" si="95"/>
        <v>0</v>
      </c>
      <c r="AI208" s="82">
        <f t="shared" si="96"/>
        <v>0</v>
      </c>
      <c r="AJ208" s="82">
        <f t="shared" si="96"/>
        <v>0</v>
      </c>
      <c r="AK208" s="82">
        <f t="shared" si="96"/>
        <v>0</v>
      </c>
    </row>
    <row r="209" spans="23:37" x14ac:dyDescent="0.25">
      <c r="W209" s="82">
        <f t="shared" si="93"/>
        <v>0</v>
      </c>
      <c r="X209" s="82">
        <f t="shared" si="93"/>
        <v>0</v>
      </c>
      <c r="Y209" s="82">
        <f t="shared" si="93"/>
        <v>0</v>
      </c>
      <c r="Z209" s="82">
        <f t="shared" si="93"/>
        <v>0</v>
      </c>
      <c r="AA209" s="82">
        <f t="shared" si="94"/>
        <v>0</v>
      </c>
      <c r="AB209" s="82">
        <f t="shared" si="94"/>
        <v>0</v>
      </c>
      <c r="AC209" s="82">
        <f t="shared" si="94"/>
        <v>0</v>
      </c>
      <c r="AD209" s="82">
        <f t="shared" si="94"/>
        <v>0</v>
      </c>
      <c r="AE209" s="82">
        <f t="shared" si="95"/>
        <v>0</v>
      </c>
      <c r="AF209" s="82">
        <f t="shared" si="95"/>
        <v>0</v>
      </c>
      <c r="AG209" s="82">
        <f t="shared" si="95"/>
        <v>0</v>
      </c>
      <c r="AH209" s="82">
        <f t="shared" si="95"/>
        <v>0</v>
      </c>
      <c r="AI209" s="82">
        <f t="shared" si="96"/>
        <v>0</v>
      </c>
      <c r="AJ209" s="82">
        <f t="shared" si="96"/>
        <v>0</v>
      </c>
      <c r="AK209" s="82">
        <f t="shared" si="96"/>
        <v>0</v>
      </c>
    </row>
    <row r="210" spans="23:37" x14ac:dyDescent="0.25">
      <c r="W210" s="82">
        <f t="shared" si="93"/>
        <v>0</v>
      </c>
      <c r="X210" s="82">
        <f t="shared" si="93"/>
        <v>0</v>
      </c>
      <c r="Y210" s="82">
        <f t="shared" si="93"/>
        <v>0</v>
      </c>
      <c r="Z210" s="82">
        <f t="shared" si="93"/>
        <v>0</v>
      </c>
      <c r="AA210" s="82">
        <f t="shared" si="94"/>
        <v>0</v>
      </c>
      <c r="AB210" s="82">
        <f t="shared" si="94"/>
        <v>0</v>
      </c>
      <c r="AC210" s="82">
        <f t="shared" si="94"/>
        <v>0</v>
      </c>
      <c r="AD210" s="82">
        <f t="shared" si="94"/>
        <v>0</v>
      </c>
      <c r="AE210" s="82">
        <f t="shared" si="95"/>
        <v>0</v>
      </c>
      <c r="AF210" s="82">
        <f t="shared" si="95"/>
        <v>0</v>
      </c>
      <c r="AG210" s="82">
        <f t="shared" si="95"/>
        <v>0</v>
      </c>
      <c r="AH210" s="82">
        <f t="shared" si="95"/>
        <v>0</v>
      </c>
      <c r="AI210" s="82">
        <f t="shared" si="96"/>
        <v>0</v>
      </c>
      <c r="AJ210" s="82">
        <f t="shared" si="96"/>
        <v>0</v>
      </c>
      <c r="AK210" s="82">
        <f t="shared" si="96"/>
        <v>0</v>
      </c>
    </row>
    <row r="211" spans="23:37" x14ac:dyDescent="0.25">
      <c r="W211" s="82">
        <f t="shared" si="93"/>
        <v>0</v>
      </c>
      <c r="X211" s="82">
        <f t="shared" si="93"/>
        <v>0</v>
      </c>
      <c r="Y211" s="82">
        <f t="shared" si="93"/>
        <v>0</v>
      </c>
      <c r="Z211" s="82">
        <f t="shared" si="93"/>
        <v>0</v>
      </c>
      <c r="AA211" s="82">
        <f t="shared" si="94"/>
        <v>0</v>
      </c>
      <c r="AB211" s="82">
        <f t="shared" si="94"/>
        <v>0</v>
      </c>
      <c r="AC211" s="82">
        <f t="shared" si="94"/>
        <v>0</v>
      </c>
      <c r="AD211" s="82">
        <f t="shared" si="94"/>
        <v>0</v>
      </c>
      <c r="AE211" s="82">
        <f t="shared" si="95"/>
        <v>0</v>
      </c>
      <c r="AF211" s="82">
        <f t="shared" si="95"/>
        <v>0</v>
      </c>
      <c r="AG211" s="82">
        <f t="shared" si="95"/>
        <v>0</v>
      </c>
      <c r="AH211" s="82">
        <f t="shared" si="95"/>
        <v>0</v>
      </c>
      <c r="AI211" s="82">
        <f t="shared" si="96"/>
        <v>0</v>
      </c>
      <c r="AJ211" s="82">
        <f t="shared" si="96"/>
        <v>0</v>
      </c>
      <c r="AK211" s="82">
        <f t="shared" si="96"/>
        <v>0</v>
      </c>
    </row>
    <row r="212" spans="23:37" x14ac:dyDescent="0.25">
      <c r="W212" s="82">
        <f t="shared" si="93"/>
        <v>0</v>
      </c>
      <c r="X212" s="82">
        <f t="shared" si="93"/>
        <v>0</v>
      </c>
      <c r="Y212" s="82">
        <f t="shared" si="93"/>
        <v>0</v>
      </c>
      <c r="Z212" s="82">
        <f t="shared" si="93"/>
        <v>0</v>
      </c>
      <c r="AA212" s="82">
        <f t="shared" si="94"/>
        <v>0</v>
      </c>
      <c r="AB212" s="82">
        <f t="shared" si="94"/>
        <v>0</v>
      </c>
      <c r="AC212" s="82">
        <f t="shared" si="94"/>
        <v>0</v>
      </c>
      <c r="AD212" s="82">
        <f t="shared" si="94"/>
        <v>0</v>
      </c>
      <c r="AE212" s="82">
        <f t="shared" si="95"/>
        <v>0</v>
      </c>
      <c r="AF212" s="82">
        <f t="shared" si="95"/>
        <v>0</v>
      </c>
      <c r="AG212" s="82">
        <f t="shared" si="95"/>
        <v>0</v>
      </c>
      <c r="AH212" s="82">
        <f t="shared" si="95"/>
        <v>0</v>
      </c>
      <c r="AI212" s="82">
        <f t="shared" si="96"/>
        <v>0</v>
      </c>
      <c r="AJ212" s="82">
        <f t="shared" si="96"/>
        <v>0</v>
      </c>
      <c r="AK212" s="82">
        <f t="shared" si="96"/>
        <v>0</v>
      </c>
    </row>
    <row r="213" spans="23:37" x14ac:dyDescent="0.25">
      <c r="W213" s="82">
        <f t="shared" si="93"/>
        <v>0</v>
      </c>
      <c r="X213" s="82">
        <f t="shared" si="93"/>
        <v>0</v>
      </c>
      <c r="Y213" s="82">
        <f t="shared" si="93"/>
        <v>0</v>
      </c>
      <c r="Z213" s="82">
        <f t="shared" si="93"/>
        <v>0</v>
      </c>
      <c r="AA213" s="82">
        <f t="shared" si="94"/>
        <v>0</v>
      </c>
      <c r="AB213" s="82">
        <f t="shared" si="94"/>
        <v>0</v>
      </c>
      <c r="AC213" s="82">
        <f t="shared" si="94"/>
        <v>0</v>
      </c>
      <c r="AD213" s="82">
        <f t="shared" si="94"/>
        <v>0</v>
      </c>
      <c r="AE213" s="82">
        <f t="shared" si="95"/>
        <v>0</v>
      </c>
      <c r="AF213" s="82">
        <f t="shared" si="95"/>
        <v>0</v>
      </c>
      <c r="AG213" s="82">
        <f t="shared" si="95"/>
        <v>0</v>
      </c>
      <c r="AH213" s="82">
        <f t="shared" si="95"/>
        <v>0</v>
      </c>
      <c r="AI213" s="82">
        <f t="shared" si="96"/>
        <v>0</v>
      </c>
      <c r="AJ213" s="82">
        <f t="shared" si="96"/>
        <v>0</v>
      </c>
      <c r="AK213" s="82">
        <f t="shared" si="96"/>
        <v>0</v>
      </c>
    </row>
    <row r="214" spans="23:37" x14ac:dyDescent="0.25">
      <c r="W214" s="82">
        <f t="shared" si="93"/>
        <v>0</v>
      </c>
      <c r="X214" s="82">
        <f t="shared" si="93"/>
        <v>0</v>
      </c>
      <c r="Y214" s="82">
        <f t="shared" si="93"/>
        <v>0</v>
      </c>
      <c r="Z214" s="82">
        <f t="shared" si="93"/>
        <v>0</v>
      </c>
      <c r="AA214" s="82">
        <f t="shared" si="94"/>
        <v>0</v>
      </c>
      <c r="AB214" s="82">
        <f t="shared" si="94"/>
        <v>0</v>
      </c>
      <c r="AC214" s="82">
        <f t="shared" si="94"/>
        <v>0</v>
      </c>
      <c r="AD214" s="82">
        <f t="shared" si="94"/>
        <v>0</v>
      </c>
      <c r="AE214" s="82">
        <f t="shared" si="95"/>
        <v>0</v>
      </c>
      <c r="AF214" s="82">
        <f t="shared" si="95"/>
        <v>0</v>
      </c>
      <c r="AG214" s="82">
        <f t="shared" si="95"/>
        <v>0</v>
      </c>
      <c r="AH214" s="82">
        <f t="shared" si="95"/>
        <v>0</v>
      </c>
      <c r="AI214" s="82">
        <f t="shared" si="96"/>
        <v>0</v>
      </c>
      <c r="AJ214" s="82">
        <f t="shared" si="96"/>
        <v>0</v>
      </c>
      <c r="AK214" s="82">
        <f t="shared" si="96"/>
        <v>0</v>
      </c>
    </row>
    <row r="215" spans="23:37" x14ac:dyDescent="0.25">
      <c r="W215" s="82">
        <f t="shared" si="93"/>
        <v>0</v>
      </c>
      <c r="X215" s="82">
        <f t="shared" si="93"/>
        <v>0</v>
      </c>
      <c r="Y215" s="82">
        <f t="shared" si="93"/>
        <v>0</v>
      </c>
      <c r="Z215" s="82">
        <f t="shared" si="93"/>
        <v>0</v>
      </c>
      <c r="AA215" s="82">
        <f t="shared" si="94"/>
        <v>0</v>
      </c>
      <c r="AB215" s="82">
        <f t="shared" si="94"/>
        <v>0</v>
      </c>
      <c r="AC215" s="82">
        <f t="shared" si="94"/>
        <v>0</v>
      </c>
      <c r="AD215" s="82">
        <f t="shared" si="94"/>
        <v>0</v>
      </c>
      <c r="AE215" s="82">
        <f t="shared" si="95"/>
        <v>0</v>
      </c>
      <c r="AF215" s="82">
        <f t="shared" si="95"/>
        <v>0</v>
      </c>
      <c r="AG215" s="82">
        <f t="shared" si="95"/>
        <v>0</v>
      </c>
      <c r="AH215" s="82">
        <f t="shared" si="95"/>
        <v>0</v>
      </c>
      <c r="AI215" s="82">
        <f t="shared" si="96"/>
        <v>0</v>
      </c>
      <c r="AJ215" s="82">
        <f t="shared" si="96"/>
        <v>0</v>
      </c>
      <c r="AK215" s="82">
        <f t="shared" si="96"/>
        <v>0</v>
      </c>
    </row>
    <row r="216" spans="23:37" x14ac:dyDescent="0.25">
      <c r="W216" s="82">
        <f t="shared" si="93"/>
        <v>0</v>
      </c>
      <c r="X216" s="82">
        <f t="shared" si="93"/>
        <v>0</v>
      </c>
      <c r="Y216" s="82">
        <f t="shared" si="93"/>
        <v>0</v>
      </c>
      <c r="Z216" s="82">
        <f t="shared" si="93"/>
        <v>0</v>
      </c>
      <c r="AA216" s="82">
        <f t="shared" si="94"/>
        <v>0</v>
      </c>
      <c r="AB216" s="82">
        <f t="shared" si="94"/>
        <v>0</v>
      </c>
      <c r="AC216" s="82">
        <f t="shared" si="94"/>
        <v>0</v>
      </c>
      <c r="AD216" s="82">
        <f t="shared" si="94"/>
        <v>0</v>
      </c>
      <c r="AE216" s="82">
        <f t="shared" si="95"/>
        <v>0</v>
      </c>
      <c r="AF216" s="82">
        <f t="shared" si="95"/>
        <v>0</v>
      </c>
      <c r="AG216" s="82">
        <f t="shared" si="95"/>
        <v>0</v>
      </c>
      <c r="AH216" s="82">
        <f t="shared" si="95"/>
        <v>0</v>
      </c>
      <c r="AI216" s="82">
        <f t="shared" si="96"/>
        <v>0</v>
      </c>
      <c r="AJ216" s="82">
        <f t="shared" si="96"/>
        <v>0</v>
      </c>
      <c r="AK216" s="82">
        <f t="shared" si="96"/>
        <v>0</v>
      </c>
    </row>
    <row r="217" spans="23:37" x14ac:dyDescent="0.25">
      <c r="W217" s="82">
        <f t="shared" si="93"/>
        <v>0</v>
      </c>
      <c r="X217" s="82">
        <f t="shared" si="93"/>
        <v>0</v>
      </c>
      <c r="Y217" s="82">
        <f t="shared" si="93"/>
        <v>0</v>
      </c>
      <c r="Z217" s="82">
        <f t="shared" si="93"/>
        <v>0</v>
      </c>
      <c r="AA217" s="82">
        <f t="shared" si="94"/>
        <v>0</v>
      </c>
      <c r="AB217" s="82">
        <f t="shared" si="94"/>
        <v>0</v>
      </c>
      <c r="AC217" s="82">
        <f t="shared" si="94"/>
        <v>0</v>
      </c>
      <c r="AD217" s="82">
        <f t="shared" si="94"/>
        <v>0</v>
      </c>
      <c r="AE217" s="82">
        <f t="shared" si="95"/>
        <v>0</v>
      </c>
      <c r="AF217" s="82">
        <f t="shared" si="95"/>
        <v>0</v>
      </c>
      <c r="AG217" s="82">
        <f t="shared" si="95"/>
        <v>0</v>
      </c>
      <c r="AH217" s="82">
        <f t="shared" si="95"/>
        <v>0</v>
      </c>
      <c r="AI217" s="82">
        <f t="shared" si="96"/>
        <v>0</v>
      </c>
      <c r="AJ217" s="82">
        <f t="shared" si="96"/>
        <v>0</v>
      </c>
      <c r="AK217" s="82">
        <f t="shared" si="96"/>
        <v>0</v>
      </c>
    </row>
    <row r="218" spans="23:37" x14ac:dyDescent="0.25">
      <c r="W218" s="82">
        <f t="shared" si="93"/>
        <v>0</v>
      </c>
      <c r="X218" s="82">
        <f t="shared" si="93"/>
        <v>0</v>
      </c>
      <c r="Y218" s="82">
        <f t="shared" si="93"/>
        <v>0</v>
      </c>
      <c r="Z218" s="82">
        <f t="shared" si="93"/>
        <v>0</v>
      </c>
      <c r="AA218" s="82">
        <f t="shared" si="94"/>
        <v>0</v>
      </c>
      <c r="AB218" s="82">
        <f t="shared" si="94"/>
        <v>0</v>
      </c>
      <c r="AC218" s="82">
        <f t="shared" si="94"/>
        <v>0</v>
      </c>
      <c r="AD218" s="82">
        <f t="shared" si="94"/>
        <v>0</v>
      </c>
      <c r="AE218" s="82">
        <f t="shared" si="95"/>
        <v>0</v>
      </c>
      <c r="AF218" s="82">
        <f t="shared" si="95"/>
        <v>0</v>
      </c>
      <c r="AG218" s="82">
        <f t="shared" si="95"/>
        <v>0</v>
      </c>
      <c r="AH218" s="82">
        <f t="shared" si="95"/>
        <v>0</v>
      </c>
      <c r="AI218" s="82">
        <f t="shared" si="96"/>
        <v>0</v>
      </c>
      <c r="AJ218" s="82">
        <f t="shared" si="96"/>
        <v>0</v>
      </c>
      <c r="AK218" s="82">
        <f t="shared" si="96"/>
        <v>0</v>
      </c>
    </row>
    <row r="219" spans="23:37" x14ac:dyDescent="0.25">
      <c r="W219" s="82">
        <f t="shared" si="93"/>
        <v>0</v>
      </c>
      <c r="X219" s="82">
        <f t="shared" si="93"/>
        <v>0</v>
      </c>
      <c r="Y219" s="82">
        <f t="shared" si="93"/>
        <v>0</v>
      </c>
      <c r="Z219" s="82">
        <f t="shared" si="93"/>
        <v>0</v>
      </c>
      <c r="AA219" s="82">
        <f t="shared" si="94"/>
        <v>0</v>
      </c>
      <c r="AB219" s="82">
        <f t="shared" si="94"/>
        <v>0</v>
      </c>
      <c r="AC219" s="82">
        <f t="shared" si="94"/>
        <v>0</v>
      </c>
      <c r="AD219" s="82">
        <f t="shared" si="94"/>
        <v>0</v>
      </c>
      <c r="AE219" s="82">
        <f t="shared" si="95"/>
        <v>0</v>
      </c>
      <c r="AF219" s="82">
        <f t="shared" si="95"/>
        <v>0</v>
      </c>
      <c r="AG219" s="82">
        <f t="shared" si="95"/>
        <v>0</v>
      </c>
      <c r="AH219" s="82">
        <f t="shared" si="95"/>
        <v>0</v>
      </c>
      <c r="AI219" s="82">
        <f t="shared" si="96"/>
        <v>0</v>
      </c>
      <c r="AJ219" s="82">
        <f t="shared" si="96"/>
        <v>0</v>
      </c>
      <c r="AK219" s="82">
        <f t="shared" si="96"/>
        <v>0</v>
      </c>
    </row>
    <row r="220" spans="23:37" x14ac:dyDescent="0.25">
      <c r="W220" s="82">
        <f t="shared" si="93"/>
        <v>0</v>
      </c>
      <c r="X220" s="82">
        <f t="shared" si="93"/>
        <v>0</v>
      </c>
      <c r="Y220" s="82">
        <f t="shared" si="93"/>
        <v>0</v>
      </c>
      <c r="Z220" s="82">
        <f t="shared" si="93"/>
        <v>0</v>
      </c>
      <c r="AA220" s="82">
        <f t="shared" si="94"/>
        <v>0</v>
      </c>
      <c r="AB220" s="82">
        <f t="shared" si="94"/>
        <v>0</v>
      </c>
      <c r="AC220" s="82">
        <f t="shared" si="94"/>
        <v>0</v>
      </c>
      <c r="AD220" s="82">
        <f t="shared" si="94"/>
        <v>0</v>
      </c>
      <c r="AE220" s="82">
        <f t="shared" si="95"/>
        <v>0</v>
      </c>
      <c r="AF220" s="82">
        <f t="shared" si="95"/>
        <v>0</v>
      </c>
      <c r="AG220" s="82">
        <f t="shared" si="95"/>
        <v>0</v>
      </c>
      <c r="AH220" s="82">
        <f t="shared" si="95"/>
        <v>0</v>
      </c>
      <c r="AI220" s="82">
        <f t="shared" si="96"/>
        <v>0</v>
      </c>
      <c r="AJ220" s="82">
        <f t="shared" si="96"/>
        <v>0</v>
      </c>
      <c r="AK220" s="82">
        <f t="shared" si="96"/>
        <v>0</v>
      </c>
    </row>
    <row r="221" spans="23:37" x14ac:dyDescent="0.25">
      <c r="W221" s="82">
        <f t="shared" si="93"/>
        <v>0</v>
      </c>
      <c r="X221" s="82">
        <f t="shared" si="93"/>
        <v>0</v>
      </c>
      <c r="Y221" s="82">
        <f t="shared" si="93"/>
        <v>0</v>
      </c>
      <c r="Z221" s="82">
        <f t="shared" si="93"/>
        <v>0</v>
      </c>
      <c r="AA221" s="82">
        <f t="shared" si="94"/>
        <v>0</v>
      </c>
      <c r="AB221" s="82">
        <f t="shared" si="94"/>
        <v>0</v>
      </c>
      <c r="AC221" s="82">
        <f t="shared" si="94"/>
        <v>0</v>
      </c>
      <c r="AD221" s="82">
        <f t="shared" si="94"/>
        <v>0</v>
      </c>
      <c r="AE221" s="82">
        <f t="shared" si="95"/>
        <v>0</v>
      </c>
      <c r="AF221" s="82">
        <f t="shared" si="95"/>
        <v>0</v>
      </c>
      <c r="AG221" s="82">
        <f t="shared" si="95"/>
        <v>0</v>
      </c>
      <c r="AH221" s="82">
        <f t="shared" si="95"/>
        <v>0</v>
      </c>
      <c r="AI221" s="82">
        <f t="shared" si="96"/>
        <v>0</v>
      </c>
      <c r="AJ221" s="82">
        <f t="shared" si="96"/>
        <v>0</v>
      </c>
      <c r="AK221" s="82">
        <f t="shared" si="96"/>
        <v>0</v>
      </c>
    </row>
    <row r="222" spans="23:37" x14ac:dyDescent="0.25">
      <c r="W222" s="82">
        <f t="shared" si="93"/>
        <v>0</v>
      </c>
      <c r="X222" s="82">
        <f t="shared" si="93"/>
        <v>0</v>
      </c>
      <c r="Y222" s="82">
        <f t="shared" si="93"/>
        <v>0</v>
      </c>
      <c r="Z222" s="82">
        <f t="shared" si="93"/>
        <v>0</v>
      </c>
      <c r="AA222" s="82">
        <f t="shared" si="94"/>
        <v>0</v>
      </c>
      <c r="AB222" s="82">
        <f t="shared" si="94"/>
        <v>0</v>
      </c>
      <c r="AC222" s="82">
        <f t="shared" si="94"/>
        <v>0</v>
      </c>
      <c r="AD222" s="82">
        <f t="shared" si="94"/>
        <v>0</v>
      </c>
      <c r="AE222" s="82">
        <f t="shared" si="95"/>
        <v>0</v>
      </c>
      <c r="AF222" s="82">
        <f t="shared" si="95"/>
        <v>0</v>
      </c>
      <c r="AG222" s="82">
        <f t="shared" si="95"/>
        <v>0</v>
      </c>
      <c r="AH222" s="82">
        <f t="shared" si="95"/>
        <v>0</v>
      </c>
      <c r="AI222" s="82">
        <f t="shared" si="96"/>
        <v>0</v>
      </c>
      <c r="AJ222" s="82">
        <f t="shared" si="96"/>
        <v>0</v>
      </c>
      <c r="AK222" s="82">
        <f t="shared" si="96"/>
        <v>0</v>
      </c>
    </row>
    <row r="223" spans="23:37" x14ac:dyDescent="0.25">
      <c r="W223" s="82">
        <f t="shared" si="93"/>
        <v>0</v>
      </c>
      <c r="X223" s="82">
        <f t="shared" si="93"/>
        <v>0</v>
      </c>
      <c r="Y223" s="82">
        <f t="shared" si="93"/>
        <v>0</v>
      </c>
      <c r="Z223" s="82">
        <f t="shared" si="93"/>
        <v>0</v>
      </c>
      <c r="AA223" s="82">
        <f t="shared" si="94"/>
        <v>0</v>
      </c>
      <c r="AB223" s="82">
        <f t="shared" si="94"/>
        <v>0</v>
      </c>
      <c r="AC223" s="82">
        <f t="shared" si="94"/>
        <v>0</v>
      </c>
      <c r="AD223" s="82">
        <f t="shared" si="94"/>
        <v>0</v>
      </c>
      <c r="AE223" s="82">
        <f t="shared" si="95"/>
        <v>0</v>
      </c>
      <c r="AF223" s="82">
        <f t="shared" si="95"/>
        <v>0</v>
      </c>
      <c r="AG223" s="82">
        <f t="shared" si="95"/>
        <v>0</v>
      </c>
      <c r="AH223" s="82">
        <f t="shared" si="95"/>
        <v>0</v>
      </c>
      <c r="AI223" s="82">
        <f t="shared" si="96"/>
        <v>0</v>
      </c>
      <c r="AJ223" s="82">
        <f t="shared" si="96"/>
        <v>0</v>
      </c>
      <c r="AK223" s="82">
        <f t="shared" si="96"/>
        <v>0</v>
      </c>
    </row>
    <row r="224" spans="23:37" x14ac:dyDescent="0.25">
      <c r="W224" s="82">
        <f t="shared" si="93"/>
        <v>0</v>
      </c>
      <c r="X224" s="82">
        <f t="shared" si="93"/>
        <v>0</v>
      </c>
      <c r="Y224" s="82">
        <f t="shared" si="93"/>
        <v>0</v>
      </c>
      <c r="Z224" s="82">
        <f t="shared" si="93"/>
        <v>0</v>
      </c>
      <c r="AA224" s="82">
        <f t="shared" si="94"/>
        <v>0</v>
      </c>
      <c r="AB224" s="82">
        <f t="shared" si="94"/>
        <v>0</v>
      </c>
      <c r="AC224" s="82">
        <f t="shared" si="94"/>
        <v>0</v>
      </c>
      <c r="AD224" s="82">
        <f t="shared" si="94"/>
        <v>0</v>
      </c>
      <c r="AE224" s="82">
        <f t="shared" si="95"/>
        <v>0</v>
      </c>
      <c r="AF224" s="82">
        <f t="shared" si="95"/>
        <v>0</v>
      </c>
      <c r="AG224" s="82">
        <f t="shared" si="95"/>
        <v>0</v>
      </c>
      <c r="AH224" s="82">
        <f t="shared" si="95"/>
        <v>0</v>
      </c>
      <c r="AI224" s="82">
        <f t="shared" si="96"/>
        <v>0</v>
      </c>
      <c r="AJ224" s="82">
        <f t="shared" si="96"/>
        <v>0</v>
      </c>
      <c r="AK224" s="82">
        <f t="shared" si="96"/>
        <v>0</v>
      </c>
    </row>
    <row r="225" spans="23:37" x14ac:dyDescent="0.25">
      <c r="W225" s="82">
        <f t="shared" si="93"/>
        <v>0</v>
      </c>
      <c r="X225" s="82">
        <f t="shared" si="93"/>
        <v>0</v>
      </c>
      <c r="Y225" s="82">
        <f t="shared" si="93"/>
        <v>0</v>
      </c>
      <c r="Z225" s="82">
        <f t="shared" si="93"/>
        <v>0</v>
      </c>
      <c r="AA225" s="82">
        <f t="shared" si="94"/>
        <v>0</v>
      </c>
      <c r="AB225" s="82">
        <f t="shared" si="94"/>
        <v>0</v>
      </c>
      <c r="AC225" s="82">
        <f t="shared" si="94"/>
        <v>0</v>
      </c>
      <c r="AD225" s="82">
        <f t="shared" si="94"/>
        <v>0</v>
      </c>
      <c r="AE225" s="82">
        <f t="shared" si="95"/>
        <v>0</v>
      </c>
      <c r="AF225" s="82">
        <f t="shared" si="95"/>
        <v>0</v>
      </c>
      <c r="AG225" s="82">
        <f t="shared" si="95"/>
        <v>0</v>
      </c>
      <c r="AH225" s="82">
        <f t="shared" si="95"/>
        <v>0</v>
      </c>
      <c r="AI225" s="82">
        <f t="shared" si="96"/>
        <v>0</v>
      </c>
      <c r="AJ225" s="82">
        <f t="shared" si="96"/>
        <v>0</v>
      </c>
      <c r="AK225" s="82">
        <f t="shared" si="96"/>
        <v>0</v>
      </c>
    </row>
    <row r="226" spans="23:37" x14ac:dyDescent="0.25">
      <c r="W226" s="82">
        <f t="shared" si="93"/>
        <v>0</v>
      </c>
      <c r="X226" s="82">
        <f t="shared" si="93"/>
        <v>0</v>
      </c>
      <c r="Y226" s="82">
        <f t="shared" si="93"/>
        <v>0</v>
      </c>
      <c r="Z226" s="82">
        <f t="shared" si="93"/>
        <v>0</v>
      </c>
      <c r="AA226" s="82">
        <f t="shared" si="94"/>
        <v>0</v>
      </c>
      <c r="AB226" s="82">
        <f t="shared" si="94"/>
        <v>0</v>
      </c>
      <c r="AC226" s="82">
        <f t="shared" si="94"/>
        <v>0</v>
      </c>
      <c r="AD226" s="82">
        <f t="shared" si="94"/>
        <v>0</v>
      </c>
      <c r="AE226" s="82">
        <f t="shared" si="95"/>
        <v>0</v>
      </c>
      <c r="AF226" s="82">
        <f t="shared" si="95"/>
        <v>0</v>
      </c>
      <c r="AG226" s="82">
        <f t="shared" si="95"/>
        <v>0</v>
      </c>
      <c r="AH226" s="82">
        <f t="shared" si="95"/>
        <v>0</v>
      </c>
      <c r="AI226" s="82">
        <f t="shared" si="96"/>
        <v>0</v>
      </c>
      <c r="AJ226" s="82">
        <f t="shared" si="96"/>
        <v>0</v>
      </c>
      <c r="AK226" s="82">
        <f t="shared" si="96"/>
        <v>0</v>
      </c>
    </row>
    <row r="227" spans="23:37" x14ac:dyDescent="0.25">
      <c r="W227" s="82">
        <f t="shared" si="93"/>
        <v>0</v>
      </c>
      <c r="X227" s="82">
        <f t="shared" si="93"/>
        <v>0</v>
      </c>
      <c r="Y227" s="82">
        <f t="shared" si="93"/>
        <v>0</v>
      </c>
      <c r="Z227" s="82">
        <f t="shared" si="93"/>
        <v>0</v>
      </c>
      <c r="AA227" s="82">
        <f t="shared" si="94"/>
        <v>0</v>
      </c>
      <c r="AB227" s="82">
        <f t="shared" si="94"/>
        <v>0</v>
      </c>
      <c r="AC227" s="82">
        <f t="shared" si="94"/>
        <v>0</v>
      </c>
      <c r="AD227" s="82">
        <f t="shared" si="94"/>
        <v>0</v>
      </c>
      <c r="AE227" s="82">
        <f t="shared" si="95"/>
        <v>0</v>
      </c>
      <c r="AF227" s="82">
        <f t="shared" si="95"/>
        <v>0</v>
      </c>
      <c r="AG227" s="82">
        <f t="shared" si="95"/>
        <v>0</v>
      </c>
      <c r="AH227" s="82">
        <f t="shared" si="95"/>
        <v>0</v>
      </c>
      <c r="AI227" s="82">
        <f t="shared" si="96"/>
        <v>0</v>
      </c>
      <c r="AJ227" s="82">
        <f t="shared" si="96"/>
        <v>0</v>
      </c>
      <c r="AK227" s="82">
        <f t="shared" si="96"/>
        <v>0</v>
      </c>
    </row>
    <row r="228" spans="23:37" x14ac:dyDescent="0.25">
      <c r="W228" s="82">
        <f t="shared" si="93"/>
        <v>0</v>
      </c>
      <c r="X228" s="82">
        <f t="shared" si="93"/>
        <v>0</v>
      </c>
      <c r="Y228" s="82">
        <f t="shared" si="93"/>
        <v>0</v>
      </c>
      <c r="Z228" s="82">
        <f t="shared" si="93"/>
        <v>0</v>
      </c>
      <c r="AA228" s="82">
        <f t="shared" si="94"/>
        <v>0</v>
      </c>
      <c r="AB228" s="82">
        <f t="shared" si="94"/>
        <v>0</v>
      </c>
      <c r="AC228" s="82">
        <f t="shared" si="94"/>
        <v>0</v>
      </c>
      <c r="AD228" s="82">
        <f t="shared" si="94"/>
        <v>0</v>
      </c>
      <c r="AE228" s="82">
        <f t="shared" si="95"/>
        <v>0</v>
      </c>
      <c r="AF228" s="82">
        <f t="shared" si="95"/>
        <v>0</v>
      </c>
      <c r="AG228" s="82">
        <f t="shared" si="95"/>
        <v>0</v>
      </c>
      <c r="AH228" s="82">
        <f t="shared" si="95"/>
        <v>0</v>
      </c>
      <c r="AI228" s="82">
        <f t="shared" si="96"/>
        <v>0</v>
      </c>
      <c r="AJ228" s="82">
        <f t="shared" si="96"/>
        <v>0</v>
      </c>
      <c r="AK228" s="82">
        <f t="shared" si="96"/>
        <v>0</v>
      </c>
    </row>
    <row r="229" spans="23:37" x14ac:dyDescent="0.25">
      <c r="W229" s="82">
        <f t="shared" si="93"/>
        <v>0</v>
      </c>
      <c r="X229" s="82">
        <f t="shared" si="93"/>
        <v>0</v>
      </c>
      <c r="Y229" s="82">
        <f t="shared" si="93"/>
        <v>0</v>
      </c>
      <c r="Z229" s="82">
        <f t="shared" si="93"/>
        <v>0</v>
      </c>
      <c r="AA229" s="82">
        <f t="shared" si="94"/>
        <v>0</v>
      </c>
      <c r="AB229" s="82">
        <f t="shared" si="94"/>
        <v>0</v>
      </c>
      <c r="AC229" s="82">
        <f t="shared" si="94"/>
        <v>0</v>
      </c>
      <c r="AD229" s="82">
        <f t="shared" si="94"/>
        <v>0</v>
      </c>
      <c r="AE229" s="82">
        <f t="shared" si="95"/>
        <v>0</v>
      </c>
      <c r="AF229" s="82">
        <f t="shared" si="95"/>
        <v>0</v>
      </c>
      <c r="AG229" s="82">
        <f t="shared" si="95"/>
        <v>0</v>
      </c>
      <c r="AH229" s="82">
        <f t="shared" si="95"/>
        <v>0</v>
      </c>
      <c r="AI229" s="82">
        <f t="shared" si="96"/>
        <v>0</v>
      </c>
      <c r="AJ229" s="82">
        <f t="shared" si="96"/>
        <v>0</v>
      </c>
      <c r="AK229" s="82">
        <f t="shared" si="96"/>
        <v>0</v>
      </c>
    </row>
    <row r="230" spans="23:37" x14ac:dyDescent="0.25">
      <c r="W230" s="82">
        <f t="shared" si="93"/>
        <v>0</v>
      </c>
      <c r="X230" s="82">
        <f t="shared" si="93"/>
        <v>0</v>
      </c>
      <c r="Y230" s="82">
        <f t="shared" si="93"/>
        <v>0</v>
      </c>
      <c r="Z230" s="82">
        <f t="shared" si="93"/>
        <v>0</v>
      </c>
      <c r="AA230" s="82">
        <f t="shared" si="94"/>
        <v>0</v>
      </c>
      <c r="AB230" s="82">
        <f t="shared" si="94"/>
        <v>0</v>
      </c>
      <c r="AC230" s="82">
        <f t="shared" si="94"/>
        <v>0</v>
      </c>
      <c r="AD230" s="82">
        <f t="shared" si="94"/>
        <v>0</v>
      </c>
      <c r="AE230" s="82">
        <f t="shared" si="95"/>
        <v>0</v>
      </c>
      <c r="AF230" s="82">
        <f t="shared" si="95"/>
        <v>0</v>
      </c>
      <c r="AG230" s="82">
        <f t="shared" si="95"/>
        <v>0</v>
      </c>
      <c r="AH230" s="82">
        <f t="shared" si="95"/>
        <v>0</v>
      </c>
      <c r="AI230" s="82">
        <f t="shared" si="96"/>
        <v>0</v>
      </c>
      <c r="AJ230" s="82">
        <f t="shared" si="96"/>
        <v>0</v>
      </c>
      <c r="AK230" s="82">
        <f t="shared" si="96"/>
        <v>0</v>
      </c>
    </row>
    <row r="231" spans="23:37" x14ac:dyDescent="0.25">
      <c r="W231" s="82">
        <f t="shared" si="93"/>
        <v>0</v>
      </c>
      <c r="X231" s="82">
        <f t="shared" si="93"/>
        <v>0</v>
      </c>
      <c r="Y231" s="82">
        <f t="shared" si="93"/>
        <v>0</v>
      </c>
      <c r="Z231" s="82">
        <f t="shared" si="93"/>
        <v>0</v>
      </c>
      <c r="AA231" s="82">
        <f t="shared" si="94"/>
        <v>0</v>
      </c>
      <c r="AB231" s="82">
        <f t="shared" si="94"/>
        <v>0</v>
      </c>
      <c r="AC231" s="82">
        <f t="shared" si="94"/>
        <v>0</v>
      </c>
      <c r="AD231" s="82">
        <f t="shared" si="94"/>
        <v>0</v>
      </c>
      <c r="AE231" s="82">
        <f t="shared" si="95"/>
        <v>0</v>
      </c>
      <c r="AF231" s="82">
        <f t="shared" si="95"/>
        <v>0</v>
      </c>
      <c r="AG231" s="82">
        <f t="shared" si="95"/>
        <v>0</v>
      </c>
      <c r="AH231" s="82">
        <f t="shared" si="95"/>
        <v>0</v>
      </c>
      <c r="AI231" s="82">
        <f t="shared" si="96"/>
        <v>0</v>
      </c>
      <c r="AJ231" s="82">
        <f t="shared" si="96"/>
        <v>0</v>
      </c>
      <c r="AK231" s="82">
        <f t="shared" si="96"/>
        <v>0</v>
      </c>
    </row>
    <row r="232" spans="23:37" x14ac:dyDescent="0.25">
      <c r="W232" s="82">
        <f t="shared" si="93"/>
        <v>0</v>
      </c>
      <c r="X232" s="82">
        <f t="shared" si="93"/>
        <v>0</v>
      </c>
      <c r="Y232" s="82">
        <f t="shared" si="93"/>
        <v>0</v>
      </c>
      <c r="Z232" s="82">
        <f t="shared" si="93"/>
        <v>0</v>
      </c>
      <c r="AA232" s="82">
        <f t="shared" si="94"/>
        <v>0</v>
      </c>
      <c r="AB232" s="82">
        <f t="shared" si="94"/>
        <v>0</v>
      </c>
      <c r="AC232" s="82">
        <f t="shared" si="94"/>
        <v>0</v>
      </c>
      <c r="AD232" s="82">
        <f t="shared" si="94"/>
        <v>0</v>
      </c>
      <c r="AE232" s="82">
        <f t="shared" si="95"/>
        <v>0</v>
      </c>
      <c r="AF232" s="82">
        <f t="shared" si="95"/>
        <v>0</v>
      </c>
      <c r="AG232" s="82">
        <f t="shared" si="95"/>
        <v>0</v>
      </c>
      <c r="AH232" s="82">
        <f t="shared" si="95"/>
        <v>0</v>
      </c>
      <c r="AI232" s="82">
        <f t="shared" si="96"/>
        <v>0</v>
      </c>
      <c r="AJ232" s="82">
        <f t="shared" si="96"/>
        <v>0</v>
      </c>
      <c r="AK232" s="82">
        <f t="shared" si="96"/>
        <v>0</v>
      </c>
    </row>
    <row r="233" spans="23:37" x14ac:dyDescent="0.25">
      <c r="W233" s="82">
        <f t="shared" si="93"/>
        <v>0</v>
      </c>
      <c r="X233" s="82">
        <f t="shared" si="93"/>
        <v>0</v>
      </c>
      <c r="Y233" s="82">
        <f t="shared" si="93"/>
        <v>0</v>
      </c>
      <c r="Z233" s="82">
        <f t="shared" si="93"/>
        <v>0</v>
      </c>
      <c r="AA233" s="82">
        <f t="shared" si="94"/>
        <v>0</v>
      </c>
      <c r="AB233" s="82">
        <f t="shared" si="94"/>
        <v>0</v>
      </c>
      <c r="AC233" s="82">
        <f t="shared" si="94"/>
        <v>0</v>
      </c>
      <c r="AD233" s="82">
        <f t="shared" si="94"/>
        <v>0</v>
      </c>
      <c r="AE233" s="82">
        <f t="shared" si="95"/>
        <v>0</v>
      </c>
      <c r="AF233" s="82">
        <f t="shared" si="95"/>
        <v>0</v>
      </c>
      <c r="AG233" s="82">
        <f t="shared" si="95"/>
        <v>0</v>
      </c>
      <c r="AH233" s="82">
        <f t="shared" si="95"/>
        <v>0</v>
      </c>
      <c r="AI233" s="82">
        <f t="shared" si="96"/>
        <v>0</v>
      </c>
      <c r="AJ233" s="82">
        <f t="shared" si="96"/>
        <v>0</v>
      </c>
      <c r="AK233" s="82">
        <f t="shared" si="96"/>
        <v>0</v>
      </c>
    </row>
    <row r="234" spans="23:37" x14ac:dyDescent="0.25">
      <c r="W234" s="82">
        <f t="shared" si="93"/>
        <v>0</v>
      </c>
      <c r="X234" s="82">
        <f t="shared" si="93"/>
        <v>0</v>
      </c>
      <c r="Y234" s="82">
        <f t="shared" si="93"/>
        <v>0</v>
      </c>
      <c r="Z234" s="82">
        <f t="shared" si="93"/>
        <v>0</v>
      </c>
      <c r="AA234" s="82">
        <f t="shared" si="94"/>
        <v>0</v>
      </c>
      <c r="AB234" s="82">
        <f t="shared" si="94"/>
        <v>0</v>
      </c>
      <c r="AC234" s="82">
        <f t="shared" si="94"/>
        <v>0</v>
      </c>
      <c r="AD234" s="82">
        <f t="shared" si="94"/>
        <v>0</v>
      </c>
      <c r="AE234" s="82">
        <f t="shared" si="95"/>
        <v>0</v>
      </c>
      <c r="AF234" s="82">
        <f t="shared" si="95"/>
        <v>0</v>
      </c>
      <c r="AG234" s="82">
        <f t="shared" si="95"/>
        <v>0</v>
      </c>
      <c r="AH234" s="82">
        <f t="shared" si="95"/>
        <v>0</v>
      </c>
      <c r="AI234" s="82">
        <f t="shared" si="96"/>
        <v>0</v>
      </c>
      <c r="AJ234" s="82">
        <f t="shared" si="96"/>
        <v>0</v>
      </c>
      <c r="AK234" s="82">
        <f t="shared" si="96"/>
        <v>0</v>
      </c>
    </row>
    <row r="235" spans="23:37" x14ac:dyDescent="0.25">
      <c r="W235" s="82">
        <f t="shared" si="93"/>
        <v>0</v>
      </c>
      <c r="X235" s="82">
        <f t="shared" si="93"/>
        <v>0</v>
      </c>
      <c r="Y235" s="82">
        <f t="shared" si="93"/>
        <v>0</v>
      </c>
      <c r="Z235" s="82">
        <f t="shared" si="93"/>
        <v>0</v>
      </c>
      <c r="AA235" s="82">
        <f t="shared" si="94"/>
        <v>0</v>
      </c>
      <c r="AB235" s="82">
        <f t="shared" si="94"/>
        <v>0</v>
      </c>
      <c r="AC235" s="82">
        <f t="shared" si="94"/>
        <v>0</v>
      </c>
      <c r="AD235" s="82">
        <f t="shared" si="94"/>
        <v>0</v>
      </c>
      <c r="AE235" s="82">
        <f t="shared" si="95"/>
        <v>0</v>
      </c>
      <c r="AF235" s="82">
        <f t="shared" si="95"/>
        <v>0</v>
      </c>
      <c r="AG235" s="82">
        <f t="shared" si="95"/>
        <v>0</v>
      </c>
      <c r="AH235" s="82">
        <f t="shared" si="95"/>
        <v>0</v>
      </c>
      <c r="AI235" s="82">
        <f t="shared" si="96"/>
        <v>0</v>
      </c>
      <c r="AJ235" s="82">
        <f t="shared" si="96"/>
        <v>0</v>
      </c>
      <c r="AK235" s="82">
        <f t="shared" si="96"/>
        <v>0</v>
      </c>
    </row>
    <row r="236" spans="23:37" x14ac:dyDescent="0.25">
      <c r="W236" s="82">
        <f t="shared" si="93"/>
        <v>0</v>
      </c>
      <c r="X236" s="82">
        <f t="shared" si="93"/>
        <v>0</v>
      </c>
      <c r="Y236" s="82">
        <f t="shared" si="93"/>
        <v>0</v>
      </c>
      <c r="Z236" s="82">
        <f t="shared" si="93"/>
        <v>0</v>
      </c>
      <c r="AA236" s="82">
        <f t="shared" si="94"/>
        <v>0</v>
      </c>
      <c r="AB236" s="82">
        <f t="shared" si="94"/>
        <v>0</v>
      </c>
      <c r="AC236" s="82">
        <f t="shared" si="94"/>
        <v>0</v>
      </c>
      <c r="AD236" s="82">
        <f t="shared" si="94"/>
        <v>0</v>
      </c>
      <c r="AE236" s="82">
        <f t="shared" si="95"/>
        <v>0</v>
      </c>
      <c r="AF236" s="82">
        <f t="shared" si="95"/>
        <v>0</v>
      </c>
      <c r="AG236" s="82">
        <f t="shared" si="95"/>
        <v>0</v>
      </c>
      <c r="AH236" s="82">
        <f t="shared" si="95"/>
        <v>0</v>
      </c>
      <c r="AI236" s="82">
        <f t="shared" si="96"/>
        <v>0</v>
      </c>
      <c r="AJ236" s="82">
        <f t="shared" si="96"/>
        <v>0</v>
      </c>
      <c r="AK236" s="82">
        <f t="shared" si="96"/>
        <v>0</v>
      </c>
    </row>
    <row r="237" spans="23:37" x14ac:dyDescent="0.25">
      <c r="W237" s="82">
        <f t="shared" si="93"/>
        <v>0</v>
      </c>
      <c r="X237" s="82">
        <f t="shared" si="93"/>
        <v>0</v>
      </c>
      <c r="Y237" s="82">
        <f t="shared" si="93"/>
        <v>0</v>
      </c>
      <c r="Z237" s="82">
        <f t="shared" ref="Z237" si="97">+IF(Z85="-",0,IF(Z85&gt;(0.95*J$14),1,0))</f>
        <v>0</v>
      </c>
      <c r="AA237" s="82">
        <f t="shared" si="94"/>
        <v>0</v>
      </c>
      <c r="AB237" s="82">
        <f t="shared" si="94"/>
        <v>0</v>
      </c>
      <c r="AC237" s="82">
        <f t="shared" si="94"/>
        <v>0</v>
      </c>
      <c r="AD237" s="82">
        <f t="shared" ref="AD237" si="98">+IF(AD85="-",0,IF(AD85&gt;(0.95*N$14),1,0))</f>
        <v>0</v>
      </c>
      <c r="AE237" s="82">
        <f t="shared" si="95"/>
        <v>0</v>
      </c>
      <c r="AF237" s="82">
        <f t="shared" si="95"/>
        <v>0</v>
      </c>
      <c r="AG237" s="82">
        <f t="shared" si="95"/>
        <v>0</v>
      </c>
      <c r="AH237" s="82">
        <f t="shared" ref="AH237" si="99">+IF(AH85="-",0,IF(AH85&gt;(0.95*R$14),1,0))</f>
        <v>0</v>
      </c>
      <c r="AI237" s="82">
        <f t="shared" si="96"/>
        <v>0</v>
      </c>
      <c r="AJ237" s="82">
        <f t="shared" si="96"/>
        <v>0</v>
      </c>
      <c r="AK237" s="82">
        <f t="shared" si="96"/>
        <v>0</v>
      </c>
    </row>
    <row r="238" spans="23:37" x14ac:dyDescent="0.25">
      <c r="W238" s="82">
        <f t="shared" ref="W238:AK243" si="100">+IF(W86="-",0,IF(W86&gt;(0.95*G$14),1,0))</f>
        <v>0</v>
      </c>
      <c r="X238" s="82">
        <f t="shared" si="100"/>
        <v>0</v>
      </c>
      <c r="Y238" s="82">
        <f t="shared" si="100"/>
        <v>0</v>
      </c>
      <c r="Z238" s="82">
        <f t="shared" si="100"/>
        <v>0</v>
      </c>
      <c r="AA238" s="82">
        <f t="shared" si="100"/>
        <v>0</v>
      </c>
      <c r="AB238" s="82">
        <f t="shared" si="100"/>
        <v>0</v>
      </c>
      <c r="AC238" s="82">
        <f t="shared" si="100"/>
        <v>0</v>
      </c>
      <c r="AD238" s="82">
        <f t="shared" si="100"/>
        <v>0</v>
      </c>
      <c r="AE238" s="82">
        <f t="shared" si="100"/>
        <v>0</v>
      </c>
      <c r="AF238" s="82">
        <f t="shared" si="100"/>
        <v>0</v>
      </c>
      <c r="AG238" s="82">
        <f t="shared" si="100"/>
        <v>0</v>
      </c>
      <c r="AH238" s="82">
        <f t="shared" si="100"/>
        <v>0</v>
      </c>
      <c r="AI238" s="82">
        <f t="shared" si="100"/>
        <v>0</v>
      </c>
      <c r="AJ238" s="82">
        <f t="shared" si="100"/>
        <v>0</v>
      </c>
      <c r="AK238" s="82">
        <f t="shared" si="100"/>
        <v>0</v>
      </c>
    </row>
    <row r="239" spans="23:37" x14ac:dyDescent="0.25">
      <c r="W239" s="82">
        <f t="shared" si="100"/>
        <v>0</v>
      </c>
      <c r="X239" s="82">
        <f t="shared" si="100"/>
        <v>0</v>
      </c>
      <c r="Y239" s="82">
        <f t="shared" si="100"/>
        <v>0</v>
      </c>
      <c r="Z239" s="82">
        <f t="shared" si="100"/>
        <v>0</v>
      </c>
      <c r="AA239" s="82">
        <f t="shared" si="100"/>
        <v>0</v>
      </c>
      <c r="AB239" s="82">
        <f t="shared" si="100"/>
        <v>0</v>
      </c>
      <c r="AC239" s="82">
        <f t="shared" si="100"/>
        <v>0</v>
      </c>
      <c r="AD239" s="82">
        <f t="shared" si="100"/>
        <v>0</v>
      </c>
      <c r="AE239" s="82">
        <f t="shared" si="100"/>
        <v>0</v>
      </c>
      <c r="AF239" s="82">
        <f t="shared" si="100"/>
        <v>0</v>
      </c>
      <c r="AG239" s="82">
        <f t="shared" si="100"/>
        <v>0</v>
      </c>
      <c r="AH239" s="82">
        <f t="shared" si="100"/>
        <v>0</v>
      </c>
      <c r="AI239" s="82">
        <f t="shared" si="100"/>
        <v>0</v>
      </c>
      <c r="AJ239" s="82">
        <f t="shared" si="100"/>
        <v>0</v>
      </c>
      <c r="AK239" s="82">
        <f t="shared" si="100"/>
        <v>0</v>
      </c>
    </row>
    <row r="240" spans="23:37" x14ac:dyDescent="0.25">
      <c r="W240" s="82">
        <f t="shared" si="100"/>
        <v>0</v>
      </c>
      <c r="X240" s="82">
        <f t="shared" si="100"/>
        <v>0</v>
      </c>
      <c r="Y240" s="82">
        <f t="shared" si="100"/>
        <v>0</v>
      </c>
      <c r="Z240" s="82">
        <f t="shared" si="100"/>
        <v>0</v>
      </c>
      <c r="AA240" s="82">
        <f t="shared" si="100"/>
        <v>0</v>
      </c>
      <c r="AB240" s="82">
        <f t="shared" si="100"/>
        <v>0</v>
      </c>
      <c r="AC240" s="82">
        <f t="shared" si="100"/>
        <v>0</v>
      </c>
      <c r="AD240" s="82">
        <f t="shared" si="100"/>
        <v>0</v>
      </c>
      <c r="AE240" s="82">
        <f t="shared" si="100"/>
        <v>0</v>
      </c>
      <c r="AF240" s="82">
        <f t="shared" si="100"/>
        <v>0</v>
      </c>
      <c r="AG240" s="82">
        <f t="shared" si="100"/>
        <v>0</v>
      </c>
      <c r="AH240" s="82">
        <f t="shared" si="100"/>
        <v>0</v>
      </c>
      <c r="AI240" s="82">
        <f t="shared" si="100"/>
        <v>0</v>
      </c>
      <c r="AJ240" s="82">
        <f t="shared" si="100"/>
        <v>0</v>
      </c>
      <c r="AK240" s="82">
        <f t="shared" si="100"/>
        <v>0</v>
      </c>
    </row>
    <row r="241" spans="22:37" x14ac:dyDescent="0.25">
      <c r="W241" s="82">
        <f t="shared" si="100"/>
        <v>0</v>
      </c>
      <c r="X241" s="82">
        <f t="shared" si="100"/>
        <v>0</v>
      </c>
      <c r="Y241" s="82">
        <f t="shared" si="100"/>
        <v>0</v>
      </c>
      <c r="Z241" s="82">
        <f t="shared" si="100"/>
        <v>0</v>
      </c>
      <c r="AA241" s="82">
        <f t="shared" si="100"/>
        <v>0</v>
      </c>
      <c r="AB241" s="82">
        <f t="shared" si="100"/>
        <v>0</v>
      </c>
      <c r="AC241" s="82">
        <f t="shared" si="100"/>
        <v>0</v>
      </c>
      <c r="AD241" s="82">
        <f t="shared" si="100"/>
        <v>0</v>
      </c>
      <c r="AE241" s="82">
        <f t="shared" si="100"/>
        <v>0</v>
      </c>
      <c r="AF241" s="82">
        <f t="shared" si="100"/>
        <v>0</v>
      </c>
      <c r="AG241" s="82">
        <f t="shared" si="100"/>
        <v>0</v>
      </c>
      <c r="AH241" s="82">
        <f t="shared" si="100"/>
        <v>0</v>
      </c>
      <c r="AI241" s="82">
        <f t="shared" si="100"/>
        <v>0</v>
      </c>
      <c r="AJ241" s="82">
        <f t="shared" si="100"/>
        <v>0</v>
      </c>
      <c r="AK241" s="82">
        <f t="shared" si="100"/>
        <v>0</v>
      </c>
    </row>
    <row r="242" spans="22:37" x14ac:dyDescent="0.25">
      <c r="W242" s="82">
        <f t="shared" si="100"/>
        <v>0</v>
      </c>
      <c r="X242" s="82">
        <f t="shared" si="100"/>
        <v>0</v>
      </c>
      <c r="Y242" s="82">
        <f t="shared" si="100"/>
        <v>0</v>
      </c>
      <c r="Z242" s="82">
        <f t="shared" si="100"/>
        <v>0</v>
      </c>
      <c r="AA242" s="82">
        <f t="shared" si="100"/>
        <v>0</v>
      </c>
      <c r="AB242" s="82">
        <f t="shared" si="100"/>
        <v>0</v>
      </c>
      <c r="AC242" s="82">
        <f t="shared" si="100"/>
        <v>0</v>
      </c>
      <c r="AD242" s="82">
        <f t="shared" si="100"/>
        <v>0</v>
      </c>
      <c r="AE242" s="82">
        <f t="shared" si="100"/>
        <v>0</v>
      </c>
      <c r="AF242" s="82">
        <f t="shared" si="100"/>
        <v>0</v>
      </c>
      <c r="AG242" s="82">
        <f t="shared" si="100"/>
        <v>0</v>
      </c>
      <c r="AH242" s="82">
        <f t="shared" si="100"/>
        <v>0</v>
      </c>
      <c r="AI242" s="82">
        <f t="shared" si="100"/>
        <v>0</v>
      </c>
      <c r="AJ242" s="82">
        <f t="shared" si="100"/>
        <v>0</v>
      </c>
      <c r="AK242" s="82">
        <f t="shared" si="100"/>
        <v>0</v>
      </c>
    </row>
    <row r="243" spans="22:37" x14ac:dyDescent="0.25">
      <c r="W243" s="80">
        <f t="shared" si="100"/>
        <v>0</v>
      </c>
      <c r="X243" s="80">
        <f t="shared" si="100"/>
        <v>0</v>
      </c>
      <c r="Y243" s="80">
        <f t="shared" si="100"/>
        <v>0</v>
      </c>
      <c r="Z243" s="80">
        <f t="shared" si="100"/>
        <v>0</v>
      </c>
      <c r="AA243" s="80">
        <f t="shared" si="100"/>
        <v>0</v>
      </c>
      <c r="AB243" s="80">
        <f t="shared" si="100"/>
        <v>0</v>
      </c>
      <c r="AC243" s="80">
        <f t="shared" si="100"/>
        <v>0</v>
      </c>
      <c r="AD243" s="80">
        <f t="shared" si="100"/>
        <v>0</v>
      </c>
      <c r="AE243" s="80">
        <f t="shared" si="100"/>
        <v>0</v>
      </c>
      <c r="AF243" s="80">
        <f t="shared" si="100"/>
        <v>0</v>
      </c>
      <c r="AG243" s="80">
        <f t="shared" si="100"/>
        <v>0</v>
      </c>
      <c r="AH243" s="80">
        <f t="shared" si="100"/>
        <v>0</v>
      </c>
      <c r="AI243" s="80">
        <f t="shared" si="100"/>
        <v>0</v>
      </c>
      <c r="AJ243" s="80">
        <f t="shared" si="100"/>
        <v>0</v>
      </c>
      <c r="AK243" s="80">
        <f t="shared" si="100"/>
        <v>0</v>
      </c>
    </row>
    <row r="244" spans="22:37" x14ac:dyDescent="0.25">
      <c r="V244" s="79" t="s">
        <v>238</v>
      </c>
      <c r="W244" s="42">
        <f t="shared" ref="W244:AK244" si="101">+IF(W245&gt;0,1,0)</f>
        <v>0</v>
      </c>
      <c r="X244" s="42">
        <f t="shared" si="101"/>
        <v>0</v>
      </c>
      <c r="Y244" s="42">
        <f t="shared" si="101"/>
        <v>0</v>
      </c>
      <c r="Z244" s="42">
        <f t="shared" si="101"/>
        <v>0</v>
      </c>
      <c r="AA244" s="42">
        <f t="shared" si="101"/>
        <v>0</v>
      </c>
      <c r="AB244" s="42">
        <f t="shared" si="101"/>
        <v>0</v>
      </c>
      <c r="AC244" s="42">
        <f t="shared" si="101"/>
        <v>0</v>
      </c>
      <c r="AD244" s="42">
        <f t="shared" si="101"/>
        <v>0</v>
      </c>
      <c r="AE244" s="42">
        <f t="shared" si="101"/>
        <v>0</v>
      </c>
      <c r="AF244" s="42">
        <f t="shared" si="101"/>
        <v>0</v>
      </c>
      <c r="AG244" s="42">
        <f t="shared" si="101"/>
        <v>0</v>
      </c>
      <c r="AH244" s="42">
        <f t="shared" si="101"/>
        <v>0</v>
      </c>
      <c r="AI244" s="42">
        <f t="shared" si="101"/>
        <v>0</v>
      </c>
      <c r="AJ244" s="42">
        <f t="shared" si="101"/>
        <v>0</v>
      </c>
      <c r="AK244" s="42">
        <f t="shared" si="101"/>
        <v>0</v>
      </c>
    </row>
    <row r="245" spans="22:37" x14ac:dyDescent="0.25">
      <c r="V245" s="79" t="s">
        <v>239</v>
      </c>
      <c r="W245" s="42">
        <f t="shared" ref="W245:AK245" si="102">+SUM(W173:W243)</f>
        <v>0</v>
      </c>
      <c r="X245" s="42">
        <f t="shared" si="102"/>
        <v>0</v>
      </c>
      <c r="Y245" s="42">
        <f t="shared" si="102"/>
        <v>0</v>
      </c>
      <c r="Z245" s="42">
        <f t="shared" si="102"/>
        <v>0</v>
      </c>
      <c r="AA245" s="42">
        <f t="shared" si="102"/>
        <v>0</v>
      </c>
      <c r="AB245" s="42">
        <f t="shared" si="102"/>
        <v>0</v>
      </c>
      <c r="AC245" s="42">
        <f t="shared" si="102"/>
        <v>0</v>
      </c>
      <c r="AD245" s="42">
        <f t="shared" si="102"/>
        <v>0</v>
      </c>
      <c r="AE245" s="42">
        <f t="shared" si="102"/>
        <v>0</v>
      </c>
      <c r="AF245" s="42">
        <f t="shared" si="102"/>
        <v>0</v>
      </c>
      <c r="AG245" s="42">
        <f t="shared" si="102"/>
        <v>0</v>
      </c>
      <c r="AH245" s="42">
        <f t="shared" si="102"/>
        <v>0</v>
      </c>
      <c r="AI245" s="42">
        <f t="shared" si="102"/>
        <v>0</v>
      </c>
      <c r="AJ245" s="42">
        <f t="shared" si="102"/>
        <v>0</v>
      </c>
      <c r="AK245" s="42">
        <f t="shared" si="102"/>
        <v>0</v>
      </c>
    </row>
  </sheetData>
  <mergeCells count="8">
    <mergeCell ref="B10:C10"/>
    <mergeCell ref="A18:D18"/>
    <mergeCell ref="B4:C4"/>
    <mergeCell ref="B5:C5"/>
    <mergeCell ref="B6:C6"/>
    <mergeCell ref="B7:C7"/>
    <mergeCell ref="B8:C8"/>
    <mergeCell ref="B9:C9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U27" sqref="U2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083"/>
  <sheetViews>
    <sheetView workbookViewId="0">
      <selection activeCell="H13" sqref="H13"/>
    </sheetView>
  </sheetViews>
  <sheetFormatPr defaultRowHeight="15" x14ac:dyDescent="0.25"/>
  <cols>
    <col min="1" max="1" width="16.42578125" customWidth="1"/>
    <col min="2" max="3" width="13.42578125" customWidth="1"/>
    <col min="8" max="8" width="57" customWidth="1"/>
  </cols>
  <sheetData>
    <row r="1" spans="1:9" x14ac:dyDescent="0.25">
      <c r="A1" s="1" t="s">
        <v>233</v>
      </c>
    </row>
    <row r="2" spans="1:9" x14ac:dyDescent="0.25">
      <c r="A2" t="s">
        <v>234</v>
      </c>
    </row>
    <row r="4" spans="1:9" x14ac:dyDescent="0.25">
      <c r="A4" t="s">
        <v>49</v>
      </c>
      <c r="B4" t="s">
        <v>50</v>
      </c>
      <c r="C4" t="s">
        <v>80</v>
      </c>
      <c r="D4" t="s">
        <v>11</v>
      </c>
      <c r="E4" t="s">
        <v>1</v>
      </c>
      <c r="F4" s="19">
        <v>0</v>
      </c>
      <c r="G4" s="25">
        <v>0</v>
      </c>
      <c r="H4" s="19" t="str">
        <f>+CONCATENATE(A4," ",C4," ",D4," ",E4," ",G4)</f>
        <v>James River Bridge Away from Va Beach Summer Monday 0</v>
      </c>
      <c r="I4" s="11">
        <f>+JRB!C7</f>
        <v>68.84615384615384</v>
      </c>
    </row>
    <row r="5" spans="1:9" x14ac:dyDescent="0.25">
      <c r="A5" t="s">
        <v>49</v>
      </c>
      <c r="B5" t="s">
        <v>50</v>
      </c>
      <c r="C5" t="s">
        <v>80</v>
      </c>
      <c r="D5" t="s">
        <v>11</v>
      </c>
      <c r="E5" t="s">
        <v>1</v>
      </c>
      <c r="F5" s="19">
        <v>4.1666666666666664E-2</v>
      </c>
      <c r="G5" s="25">
        <v>1</v>
      </c>
      <c r="H5" s="19" t="str">
        <f t="shared" ref="H5:H68" si="0">+CONCATENATE(A5," ",C5," ",D5," ",E5," ",G5)</f>
        <v>James River Bridge Away from Va Beach Summer Monday 1</v>
      </c>
      <c r="I5" s="14">
        <f>+JRB!C8</f>
        <v>41.692307692307686</v>
      </c>
    </row>
    <row r="6" spans="1:9" x14ac:dyDescent="0.25">
      <c r="A6" t="s">
        <v>49</v>
      </c>
      <c r="B6" t="s">
        <v>50</v>
      </c>
      <c r="C6" t="s">
        <v>80</v>
      </c>
      <c r="D6" t="s">
        <v>11</v>
      </c>
      <c r="E6" t="s">
        <v>1</v>
      </c>
      <c r="F6" s="19">
        <v>8.3333333333333329E-2</v>
      </c>
      <c r="G6" s="25">
        <v>2</v>
      </c>
      <c r="H6" s="19" t="str">
        <f t="shared" si="0"/>
        <v>James River Bridge Away from Va Beach Summer Monday 2</v>
      </c>
      <c r="I6" s="11">
        <f>+JRB!C9</f>
        <v>39.307692307692307</v>
      </c>
    </row>
    <row r="7" spans="1:9" x14ac:dyDescent="0.25">
      <c r="A7" t="s">
        <v>49</v>
      </c>
      <c r="B7" t="s">
        <v>50</v>
      </c>
      <c r="C7" t="s">
        <v>80</v>
      </c>
      <c r="D7" t="s">
        <v>11</v>
      </c>
      <c r="E7" t="s">
        <v>1</v>
      </c>
      <c r="F7" s="19">
        <v>0.125</v>
      </c>
      <c r="G7" s="25">
        <v>3</v>
      </c>
      <c r="H7" s="19" t="str">
        <f t="shared" si="0"/>
        <v>James River Bridge Away from Va Beach Summer Monday 3</v>
      </c>
      <c r="I7" s="14">
        <f>+JRB!C10</f>
        <v>91.461538461538453</v>
      </c>
    </row>
    <row r="8" spans="1:9" x14ac:dyDescent="0.25">
      <c r="A8" t="s">
        <v>49</v>
      </c>
      <c r="B8" t="s">
        <v>50</v>
      </c>
      <c r="C8" t="s">
        <v>80</v>
      </c>
      <c r="D8" t="s">
        <v>11</v>
      </c>
      <c r="E8" t="s">
        <v>1</v>
      </c>
      <c r="F8" s="19">
        <v>0.16666666666666699</v>
      </c>
      <c r="G8" s="25">
        <v>4</v>
      </c>
      <c r="H8" s="19" t="str">
        <f t="shared" si="0"/>
        <v>James River Bridge Away from Va Beach Summer Monday 4</v>
      </c>
      <c r="I8" s="11">
        <f>+JRB!C11</f>
        <v>275.92307692307691</v>
      </c>
    </row>
    <row r="9" spans="1:9" x14ac:dyDescent="0.25">
      <c r="A9" t="s">
        <v>49</v>
      </c>
      <c r="B9" t="s">
        <v>50</v>
      </c>
      <c r="C9" t="s">
        <v>80</v>
      </c>
      <c r="D9" t="s">
        <v>11</v>
      </c>
      <c r="E9" t="s">
        <v>1</v>
      </c>
      <c r="F9" s="19">
        <v>0.20833333333333301</v>
      </c>
      <c r="G9" s="25">
        <v>5</v>
      </c>
      <c r="H9" s="19" t="str">
        <f t="shared" si="0"/>
        <v>James River Bridge Away from Va Beach Summer Monday 5</v>
      </c>
      <c r="I9" s="14">
        <f>+JRB!C12</f>
        <v>956.92307692307702</v>
      </c>
    </row>
    <row r="10" spans="1:9" x14ac:dyDescent="0.25">
      <c r="A10" t="s">
        <v>49</v>
      </c>
      <c r="B10" t="s">
        <v>50</v>
      </c>
      <c r="C10" t="s">
        <v>80</v>
      </c>
      <c r="D10" t="s">
        <v>11</v>
      </c>
      <c r="E10" t="s">
        <v>1</v>
      </c>
      <c r="F10" s="19">
        <v>0.25</v>
      </c>
      <c r="G10" s="25">
        <v>6</v>
      </c>
      <c r="H10" s="19" t="str">
        <f t="shared" si="0"/>
        <v>James River Bridge Away from Va Beach Summer Monday 6</v>
      </c>
      <c r="I10" s="11">
        <f>+JRB!C13</f>
        <v>1566.1538461538462</v>
      </c>
    </row>
    <row r="11" spans="1:9" x14ac:dyDescent="0.25">
      <c r="A11" t="s">
        <v>49</v>
      </c>
      <c r="B11" t="s">
        <v>50</v>
      </c>
      <c r="C11" t="s">
        <v>80</v>
      </c>
      <c r="D11" t="s">
        <v>11</v>
      </c>
      <c r="E11" t="s">
        <v>1</v>
      </c>
      <c r="F11" s="19">
        <v>0.29166666666666702</v>
      </c>
      <c r="G11" s="25">
        <v>7</v>
      </c>
      <c r="H11" s="19" t="str">
        <f t="shared" si="0"/>
        <v>James River Bridge Away from Va Beach Summer Monday 7</v>
      </c>
      <c r="I11" s="14">
        <f>+JRB!C14</f>
        <v>1698.1538461538462</v>
      </c>
    </row>
    <row r="12" spans="1:9" x14ac:dyDescent="0.25">
      <c r="A12" t="s">
        <v>49</v>
      </c>
      <c r="B12" t="s">
        <v>50</v>
      </c>
      <c r="C12" t="s">
        <v>80</v>
      </c>
      <c r="D12" t="s">
        <v>11</v>
      </c>
      <c r="E12" t="s">
        <v>1</v>
      </c>
      <c r="F12" s="19">
        <v>0.33333333333333298</v>
      </c>
      <c r="G12" s="25">
        <v>8</v>
      </c>
      <c r="H12" s="19" t="str">
        <f t="shared" si="0"/>
        <v>James River Bridge Away from Va Beach Summer Monday 8</v>
      </c>
      <c r="I12" s="11">
        <f>+JRB!C15</f>
        <v>1134.8461538461538</v>
      </c>
    </row>
    <row r="13" spans="1:9" x14ac:dyDescent="0.25">
      <c r="A13" t="s">
        <v>49</v>
      </c>
      <c r="B13" t="s">
        <v>50</v>
      </c>
      <c r="C13" t="s">
        <v>80</v>
      </c>
      <c r="D13" t="s">
        <v>11</v>
      </c>
      <c r="E13" t="s">
        <v>1</v>
      </c>
      <c r="F13" s="19">
        <v>0.375</v>
      </c>
      <c r="G13" s="25">
        <v>9</v>
      </c>
      <c r="H13" s="19" t="str">
        <f t="shared" si="0"/>
        <v>James River Bridge Away from Va Beach Summer Monday 9</v>
      </c>
      <c r="I13" s="14">
        <f>+JRB!C16</f>
        <v>829.07692307692309</v>
      </c>
    </row>
    <row r="14" spans="1:9" x14ac:dyDescent="0.25">
      <c r="A14" t="s">
        <v>49</v>
      </c>
      <c r="B14" t="s">
        <v>50</v>
      </c>
      <c r="C14" t="s">
        <v>80</v>
      </c>
      <c r="D14" t="s">
        <v>11</v>
      </c>
      <c r="E14" t="s">
        <v>1</v>
      </c>
      <c r="F14" s="19">
        <v>0.41666666666666702</v>
      </c>
      <c r="G14" s="25">
        <v>10</v>
      </c>
      <c r="H14" s="19" t="str">
        <f t="shared" si="0"/>
        <v>James River Bridge Away from Va Beach Summer Monday 10</v>
      </c>
      <c r="I14" s="11">
        <f>+JRB!C17</f>
        <v>732.38461538461536</v>
      </c>
    </row>
    <row r="15" spans="1:9" x14ac:dyDescent="0.25">
      <c r="A15" t="s">
        <v>49</v>
      </c>
      <c r="B15" t="s">
        <v>50</v>
      </c>
      <c r="C15" t="s">
        <v>80</v>
      </c>
      <c r="D15" t="s">
        <v>11</v>
      </c>
      <c r="E15" t="s">
        <v>1</v>
      </c>
      <c r="F15" s="19">
        <v>0.45833333333333298</v>
      </c>
      <c r="G15" s="25">
        <v>11</v>
      </c>
      <c r="H15" s="19" t="str">
        <f t="shared" si="0"/>
        <v>James River Bridge Away from Va Beach Summer Monday 11</v>
      </c>
      <c r="I15" s="14">
        <f>+JRB!C18</f>
        <v>699.15384615384619</v>
      </c>
    </row>
    <row r="16" spans="1:9" x14ac:dyDescent="0.25">
      <c r="A16" t="s">
        <v>49</v>
      </c>
      <c r="B16" t="s">
        <v>50</v>
      </c>
      <c r="C16" t="s">
        <v>80</v>
      </c>
      <c r="D16" t="s">
        <v>11</v>
      </c>
      <c r="E16" t="s">
        <v>1</v>
      </c>
      <c r="F16" s="19">
        <v>0.5</v>
      </c>
      <c r="G16" s="25">
        <v>12</v>
      </c>
      <c r="H16" s="19" t="str">
        <f t="shared" si="0"/>
        <v>James River Bridge Away from Va Beach Summer Monday 12</v>
      </c>
      <c r="I16" s="11">
        <f>+JRB!C19</f>
        <v>722.38461538461536</v>
      </c>
    </row>
    <row r="17" spans="1:9" x14ac:dyDescent="0.25">
      <c r="A17" t="s">
        <v>49</v>
      </c>
      <c r="B17" t="s">
        <v>50</v>
      </c>
      <c r="C17" t="s">
        <v>80</v>
      </c>
      <c r="D17" t="s">
        <v>11</v>
      </c>
      <c r="E17" t="s">
        <v>1</v>
      </c>
      <c r="F17" s="19">
        <v>0.54166666666666696</v>
      </c>
      <c r="G17" s="25">
        <v>13</v>
      </c>
      <c r="H17" s="19" t="str">
        <f t="shared" si="0"/>
        <v>James River Bridge Away from Va Beach Summer Monday 13</v>
      </c>
      <c r="I17" s="14">
        <f>+JRB!C20</f>
        <v>712.38461538461547</v>
      </c>
    </row>
    <row r="18" spans="1:9" x14ac:dyDescent="0.25">
      <c r="A18" t="s">
        <v>49</v>
      </c>
      <c r="B18" t="s">
        <v>50</v>
      </c>
      <c r="C18" t="s">
        <v>80</v>
      </c>
      <c r="D18" t="s">
        <v>11</v>
      </c>
      <c r="E18" t="s">
        <v>1</v>
      </c>
      <c r="F18" s="19">
        <v>0.58333333333333304</v>
      </c>
      <c r="G18" s="25">
        <v>14</v>
      </c>
      <c r="H18" s="19" t="str">
        <f t="shared" si="0"/>
        <v>James River Bridge Away from Va Beach Summer Monday 14</v>
      </c>
      <c r="I18" s="11">
        <f>+JRB!C21</f>
        <v>744.46153846153857</v>
      </c>
    </row>
    <row r="19" spans="1:9" x14ac:dyDescent="0.25">
      <c r="A19" t="s">
        <v>49</v>
      </c>
      <c r="B19" t="s">
        <v>50</v>
      </c>
      <c r="C19" t="s">
        <v>80</v>
      </c>
      <c r="D19" t="s">
        <v>11</v>
      </c>
      <c r="E19" t="s">
        <v>1</v>
      </c>
      <c r="F19" s="19">
        <v>0.625</v>
      </c>
      <c r="G19" s="25">
        <v>15</v>
      </c>
      <c r="H19" s="19" t="str">
        <f t="shared" si="0"/>
        <v>James River Bridge Away from Va Beach Summer Monday 15</v>
      </c>
      <c r="I19" s="14">
        <f>+JRB!C22</f>
        <v>768.07692307692309</v>
      </c>
    </row>
    <row r="20" spans="1:9" x14ac:dyDescent="0.25">
      <c r="A20" t="s">
        <v>49</v>
      </c>
      <c r="B20" t="s">
        <v>50</v>
      </c>
      <c r="C20" t="s">
        <v>80</v>
      </c>
      <c r="D20" t="s">
        <v>11</v>
      </c>
      <c r="E20" t="s">
        <v>1</v>
      </c>
      <c r="F20" s="19">
        <v>0.66666666666666696</v>
      </c>
      <c r="G20" s="25">
        <v>16</v>
      </c>
      <c r="H20" s="19" t="str">
        <f t="shared" si="0"/>
        <v>James River Bridge Away from Va Beach Summer Monday 16</v>
      </c>
      <c r="I20" s="11">
        <f>+JRB!C23</f>
        <v>864.23076923076917</v>
      </c>
    </row>
    <row r="21" spans="1:9" x14ac:dyDescent="0.25">
      <c r="A21" t="s">
        <v>49</v>
      </c>
      <c r="B21" t="s">
        <v>50</v>
      </c>
      <c r="C21" t="s">
        <v>80</v>
      </c>
      <c r="D21" t="s">
        <v>11</v>
      </c>
      <c r="E21" t="s">
        <v>1</v>
      </c>
      <c r="F21" s="19">
        <v>0.70833333333333304</v>
      </c>
      <c r="G21" s="25">
        <v>17</v>
      </c>
      <c r="H21" s="19" t="str">
        <f t="shared" si="0"/>
        <v>James River Bridge Away from Va Beach Summer Monday 17</v>
      </c>
      <c r="I21" s="14">
        <f>+JRB!C24</f>
        <v>906.15384615384619</v>
      </c>
    </row>
    <row r="22" spans="1:9" x14ac:dyDescent="0.25">
      <c r="A22" t="s">
        <v>49</v>
      </c>
      <c r="B22" t="s">
        <v>50</v>
      </c>
      <c r="C22" t="s">
        <v>80</v>
      </c>
      <c r="D22" t="s">
        <v>11</v>
      </c>
      <c r="E22" t="s">
        <v>1</v>
      </c>
      <c r="F22" s="19">
        <v>0.75</v>
      </c>
      <c r="G22" s="25">
        <v>18</v>
      </c>
      <c r="H22" s="19" t="str">
        <f t="shared" si="0"/>
        <v>James River Bridge Away from Va Beach Summer Monday 18</v>
      </c>
      <c r="I22" s="11">
        <f>+JRB!C25</f>
        <v>638.76923076923072</v>
      </c>
    </row>
    <row r="23" spans="1:9" x14ac:dyDescent="0.25">
      <c r="A23" t="s">
        <v>49</v>
      </c>
      <c r="B23" t="s">
        <v>50</v>
      </c>
      <c r="C23" t="s">
        <v>80</v>
      </c>
      <c r="D23" t="s">
        <v>11</v>
      </c>
      <c r="E23" t="s">
        <v>1</v>
      </c>
      <c r="F23" s="19">
        <v>0.79166666666666696</v>
      </c>
      <c r="G23" s="25">
        <v>19</v>
      </c>
      <c r="H23" s="19" t="str">
        <f t="shared" si="0"/>
        <v>James River Bridge Away from Va Beach Summer Monday 19</v>
      </c>
      <c r="I23" s="14">
        <f>+JRB!C26</f>
        <v>431.15384615384613</v>
      </c>
    </row>
    <row r="24" spans="1:9" x14ac:dyDescent="0.25">
      <c r="A24" t="s">
        <v>49</v>
      </c>
      <c r="B24" t="s">
        <v>50</v>
      </c>
      <c r="C24" t="s">
        <v>80</v>
      </c>
      <c r="D24" t="s">
        <v>11</v>
      </c>
      <c r="E24" t="s">
        <v>1</v>
      </c>
      <c r="F24" s="19">
        <v>0.83333333333333304</v>
      </c>
      <c r="G24" s="25">
        <v>20</v>
      </c>
      <c r="H24" s="19" t="str">
        <f t="shared" si="0"/>
        <v>James River Bridge Away from Va Beach Summer Monday 20</v>
      </c>
      <c r="I24" s="11">
        <f>+JRB!C27</f>
        <v>350.15384615384613</v>
      </c>
    </row>
    <row r="25" spans="1:9" x14ac:dyDescent="0.25">
      <c r="A25" t="s">
        <v>49</v>
      </c>
      <c r="B25" t="s">
        <v>50</v>
      </c>
      <c r="C25" t="s">
        <v>80</v>
      </c>
      <c r="D25" t="s">
        <v>11</v>
      </c>
      <c r="E25" t="s">
        <v>1</v>
      </c>
      <c r="F25" s="19">
        <v>0.875</v>
      </c>
      <c r="G25" s="25">
        <v>21</v>
      </c>
      <c r="H25" s="19" t="str">
        <f t="shared" si="0"/>
        <v>James River Bridge Away from Va Beach Summer Monday 21</v>
      </c>
      <c r="I25" s="14">
        <f>+JRB!C28</f>
        <v>279.38461538461536</v>
      </c>
    </row>
    <row r="26" spans="1:9" x14ac:dyDescent="0.25">
      <c r="A26" t="s">
        <v>49</v>
      </c>
      <c r="B26" t="s">
        <v>50</v>
      </c>
      <c r="C26" t="s">
        <v>80</v>
      </c>
      <c r="D26" t="s">
        <v>11</v>
      </c>
      <c r="E26" t="s">
        <v>1</v>
      </c>
      <c r="F26" s="19">
        <v>0.91666666666666696</v>
      </c>
      <c r="G26" s="25">
        <v>22</v>
      </c>
      <c r="H26" s="19" t="str">
        <f t="shared" si="0"/>
        <v>James River Bridge Away from Va Beach Summer Monday 22</v>
      </c>
      <c r="I26" s="11">
        <f>+JRB!C29</f>
        <v>230.76923076923075</v>
      </c>
    </row>
    <row r="27" spans="1:9" ht="15.75" thickBot="1" x14ac:dyDescent="0.3">
      <c r="A27" t="s">
        <v>49</v>
      </c>
      <c r="B27" t="s">
        <v>50</v>
      </c>
      <c r="C27" t="s">
        <v>80</v>
      </c>
      <c r="D27" t="s">
        <v>11</v>
      </c>
      <c r="E27" t="s">
        <v>1</v>
      </c>
      <c r="F27" s="19">
        <v>0.95833333333333304</v>
      </c>
      <c r="G27" s="25">
        <v>23</v>
      </c>
      <c r="H27" s="19" t="str">
        <f t="shared" si="0"/>
        <v>James River Bridge Away from Va Beach Summer Monday 23</v>
      </c>
      <c r="I27" s="16">
        <f>+JRB!C30</f>
        <v>119.15384615384616</v>
      </c>
    </row>
    <row r="28" spans="1:9" x14ac:dyDescent="0.25">
      <c r="A28" t="s">
        <v>49</v>
      </c>
      <c r="B28" t="s">
        <v>50</v>
      </c>
      <c r="C28" t="s">
        <v>80</v>
      </c>
      <c r="D28" t="s">
        <v>11</v>
      </c>
      <c r="E28" t="s">
        <v>2</v>
      </c>
      <c r="F28" s="19">
        <v>0</v>
      </c>
      <c r="G28" s="25">
        <v>0</v>
      </c>
      <c r="H28" s="19" t="str">
        <f t="shared" si="0"/>
        <v>James River Bridge Away from Va Beach Summer Tuesday 0</v>
      </c>
      <c r="I28" s="12">
        <f>+JRB!D7</f>
        <v>104</v>
      </c>
    </row>
    <row r="29" spans="1:9" x14ac:dyDescent="0.25">
      <c r="A29" t="s">
        <v>49</v>
      </c>
      <c r="B29" t="s">
        <v>50</v>
      </c>
      <c r="C29" t="s">
        <v>80</v>
      </c>
      <c r="D29" t="s">
        <v>11</v>
      </c>
      <c r="E29" t="s">
        <v>2</v>
      </c>
      <c r="F29" s="19">
        <v>4.1666666666666664E-2</v>
      </c>
      <c r="G29" s="25">
        <v>1</v>
      </c>
      <c r="H29" s="19" t="str">
        <f t="shared" si="0"/>
        <v>James River Bridge Away from Va Beach Summer Tuesday 1</v>
      </c>
      <c r="I29" s="14">
        <f>+JRB!D8</f>
        <v>123.76923076923077</v>
      </c>
    </row>
    <row r="30" spans="1:9" x14ac:dyDescent="0.25">
      <c r="A30" t="s">
        <v>49</v>
      </c>
      <c r="B30" t="s">
        <v>50</v>
      </c>
      <c r="C30" t="s">
        <v>80</v>
      </c>
      <c r="D30" t="s">
        <v>11</v>
      </c>
      <c r="E30" t="s">
        <v>2</v>
      </c>
      <c r="F30" s="19">
        <v>8.3333333333333329E-2</v>
      </c>
      <c r="G30" s="25">
        <v>2</v>
      </c>
      <c r="H30" s="19" t="str">
        <f t="shared" si="0"/>
        <v>James River Bridge Away from Va Beach Summer Tuesday 2</v>
      </c>
      <c r="I30" s="12">
        <f>+JRB!D9</f>
        <v>68.384615384615387</v>
      </c>
    </row>
    <row r="31" spans="1:9" x14ac:dyDescent="0.25">
      <c r="A31" t="s">
        <v>49</v>
      </c>
      <c r="B31" t="s">
        <v>50</v>
      </c>
      <c r="C31" t="s">
        <v>80</v>
      </c>
      <c r="D31" t="s">
        <v>11</v>
      </c>
      <c r="E31" t="s">
        <v>2</v>
      </c>
      <c r="F31" s="19">
        <v>0.125</v>
      </c>
      <c r="G31" s="25">
        <v>3</v>
      </c>
      <c r="H31" s="19" t="str">
        <f t="shared" si="0"/>
        <v>James River Bridge Away from Va Beach Summer Tuesday 3</v>
      </c>
      <c r="I31" s="14">
        <f>+JRB!D10</f>
        <v>107.53846153846153</v>
      </c>
    </row>
    <row r="32" spans="1:9" x14ac:dyDescent="0.25">
      <c r="A32" t="s">
        <v>49</v>
      </c>
      <c r="B32" t="s">
        <v>50</v>
      </c>
      <c r="C32" t="s">
        <v>80</v>
      </c>
      <c r="D32" t="s">
        <v>11</v>
      </c>
      <c r="E32" t="s">
        <v>2</v>
      </c>
      <c r="F32" s="19">
        <v>0.16666666666666699</v>
      </c>
      <c r="G32" s="25">
        <v>4</v>
      </c>
      <c r="H32" s="19" t="str">
        <f t="shared" si="0"/>
        <v>James River Bridge Away from Va Beach Summer Tuesday 4</v>
      </c>
      <c r="I32" s="12">
        <f>+JRB!D11</f>
        <v>318.53846153846155</v>
      </c>
    </row>
    <row r="33" spans="1:9" x14ac:dyDescent="0.25">
      <c r="A33" t="s">
        <v>49</v>
      </c>
      <c r="B33" t="s">
        <v>50</v>
      </c>
      <c r="C33" t="s">
        <v>80</v>
      </c>
      <c r="D33" t="s">
        <v>11</v>
      </c>
      <c r="E33" t="s">
        <v>2</v>
      </c>
      <c r="F33" s="19">
        <v>0.20833333333333301</v>
      </c>
      <c r="G33" s="25">
        <v>5</v>
      </c>
      <c r="H33" s="19" t="str">
        <f t="shared" si="0"/>
        <v>James River Bridge Away from Va Beach Summer Tuesday 5</v>
      </c>
      <c r="I33" s="14">
        <f>+JRB!D12</f>
        <v>1048.9230769230769</v>
      </c>
    </row>
    <row r="34" spans="1:9" x14ac:dyDescent="0.25">
      <c r="A34" t="s">
        <v>49</v>
      </c>
      <c r="B34" t="s">
        <v>50</v>
      </c>
      <c r="C34" t="s">
        <v>80</v>
      </c>
      <c r="D34" t="s">
        <v>11</v>
      </c>
      <c r="E34" t="s">
        <v>2</v>
      </c>
      <c r="F34" s="19">
        <v>0.25</v>
      </c>
      <c r="G34" s="25">
        <v>6</v>
      </c>
      <c r="H34" s="19" t="str">
        <f t="shared" si="0"/>
        <v>James River Bridge Away from Va Beach Summer Tuesday 6</v>
      </c>
      <c r="I34" s="12">
        <f>+JRB!D13</f>
        <v>1717.5384615384614</v>
      </c>
    </row>
    <row r="35" spans="1:9" x14ac:dyDescent="0.25">
      <c r="A35" t="s">
        <v>49</v>
      </c>
      <c r="B35" t="s">
        <v>50</v>
      </c>
      <c r="C35" t="s">
        <v>80</v>
      </c>
      <c r="D35" t="s">
        <v>11</v>
      </c>
      <c r="E35" t="s">
        <v>2</v>
      </c>
      <c r="F35" s="19">
        <v>0.29166666666666702</v>
      </c>
      <c r="G35" s="25">
        <v>7</v>
      </c>
      <c r="H35" s="19" t="str">
        <f t="shared" si="0"/>
        <v>James River Bridge Away from Va Beach Summer Tuesday 7</v>
      </c>
      <c r="I35" s="14">
        <f>+JRB!D14</f>
        <v>1866.5384615384614</v>
      </c>
    </row>
    <row r="36" spans="1:9" x14ac:dyDescent="0.25">
      <c r="A36" t="s">
        <v>49</v>
      </c>
      <c r="B36" t="s">
        <v>50</v>
      </c>
      <c r="C36" t="s">
        <v>80</v>
      </c>
      <c r="D36" t="s">
        <v>11</v>
      </c>
      <c r="E36" t="s">
        <v>2</v>
      </c>
      <c r="F36" s="19">
        <v>0.33333333333333298</v>
      </c>
      <c r="G36" s="25">
        <v>8</v>
      </c>
      <c r="H36" s="19" t="str">
        <f t="shared" si="0"/>
        <v>James River Bridge Away from Va Beach Summer Tuesday 8</v>
      </c>
      <c r="I36" s="12">
        <f>+JRB!D15</f>
        <v>1215.5384615384617</v>
      </c>
    </row>
    <row r="37" spans="1:9" x14ac:dyDescent="0.25">
      <c r="A37" t="s">
        <v>49</v>
      </c>
      <c r="B37" t="s">
        <v>50</v>
      </c>
      <c r="C37" t="s">
        <v>80</v>
      </c>
      <c r="D37" t="s">
        <v>11</v>
      </c>
      <c r="E37" t="s">
        <v>2</v>
      </c>
      <c r="F37" s="19">
        <v>0.375</v>
      </c>
      <c r="G37" s="25">
        <v>9</v>
      </c>
      <c r="H37" s="19" t="str">
        <f t="shared" si="0"/>
        <v>James River Bridge Away from Va Beach Summer Tuesday 9</v>
      </c>
      <c r="I37" s="14">
        <f>+JRB!D16</f>
        <v>858.23076923076928</v>
      </c>
    </row>
    <row r="38" spans="1:9" x14ac:dyDescent="0.25">
      <c r="A38" t="s">
        <v>49</v>
      </c>
      <c r="B38" t="s">
        <v>50</v>
      </c>
      <c r="C38" t="s">
        <v>80</v>
      </c>
      <c r="D38" t="s">
        <v>11</v>
      </c>
      <c r="E38" t="s">
        <v>2</v>
      </c>
      <c r="F38" s="19">
        <v>0.41666666666666702</v>
      </c>
      <c r="G38" s="25">
        <v>10</v>
      </c>
      <c r="H38" s="19" t="str">
        <f t="shared" si="0"/>
        <v>James River Bridge Away from Va Beach Summer Tuesday 10</v>
      </c>
      <c r="I38" s="12">
        <f>+JRB!D17</f>
        <v>792.30769230769238</v>
      </c>
    </row>
    <row r="39" spans="1:9" x14ac:dyDescent="0.25">
      <c r="A39" t="s">
        <v>49</v>
      </c>
      <c r="B39" t="s">
        <v>50</v>
      </c>
      <c r="C39" t="s">
        <v>80</v>
      </c>
      <c r="D39" t="s">
        <v>11</v>
      </c>
      <c r="E39" t="s">
        <v>2</v>
      </c>
      <c r="F39" s="19">
        <v>0.45833333333333298</v>
      </c>
      <c r="G39" s="25">
        <v>11</v>
      </c>
      <c r="H39" s="19" t="str">
        <f t="shared" si="0"/>
        <v>James River Bridge Away from Va Beach Summer Tuesday 11</v>
      </c>
      <c r="I39" s="14">
        <f>+JRB!D18</f>
        <v>718.76923076923083</v>
      </c>
    </row>
    <row r="40" spans="1:9" x14ac:dyDescent="0.25">
      <c r="A40" t="s">
        <v>49</v>
      </c>
      <c r="B40" t="s">
        <v>50</v>
      </c>
      <c r="C40" t="s">
        <v>80</v>
      </c>
      <c r="D40" t="s">
        <v>11</v>
      </c>
      <c r="E40" t="s">
        <v>2</v>
      </c>
      <c r="F40" s="19">
        <v>0.5</v>
      </c>
      <c r="G40" s="25">
        <v>12</v>
      </c>
      <c r="H40" s="19" t="str">
        <f t="shared" si="0"/>
        <v>James River Bridge Away from Va Beach Summer Tuesday 12</v>
      </c>
      <c r="I40" s="12">
        <f>+JRB!D19</f>
        <v>707.15384615384619</v>
      </c>
    </row>
    <row r="41" spans="1:9" x14ac:dyDescent="0.25">
      <c r="A41" t="s">
        <v>49</v>
      </c>
      <c r="B41" t="s">
        <v>50</v>
      </c>
      <c r="C41" t="s">
        <v>80</v>
      </c>
      <c r="D41" t="s">
        <v>11</v>
      </c>
      <c r="E41" t="s">
        <v>2</v>
      </c>
      <c r="F41" s="19">
        <v>0.54166666666666696</v>
      </c>
      <c r="G41" s="25">
        <v>13</v>
      </c>
      <c r="H41" s="19" t="str">
        <f t="shared" si="0"/>
        <v>James River Bridge Away from Va Beach Summer Tuesday 13</v>
      </c>
      <c r="I41" s="14">
        <f>+JRB!D20</f>
        <v>756.46153846153857</v>
      </c>
    </row>
    <row r="42" spans="1:9" x14ac:dyDescent="0.25">
      <c r="A42" t="s">
        <v>49</v>
      </c>
      <c r="B42" t="s">
        <v>50</v>
      </c>
      <c r="C42" t="s">
        <v>80</v>
      </c>
      <c r="D42" t="s">
        <v>11</v>
      </c>
      <c r="E42" t="s">
        <v>2</v>
      </c>
      <c r="F42" s="19">
        <v>0.58333333333333304</v>
      </c>
      <c r="G42" s="25">
        <v>14</v>
      </c>
      <c r="H42" s="19" t="str">
        <f t="shared" si="0"/>
        <v>James River Bridge Away from Va Beach Summer Tuesday 14</v>
      </c>
      <c r="I42" s="12">
        <f>+JRB!D21</f>
        <v>826.30769230769238</v>
      </c>
    </row>
    <row r="43" spans="1:9" x14ac:dyDescent="0.25">
      <c r="A43" t="s">
        <v>49</v>
      </c>
      <c r="B43" t="s">
        <v>50</v>
      </c>
      <c r="C43" t="s">
        <v>80</v>
      </c>
      <c r="D43" t="s">
        <v>11</v>
      </c>
      <c r="E43" t="s">
        <v>2</v>
      </c>
      <c r="F43" s="19">
        <v>0.625</v>
      </c>
      <c r="G43" s="25">
        <v>15</v>
      </c>
      <c r="H43" s="19" t="str">
        <f t="shared" si="0"/>
        <v>James River Bridge Away from Va Beach Summer Tuesday 15</v>
      </c>
      <c r="I43" s="14">
        <f>+JRB!D22</f>
        <v>761.30769230769238</v>
      </c>
    </row>
    <row r="44" spans="1:9" x14ac:dyDescent="0.25">
      <c r="A44" t="s">
        <v>49</v>
      </c>
      <c r="B44" t="s">
        <v>50</v>
      </c>
      <c r="C44" t="s">
        <v>80</v>
      </c>
      <c r="D44" t="s">
        <v>11</v>
      </c>
      <c r="E44" t="s">
        <v>2</v>
      </c>
      <c r="F44" s="19">
        <v>0.66666666666666696</v>
      </c>
      <c r="G44" s="25">
        <v>16</v>
      </c>
      <c r="H44" s="19" t="str">
        <f t="shared" si="0"/>
        <v>James River Bridge Away from Va Beach Summer Tuesday 16</v>
      </c>
      <c r="I44" s="12">
        <f>+JRB!D23</f>
        <v>894.92307692307691</v>
      </c>
    </row>
    <row r="45" spans="1:9" x14ac:dyDescent="0.25">
      <c r="A45" t="s">
        <v>49</v>
      </c>
      <c r="B45" t="s">
        <v>50</v>
      </c>
      <c r="C45" t="s">
        <v>80</v>
      </c>
      <c r="D45" t="s">
        <v>11</v>
      </c>
      <c r="E45" t="s">
        <v>2</v>
      </c>
      <c r="F45" s="19">
        <v>0.70833333333333304</v>
      </c>
      <c r="G45" s="25">
        <v>17</v>
      </c>
      <c r="H45" s="19" t="str">
        <f t="shared" si="0"/>
        <v>James River Bridge Away from Va Beach Summer Tuesday 17</v>
      </c>
      <c r="I45" s="14">
        <f>+JRB!D24</f>
        <v>1012.923076923077</v>
      </c>
    </row>
    <row r="46" spans="1:9" x14ac:dyDescent="0.25">
      <c r="A46" t="s">
        <v>49</v>
      </c>
      <c r="B46" t="s">
        <v>50</v>
      </c>
      <c r="C46" t="s">
        <v>80</v>
      </c>
      <c r="D46" t="s">
        <v>11</v>
      </c>
      <c r="E46" t="s">
        <v>2</v>
      </c>
      <c r="F46" s="19">
        <v>0.75</v>
      </c>
      <c r="G46" s="25">
        <v>18</v>
      </c>
      <c r="H46" s="19" t="str">
        <f t="shared" si="0"/>
        <v>James River Bridge Away from Va Beach Summer Tuesday 18</v>
      </c>
      <c r="I46" s="12">
        <f>+JRB!D25</f>
        <v>726.07692307692309</v>
      </c>
    </row>
    <row r="47" spans="1:9" x14ac:dyDescent="0.25">
      <c r="A47" t="s">
        <v>49</v>
      </c>
      <c r="B47" t="s">
        <v>50</v>
      </c>
      <c r="C47" t="s">
        <v>80</v>
      </c>
      <c r="D47" t="s">
        <v>11</v>
      </c>
      <c r="E47" t="s">
        <v>2</v>
      </c>
      <c r="F47" s="19">
        <v>0.79166666666666696</v>
      </c>
      <c r="G47" s="25">
        <v>19</v>
      </c>
      <c r="H47" s="19" t="str">
        <f t="shared" si="0"/>
        <v>James River Bridge Away from Va Beach Summer Tuesday 19</v>
      </c>
      <c r="I47" s="14">
        <f>+JRB!D26</f>
        <v>443.30769230769232</v>
      </c>
    </row>
    <row r="48" spans="1:9" x14ac:dyDescent="0.25">
      <c r="A48" t="s">
        <v>49</v>
      </c>
      <c r="B48" t="s">
        <v>50</v>
      </c>
      <c r="C48" t="s">
        <v>80</v>
      </c>
      <c r="D48" t="s">
        <v>11</v>
      </c>
      <c r="E48" t="s">
        <v>2</v>
      </c>
      <c r="F48" s="19">
        <v>0.83333333333333304</v>
      </c>
      <c r="G48" s="25">
        <v>20</v>
      </c>
      <c r="H48" s="19" t="str">
        <f t="shared" si="0"/>
        <v>James River Bridge Away from Va Beach Summer Tuesday 20</v>
      </c>
      <c r="I48" s="12">
        <f>+JRB!D27</f>
        <v>341.69230769230768</v>
      </c>
    </row>
    <row r="49" spans="1:9" x14ac:dyDescent="0.25">
      <c r="A49" t="s">
        <v>49</v>
      </c>
      <c r="B49" t="s">
        <v>50</v>
      </c>
      <c r="C49" t="s">
        <v>80</v>
      </c>
      <c r="D49" t="s">
        <v>11</v>
      </c>
      <c r="E49" t="s">
        <v>2</v>
      </c>
      <c r="F49" s="19">
        <v>0.875</v>
      </c>
      <c r="G49" s="25">
        <v>21</v>
      </c>
      <c r="H49" s="19" t="str">
        <f t="shared" si="0"/>
        <v>James River Bridge Away from Va Beach Summer Tuesday 21</v>
      </c>
      <c r="I49" s="14">
        <f>+JRB!D28</f>
        <v>303.46153846153845</v>
      </c>
    </row>
    <row r="50" spans="1:9" x14ac:dyDescent="0.25">
      <c r="A50" t="s">
        <v>49</v>
      </c>
      <c r="B50" t="s">
        <v>50</v>
      </c>
      <c r="C50" t="s">
        <v>80</v>
      </c>
      <c r="D50" t="s">
        <v>11</v>
      </c>
      <c r="E50" t="s">
        <v>2</v>
      </c>
      <c r="F50" s="19">
        <v>0.91666666666666696</v>
      </c>
      <c r="G50" s="25">
        <v>22</v>
      </c>
      <c r="H50" s="19" t="str">
        <f t="shared" si="0"/>
        <v>James River Bridge Away from Va Beach Summer Tuesday 22</v>
      </c>
      <c r="I50" s="12">
        <f>+JRB!D29</f>
        <v>238.69230769230774</v>
      </c>
    </row>
    <row r="51" spans="1:9" ht="15.75" thickBot="1" x14ac:dyDescent="0.3">
      <c r="A51" t="s">
        <v>49</v>
      </c>
      <c r="B51" t="s">
        <v>50</v>
      </c>
      <c r="C51" t="s">
        <v>80</v>
      </c>
      <c r="D51" t="s">
        <v>11</v>
      </c>
      <c r="E51" t="s">
        <v>2</v>
      </c>
      <c r="F51" s="19">
        <v>0.95833333333333304</v>
      </c>
      <c r="G51" s="25">
        <v>23</v>
      </c>
      <c r="H51" s="19" t="str">
        <f t="shared" si="0"/>
        <v>James River Bridge Away from Va Beach Summer Tuesday 23</v>
      </c>
      <c r="I51" s="16">
        <f>+JRB!D30</f>
        <v>122.76923076923077</v>
      </c>
    </row>
    <row r="52" spans="1:9" x14ac:dyDescent="0.25">
      <c r="A52" t="s">
        <v>49</v>
      </c>
      <c r="B52" t="s">
        <v>50</v>
      </c>
      <c r="C52" t="s">
        <v>80</v>
      </c>
      <c r="D52" t="s">
        <v>11</v>
      </c>
      <c r="E52" t="s">
        <v>3</v>
      </c>
      <c r="F52" s="19">
        <v>0</v>
      </c>
      <c r="G52" s="25">
        <v>0</v>
      </c>
      <c r="H52" s="19" t="str">
        <f t="shared" si="0"/>
        <v>James River Bridge Away from Va Beach Summer Wednesday 0</v>
      </c>
      <c r="I52" s="11">
        <f>+JRB!E7</f>
        <v>102.5</v>
      </c>
    </row>
    <row r="53" spans="1:9" x14ac:dyDescent="0.25">
      <c r="A53" t="s">
        <v>49</v>
      </c>
      <c r="B53" t="s">
        <v>50</v>
      </c>
      <c r="C53" t="s">
        <v>80</v>
      </c>
      <c r="D53" t="s">
        <v>11</v>
      </c>
      <c r="E53" t="s">
        <v>3</v>
      </c>
      <c r="F53" s="19">
        <v>4.1666666666666664E-2</v>
      </c>
      <c r="G53" s="25">
        <v>1</v>
      </c>
      <c r="H53" s="19" t="str">
        <f t="shared" si="0"/>
        <v>James River Bridge Away from Va Beach Summer Wednesday 1</v>
      </c>
      <c r="I53" s="14">
        <f>+JRB!E8</f>
        <v>134.07142857142858</v>
      </c>
    </row>
    <row r="54" spans="1:9" x14ac:dyDescent="0.25">
      <c r="A54" t="s">
        <v>49</v>
      </c>
      <c r="B54" t="s">
        <v>50</v>
      </c>
      <c r="C54" t="s">
        <v>80</v>
      </c>
      <c r="D54" t="s">
        <v>11</v>
      </c>
      <c r="E54" t="s">
        <v>3</v>
      </c>
      <c r="F54" s="19">
        <v>8.3333333333333329E-2</v>
      </c>
      <c r="G54" s="25">
        <v>2</v>
      </c>
      <c r="H54" s="19" t="str">
        <f t="shared" si="0"/>
        <v>James River Bridge Away from Va Beach Summer Wednesday 2</v>
      </c>
      <c r="I54" s="11">
        <f>+JRB!E9</f>
        <v>71.071428571428584</v>
      </c>
    </row>
    <row r="55" spans="1:9" x14ac:dyDescent="0.25">
      <c r="A55" t="s">
        <v>49</v>
      </c>
      <c r="B55" t="s">
        <v>50</v>
      </c>
      <c r="C55" t="s">
        <v>80</v>
      </c>
      <c r="D55" t="s">
        <v>11</v>
      </c>
      <c r="E55" t="s">
        <v>3</v>
      </c>
      <c r="F55" s="19">
        <v>0.125</v>
      </c>
      <c r="G55" s="25">
        <v>3</v>
      </c>
      <c r="H55" s="19" t="str">
        <f t="shared" si="0"/>
        <v>James River Bridge Away from Va Beach Summer Wednesday 3</v>
      </c>
      <c r="I55" s="14">
        <f>+JRB!E10</f>
        <v>103.85714285714286</v>
      </c>
    </row>
    <row r="56" spans="1:9" x14ac:dyDescent="0.25">
      <c r="A56" t="s">
        <v>49</v>
      </c>
      <c r="B56" t="s">
        <v>50</v>
      </c>
      <c r="C56" t="s">
        <v>80</v>
      </c>
      <c r="D56" t="s">
        <v>11</v>
      </c>
      <c r="E56" t="s">
        <v>3</v>
      </c>
      <c r="F56" s="19">
        <v>0.16666666666666699</v>
      </c>
      <c r="G56" s="25">
        <v>4</v>
      </c>
      <c r="H56" s="19" t="str">
        <f t="shared" si="0"/>
        <v>James River Bridge Away from Va Beach Summer Wednesday 4</v>
      </c>
      <c r="I56" s="11">
        <f>+JRB!E11</f>
        <v>313</v>
      </c>
    </row>
    <row r="57" spans="1:9" x14ac:dyDescent="0.25">
      <c r="A57" t="s">
        <v>49</v>
      </c>
      <c r="B57" t="s">
        <v>50</v>
      </c>
      <c r="C57" t="s">
        <v>80</v>
      </c>
      <c r="D57" t="s">
        <v>11</v>
      </c>
      <c r="E57" t="s">
        <v>3</v>
      </c>
      <c r="F57" s="19">
        <v>0.20833333333333301</v>
      </c>
      <c r="G57" s="25">
        <v>5</v>
      </c>
      <c r="H57" s="19" t="str">
        <f t="shared" si="0"/>
        <v>James River Bridge Away from Va Beach Summer Wednesday 5</v>
      </c>
      <c r="I57" s="14">
        <f>+JRB!E12</f>
        <v>1066.3571428571429</v>
      </c>
    </row>
    <row r="58" spans="1:9" x14ac:dyDescent="0.25">
      <c r="A58" t="s">
        <v>49</v>
      </c>
      <c r="B58" t="s">
        <v>50</v>
      </c>
      <c r="C58" t="s">
        <v>80</v>
      </c>
      <c r="D58" t="s">
        <v>11</v>
      </c>
      <c r="E58" t="s">
        <v>3</v>
      </c>
      <c r="F58" s="19">
        <v>0.25</v>
      </c>
      <c r="G58" s="25">
        <v>6</v>
      </c>
      <c r="H58" s="19" t="str">
        <f t="shared" si="0"/>
        <v>James River Bridge Away from Va Beach Summer Wednesday 6</v>
      </c>
      <c r="I58" s="11">
        <f>+JRB!E13</f>
        <v>1721.1428571428569</v>
      </c>
    </row>
    <row r="59" spans="1:9" x14ac:dyDescent="0.25">
      <c r="A59" t="s">
        <v>49</v>
      </c>
      <c r="B59" t="s">
        <v>50</v>
      </c>
      <c r="C59" t="s">
        <v>80</v>
      </c>
      <c r="D59" t="s">
        <v>11</v>
      </c>
      <c r="E59" t="s">
        <v>3</v>
      </c>
      <c r="F59" s="19">
        <v>0.29166666666666702</v>
      </c>
      <c r="G59" s="25">
        <v>7</v>
      </c>
      <c r="H59" s="19" t="str">
        <f t="shared" si="0"/>
        <v>James River Bridge Away from Va Beach Summer Wednesday 7</v>
      </c>
      <c r="I59" s="14">
        <f>+JRB!E14</f>
        <v>1904.9285714285716</v>
      </c>
    </row>
    <row r="60" spans="1:9" x14ac:dyDescent="0.25">
      <c r="A60" t="s">
        <v>49</v>
      </c>
      <c r="B60" t="s">
        <v>50</v>
      </c>
      <c r="C60" t="s">
        <v>80</v>
      </c>
      <c r="D60" t="s">
        <v>11</v>
      </c>
      <c r="E60" t="s">
        <v>3</v>
      </c>
      <c r="F60" s="19">
        <v>0.33333333333333298</v>
      </c>
      <c r="G60" s="25">
        <v>8</v>
      </c>
      <c r="H60" s="19" t="str">
        <f t="shared" si="0"/>
        <v>James River Bridge Away from Va Beach Summer Wednesday 8</v>
      </c>
      <c r="I60" s="11">
        <f>+JRB!E15</f>
        <v>1221.9285714285713</v>
      </c>
    </row>
    <row r="61" spans="1:9" x14ac:dyDescent="0.25">
      <c r="A61" t="s">
        <v>49</v>
      </c>
      <c r="B61" t="s">
        <v>50</v>
      </c>
      <c r="C61" t="s">
        <v>80</v>
      </c>
      <c r="D61" t="s">
        <v>11</v>
      </c>
      <c r="E61" t="s">
        <v>3</v>
      </c>
      <c r="F61" s="19">
        <v>0.375</v>
      </c>
      <c r="G61" s="25">
        <v>9</v>
      </c>
      <c r="H61" s="19" t="str">
        <f t="shared" si="0"/>
        <v>James River Bridge Away from Va Beach Summer Wednesday 9</v>
      </c>
      <c r="I61" s="14">
        <f>+JRB!E16</f>
        <v>951.78571428571422</v>
      </c>
    </row>
    <row r="62" spans="1:9" x14ac:dyDescent="0.25">
      <c r="A62" t="s">
        <v>49</v>
      </c>
      <c r="B62" t="s">
        <v>50</v>
      </c>
      <c r="C62" t="s">
        <v>80</v>
      </c>
      <c r="D62" t="s">
        <v>11</v>
      </c>
      <c r="E62" t="s">
        <v>3</v>
      </c>
      <c r="F62" s="19">
        <v>0.41666666666666702</v>
      </c>
      <c r="G62" s="25">
        <v>10</v>
      </c>
      <c r="H62" s="19" t="str">
        <f t="shared" si="0"/>
        <v>James River Bridge Away from Va Beach Summer Wednesday 10</v>
      </c>
      <c r="I62" s="11">
        <f>+JRB!E17</f>
        <v>783.85714285714289</v>
      </c>
    </row>
    <row r="63" spans="1:9" x14ac:dyDescent="0.25">
      <c r="A63" t="s">
        <v>49</v>
      </c>
      <c r="B63" t="s">
        <v>50</v>
      </c>
      <c r="C63" t="s">
        <v>80</v>
      </c>
      <c r="D63" t="s">
        <v>11</v>
      </c>
      <c r="E63" t="s">
        <v>3</v>
      </c>
      <c r="F63" s="19">
        <v>0.45833333333333298</v>
      </c>
      <c r="G63" s="25">
        <v>11</v>
      </c>
      <c r="H63" s="19" t="str">
        <f t="shared" si="0"/>
        <v>James River Bridge Away from Va Beach Summer Wednesday 11</v>
      </c>
      <c r="I63" s="14">
        <f>+JRB!E18</f>
        <v>721.28571428571433</v>
      </c>
    </row>
    <row r="64" spans="1:9" x14ac:dyDescent="0.25">
      <c r="A64" t="s">
        <v>49</v>
      </c>
      <c r="B64" t="s">
        <v>50</v>
      </c>
      <c r="C64" t="s">
        <v>80</v>
      </c>
      <c r="D64" t="s">
        <v>11</v>
      </c>
      <c r="E64" t="s">
        <v>3</v>
      </c>
      <c r="F64" s="19">
        <v>0.5</v>
      </c>
      <c r="G64" s="25">
        <v>12</v>
      </c>
      <c r="H64" s="19" t="str">
        <f t="shared" si="0"/>
        <v>James River Bridge Away from Va Beach Summer Wednesday 12</v>
      </c>
      <c r="I64" s="11">
        <f>+JRB!E19</f>
        <v>763.14285714285722</v>
      </c>
    </row>
    <row r="65" spans="1:9" x14ac:dyDescent="0.25">
      <c r="A65" t="s">
        <v>49</v>
      </c>
      <c r="B65" t="s">
        <v>50</v>
      </c>
      <c r="C65" t="s">
        <v>80</v>
      </c>
      <c r="D65" t="s">
        <v>11</v>
      </c>
      <c r="E65" t="s">
        <v>3</v>
      </c>
      <c r="F65" s="19">
        <v>0.54166666666666696</v>
      </c>
      <c r="G65" s="25">
        <v>13</v>
      </c>
      <c r="H65" s="19" t="str">
        <f t="shared" si="0"/>
        <v>James River Bridge Away from Va Beach Summer Wednesday 13</v>
      </c>
      <c r="I65" s="14">
        <f>+JRB!E20</f>
        <v>813.5</v>
      </c>
    </row>
    <row r="66" spans="1:9" x14ac:dyDescent="0.25">
      <c r="A66" t="s">
        <v>49</v>
      </c>
      <c r="B66" t="s">
        <v>50</v>
      </c>
      <c r="C66" t="s">
        <v>80</v>
      </c>
      <c r="D66" t="s">
        <v>11</v>
      </c>
      <c r="E66" t="s">
        <v>3</v>
      </c>
      <c r="F66" s="19">
        <v>0.58333333333333304</v>
      </c>
      <c r="G66" s="25">
        <v>14</v>
      </c>
      <c r="H66" s="19" t="str">
        <f t="shared" si="0"/>
        <v>James River Bridge Away from Va Beach Summer Wednesday 14</v>
      </c>
      <c r="I66" s="11">
        <f>+JRB!E21</f>
        <v>829.64285714285711</v>
      </c>
    </row>
    <row r="67" spans="1:9" x14ac:dyDescent="0.25">
      <c r="A67" t="s">
        <v>49</v>
      </c>
      <c r="B67" t="s">
        <v>50</v>
      </c>
      <c r="C67" t="s">
        <v>80</v>
      </c>
      <c r="D67" t="s">
        <v>11</v>
      </c>
      <c r="E67" t="s">
        <v>3</v>
      </c>
      <c r="F67" s="19">
        <v>0.625</v>
      </c>
      <c r="G67" s="25">
        <v>15</v>
      </c>
      <c r="H67" s="19" t="str">
        <f t="shared" si="0"/>
        <v>James River Bridge Away from Va Beach Summer Wednesday 15</v>
      </c>
      <c r="I67" s="14">
        <f>+JRB!E22</f>
        <v>801.28571428571433</v>
      </c>
    </row>
    <row r="68" spans="1:9" x14ac:dyDescent="0.25">
      <c r="A68" t="s">
        <v>49</v>
      </c>
      <c r="B68" t="s">
        <v>50</v>
      </c>
      <c r="C68" t="s">
        <v>80</v>
      </c>
      <c r="D68" t="s">
        <v>11</v>
      </c>
      <c r="E68" t="s">
        <v>3</v>
      </c>
      <c r="F68" s="19">
        <v>0.66666666666666696</v>
      </c>
      <c r="G68" s="25">
        <v>16</v>
      </c>
      <c r="H68" s="19" t="str">
        <f t="shared" si="0"/>
        <v>James River Bridge Away from Va Beach Summer Wednesday 16</v>
      </c>
      <c r="I68" s="11">
        <f>+JRB!E23</f>
        <v>1026.3571428571429</v>
      </c>
    </row>
    <row r="69" spans="1:9" x14ac:dyDescent="0.25">
      <c r="A69" t="s">
        <v>49</v>
      </c>
      <c r="B69" t="s">
        <v>50</v>
      </c>
      <c r="C69" t="s">
        <v>80</v>
      </c>
      <c r="D69" t="s">
        <v>11</v>
      </c>
      <c r="E69" t="s">
        <v>3</v>
      </c>
      <c r="F69" s="19">
        <v>0.70833333333333304</v>
      </c>
      <c r="G69" s="25">
        <v>17</v>
      </c>
      <c r="H69" s="19" t="str">
        <f t="shared" ref="H69:H132" si="1">+CONCATENATE(A69," ",C69," ",D69," ",E69," ",G69)</f>
        <v>James River Bridge Away from Va Beach Summer Wednesday 17</v>
      </c>
      <c r="I69" s="14">
        <f>+JRB!E24</f>
        <v>1034.7857142857142</v>
      </c>
    </row>
    <row r="70" spans="1:9" x14ac:dyDescent="0.25">
      <c r="A70" t="s">
        <v>49</v>
      </c>
      <c r="B70" t="s">
        <v>50</v>
      </c>
      <c r="C70" t="s">
        <v>80</v>
      </c>
      <c r="D70" t="s">
        <v>11</v>
      </c>
      <c r="E70" t="s">
        <v>3</v>
      </c>
      <c r="F70" s="19">
        <v>0.75</v>
      </c>
      <c r="G70" s="25">
        <v>18</v>
      </c>
      <c r="H70" s="19" t="str">
        <f t="shared" si="1"/>
        <v>James River Bridge Away from Va Beach Summer Wednesday 18</v>
      </c>
      <c r="I70" s="11">
        <f>+JRB!E25</f>
        <v>750</v>
      </c>
    </row>
    <row r="71" spans="1:9" x14ac:dyDescent="0.25">
      <c r="A71" t="s">
        <v>49</v>
      </c>
      <c r="B71" t="s">
        <v>50</v>
      </c>
      <c r="C71" t="s">
        <v>80</v>
      </c>
      <c r="D71" t="s">
        <v>11</v>
      </c>
      <c r="E71" t="s">
        <v>3</v>
      </c>
      <c r="F71" s="19">
        <v>0.79166666666666696</v>
      </c>
      <c r="G71" s="25">
        <v>19</v>
      </c>
      <c r="H71" s="19" t="str">
        <f t="shared" si="1"/>
        <v>James River Bridge Away from Va Beach Summer Wednesday 19</v>
      </c>
      <c r="I71" s="14">
        <f>+JRB!E26</f>
        <v>466.64285714285717</v>
      </c>
    </row>
    <row r="72" spans="1:9" x14ac:dyDescent="0.25">
      <c r="A72" t="s">
        <v>49</v>
      </c>
      <c r="B72" t="s">
        <v>50</v>
      </c>
      <c r="C72" t="s">
        <v>80</v>
      </c>
      <c r="D72" t="s">
        <v>11</v>
      </c>
      <c r="E72" t="s">
        <v>3</v>
      </c>
      <c r="F72" s="19">
        <v>0.83333333333333304</v>
      </c>
      <c r="G72" s="25">
        <v>20</v>
      </c>
      <c r="H72" s="19" t="str">
        <f t="shared" si="1"/>
        <v>James River Bridge Away from Va Beach Summer Wednesday 20</v>
      </c>
      <c r="I72" s="11">
        <f>+JRB!E27</f>
        <v>368.5</v>
      </c>
    </row>
    <row r="73" spans="1:9" x14ac:dyDescent="0.25">
      <c r="A73" t="s">
        <v>49</v>
      </c>
      <c r="B73" t="s">
        <v>50</v>
      </c>
      <c r="C73" t="s">
        <v>80</v>
      </c>
      <c r="D73" t="s">
        <v>11</v>
      </c>
      <c r="E73" t="s">
        <v>3</v>
      </c>
      <c r="F73" s="19">
        <v>0.875</v>
      </c>
      <c r="G73" s="25">
        <v>21</v>
      </c>
      <c r="H73" s="19" t="str">
        <f t="shared" si="1"/>
        <v>James River Bridge Away from Va Beach Summer Wednesday 21</v>
      </c>
      <c r="I73" s="14">
        <f>+JRB!E28</f>
        <v>318.57142857142856</v>
      </c>
    </row>
    <row r="74" spans="1:9" x14ac:dyDescent="0.25">
      <c r="A74" t="s">
        <v>49</v>
      </c>
      <c r="B74" t="s">
        <v>50</v>
      </c>
      <c r="C74" t="s">
        <v>80</v>
      </c>
      <c r="D74" t="s">
        <v>11</v>
      </c>
      <c r="E74" t="s">
        <v>3</v>
      </c>
      <c r="F74" s="19">
        <v>0.91666666666666696</v>
      </c>
      <c r="G74" s="25">
        <v>22</v>
      </c>
      <c r="H74" s="19" t="str">
        <f t="shared" si="1"/>
        <v>James River Bridge Away from Va Beach Summer Wednesday 22</v>
      </c>
      <c r="I74" s="11">
        <f>+JRB!E29</f>
        <v>253.14285714285711</v>
      </c>
    </row>
    <row r="75" spans="1:9" ht="15.75" thickBot="1" x14ac:dyDescent="0.3">
      <c r="A75" t="s">
        <v>49</v>
      </c>
      <c r="B75" t="s">
        <v>50</v>
      </c>
      <c r="C75" t="s">
        <v>80</v>
      </c>
      <c r="D75" t="s">
        <v>11</v>
      </c>
      <c r="E75" t="s">
        <v>3</v>
      </c>
      <c r="F75" s="19">
        <v>0.95833333333333304</v>
      </c>
      <c r="G75" s="25">
        <v>23</v>
      </c>
      <c r="H75" s="19" t="str">
        <f t="shared" si="1"/>
        <v>James River Bridge Away from Va Beach Summer Wednesday 23</v>
      </c>
      <c r="I75" s="16">
        <f>+JRB!E30</f>
        <v>123.28571428571431</v>
      </c>
    </row>
    <row r="76" spans="1:9" x14ac:dyDescent="0.25">
      <c r="A76" t="s">
        <v>49</v>
      </c>
      <c r="B76" t="s">
        <v>50</v>
      </c>
      <c r="C76" t="s">
        <v>80</v>
      </c>
      <c r="D76" t="s">
        <v>11</v>
      </c>
      <c r="E76" t="s">
        <v>4</v>
      </c>
      <c r="F76" s="19">
        <v>0</v>
      </c>
      <c r="G76" s="25">
        <v>0</v>
      </c>
      <c r="H76" s="19" t="str">
        <f t="shared" si="1"/>
        <v>James River Bridge Away from Va Beach Summer Thursday 0</v>
      </c>
      <c r="I76" s="11">
        <f>+JRB!F7</f>
        <v>111.15384615384615</v>
      </c>
    </row>
    <row r="77" spans="1:9" x14ac:dyDescent="0.25">
      <c r="A77" t="s">
        <v>49</v>
      </c>
      <c r="B77" t="s">
        <v>50</v>
      </c>
      <c r="C77" t="s">
        <v>80</v>
      </c>
      <c r="D77" t="s">
        <v>11</v>
      </c>
      <c r="E77" t="s">
        <v>4</v>
      </c>
      <c r="F77" s="19">
        <v>4.1666666666666664E-2</v>
      </c>
      <c r="G77" s="25">
        <v>1</v>
      </c>
      <c r="H77" s="19" t="str">
        <f t="shared" si="1"/>
        <v>James River Bridge Away from Va Beach Summer Thursday 1</v>
      </c>
      <c r="I77" s="14">
        <f>+JRB!F8</f>
        <v>117.07692307692307</v>
      </c>
    </row>
    <row r="78" spans="1:9" x14ac:dyDescent="0.25">
      <c r="A78" t="s">
        <v>49</v>
      </c>
      <c r="B78" t="s">
        <v>50</v>
      </c>
      <c r="C78" t="s">
        <v>80</v>
      </c>
      <c r="D78" t="s">
        <v>11</v>
      </c>
      <c r="E78" t="s">
        <v>4</v>
      </c>
      <c r="F78" s="19">
        <v>8.3333333333333329E-2</v>
      </c>
      <c r="G78" s="25">
        <v>2</v>
      </c>
      <c r="H78" s="19" t="str">
        <f t="shared" si="1"/>
        <v>James River Bridge Away from Va Beach Summer Thursday 2</v>
      </c>
      <c r="I78" s="11">
        <f>+JRB!F9</f>
        <v>75.538461538461547</v>
      </c>
    </row>
    <row r="79" spans="1:9" x14ac:dyDescent="0.25">
      <c r="A79" t="s">
        <v>49</v>
      </c>
      <c r="B79" t="s">
        <v>50</v>
      </c>
      <c r="C79" t="s">
        <v>80</v>
      </c>
      <c r="D79" t="s">
        <v>11</v>
      </c>
      <c r="E79" t="s">
        <v>4</v>
      </c>
      <c r="F79" s="19">
        <v>0.125</v>
      </c>
      <c r="G79" s="25">
        <v>3</v>
      </c>
      <c r="H79" s="19" t="str">
        <f t="shared" si="1"/>
        <v>James River Bridge Away from Va Beach Summer Thursday 3</v>
      </c>
      <c r="I79" s="14">
        <f>+JRB!F10</f>
        <v>106.61538461538461</v>
      </c>
    </row>
    <row r="80" spans="1:9" x14ac:dyDescent="0.25">
      <c r="A80" t="s">
        <v>49</v>
      </c>
      <c r="B80" t="s">
        <v>50</v>
      </c>
      <c r="C80" t="s">
        <v>80</v>
      </c>
      <c r="D80" t="s">
        <v>11</v>
      </c>
      <c r="E80" t="s">
        <v>4</v>
      </c>
      <c r="F80" s="19">
        <v>0.16666666666666699</v>
      </c>
      <c r="G80" s="25">
        <v>4</v>
      </c>
      <c r="H80" s="19" t="str">
        <f t="shared" si="1"/>
        <v>James River Bridge Away from Va Beach Summer Thursday 4</v>
      </c>
      <c r="I80" s="11">
        <f>+JRB!F11</f>
        <v>311.38461538461536</v>
      </c>
    </row>
    <row r="81" spans="1:9" x14ac:dyDescent="0.25">
      <c r="A81" t="s">
        <v>49</v>
      </c>
      <c r="B81" t="s">
        <v>50</v>
      </c>
      <c r="C81" t="s">
        <v>80</v>
      </c>
      <c r="D81" t="s">
        <v>11</v>
      </c>
      <c r="E81" t="s">
        <v>4</v>
      </c>
      <c r="F81" s="19">
        <v>0.20833333333333301</v>
      </c>
      <c r="G81" s="25">
        <v>5</v>
      </c>
      <c r="H81" s="19" t="str">
        <f t="shared" si="1"/>
        <v>James River Bridge Away from Va Beach Summer Thursday 5</v>
      </c>
      <c r="I81" s="14">
        <f>+JRB!F12</f>
        <v>1051</v>
      </c>
    </row>
    <row r="82" spans="1:9" x14ac:dyDescent="0.25">
      <c r="A82" t="s">
        <v>49</v>
      </c>
      <c r="B82" t="s">
        <v>50</v>
      </c>
      <c r="C82" t="s">
        <v>80</v>
      </c>
      <c r="D82" t="s">
        <v>11</v>
      </c>
      <c r="E82" t="s">
        <v>4</v>
      </c>
      <c r="F82" s="19">
        <v>0.25</v>
      </c>
      <c r="G82" s="25">
        <v>6</v>
      </c>
      <c r="H82" s="19" t="str">
        <f t="shared" si="1"/>
        <v>James River Bridge Away from Va Beach Summer Thursday 6</v>
      </c>
      <c r="I82" s="11">
        <f>+JRB!F13</f>
        <v>1693.1538461538462</v>
      </c>
    </row>
    <row r="83" spans="1:9" x14ac:dyDescent="0.25">
      <c r="A83" t="s">
        <v>49</v>
      </c>
      <c r="B83" t="s">
        <v>50</v>
      </c>
      <c r="C83" t="s">
        <v>80</v>
      </c>
      <c r="D83" t="s">
        <v>11</v>
      </c>
      <c r="E83" t="s">
        <v>4</v>
      </c>
      <c r="F83" s="19">
        <v>0.29166666666666702</v>
      </c>
      <c r="G83" s="25">
        <v>7</v>
      </c>
      <c r="H83" s="19" t="str">
        <f t="shared" si="1"/>
        <v>James River Bridge Away from Va Beach Summer Thursday 7</v>
      </c>
      <c r="I83" s="14">
        <f>+JRB!F14</f>
        <v>1858.3846153846155</v>
      </c>
    </row>
    <row r="84" spans="1:9" x14ac:dyDescent="0.25">
      <c r="A84" t="s">
        <v>49</v>
      </c>
      <c r="B84" t="s">
        <v>50</v>
      </c>
      <c r="C84" t="s">
        <v>80</v>
      </c>
      <c r="D84" t="s">
        <v>11</v>
      </c>
      <c r="E84" t="s">
        <v>4</v>
      </c>
      <c r="F84" s="19">
        <v>0.33333333333333298</v>
      </c>
      <c r="G84" s="25">
        <v>8</v>
      </c>
      <c r="H84" s="19" t="str">
        <f t="shared" si="1"/>
        <v>James River Bridge Away from Va Beach Summer Thursday 8</v>
      </c>
      <c r="I84" s="11">
        <f>+JRB!F15</f>
        <v>1213.4615384615383</v>
      </c>
    </row>
    <row r="85" spans="1:9" x14ac:dyDescent="0.25">
      <c r="A85" t="s">
        <v>49</v>
      </c>
      <c r="B85" t="s">
        <v>50</v>
      </c>
      <c r="C85" t="s">
        <v>80</v>
      </c>
      <c r="D85" t="s">
        <v>11</v>
      </c>
      <c r="E85" t="s">
        <v>4</v>
      </c>
      <c r="F85" s="19">
        <v>0.375</v>
      </c>
      <c r="G85" s="25">
        <v>9</v>
      </c>
      <c r="H85" s="19" t="str">
        <f t="shared" si="1"/>
        <v>James River Bridge Away from Va Beach Summer Thursday 9</v>
      </c>
      <c r="I85" s="14">
        <f>+JRB!F16</f>
        <v>866</v>
      </c>
    </row>
    <row r="86" spans="1:9" x14ac:dyDescent="0.25">
      <c r="A86" t="s">
        <v>49</v>
      </c>
      <c r="B86" t="s">
        <v>50</v>
      </c>
      <c r="C86" t="s">
        <v>80</v>
      </c>
      <c r="D86" t="s">
        <v>11</v>
      </c>
      <c r="E86" t="s">
        <v>4</v>
      </c>
      <c r="F86" s="19">
        <v>0.41666666666666702</v>
      </c>
      <c r="G86" s="25">
        <v>10</v>
      </c>
      <c r="H86" s="19" t="str">
        <f t="shared" si="1"/>
        <v>James River Bridge Away from Va Beach Summer Thursday 10</v>
      </c>
      <c r="I86" s="11">
        <f>+JRB!F17</f>
        <v>788.23076923076917</v>
      </c>
    </row>
    <row r="87" spans="1:9" x14ac:dyDescent="0.25">
      <c r="A87" t="s">
        <v>49</v>
      </c>
      <c r="B87" t="s">
        <v>50</v>
      </c>
      <c r="C87" t="s">
        <v>80</v>
      </c>
      <c r="D87" t="s">
        <v>11</v>
      </c>
      <c r="E87" t="s">
        <v>4</v>
      </c>
      <c r="F87" s="19">
        <v>0.45833333333333298</v>
      </c>
      <c r="G87" s="25">
        <v>11</v>
      </c>
      <c r="H87" s="19" t="str">
        <f t="shared" si="1"/>
        <v>James River Bridge Away from Va Beach Summer Thursday 11</v>
      </c>
      <c r="I87" s="14">
        <f>+JRB!F18</f>
        <v>746.53846153846143</v>
      </c>
    </row>
    <row r="88" spans="1:9" x14ac:dyDescent="0.25">
      <c r="A88" t="s">
        <v>49</v>
      </c>
      <c r="B88" t="s">
        <v>50</v>
      </c>
      <c r="C88" t="s">
        <v>80</v>
      </c>
      <c r="D88" t="s">
        <v>11</v>
      </c>
      <c r="E88" t="s">
        <v>4</v>
      </c>
      <c r="F88" s="19">
        <v>0.5</v>
      </c>
      <c r="G88" s="25">
        <v>12</v>
      </c>
      <c r="H88" s="19" t="str">
        <f t="shared" si="1"/>
        <v>James River Bridge Away from Va Beach Summer Thursday 12</v>
      </c>
      <c r="I88" s="11">
        <f>+JRB!F19</f>
        <v>772.30769230769238</v>
      </c>
    </row>
    <row r="89" spans="1:9" x14ac:dyDescent="0.25">
      <c r="A89" t="s">
        <v>49</v>
      </c>
      <c r="B89" t="s">
        <v>50</v>
      </c>
      <c r="C89" t="s">
        <v>80</v>
      </c>
      <c r="D89" t="s">
        <v>11</v>
      </c>
      <c r="E89" t="s">
        <v>4</v>
      </c>
      <c r="F89" s="19">
        <v>0.54166666666666696</v>
      </c>
      <c r="G89" s="25">
        <v>13</v>
      </c>
      <c r="H89" s="19" t="str">
        <f t="shared" si="1"/>
        <v>James River Bridge Away from Va Beach Summer Thursday 13</v>
      </c>
      <c r="I89" s="14">
        <f>+JRB!F20</f>
        <v>781.15384615384619</v>
      </c>
    </row>
    <row r="90" spans="1:9" x14ac:dyDescent="0.25">
      <c r="A90" t="s">
        <v>49</v>
      </c>
      <c r="B90" t="s">
        <v>50</v>
      </c>
      <c r="C90" t="s">
        <v>80</v>
      </c>
      <c r="D90" t="s">
        <v>11</v>
      </c>
      <c r="E90" t="s">
        <v>4</v>
      </c>
      <c r="F90" s="19">
        <v>0.58333333333333304</v>
      </c>
      <c r="G90" s="25">
        <v>14</v>
      </c>
      <c r="H90" s="19" t="str">
        <f t="shared" si="1"/>
        <v>James River Bridge Away from Va Beach Summer Thursday 14</v>
      </c>
      <c r="I90" s="11">
        <f>+JRB!F21</f>
        <v>829.84615384615381</v>
      </c>
    </row>
    <row r="91" spans="1:9" x14ac:dyDescent="0.25">
      <c r="A91" t="s">
        <v>49</v>
      </c>
      <c r="B91" t="s">
        <v>50</v>
      </c>
      <c r="C91" t="s">
        <v>80</v>
      </c>
      <c r="D91" t="s">
        <v>11</v>
      </c>
      <c r="E91" t="s">
        <v>4</v>
      </c>
      <c r="F91" s="19">
        <v>0.625</v>
      </c>
      <c r="G91" s="25">
        <v>15</v>
      </c>
      <c r="H91" s="19" t="str">
        <f t="shared" si="1"/>
        <v>James River Bridge Away from Va Beach Summer Thursday 15</v>
      </c>
      <c r="I91" s="14">
        <f>+JRB!F22</f>
        <v>823.92307692307691</v>
      </c>
    </row>
    <row r="92" spans="1:9" x14ac:dyDescent="0.25">
      <c r="A92" t="s">
        <v>49</v>
      </c>
      <c r="B92" t="s">
        <v>50</v>
      </c>
      <c r="C92" t="s">
        <v>80</v>
      </c>
      <c r="D92" t="s">
        <v>11</v>
      </c>
      <c r="E92" t="s">
        <v>4</v>
      </c>
      <c r="F92" s="19">
        <v>0.66666666666666696</v>
      </c>
      <c r="G92" s="25">
        <v>16</v>
      </c>
      <c r="H92" s="19" t="str">
        <f t="shared" si="1"/>
        <v>James River Bridge Away from Va Beach Summer Thursday 16</v>
      </c>
      <c r="I92" s="11">
        <f>+JRB!F23</f>
        <v>954.69230769230762</v>
      </c>
    </row>
    <row r="93" spans="1:9" x14ac:dyDescent="0.25">
      <c r="A93" t="s">
        <v>49</v>
      </c>
      <c r="B93" t="s">
        <v>50</v>
      </c>
      <c r="C93" t="s">
        <v>80</v>
      </c>
      <c r="D93" t="s">
        <v>11</v>
      </c>
      <c r="E93" t="s">
        <v>4</v>
      </c>
      <c r="F93" s="19">
        <v>0.70833333333333304</v>
      </c>
      <c r="G93" s="25">
        <v>17</v>
      </c>
      <c r="H93" s="19" t="str">
        <f t="shared" si="1"/>
        <v>James River Bridge Away from Va Beach Summer Thursday 17</v>
      </c>
      <c r="I93" s="14">
        <f>+JRB!F24</f>
        <v>1008.9230769230769</v>
      </c>
    </row>
    <row r="94" spans="1:9" x14ac:dyDescent="0.25">
      <c r="A94" t="s">
        <v>49</v>
      </c>
      <c r="B94" t="s">
        <v>50</v>
      </c>
      <c r="C94" t="s">
        <v>80</v>
      </c>
      <c r="D94" t="s">
        <v>11</v>
      </c>
      <c r="E94" t="s">
        <v>4</v>
      </c>
      <c r="F94" s="19">
        <v>0.75</v>
      </c>
      <c r="G94" s="25">
        <v>18</v>
      </c>
      <c r="H94" s="19" t="str">
        <f t="shared" si="1"/>
        <v>James River Bridge Away from Va Beach Summer Thursday 18</v>
      </c>
      <c r="I94" s="11">
        <f>+JRB!F25</f>
        <v>807.23076923076917</v>
      </c>
    </row>
    <row r="95" spans="1:9" x14ac:dyDescent="0.25">
      <c r="A95" t="s">
        <v>49</v>
      </c>
      <c r="B95" t="s">
        <v>50</v>
      </c>
      <c r="C95" t="s">
        <v>80</v>
      </c>
      <c r="D95" t="s">
        <v>11</v>
      </c>
      <c r="E95" t="s">
        <v>4</v>
      </c>
      <c r="F95" s="19">
        <v>0.79166666666666696</v>
      </c>
      <c r="G95" s="25">
        <v>19</v>
      </c>
      <c r="H95" s="19" t="str">
        <f t="shared" si="1"/>
        <v>James River Bridge Away from Va Beach Summer Thursday 19</v>
      </c>
      <c r="I95" s="14">
        <f>+JRB!F26</f>
        <v>525</v>
      </c>
    </row>
    <row r="96" spans="1:9" x14ac:dyDescent="0.25">
      <c r="A96" t="s">
        <v>49</v>
      </c>
      <c r="B96" t="s">
        <v>50</v>
      </c>
      <c r="C96" t="s">
        <v>80</v>
      </c>
      <c r="D96" t="s">
        <v>11</v>
      </c>
      <c r="E96" t="s">
        <v>4</v>
      </c>
      <c r="F96" s="19">
        <v>0.83333333333333304</v>
      </c>
      <c r="G96" s="25">
        <v>20</v>
      </c>
      <c r="H96" s="19" t="str">
        <f t="shared" si="1"/>
        <v>James River Bridge Away from Va Beach Summer Thursday 20</v>
      </c>
      <c r="I96" s="11">
        <f>+JRB!F27</f>
        <v>377.84615384615387</v>
      </c>
    </row>
    <row r="97" spans="1:9" x14ac:dyDescent="0.25">
      <c r="A97" t="s">
        <v>49</v>
      </c>
      <c r="B97" t="s">
        <v>50</v>
      </c>
      <c r="C97" t="s">
        <v>80</v>
      </c>
      <c r="D97" t="s">
        <v>11</v>
      </c>
      <c r="E97" t="s">
        <v>4</v>
      </c>
      <c r="F97" s="19">
        <v>0.875</v>
      </c>
      <c r="G97" s="25">
        <v>21</v>
      </c>
      <c r="H97" s="19" t="str">
        <f t="shared" si="1"/>
        <v>James River Bridge Away from Va Beach Summer Thursday 21</v>
      </c>
      <c r="I97" s="14">
        <f>+JRB!F28</f>
        <v>318.84615384615381</v>
      </c>
    </row>
    <row r="98" spans="1:9" x14ac:dyDescent="0.25">
      <c r="A98" t="s">
        <v>49</v>
      </c>
      <c r="B98" t="s">
        <v>50</v>
      </c>
      <c r="C98" t="s">
        <v>80</v>
      </c>
      <c r="D98" t="s">
        <v>11</v>
      </c>
      <c r="E98" t="s">
        <v>4</v>
      </c>
      <c r="F98" s="19">
        <v>0.91666666666666696</v>
      </c>
      <c r="G98" s="25">
        <v>22</v>
      </c>
      <c r="H98" s="19" t="str">
        <f t="shared" si="1"/>
        <v>James River Bridge Away from Va Beach Summer Thursday 22</v>
      </c>
      <c r="I98" s="11">
        <f>+JRB!F29</f>
        <v>245.46153846153845</v>
      </c>
    </row>
    <row r="99" spans="1:9" ht="15.75" thickBot="1" x14ac:dyDescent="0.3">
      <c r="A99" t="s">
        <v>49</v>
      </c>
      <c r="B99" t="s">
        <v>50</v>
      </c>
      <c r="C99" t="s">
        <v>80</v>
      </c>
      <c r="D99" t="s">
        <v>11</v>
      </c>
      <c r="E99" t="s">
        <v>4</v>
      </c>
      <c r="F99" s="19">
        <v>0.95833333333333304</v>
      </c>
      <c r="G99" s="25">
        <v>23</v>
      </c>
      <c r="H99" s="19" t="str">
        <f t="shared" si="1"/>
        <v>James River Bridge Away from Va Beach Summer Thursday 23</v>
      </c>
      <c r="I99" s="16">
        <f>+JRB!F30</f>
        <v>128.76923076923077</v>
      </c>
    </row>
    <row r="100" spans="1:9" x14ac:dyDescent="0.25">
      <c r="A100" t="s">
        <v>49</v>
      </c>
      <c r="B100" t="s">
        <v>50</v>
      </c>
      <c r="C100" t="s">
        <v>80</v>
      </c>
      <c r="D100" t="s">
        <v>11</v>
      </c>
      <c r="E100" t="s">
        <v>5</v>
      </c>
      <c r="F100" s="19">
        <v>0</v>
      </c>
      <c r="G100" s="25">
        <v>0</v>
      </c>
      <c r="H100" s="19" t="str">
        <f t="shared" si="1"/>
        <v>James River Bridge Away from Va Beach Summer Friday 0</v>
      </c>
      <c r="I100" s="11">
        <f>+JRB!G7</f>
        <v>123.69230769230769</v>
      </c>
    </row>
    <row r="101" spans="1:9" x14ac:dyDescent="0.25">
      <c r="A101" t="s">
        <v>49</v>
      </c>
      <c r="B101" t="s">
        <v>50</v>
      </c>
      <c r="C101" t="s">
        <v>80</v>
      </c>
      <c r="D101" t="s">
        <v>11</v>
      </c>
      <c r="E101" t="s">
        <v>5</v>
      </c>
      <c r="F101" s="19">
        <v>4.1666666666666664E-2</v>
      </c>
      <c r="G101" s="25">
        <v>1</v>
      </c>
      <c r="H101" s="19" t="str">
        <f t="shared" si="1"/>
        <v>James River Bridge Away from Va Beach Summer Friday 1</v>
      </c>
      <c r="I101" s="14">
        <f>+JRB!G8</f>
        <v>134.92307692307693</v>
      </c>
    </row>
    <row r="102" spans="1:9" x14ac:dyDescent="0.25">
      <c r="A102" t="s">
        <v>49</v>
      </c>
      <c r="B102" t="s">
        <v>50</v>
      </c>
      <c r="C102" t="s">
        <v>80</v>
      </c>
      <c r="D102" t="s">
        <v>11</v>
      </c>
      <c r="E102" t="s">
        <v>5</v>
      </c>
      <c r="F102" s="19">
        <v>8.3333333333333329E-2</v>
      </c>
      <c r="G102" s="25">
        <v>2</v>
      </c>
      <c r="H102" s="19" t="str">
        <f t="shared" si="1"/>
        <v>James River Bridge Away from Va Beach Summer Friday 2</v>
      </c>
      <c r="I102" s="11">
        <f>+JRB!G9</f>
        <v>78.615384615384613</v>
      </c>
    </row>
    <row r="103" spans="1:9" x14ac:dyDescent="0.25">
      <c r="A103" t="s">
        <v>49</v>
      </c>
      <c r="B103" t="s">
        <v>50</v>
      </c>
      <c r="C103" t="s">
        <v>80</v>
      </c>
      <c r="D103" t="s">
        <v>11</v>
      </c>
      <c r="E103" t="s">
        <v>5</v>
      </c>
      <c r="F103" s="19">
        <v>0.125</v>
      </c>
      <c r="G103" s="25">
        <v>3</v>
      </c>
      <c r="H103" s="19" t="str">
        <f t="shared" si="1"/>
        <v>James River Bridge Away from Va Beach Summer Friday 3</v>
      </c>
      <c r="I103" s="14">
        <f>+JRB!G10</f>
        <v>101.23076923076923</v>
      </c>
    </row>
    <row r="104" spans="1:9" x14ac:dyDescent="0.25">
      <c r="A104" t="s">
        <v>49</v>
      </c>
      <c r="B104" t="s">
        <v>50</v>
      </c>
      <c r="C104" t="s">
        <v>80</v>
      </c>
      <c r="D104" t="s">
        <v>11</v>
      </c>
      <c r="E104" t="s">
        <v>5</v>
      </c>
      <c r="F104" s="19">
        <v>0.16666666666666699</v>
      </c>
      <c r="G104" s="25">
        <v>4</v>
      </c>
      <c r="H104" s="19" t="str">
        <f t="shared" si="1"/>
        <v>James River Bridge Away from Va Beach Summer Friday 4</v>
      </c>
      <c r="I104" s="11">
        <f>+JRB!G11</f>
        <v>291.69230769230768</v>
      </c>
    </row>
    <row r="105" spans="1:9" x14ac:dyDescent="0.25">
      <c r="A105" t="s">
        <v>49</v>
      </c>
      <c r="B105" t="s">
        <v>50</v>
      </c>
      <c r="C105" t="s">
        <v>80</v>
      </c>
      <c r="D105" t="s">
        <v>11</v>
      </c>
      <c r="E105" t="s">
        <v>5</v>
      </c>
      <c r="F105" s="19">
        <v>0.20833333333333301</v>
      </c>
      <c r="G105" s="25">
        <v>5</v>
      </c>
      <c r="H105" s="19" t="str">
        <f t="shared" si="1"/>
        <v>James River Bridge Away from Va Beach Summer Friday 5</v>
      </c>
      <c r="I105" s="14">
        <f>+JRB!G12</f>
        <v>988.76923076923072</v>
      </c>
    </row>
    <row r="106" spans="1:9" x14ac:dyDescent="0.25">
      <c r="A106" t="s">
        <v>49</v>
      </c>
      <c r="B106" t="s">
        <v>50</v>
      </c>
      <c r="C106" t="s">
        <v>80</v>
      </c>
      <c r="D106" t="s">
        <v>11</v>
      </c>
      <c r="E106" t="s">
        <v>5</v>
      </c>
      <c r="F106" s="19">
        <v>0.25</v>
      </c>
      <c r="G106" s="25">
        <v>6</v>
      </c>
      <c r="H106" s="19" t="str">
        <f t="shared" si="1"/>
        <v>James River Bridge Away from Va Beach Summer Friday 6</v>
      </c>
      <c r="I106" s="11">
        <f>+JRB!G13</f>
        <v>1584</v>
      </c>
    </row>
    <row r="107" spans="1:9" x14ac:dyDescent="0.25">
      <c r="A107" t="s">
        <v>49</v>
      </c>
      <c r="B107" t="s">
        <v>50</v>
      </c>
      <c r="C107" t="s">
        <v>80</v>
      </c>
      <c r="D107" t="s">
        <v>11</v>
      </c>
      <c r="E107" t="s">
        <v>5</v>
      </c>
      <c r="F107" s="19">
        <v>0.29166666666666702</v>
      </c>
      <c r="G107" s="25">
        <v>7</v>
      </c>
      <c r="H107" s="19" t="str">
        <f t="shared" si="1"/>
        <v>James River Bridge Away from Va Beach Summer Friday 7</v>
      </c>
      <c r="I107" s="14">
        <f>+JRB!G14</f>
        <v>1704.8461538461538</v>
      </c>
    </row>
    <row r="108" spans="1:9" x14ac:dyDescent="0.25">
      <c r="A108" t="s">
        <v>49</v>
      </c>
      <c r="B108" t="s">
        <v>50</v>
      </c>
      <c r="C108" t="s">
        <v>80</v>
      </c>
      <c r="D108" t="s">
        <v>11</v>
      </c>
      <c r="E108" t="s">
        <v>5</v>
      </c>
      <c r="F108" s="19">
        <v>0.33333333333333298</v>
      </c>
      <c r="G108" s="25">
        <v>8</v>
      </c>
      <c r="H108" s="19" t="str">
        <f t="shared" si="1"/>
        <v>James River Bridge Away from Va Beach Summer Friday 8</v>
      </c>
      <c r="I108" s="11">
        <f>+JRB!G15</f>
        <v>1114.1538461538462</v>
      </c>
    </row>
    <row r="109" spans="1:9" x14ac:dyDescent="0.25">
      <c r="A109" t="s">
        <v>49</v>
      </c>
      <c r="B109" t="s">
        <v>50</v>
      </c>
      <c r="C109" t="s">
        <v>80</v>
      </c>
      <c r="D109" t="s">
        <v>11</v>
      </c>
      <c r="E109" t="s">
        <v>5</v>
      </c>
      <c r="F109" s="19">
        <v>0.375</v>
      </c>
      <c r="G109" s="25">
        <v>9</v>
      </c>
      <c r="H109" s="19" t="str">
        <f t="shared" si="1"/>
        <v>James River Bridge Away from Va Beach Summer Friday 9</v>
      </c>
      <c r="I109" s="14">
        <f>+JRB!G16</f>
        <v>920.30769230769226</v>
      </c>
    </row>
    <row r="110" spans="1:9" x14ac:dyDescent="0.25">
      <c r="A110" t="s">
        <v>49</v>
      </c>
      <c r="B110" t="s">
        <v>50</v>
      </c>
      <c r="C110" t="s">
        <v>80</v>
      </c>
      <c r="D110" t="s">
        <v>11</v>
      </c>
      <c r="E110" t="s">
        <v>5</v>
      </c>
      <c r="F110" s="19">
        <v>0.41666666666666702</v>
      </c>
      <c r="G110" s="25">
        <v>10</v>
      </c>
      <c r="H110" s="19" t="str">
        <f t="shared" si="1"/>
        <v>James River Bridge Away from Va Beach Summer Friday 10</v>
      </c>
      <c r="I110" s="11">
        <f>+JRB!G17</f>
        <v>871.38461538461536</v>
      </c>
    </row>
    <row r="111" spans="1:9" x14ac:dyDescent="0.25">
      <c r="A111" t="s">
        <v>49</v>
      </c>
      <c r="B111" t="s">
        <v>50</v>
      </c>
      <c r="C111" t="s">
        <v>80</v>
      </c>
      <c r="D111" t="s">
        <v>11</v>
      </c>
      <c r="E111" t="s">
        <v>5</v>
      </c>
      <c r="F111" s="19">
        <v>0.45833333333333298</v>
      </c>
      <c r="G111" s="25">
        <v>11</v>
      </c>
      <c r="H111" s="19" t="str">
        <f t="shared" si="1"/>
        <v>James River Bridge Away from Va Beach Summer Friday 11</v>
      </c>
      <c r="I111" s="14">
        <f>+JRB!G18</f>
        <v>838.92307692307691</v>
      </c>
    </row>
    <row r="112" spans="1:9" x14ac:dyDescent="0.25">
      <c r="A112" t="s">
        <v>49</v>
      </c>
      <c r="B112" t="s">
        <v>50</v>
      </c>
      <c r="C112" t="s">
        <v>80</v>
      </c>
      <c r="D112" t="s">
        <v>11</v>
      </c>
      <c r="E112" t="s">
        <v>5</v>
      </c>
      <c r="F112" s="19">
        <v>0.5</v>
      </c>
      <c r="G112" s="25">
        <v>12</v>
      </c>
      <c r="H112" s="19" t="str">
        <f t="shared" si="1"/>
        <v>James River Bridge Away from Va Beach Summer Friday 12</v>
      </c>
      <c r="I112" s="11">
        <f>+JRB!G19</f>
        <v>835.76923076923072</v>
      </c>
    </row>
    <row r="113" spans="1:9" x14ac:dyDescent="0.25">
      <c r="A113" t="s">
        <v>49</v>
      </c>
      <c r="B113" t="s">
        <v>50</v>
      </c>
      <c r="C113" t="s">
        <v>80</v>
      </c>
      <c r="D113" t="s">
        <v>11</v>
      </c>
      <c r="E113" t="s">
        <v>5</v>
      </c>
      <c r="F113" s="19">
        <v>0.54166666666666696</v>
      </c>
      <c r="G113" s="25">
        <v>13</v>
      </c>
      <c r="H113" s="19" t="str">
        <f t="shared" si="1"/>
        <v>James River Bridge Away from Va Beach Summer Friday 13</v>
      </c>
      <c r="I113" s="14">
        <f>+JRB!G20</f>
        <v>989.46153846153845</v>
      </c>
    </row>
    <row r="114" spans="1:9" x14ac:dyDescent="0.25">
      <c r="A114" t="s">
        <v>49</v>
      </c>
      <c r="B114" t="s">
        <v>50</v>
      </c>
      <c r="C114" t="s">
        <v>80</v>
      </c>
      <c r="D114" t="s">
        <v>11</v>
      </c>
      <c r="E114" t="s">
        <v>5</v>
      </c>
      <c r="F114" s="19">
        <v>0.58333333333333304</v>
      </c>
      <c r="G114" s="25">
        <v>14</v>
      </c>
      <c r="H114" s="19" t="str">
        <f t="shared" si="1"/>
        <v>James River Bridge Away from Va Beach Summer Friday 14</v>
      </c>
      <c r="I114" s="11">
        <f>+JRB!G21</f>
        <v>1034.1538461538462</v>
      </c>
    </row>
    <row r="115" spans="1:9" x14ac:dyDescent="0.25">
      <c r="A115" t="s">
        <v>49</v>
      </c>
      <c r="B115" t="s">
        <v>50</v>
      </c>
      <c r="C115" t="s">
        <v>80</v>
      </c>
      <c r="D115" t="s">
        <v>11</v>
      </c>
      <c r="E115" t="s">
        <v>5</v>
      </c>
      <c r="F115" s="19">
        <v>0.625</v>
      </c>
      <c r="G115" s="25">
        <v>15</v>
      </c>
      <c r="H115" s="19" t="str">
        <f t="shared" si="1"/>
        <v>James River Bridge Away from Va Beach Summer Friday 15</v>
      </c>
      <c r="I115" s="14">
        <f>+JRB!G22</f>
        <v>1079.1538461538462</v>
      </c>
    </row>
    <row r="116" spans="1:9" x14ac:dyDescent="0.25">
      <c r="A116" t="s">
        <v>49</v>
      </c>
      <c r="B116" t="s">
        <v>50</v>
      </c>
      <c r="C116" t="s">
        <v>80</v>
      </c>
      <c r="D116" t="s">
        <v>11</v>
      </c>
      <c r="E116" t="s">
        <v>5</v>
      </c>
      <c r="F116" s="19">
        <v>0.66666666666666696</v>
      </c>
      <c r="G116" s="25">
        <v>16</v>
      </c>
      <c r="H116" s="19" t="str">
        <f t="shared" si="1"/>
        <v>James River Bridge Away from Va Beach Summer Friday 16</v>
      </c>
      <c r="I116" s="11">
        <f>+JRB!G23</f>
        <v>1106.2307692307693</v>
      </c>
    </row>
    <row r="117" spans="1:9" x14ac:dyDescent="0.25">
      <c r="A117" t="s">
        <v>49</v>
      </c>
      <c r="B117" t="s">
        <v>50</v>
      </c>
      <c r="C117" t="s">
        <v>80</v>
      </c>
      <c r="D117" t="s">
        <v>11</v>
      </c>
      <c r="E117" t="s">
        <v>5</v>
      </c>
      <c r="F117" s="19">
        <v>0.70833333333333304</v>
      </c>
      <c r="G117" s="25">
        <v>17</v>
      </c>
      <c r="H117" s="19" t="str">
        <f t="shared" si="1"/>
        <v>James River Bridge Away from Va Beach Summer Friday 17</v>
      </c>
      <c r="I117" s="14">
        <f>+JRB!G24</f>
        <v>1097.9230769230769</v>
      </c>
    </row>
    <row r="118" spans="1:9" x14ac:dyDescent="0.25">
      <c r="A118" t="s">
        <v>49</v>
      </c>
      <c r="B118" t="s">
        <v>50</v>
      </c>
      <c r="C118" t="s">
        <v>80</v>
      </c>
      <c r="D118" t="s">
        <v>11</v>
      </c>
      <c r="E118" t="s">
        <v>5</v>
      </c>
      <c r="F118" s="19">
        <v>0.75</v>
      </c>
      <c r="G118" s="25">
        <v>18</v>
      </c>
      <c r="H118" s="19" t="str">
        <f t="shared" si="1"/>
        <v>James River Bridge Away from Va Beach Summer Friday 18</v>
      </c>
      <c r="I118" s="11">
        <f>+JRB!G25</f>
        <v>890.15384615384619</v>
      </c>
    </row>
    <row r="119" spans="1:9" x14ac:dyDescent="0.25">
      <c r="A119" t="s">
        <v>49</v>
      </c>
      <c r="B119" t="s">
        <v>50</v>
      </c>
      <c r="C119" t="s">
        <v>80</v>
      </c>
      <c r="D119" t="s">
        <v>11</v>
      </c>
      <c r="E119" t="s">
        <v>5</v>
      </c>
      <c r="F119" s="19">
        <v>0.79166666666666696</v>
      </c>
      <c r="G119" s="25">
        <v>19</v>
      </c>
      <c r="H119" s="19" t="str">
        <f t="shared" si="1"/>
        <v>James River Bridge Away from Va Beach Summer Friday 19</v>
      </c>
      <c r="I119" s="14">
        <f>+JRB!G26</f>
        <v>617</v>
      </c>
    </row>
    <row r="120" spans="1:9" x14ac:dyDescent="0.25">
      <c r="A120" t="s">
        <v>49</v>
      </c>
      <c r="B120" t="s">
        <v>50</v>
      </c>
      <c r="C120" t="s">
        <v>80</v>
      </c>
      <c r="D120" t="s">
        <v>11</v>
      </c>
      <c r="E120" t="s">
        <v>5</v>
      </c>
      <c r="F120" s="19">
        <v>0.83333333333333304</v>
      </c>
      <c r="G120" s="25">
        <v>20</v>
      </c>
      <c r="H120" s="19" t="str">
        <f t="shared" si="1"/>
        <v>James River Bridge Away from Va Beach Summer Friday 20</v>
      </c>
      <c r="I120" s="11">
        <f>+JRB!G27</f>
        <v>460.23076923076923</v>
      </c>
    </row>
    <row r="121" spans="1:9" x14ac:dyDescent="0.25">
      <c r="A121" t="s">
        <v>49</v>
      </c>
      <c r="B121" t="s">
        <v>50</v>
      </c>
      <c r="C121" t="s">
        <v>80</v>
      </c>
      <c r="D121" t="s">
        <v>11</v>
      </c>
      <c r="E121" t="s">
        <v>5</v>
      </c>
      <c r="F121" s="19">
        <v>0.875</v>
      </c>
      <c r="G121" s="25">
        <v>21</v>
      </c>
      <c r="H121" s="19" t="str">
        <f t="shared" si="1"/>
        <v>James River Bridge Away from Va Beach Summer Friday 21</v>
      </c>
      <c r="I121" s="14">
        <f>+JRB!G28</f>
        <v>382.38461538461536</v>
      </c>
    </row>
    <row r="122" spans="1:9" x14ac:dyDescent="0.25">
      <c r="A122" t="s">
        <v>49</v>
      </c>
      <c r="B122" t="s">
        <v>50</v>
      </c>
      <c r="C122" t="s">
        <v>80</v>
      </c>
      <c r="D122" t="s">
        <v>11</v>
      </c>
      <c r="E122" t="s">
        <v>5</v>
      </c>
      <c r="F122" s="19">
        <v>0.91666666666666696</v>
      </c>
      <c r="G122" s="25">
        <v>22</v>
      </c>
      <c r="H122" s="19" t="str">
        <f t="shared" si="1"/>
        <v>James River Bridge Away from Va Beach Summer Friday 22</v>
      </c>
      <c r="I122" s="11">
        <f>+JRB!G29</f>
        <v>302.23076923076923</v>
      </c>
    </row>
    <row r="123" spans="1:9" ht="15.75" thickBot="1" x14ac:dyDescent="0.3">
      <c r="A123" t="s">
        <v>49</v>
      </c>
      <c r="B123" t="s">
        <v>50</v>
      </c>
      <c r="C123" t="s">
        <v>80</v>
      </c>
      <c r="D123" t="s">
        <v>11</v>
      </c>
      <c r="E123" t="s">
        <v>5</v>
      </c>
      <c r="F123" s="19">
        <v>0.95833333333333304</v>
      </c>
      <c r="G123" s="25">
        <v>23</v>
      </c>
      <c r="H123" s="19" t="str">
        <f t="shared" si="1"/>
        <v>James River Bridge Away from Va Beach Summer Friday 23</v>
      </c>
      <c r="I123" s="16">
        <f>+JRB!G30</f>
        <v>208.07692307692309</v>
      </c>
    </row>
    <row r="124" spans="1:9" x14ac:dyDescent="0.25">
      <c r="A124" t="s">
        <v>49</v>
      </c>
      <c r="B124" t="s">
        <v>50</v>
      </c>
      <c r="C124" t="s">
        <v>80</v>
      </c>
      <c r="D124" t="s">
        <v>11</v>
      </c>
      <c r="E124" t="s">
        <v>6</v>
      </c>
      <c r="F124" s="19">
        <v>0</v>
      </c>
      <c r="G124" s="25">
        <v>0</v>
      </c>
      <c r="H124" s="19" t="str">
        <f t="shared" si="1"/>
        <v>James River Bridge Away from Va Beach Summer Saturday 0</v>
      </c>
      <c r="I124" s="11">
        <f>+JRB!H7</f>
        <v>157.30769230769232</v>
      </c>
    </row>
    <row r="125" spans="1:9" x14ac:dyDescent="0.25">
      <c r="A125" t="s">
        <v>49</v>
      </c>
      <c r="B125" t="s">
        <v>50</v>
      </c>
      <c r="C125" t="s">
        <v>80</v>
      </c>
      <c r="D125" t="s">
        <v>11</v>
      </c>
      <c r="E125" t="s">
        <v>6</v>
      </c>
      <c r="F125" s="19">
        <v>4.1666666666666664E-2</v>
      </c>
      <c r="G125" s="25">
        <v>1</v>
      </c>
      <c r="H125" s="19" t="str">
        <f t="shared" si="1"/>
        <v>James River Bridge Away from Va Beach Summer Saturday 1</v>
      </c>
      <c r="I125" s="14">
        <f>+JRB!H8</f>
        <v>132.23076923076923</v>
      </c>
    </row>
    <row r="126" spans="1:9" x14ac:dyDescent="0.25">
      <c r="A126" t="s">
        <v>49</v>
      </c>
      <c r="B126" t="s">
        <v>50</v>
      </c>
      <c r="C126" t="s">
        <v>80</v>
      </c>
      <c r="D126" t="s">
        <v>11</v>
      </c>
      <c r="E126" t="s">
        <v>6</v>
      </c>
      <c r="F126" s="19">
        <v>8.3333333333333329E-2</v>
      </c>
      <c r="G126" s="25">
        <v>2</v>
      </c>
      <c r="H126" s="19" t="str">
        <f t="shared" si="1"/>
        <v>James River Bridge Away from Va Beach Summer Saturday 2</v>
      </c>
      <c r="I126" s="11">
        <f>+JRB!H9</f>
        <v>85</v>
      </c>
    </row>
    <row r="127" spans="1:9" x14ac:dyDescent="0.25">
      <c r="A127" t="s">
        <v>49</v>
      </c>
      <c r="B127" t="s">
        <v>50</v>
      </c>
      <c r="C127" t="s">
        <v>80</v>
      </c>
      <c r="D127" t="s">
        <v>11</v>
      </c>
      <c r="E127" t="s">
        <v>6</v>
      </c>
      <c r="F127" s="19">
        <v>0.125</v>
      </c>
      <c r="G127" s="25">
        <v>3</v>
      </c>
      <c r="H127" s="19" t="str">
        <f t="shared" si="1"/>
        <v>James River Bridge Away from Va Beach Summer Saturday 3</v>
      </c>
      <c r="I127" s="14">
        <f>+JRB!H10</f>
        <v>81.538461538461547</v>
      </c>
    </row>
    <row r="128" spans="1:9" x14ac:dyDescent="0.25">
      <c r="A128" t="s">
        <v>49</v>
      </c>
      <c r="B128" t="s">
        <v>50</v>
      </c>
      <c r="C128" t="s">
        <v>80</v>
      </c>
      <c r="D128" t="s">
        <v>11</v>
      </c>
      <c r="E128" t="s">
        <v>6</v>
      </c>
      <c r="F128" s="19">
        <v>0.16666666666666699</v>
      </c>
      <c r="G128" s="25">
        <v>4</v>
      </c>
      <c r="H128" s="19" t="str">
        <f t="shared" si="1"/>
        <v>James River Bridge Away from Va Beach Summer Saturday 4</v>
      </c>
      <c r="I128" s="11">
        <f>+JRB!H11</f>
        <v>185.15384615384613</v>
      </c>
    </row>
    <row r="129" spans="1:9" x14ac:dyDescent="0.25">
      <c r="A129" t="s">
        <v>49</v>
      </c>
      <c r="B129" t="s">
        <v>50</v>
      </c>
      <c r="C129" t="s">
        <v>80</v>
      </c>
      <c r="D129" t="s">
        <v>11</v>
      </c>
      <c r="E129" t="s">
        <v>6</v>
      </c>
      <c r="F129" s="19">
        <v>0.20833333333333301</v>
      </c>
      <c r="G129" s="25">
        <v>5</v>
      </c>
      <c r="H129" s="19" t="str">
        <f t="shared" si="1"/>
        <v>James River Bridge Away from Va Beach Summer Saturday 5</v>
      </c>
      <c r="I129" s="14">
        <f>+JRB!H12</f>
        <v>379.07692307692309</v>
      </c>
    </row>
    <row r="130" spans="1:9" x14ac:dyDescent="0.25">
      <c r="A130" t="s">
        <v>49</v>
      </c>
      <c r="B130" t="s">
        <v>50</v>
      </c>
      <c r="C130" t="s">
        <v>80</v>
      </c>
      <c r="D130" t="s">
        <v>11</v>
      </c>
      <c r="E130" t="s">
        <v>6</v>
      </c>
      <c r="F130" s="19">
        <v>0.25</v>
      </c>
      <c r="G130" s="25">
        <v>6</v>
      </c>
      <c r="H130" s="19" t="str">
        <f t="shared" si="1"/>
        <v>James River Bridge Away from Va Beach Summer Saturday 6</v>
      </c>
      <c r="I130" s="11">
        <f>+JRB!H13</f>
        <v>397.15384615384619</v>
      </c>
    </row>
    <row r="131" spans="1:9" x14ac:dyDescent="0.25">
      <c r="A131" t="s">
        <v>49</v>
      </c>
      <c r="B131" t="s">
        <v>50</v>
      </c>
      <c r="C131" t="s">
        <v>80</v>
      </c>
      <c r="D131" t="s">
        <v>11</v>
      </c>
      <c r="E131" t="s">
        <v>6</v>
      </c>
      <c r="F131" s="19">
        <v>0.29166666666666702</v>
      </c>
      <c r="G131" s="25">
        <v>7</v>
      </c>
      <c r="H131" s="19" t="str">
        <f t="shared" si="1"/>
        <v>James River Bridge Away from Va Beach Summer Saturday 7</v>
      </c>
      <c r="I131" s="14">
        <f>+JRB!H14</f>
        <v>539.92307692307691</v>
      </c>
    </row>
    <row r="132" spans="1:9" x14ac:dyDescent="0.25">
      <c r="A132" t="s">
        <v>49</v>
      </c>
      <c r="B132" t="s">
        <v>50</v>
      </c>
      <c r="C132" t="s">
        <v>80</v>
      </c>
      <c r="D132" t="s">
        <v>11</v>
      </c>
      <c r="E132" t="s">
        <v>6</v>
      </c>
      <c r="F132" s="19">
        <v>0.33333333333333298</v>
      </c>
      <c r="G132" s="25">
        <v>8</v>
      </c>
      <c r="H132" s="19" t="str">
        <f t="shared" si="1"/>
        <v>James River Bridge Away from Va Beach Summer Saturday 8</v>
      </c>
      <c r="I132" s="11">
        <f>+JRB!H15</f>
        <v>694.53846153846155</v>
      </c>
    </row>
    <row r="133" spans="1:9" x14ac:dyDescent="0.25">
      <c r="A133" t="s">
        <v>49</v>
      </c>
      <c r="B133" t="s">
        <v>50</v>
      </c>
      <c r="C133" t="s">
        <v>80</v>
      </c>
      <c r="D133" t="s">
        <v>11</v>
      </c>
      <c r="E133" t="s">
        <v>6</v>
      </c>
      <c r="F133" s="19">
        <v>0.375</v>
      </c>
      <c r="G133" s="25">
        <v>9</v>
      </c>
      <c r="H133" s="19" t="str">
        <f t="shared" ref="H133:H196" si="2">+CONCATENATE(A133," ",C133," ",D133," ",E133," ",G133)</f>
        <v>James River Bridge Away from Va Beach Summer Saturday 9</v>
      </c>
      <c r="I133" s="14">
        <f>+JRB!H16</f>
        <v>832.15384615384619</v>
      </c>
    </row>
    <row r="134" spans="1:9" x14ac:dyDescent="0.25">
      <c r="A134" t="s">
        <v>49</v>
      </c>
      <c r="B134" t="s">
        <v>50</v>
      </c>
      <c r="C134" t="s">
        <v>80</v>
      </c>
      <c r="D134" t="s">
        <v>11</v>
      </c>
      <c r="E134" t="s">
        <v>6</v>
      </c>
      <c r="F134" s="19">
        <v>0.41666666666666702</v>
      </c>
      <c r="G134" s="25">
        <v>10</v>
      </c>
      <c r="H134" s="19" t="str">
        <f t="shared" si="2"/>
        <v>James River Bridge Away from Va Beach Summer Saturday 10</v>
      </c>
      <c r="I134" s="11">
        <f>+JRB!H17</f>
        <v>888.15384615384619</v>
      </c>
    </row>
    <row r="135" spans="1:9" x14ac:dyDescent="0.25">
      <c r="A135" t="s">
        <v>49</v>
      </c>
      <c r="B135" t="s">
        <v>50</v>
      </c>
      <c r="C135" t="s">
        <v>80</v>
      </c>
      <c r="D135" t="s">
        <v>11</v>
      </c>
      <c r="E135" t="s">
        <v>6</v>
      </c>
      <c r="F135" s="19">
        <v>0.45833333333333298</v>
      </c>
      <c r="G135" s="25">
        <v>11</v>
      </c>
      <c r="H135" s="19" t="str">
        <f t="shared" si="2"/>
        <v>James River Bridge Away from Va Beach Summer Saturday 11</v>
      </c>
      <c r="I135" s="14">
        <f>+JRB!H18</f>
        <v>967.76923076923072</v>
      </c>
    </row>
    <row r="136" spans="1:9" x14ac:dyDescent="0.25">
      <c r="A136" t="s">
        <v>49</v>
      </c>
      <c r="B136" t="s">
        <v>50</v>
      </c>
      <c r="C136" t="s">
        <v>80</v>
      </c>
      <c r="D136" t="s">
        <v>11</v>
      </c>
      <c r="E136" t="s">
        <v>6</v>
      </c>
      <c r="F136" s="19">
        <v>0.5</v>
      </c>
      <c r="G136" s="25">
        <v>12</v>
      </c>
      <c r="H136" s="19" t="str">
        <f t="shared" si="2"/>
        <v>James River Bridge Away from Va Beach Summer Saturday 12</v>
      </c>
      <c r="I136" s="11">
        <f>+JRB!H19</f>
        <v>1039.8461538461538</v>
      </c>
    </row>
    <row r="137" spans="1:9" x14ac:dyDescent="0.25">
      <c r="A137" t="s">
        <v>49</v>
      </c>
      <c r="B137" t="s">
        <v>50</v>
      </c>
      <c r="C137" t="s">
        <v>80</v>
      </c>
      <c r="D137" t="s">
        <v>11</v>
      </c>
      <c r="E137" t="s">
        <v>6</v>
      </c>
      <c r="F137" s="19">
        <v>0.54166666666666696</v>
      </c>
      <c r="G137" s="25">
        <v>13</v>
      </c>
      <c r="H137" s="19" t="str">
        <f t="shared" si="2"/>
        <v>James River Bridge Away from Va Beach Summer Saturday 13</v>
      </c>
      <c r="I137" s="14">
        <f>+JRB!H20</f>
        <v>1013.3846153846154</v>
      </c>
    </row>
    <row r="138" spans="1:9" x14ac:dyDescent="0.25">
      <c r="A138" t="s">
        <v>49</v>
      </c>
      <c r="B138" t="s">
        <v>50</v>
      </c>
      <c r="C138" t="s">
        <v>80</v>
      </c>
      <c r="D138" t="s">
        <v>11</v>
      </c>
      <c r="E138" t="s">
        <v>6</v>
      </c>
      <c r="F138" s="19">
        <v>0.58333333333333304</v>
      </c>
      <c r="G138" s="25">
        <v>14</v>
      </c>
      <c r="H138" s="19" t="str">
        <f t="shared" si="2"/>
        <v>James River Bridge Away from Va Beach Summer Saturday 14</v>
      </c>
      <c r="I138" s="11">
        <f>+JRB!H21</f>
        <v>975.92307692307691</v>
      </c>
    </row>
    <row r="139" spans="1:9" x14ac:dyDescent="0.25">
      <c r="A139" t="s">
        <v>49</v>
      </c>
      <c r="B139" t="s">
        <v>50</v>
      </c>
      <c r="C139" t="s">
        <v>80</v>
      </c>
      <c r="D139" t="s">
        <v>11</v>
      </c>
      <c r="E139" t="s">
        <v>6</v>
      </c>
      <c r="F139" s="19">
        <v>0.625</v>
      </c>
      <c r="G139" s="25">
        <v>15</v>
      </c>
      <c r="H139" s="19" t="str">
        <f t="shared" si="2"/>
        <v>James River Bridge Away from Va Beach Summer Saturday 15</v>
      </c>
      <c r="I139" s="14">
        <f>+JRB!H22</f>
        <v>851.23076923076928</v>
      </c>
    </row>
    <row r="140" spans="1:9" x14ac:dyDescent="0.25">
      <c r="A140" t="s">
        <v>49</v>
      </c>
      <c r="B140" t="s">
        <v>50</v>
      </c>
      <c r="C140" t="s">
        <v>80</v>
      </c>
      <c r="D140" t="s">
        <v>11</v>
      </c>
      <c r="E140" t="s">
        <v>6</v>
      </c>
      <c r="F140" s="19">
        <v>0.66666666666666696</v>
      </c>
      <c r="G140" s="25">
        <v>16</v>
      </c>
      <c r="H140" s="19" t="str">
        <f t="shared" si="2"/>
        <v>James River Bridge Away from Va Beach Summer Saturday 16</v>
      </c>
      <c r="I140" s="11">
        <f>+JRB!H23</f>
        <v>829</v>
      </c>
    </row>
    <row r="141" spans="1:9" x14ac:dyDescent="0.25">
      <c r="A141" t="s">
        <v>49</v>
      </c>
      <c r="B141" t="s">
        <v>50</v>
      </c>
      <c r="C141" t="s">
        <v>80</v>
      </c>
      <c r="D141" t="s">
        <v>11</v>
      </c>
      <c r="E141" t="s">
        <v>6</v>
      </c>
      <c r="F141" s="19">
        <v>0.70833333333333304</v>
      </c>
      <c r="G141" s="25">
        <v>17</v>
      </c>
      <c r="H141" s="19" t="str">
        <f t="shared" si="2"/>
        <v>James River Bridge Away from Va Beach Summer Saturday 17</v>
      </c>
      <c r="I141" s="14">
        <f>+JRB!H24</f>
        <v>793.38461538461536</v>
      </c>
    </row>
    <row r="142" spans="1:9" x14ac:dyDescent="0.25">
      <c r="A142" t="s">
        <v>49</v>
      </c>
      <c r="B142" t="s">
        <v>50</v>
      </c>
      <c r="C142" t="s">
        <v>80</v>
      </c>
      <c r="D142" t="s">
        <v>11</v>
      </c>
      <c r="E142" t="s">
        <v>6</v>
      </c>
      <c r="F142" s="19">
        <v>0.75</v>
      </c>
      <c r="G142" s="25">
        <v>18</v>
      </c>
      <c r="H142" s="19" t="str">
        <f t="shared" si="2"/>
        <v>James River Bridge Away from Va Beach Summer Saturday 18</v>
      </c>
      <c r="I142" s="11">
        <f>+JRB!H25</f>
        <v>724.92307692307691</v>
      </c>
    </row>
    <row r="143" spans="1:9" x14ac:dyDescent="0.25">
      <c r="A143" t="s">
        <v>49</v>
      </c>
      <c r="B143" t="s">
        <v>50</v>
      </c>
      <c r="C143" t="s">
        <v>80</v>
      </c>
      <c r="D143" t="s">
        <v>11</v>
      </c>
      <c r="E143" t="s">
        <v>6</v>
      </c>
      <c r="F143" s="19">
        <v>0.79166666666666696</v>
      </c>
      <c r="G143" s="25">
        <v>19</v>
      </c>
      <c r="H143" s="19" t="str">
        <f t="shared" si="2"/>
        <v>James River Bridge Away from Va Beach Summer Saturday 19</v>
      </c>
      <c r="I143" s="14">
        <f>+JRB!H26</f>
        <v>582.53846153846155</v>
      </c>
    </row>
    <row r="144" spans="1:9" x14ac:dyDescent="0.25">
      <c r="A144" t="s">
        <v>49</v>
      </c>
      <c r="B144" t="s">
        <v>50</v>
      </c>
      <c r="C144" t="s">
        <v>80</v>
      </c>
      <c r="D144" t="s">
        <v>11</v>
      </c>
      <c r="E144" t="s">
        <v>6</v>
      </c>
      <c r="F144" s="19">
        <v>0.83333333333333304</v>
      </c>
      <c r="G144" s="25">
        <v>20</v>
      </c>
      <c r="H144" s="19" t="str">
        <f t="shared" si="2"/>
        <v>James River Bridge Away from Va Beach Summer Saturday 20</v>
      </c>
      <c r="I144" s="11">
        <f>+JRB!H27</f>
        <v>507.53846153846155</v>
      </c>
    </row>
    <row r="145" spans="1:9" x14ac:dyDescent="0.25">
      <c r="A145" t="s">
        <v>49</v>
      </c>
      <c r="B145" t="s">
        <v>50</v>
      </c>
      <c r="C145" t="s">
        <v>80</v>
      </c>
      <c r="D145" t="s">
        <v>11</v>
      </c>
      <c r="E145" t="s">
        <v>6</v>
      </c>
      <c r="F145" s="19">
        <v>0.875</v>
      </c>
      <c r="G145" s="25">
        <v>21</v>
      </c>
      <c r="H145" s="19" t="str">
        <f t="shared" si="2"/>
        <v>James River Bridge Away from Va Beach Summer Saturday 21</v>
      </c>
      <c r="I145" s="14">
        <f>+JRB!H28</f>
        <v>438.38461538461536</v>
      </c>
    </row>
    <row r="146" spans="1:9" x14ac:dyDescent="0.25">
      <c r="A146" t="s">
        <v>49</v>
      </c>
      <c r="B146" t="s">
        <v>50</v>
      </c>
      <c r="C146" t="s">
        <v>80</v>
      </c>
      <c r="D146" t="s">
        <v>11</v>
      </c>
      <c r="E146" t="s">
        <v>6</v>
      </c>
      <c r="F146" s="19">
        <v>0.91666666666666696</v>
      </c>
      <c r="G146" s="25">
        <v>22</v>
      </c>
      <c r="H146" s="19" t="str">
        <f t="shared" si="2"/>
        <v>James River Bridge Away from Va Beach Summer Saturday 22</v>
      </c>
      <c r="I146" s="11">
        <f>+JRB!H29</f>
        <v>337.15384615384619</v>
      </c>
    </row>
    <row r="147" spans="1:9" ht="15.75" thickBot="1" x14ac:dyDescent="0.3">
      <c r="A147" t="s">
        <v>49</v>
      </c>
      <c r="B147" t="s">
        <v>50</v>
      </c>
      <c r="C147" t="s">
        <v>80</v>
      </c>
      <c r="D147" t="s">
        <v>11</v>
      </c>
      <c r="E147" t="s">
        <v>6</v>
      </c>
      <c r="F147" s="19">
        <v>0.95833333333333304</v>
      </c>
      <c r="G147" s="25">
        <v>23</v>
      </c>
      <c r="H147" s="19" t="str">
        <f t="shared" si="2"/>
        <v>James River Bridge Away from Va Beach Summer Saturday 23</v>
      </c>
      <c r="I147" s="16">
        <f>+JRB!H30</f>
        <v>227.38461538461536</v>
      </c>
    </row>
    <row r="148" spans="1:9" x14ac:dyDescent="0.25">
      <c r="A148" t="s">
        <v>49</v>
      </c>
      <c r="B148" t="s">
        <v>50</v>
      </c>
      <c r="C148" t="s">
        <v>80</v>
      </c>
      <c r="D148" t="s">
        <v>11</v>
      </c>
      <c r="E148" t="s">
        <v>7</v>
      </c>
      <c r="F148" s="19">
        <v>0</v>
      </c>
      <c r="G148" s="25">
        <v>0</v>
      </c>
      <c r="H148" s="19" t="str">
        <f t="shared" si="2"/>
        <v>James River Bridge Away from Va Beach Summer Sunday 0</v>
      </c>
      <c r="I148" s="13">
        <f>+JRB!I7</f>
        <v>144.46153846153848</v>
      </c>
    </row>
    <row r="149" spans="1:9" x14ac:dyDescent="0.25">
      <c r="A149" t="s">
        <v>49</v>
      </c>
      <c r="B149" t="s">
        <v>50</v>
      </c>
      <c r="C149" t="s">
        <v>80</v>
      </c>
      <c r="D149" t="s">
        <v>11</v>
      </c>
      <c r="E149" t="s">
        <v>7</v>
      </c>
      <c r="F149" s="19">
        <v>4.1666666666666664E-2</v>
      </c>
      <c r="G149" s="25">
        <v>1</v>
      </c>
      <c r="H149" s="19" t="str">
        <f t="shared" si="2"/>
        <v>James River Bridge Away from Va Beach Summer Sunday 1</v>
      </c>
      <c r="I149" s="15">
        <f>+JRB!I8</f>
        <v>95.769230769230759</v>
      </c>
    </row>
    <row r="150" spans="1:9" x14ac:dyDescent="0.25">
      <c r="A150" t="s">
        <v>49</v>
      </c>
      <c r="B150" t="s">
        <v>50</v>
      </c>
      <c r="C150" t="s">
        <v>80</v>
      </c>
      <c r="D150" t="s">
        <v>11</v>
      </c>
      <c r="E150" t="s">
        <v>7</v>
      </c>
      <c r="F150" s="19">
        <v>8.3333333333333329E-2</v>
      </c>
      <c r="G150" s="25">
        <v>2</v>
      </c>
      <c r="H150" s="19" t="str">
        <f t="shared" si="2"/>
        <v>James River Bridge Away from Va Beach Summer Sunday 2</v>
      </c>
      <c r="I150" s="13">
        <f>+JRB!I9</f>
        <v>58.84615384615384</v>
      </c>
    </row>
    <row r="151" spans="1:9" x14ac:dyDescent="0.25">
      <c r="A151" t="s">
        <v>49</v>
      </c>
      <c r="B151" t="s">
        <v>50</v>
      </c>
      <c r="C151" t="s">
        <v>80</v>
      </c>
      <c r="D151" t="s">
        <v>11</v>
      </c>
      <c r="E151" t="s">
        <v>7</v>
      </c>
      <c r="F151" s="19">
        <v>0.125</v>
      </c>
      <c r="G151" s="25">
        <v>3</v>
      </c>
      <c r="H151" s="19" t="str">
        <f t="shared" si="2"/>
        <v>James River Bridge Away from Va Beach Summer Sunday 3</v>
      </c>
      <c r="I151" s="15">
        <f>+JRB!I10</f>
        <v>52.307692307692307</v>
      </c>
    </row>
    <row r="152" spans="1:9" x14ac:dyDescent="0.25">
      <c r="A152" t="s">
        <v>49</v>
      </c>
      <c r="B152" t="s">
        <v>50</v>
      </c>
      <c r="C152" t="s">
        <v>80</v>
      </c>
      <c r="D152" t="s">
        <v>11</v>
      </c>
      <c r="E152" t="s">
        <v>7</v>
      </c>
      <c r="F152" s="19">
        <v>0.16666666666666699</v>
      </c>
      <c r="G152" s="25">
        <v>4</v>
      </c>
      <c r="H152" s="19" t="str">
        <f t="shared" si="2"/>
        <v>James River Bridge Away from Va Beach Summer Sunday 4</v>
      </c>
      <c r="I152" s="13">
        <f>+JRB!I11</f>
        <v>106.30769230769232</v>
      </c>
    </row>
    <row r="153" spans="1:9" x14ac:dyDescent="0.25">
      <c r="A153" t="s">
        <v>49</v>
      </c>
      <c r="B153" t="s">
        <v>50</v>
      </c>
      <c r="C153" t="s">
        <v>80</v>
      </c>
      <c r="D153" t="s">
        <v>11</v>
      </c>
      <c r="E153" t="s">
        <v>7</v>
      </c>
      <c r="F153" s="19">
        <v>0.20833333333333301</v>
      </c>
      <c r="G153" s="25">
        <v>5</v>
      </c>
      <c r="H153" s="19" t="str">
        <f t="shared" si="2"/>
        <v>James River Bridge Away from Va Beach Summer Sunday 5</v>
      </c>
      <c r="I153" s="15">
        <f>+JRB!I12</f>
        <v>225.92307692307693</v>
      </c>
    </row>
    <row r="154" spans="1:9" x14ac:dyDescent="0.25">
      <c r="A154" t="s">
        <v>49</v>
      </c>
      <c r="B154" t="s">
        <v>50</v>
      </c>
      <c r="C154" t="s">
        <v>80</v>
      </c>
      <c r="D154" t="s">
        <v>11</v>
      </c>
      <c r="E154" t="s">
        <v>7</v>
      </c>
      <c r="F154" s="19">
        <v>0.25</v>
      </c>
      <c r="G154" s="25">
        <v>6</v>
      </c>
      <c r="H154" s="19" t="str">
        <f t="shared" si="2"/>
        <v>James River Bridge Away from Va Beach Summer Sunday 6</v>
      </c>
      <c r="I154" s="13">
        <f>+JRB!I13</f>
        <v>236.30769230769229</v>
      </c>
    </row>
    <row r="155" spans="1:9" x14ac:dyDescent="0.25">
      <c r="A155" t="s">
        <v>49</v>
      </c>
      <c r="B155" t="s">
        <v>50</v>
      </c>
      <c r="C155" t="s">
        <v>80</v>
      </c>
      <c r="D155" t="s">
        <v>11</v>
      </c>
      <c r="E155" t="s">
        <v>7</v>
      </c>
      <c r="F155" s="19">
        <v>0.29166666666666702</v>
      </c>
      <c r="G155" s="25">
        <v>7</v>
      </c>
      <c r="H155" s="19" t="str">
        <f t="shared" si="2"/>
        <v>James River Bridge Away from Va Beach Summer Sunday 7</v>
      </c>
      <c r="I155" s="15">
        <f>+JRB!I14</f>
        <v>338.46153846153845</v>
      </c>
    </row>
    <row r="156" spans="1:9" x14ac:dyDescent="0.25">
      <c r="A156" t="s">
        <v>49</v>
      </c>
      <c r="B156" t="s">
        <v>50</v>
      </c>
      <c r="C156" t="s">
        <v>80</v>
      </c>
      <c r="D156" t="s">
        <v>11</v>
      </c>
      <c r="E156" t="s">
        <v>7</v>
      </c>
      <c r="F156" s="19">
        <v>0.33333333333333298</v>
      </c>
      <c r="G156" s="25">
        <v>8</v>
      </c>
      <c r="H156" s="19" t="str">
        <f t="shared" si="2"/>
        <v>James River Bridge Away from Va Beach Summer Sunday 8</v>
      </c>
      <c r="I156" s="13">
        <f>+JRB!I15</f>
        <v>526.84615384615381</v>
      </c>
    </row>
    <row r="157" spans="1:9" x14ac:dyDescent="0.25">
      <c r="A157" t="s">
        <v>49</v>
      </c>
      <c r="B157" t="s">
        <v>50</v>
      </c>
      <c r="C157" t="s">
        <v>80</v>
      </c>
      <c r="D157" t="s">
        <v>11</v>
      </c>
      <c r="E157" t="s">
        <v>7</v>
      </c>
      <c r="F157" s="19">
        <v>0.375</v>
      </c>
      <c r="G157" s="25">
        <v>9</v>
      </c>
      <c r="H157" s="19" t="str">
        <f t="shared" si="2"/>
        <v>James River Bridge Away from Va Beach Summer Sunday 9</v>
      </c>
      <c r="I157" s="15">
        <f>+JRB!I16</f>
        <v>688.38461538461547</v>
      </c>
    </row>
    <row r="158" spans="1:9" x14ac:dyDescent="0.25">
      <c r="A158" t="s">
        <v>49</v>
      </c>
      <c r="B158" t="s">
        <v>50</v>
      </c>
      <c r="C158" t="s">
        <v>80</v>
      </c>
      <c r="D158" t="s">
        <v>11</v>
      </c>
      <c r="E158" t="s">
        <v>7</v>
      </c>
      <c r="F158" s="19">
        <v>0.41666666666666702</v>
      </c>
      <c r="G158" s="25">
        <v>10</v>
      </c>
      <c r="H158" s="19" t="str">
        <f t="shared" si="2"/>
        <v>James River Bridge Away from Va Beach Summer Sunday 10</v>
      </c>
      <c r="I158" s="13">
        <f>+JRB!I17</f>
        <v>751.46153846153845</v>
      </c>
    </row>
    <row r="159" spans="1:9" x14ac:dyDescent="0.25">
      <c r="A159" t="s">
        <v>49</v>
      </c>
      <c r="B159" t="s">
        <v>50</v>
      </c>
      <c r="C159" t="s">
        <v>80</v>
      </c>
      <c r="D159" t="s">
        <v>11</v>
      </c>
      <c r="E159" t="s">
        <v>7</v>
      </c>
      <c r="F159" s="19">
        <v>0.45833333333333298</v>
      </c>
      <c r="G159" s="25">
        <v>11</v>
      </c>
      <c r="H159" s="19" t="str">
        <f t="shared" si="2"/>
        <v>James River Bridge Away from Va Beach Summer Sunday 11</v>
      </c>
      <c r="I159" s="15">
        <f>+JRB!I18</f>
        <v>739.84615384615392</v>
      </c>
    </row>
    <row r="160" spans="1:9" x14ac:dyDescent="0.25">
      <c r="A160" t="s">
        <v>49</v>
      </c>
      <c r="B160" t="s">
        <v>50</v>
      </c>
      <c r="C160" t="s">
        <v>80</v>
      </c>
      <c r="D160" t="s">
        <v>11</v>
      </c>
      <c r="E160" t="s">
        <v>7</v>
      </c>
      <c r="F160" s="19">
        <v>0.5</v>
      </c>
      <c r="G160" s="25">
        <v>12</v>
      </c>
      <c r="H160" s="19" t="str">
        <f t="shared" si="2"/>
        <v>James River Bridge Away from Va Beach Summer Sunday 12</v>
      </c>
      <c r="I160" s="13">
        <f>+JRB!I19</f>
        <v>807.53846153846155</v>
      </c>
    </row>
    <row r="161" spans="1:9" x14ac:dyDescent="0.25">
      <c r="A161" t="s">
        <v>49</v>
      </c>
      <c r="B161" t="s">
        <v>50</v>
      </c>
      <c r="C161" t="s">
        <v>80</v>
      </c>
      <c r="D161" t="s">
        <v>11</v>
      </c>
      <c r="E161" t="s">
        <v>7</v>
      </c>
      <c r="F161" s="19">
        <v>0.54166666666666696</v>
      </c>
      <c r="G161" s="25">
        <v>13</v>
      </c>
      <c r="H161" s="19" t="str">
        <f t="shared" si="2"/>
        <v>James River Bridge Away from Va Beach Summer Sunday 13</v>
      </c>
      <c r="I161" s="15">
        <f>+JRB!I20</f>
        <v>910.76923076923072</v>
      </c>
    </row>
    <row r="162" spans="1:9" x14ac:dyDescent="0.25">
      <c r="A162" t="s">
        <v>49</v>
      </c>
      <c r="B162" t="s">
        <v>50</v>
      </c>
      <c r="C162" t="s">
        <v>80</v>
      </c>
      <c r="D162" t="s">
        <v>11</v>
      </c>
      <c r="E162" t="s">
        <v>7</v>
      </c>
      <c r="F162" s="19">
        <v>0.58333333333333304</v>
      </c>
      <c r="G162" s="25">
        <v>14</v>
      </c>
      <c r="H162" s="19" t="str">
        <f t="shared" si="2"/>
        <v>James River Bridge Away from Va Beach Summer Sunday 14</v>
      </c>
      <c r="I162" s="13">
        <f>+JRB!I21</f>
        <v>847.53846153846143</v>
      </c>
    </row>
    <row r="163" spans="1:9" x14ac:dyDescent="0.25">
      <c r="A163" t="s">
        <v>49</v>
      </c>
      <c r="B163" t="s">
        <v>50</v>
      </c>
      <c r="C163" t="s">
        <v>80</v>
      </c>
      <c r="D163" t="s">
        <v>11</v>
      </c>
      <c r="E163" t="s">
        <v>7</v>
      </c>
      <c r="F163" s="19">
        <v>0.625</v>
      </c>
      <c r="G163" s="25">
        <v>15</v>
      </c>
      <c r="H163" s="19" t="str">
        <f t="shared" si="2"/>
        <v>James River Bridge Away from Va Beach Summer Sunday 15</v>
      </c>
      <c r="I163" s="15">
        <f>+JRB!I22</f>
        <v>840.92307692307691</v>
      </c>
    </row>
    <row r="164" spans="1:9" x14ac:dyDescent="0.25">
      <c r="A164" t="s">
        <v>49</v>
      </c>
      <c r="B164" t="s">
        <v>50</v>
      </c>
      <c r="C164" t="s">
        <v>80</v>
      </c>
      <c r="D164" t="s">
        <v>11</v>
      </c>
      <c r="E164" t="s">
        <v>7</v>
      </c>
      <c r="F164" s="19">
        <v>0.66666666666666696</v>
      </c>
      <c r="G164" s="25">
        <v>16</v>
      </c>
      <c r="H164" s="19" t="str">
        <f t="shared" si="2"/>
        <v>James River Bridge Away from Va Beach Summer Sunday 16</v>
      </c>
      <c r="I164" s="13">
        <f>+JRB!I23</f>
        <v>782.23076923076917</v>
      </c>
    </row>
    <row r="165" spans="1:9" x14ac:dyDescent="0.25">
      <c r="A165" t="s">
        <v>49</v>
      </c>
      <c r="B165" t="s">
        <v>50</v>
      </c>
      <c r="C165" t="s">
        <v>80</v>
      </c>
      <c r="D165" t="s">
        <v>11</v>
      </c>
      <c r="E165" t="s">
        <v>7</v>
      </c>
      <c r="F165" s="19">
        <v>0.70833333333333304</v>
      </c>
      <c r="G165" s="25">
        <v>17</v>
      </c>
      <c r="H165" s="19" t="str">
        <f t="shared" si="2"/>
        <v>James River Bridge Away from Va Beach Summer Sunday 17</v>
      </c>
      <c r="I165" s="15">
        <f>+JRB!I24</f>
        <v>693</v>
      </c>
    </row>
    <row r="166" spans="1:9" x14ac:dyDescent="0.25">
      <c r="A166" t="s">
        <v>49</v>
      </c>
      <c r="B166" t="s">
        <v>50</v>
      </c>
      <c r="C166" t="s">
        <v>80</v>
      </c>
      <c r="D166" t="s">
        <v>11</v>
      </c>
      <c r="E166" t="s">
        <v>7</v>
      </c>
      <c r="F166" s="19">
        <v>0.75</v>
      </c>
      <c r="G166" s="25">
        <v>18</v>
      </c>
      <c r="H166" s="19" t="str">
        <f t="shared" si="2"/>
        <v>James River Bridge Away from Va Beach Summer Sunday 18</v>
      </c>
      <c r="I166" s="13">
        <f>+JRB!I25</f>
        <v>633.76923076923072</v>
      </c>
    </row>
    <row r="167" spans="1:9" x14ac:dyDescent="0.25">
      <c r="A167" t="s">
        <v>49</v>
      </c>
      <c r="B167" t="s">
        <v>50</v>
      </c>
      <c r="C167" t="s">
        <v>80</v>
      </c>
      <c r="D167" t="s">
        <v>11</v>
      </c>
      <c r="E167" t="s">
        <v>7</v>
      </c>
      <c r="F167" s="19">
        <v>0.79166666666666696</v>
      </c>
      <c r="G167" s="25">
        <v>19</v>
      </c>
      <c r="H167" s="19" t="str">
        <f t="shared" si="2"/>
        <v>James River Bridge Away from Va Beach Summer Sunday 19</v>
      </c>
      <c r="I167" s="15">
        <f>+JRB!I26</f>
        <v>494.53846153846155</v>
      </c>
    </row>
    <row r="168" spans="1:9" x14ac:dyDescent="0.25">
      <c r="A168" t="s">
        <v>49</v>
      </c>
      <c r="B168" t="s">
        <v>50</v>
      </c>
      <c r="C168" t="s">
        <v>80</v>
      </c>
      <c r="D168" t="s">
        <v>11</v>
      </c>
      <c r="E168" t="s">
        <v>7</v>
      </c>
      <c r="F168" s="19">
        <v>0.83333333333333304</v>
      </c>
      <c r="G168" s="25">
        <v>20</v>
      </c>
      <c r="H168" s="19" t="str">
        <f t="shared" si="2"/>
        <v>James River Bridge Away from Va Beach Summer Sunday 20</v>
      </c>
      <c r="I168" s="13">
        <f>+JRB!I27</f>
        <v>398.69230769230774</v>
      </c>
    </row>
    <row r="169" spans="1:9" x14ac:dyDescent="0.25">
      <c r="A169" t="s">
        <v>49</v>
      </c>
      <c r="B169" t="s">
        <v>50</v>
      </c>
      <c r="C169" t="s">
        <v>80</v>
      </c>
      <c r="D169" t="s">
        <v>11</v>
      </c>
      <c r="E169" t="s">
        <v>7</v>
      </c>
      <c r="F169" s="19">
        <v>0.875</v>
      </c>
      <c r="G169" s="25">
        <v>21</v>
      </c>
      <c r="H169" s="19" t="str">
        <f t="shared" si="2"/>
        <v>James River Bridge Away from Va Beach Summer Sunday 21</v>
      </c>
      <c r="I169" s="15">
        <f>+JRB!I28</f>
        <v>327.07692307692309</v>
      </c>
    </row>
    <row r="170" spans="1:9" x14ac:dyDescent="0.25">
      <c r="A170" t="s">
        <v>49</v>
      </c>
      <c r="B170" t="s">
        <v>50</v>
      </c>
      <c r="C170" t="s">
        <v>80</v>
      </c>
      <c r="D170" t="s">
        <v>11</v>
      </c>
      <c r="E170" t="s">
        <v>7</v>
      </c>
      <c r="F170" s="19">
        <v>0.91666666666666696</v>
      </c>
      <c r="G170" s="25">
        <v>22</v>
      </c>
      <c r="H170" s="19" t="str">
        <f t="shared" si="2"/>
        <v>James River Bridge Away from Va Beach Summer Sunday 22</v>
      </c>
      <c r="I170" s="13">
        <f>+JRB!I29</f>
        <v>258.53846153846155</v>
      </c>
    </row>
    <row r="171" spans="1:9" ht="15.75" thickBot="1" x14ac:dyDescent="0.3">
      <c r="A171" s="29" t="s">
        <v>49</v>
      </c>
      <c r="B171" s="29" t="s">
        <v>50</v>
      </c>
      <c r="C171" s="29" t="s">
        <v>80</v>
      </c>
      <c r="D171" s="29" t="s">
        <v>11</v>
      </c>
      <c r="E171" s="29" t="s">
        <v>7</v>
      </c>
      <c r="F171" s="30">
        <v>0.95833333333333304</v>
      </c>
      <c r="G171" s="31">
        <v>23</v>
      </c>
      <c r="H171" s="32" t="str">
        <f t="shared" si="2"/>
        <v>James River Bridge Away from Va Beach Summer Sunday 23</v>
      </c>
      <c r="I171" s="17">
        <f>+JRB!I30</f>
        <v>117.92307692307693</v>
      </c>
    </row>
    <row r="172" spans="1:9" x14ac:dyDescent="0.25">
      <c r="A172" t="s">
        <v>49</v>
      </c>
      <c r="B172" t="s">
        <v>50</v>
      </c>
      <c r="C172" t="s">
        <v>80</v>
      </c>
      <c r="D172" t="s">
        <v>12</v>
      </c>
      <c r="E172" t="s">
        <v>1</v>
      </c>
      <c r="F172" s="19">
        <v>0</v>
      </c>
      <c r="G172" s="25">
        <v>0</v>
      </c>
      <c r="H172" s="19" t="str">
        <f t="shared" si="2"/>
        <v>James River Bridge Away from Va Beach Non-Summer Monday 0</v>
      </c>
      <c r="I172" s="11">
        <f>+JRB!C32</f>
        <v>61.631578947368425</v>
      </c>
    </row>
    <row r="173" spans="1:9" x14ac:dyDescent="0.25">
      <c r="A173" t="s">
        <v>49</v>
      </c>
      <c r="B173" t="s">
        <v>50</v>
      </c>
      <c r="C173" t="s">
        <v>80</v>
      </c>
      <c r="D173" t="s">
        <v>12</v>
      </c>
      <c r="E173" t="s">
        <v>1</v>
      </c>
      <c r="F173" s="19">
        <v>4.1666666666666664E-2</v>
      </c>
      <c r="G173" s="25">
        <v>1</v>
      </c>
      <c r="H173" s="19" t="str">
        <f t="shared" si="2"/>
        <v>James River Bridge Away from Va Beach Non-Summer Monday 1</v>
      </c>
      <c r="I173" s="14">
        <f>+JRB!C33</f>
        <v>38.552631578947363</v>
      </c>
    </row>
    <row r="174" spans="1:9" x14ac:dyDescent="0.25">
      <c r="A174" t="s">
        <v>49</v>
      </c>
      <c r="B174" t="s">
        <v>50</v>
      </c>
      <c r="C174" t="s">
        <v>80</v>
      </c>
      <c r="D174" t="s">
        <v>12</v>
      </c>
      <c r="E174" t="s">
        <v>1</v>
      </c>
      <c r="F174" s="19">
        <v>8.3333333333333329E-2</v>
      </c>
      <c r="G174" s="25">
        <v>2</v>
      </c>
      <c r="H174" s="19" t="str">
        <f t="shared" si="2"/>
        <v>James River Bridge Away from Va Beach Non-Summer Monday 2</v>
      </c>
      <c r="I174" s="11">
        <f>+JRB!C34</f>
        <v>35.842105263157897</v>
      </c>
    </row>
    <row r="175" spans="1:9" x14ac:dyDescent="0.25">
      <c r="A175" t="s">
        <v>49</v>
      </c>
      <c r="B175" t="s">
        <v>50</v>
      </c>
      <c r="C175" t="s">
        <v>80</v>
      </c>
      <c r="D175" t="s">
        <v>12</v>
      </c>
      <c r="E175" t="s">
        <v>1</v>
      </c>
      <c r="F175" s="19">
        <v>0.125</v>
      </c>
      <c r="G175" s="25">
        <v>3</v>
      </c>
      <c r="H175" s="19" t="str">
        <f t="shared" si="2"/>
        <v>James River Bridge Away from Va Beach Non-Summer Monday 3</v>
      </c>
      <c r="I175" s="14">
        <f>+JRB!C35</f>
        <v>80.578947368421041</v>
      </c>
    </row>
    <row r="176" spans="1:9" x14ac:dyDescent="0.25">
      <c r="A176" t="s">
        <v>49</v>
      </c>
      <c r="B176" t="s">
        <v>50</v>
      </c>
      <c r="C176" t="s">
        <v>80</v>
      </c>
      <c r="D176" t="s">
        <v>12</v>
      </c>
      <c r="E176" t="s">
        <v>1</v>
      </c>
      <c r="F176" s="19">
        <v>0.16666666666666699</v>
      </c>
      <c r="G176" s="25">
        <v>4</v>
      </c>
      <c r="H176" s="19" t="str">
        <f t="shared" si="2"/>
        <v>James River Bridge Away from Va Beach Non-Summer Monday 4</v>
      </c>
      <c r="I176" s="11">
        <f>+JRB!C36</f>
        <v>272.26315789473682</v>
      </c>
    </row>
    <row r="177" spans="1:9" x14ac:dyDescent="0.25">
      <c r="A177" t="s">
        <v>49</v>
      </c>
      <c r="B177" t="s">
        <v>50</v>
      </c>
      <c r="C177" t="s">
        <v>80</v>
      </c>
      <c r="D177" t="s">
        <v>12</v>
      </c>
      <c r="E177" t="s">
        <v>1</v>
      </c>
      <c r="F177" s="19">
        <v>0.20833333333333301</v>
      </c>
      <c r="G177" s="25">
        <v>5</v>
      </c>
      <c r="H177" s="19" t="str">
        <f t="shared" si="2"/>
        <v>James River Bridge Away from Va Beach Non-Summer Monday 5</v>
      </c>
      <c r="I177" s="14">
        <f>+JRB!C37</f>
        <v>905.13157894736855</v>
      </c>
    </row>
    <row r="178" spans="1:9" x14ac:dyDescent="0.25">
      <c r="A178" t="s">
        <v>49</v>
      </c>
      <c r="B178" t="s">
        <v>50</v>
      </c>
      <c r="C178" t="s">
        <v>80</v>
      </c>
      <c r="D178" t="s">
        <v>12</v>
      </c>
      <c r="E178" t="s">
        <v>1</v>
      </c>
      <c r="F178" s="19">
        <v>0.25</v>
      </c>
      <c r="G178" s="25">
        <v>6</v>
      </c>
      <c r="H178" s="19" t="str">
        <f t="shared" si="2"/>
        <v>James River Bridge Away from Va Beach Non-Summer Monday 6</v>
      </c>
      <c r="I178" s="11">
        <f>+JRB!C38</f>
        <v>1572.8947368421052</v>
      </c>
    </row>
    <row r="179" spans="1:9" x14ac:dyDescent="0.25">
      <c r="A179" t="s">
        <v>49</v>
      </c>
      <c r="B179" t="s">
        <v>50</v>
      </c>
      <c r="C179" t="s">
        <v>80</v>
      </c>
      <c r="D179" t="s">
        <v>12</v>
      </c>
      <c r="E179" t="s">
        <v>1</v>
      </c>
      <c r="F179" s="19">
        <v>0.29166666666666702</v>
      </c>
      <c r="G179" s="25">
        <v>7</v>
      </c>
      <c r="H179" s="19" t="str">
        <f t="shared" si="2"/>
        <v>James River Bridge Away from Va Beach Non-Summer Monday 7</v>
      </c>
      <c r="I179" s="14">
        <f>+JRB!C39</f>
        <v>1788.1315789473683</v>
      </c>
    </row>
    <row r="180" spans="1:9" x14ac:dyDescent="0.25">
      <c r="A180" t="s">
        <v>49</v>
      </c>
      <c r="B180" t="s">
        <v>50</v>
      </c>
      <c r="C180" t="s">
        <v>80</v>
      </c>
      <c r="D180" t="s">
        <v>12</v>
      </c>
      <c r="E180" t="s">
        <v>1</v>
      </c>
      <c r="F180" s="19">
        <v>0.33333333333333298</v>
      </c>
      <c r="G180" s="25">
        <v>8</v>
      </c>
      <c r="H180" s="19" t="str">
        <f t="shared" si="2"/>
        <v>James River Bridge Away from Va Beach Non-Summer Monday 8</v>
      </c>
      <c r="I180" s="11">
        <f>+JRB!C40</f>
        <v>1110</v>
      </c>
    </row>
    <row r="181" spans="1:9" x14ac:dyDescent="0.25">
      <c r="A181" t="s">
        <v>49</v>
      </c>
      <c r="B181" t="s">
        <v>50</v>
      </c>
      <c r="C181" t="s">
        <v>80</v>
      </c>
      <c r="D181" t="s">
        <v>12</v>
      </c>
      <c r="E181" t="s">
        <v>1</v>
      </c>
      <c r="F181" s="19">
        <v>0.375</v>
      </c>
      <c r="G181" s="25">
        <v>9</v>
      </c>
      <c r="H181" s="19" t="str">
        <f t="shared" si="2"/>
        <v>James River Bridge Away from Va Beach Non-Summer Monday 9</v>
      </c>
      <c r="I181" s="14">
        <f>+JRB!C41</f>
        <v>797.97368421052636</v>
      </c>
    </row>
    <row r="182" spans="1:9" x14ac:dyDescent="0.25">
      <c r="A182" t="s">
        <v>49</v>
      </c>
      <c r="B182" t="s">
        <v>50</v>
      </c>
      <c r="C182" t="s">
        <v>80</v>
      </c>
      <c r="D182" t="s">
        <v>12</v>
      </c>
      <c r="E182" t="s">
        <v>1</v>
      </c>
      <c r="F182" s="19">
        <v>0.41666666666666702</v>
      </c>
      <c r="G182" s="25">
        <v>10</v>
      </c>
      <c r="H182" s="19" t="str">
        <f t="shared" si="2"/>
        <v>James River Bridge Away from Va Beach Non-Summer Monday 10</v>
      </c>
      <c r="I182" s="11">
        <f>+JRB!C42</f>
        <v>715.18421052631584</v>
      </c>
    </row>
    <row r="183" spans="1:9" x14ac:dyDescent="0.25">
      <c r="A183" t="s">
        <v>49</v>
      </c>
      <c r="B183" t="s">
        <v>50</v>
      </c>
      <c r="C183" t="s">
        <v>80</v>
      </c>
      <c r="D183" t="s">
        <v>12</v>
      </c>
      <c r="E183" t="s">
        <v>1</v>
      </c>
      <c r="F183" s="19">
        <v>0.45833333333333298</v>
      </c>
      <c r="G183" s="25">
        <v>11</v>
      </c>
      <c r="H183" s="19" t="str">
        <f t="shared" si="2"/>
        <v>James River Bridge Away from Va Beach Non-Summer Monday 11</v>
      </c>
      <c r="I183" s="14">
        <f>+JRB!C43</f>
        <v>687.05263157894728</v>
      </c>
    </row>
    <row r="184" spans="1:9" x14ac:dyDescent="0.25">
      <c r="A184" t="s">
        <v>49</v>
      </c>
      <c r="B184" t="s">
        <v>50</v>
      </c>
      <c r="C184" t="s">
        <v>80</v>
      </c>
      <c r="D184" t="s">
        <v>12</v>
      </c>
      <c r="E184" t="s">
        <v>1</v>
      </c>
      <c r="F184" s="19">
        <v>0.5</v>
      </c>
      <c r="G184" s="25">
        <v>12</v>
      </c>
      <c r="H184" s="19" t="str">
        <f t="shared" si="2"/>
        <v>James River Bridge Away from Va Beach Non-Summer Monday 12</v>
      </c>
      <c r="I184" s="11">
        <f>+JRB!C44</f>
        <v>674.76315789473688</v>
      </c>
    </row>
    <row r="185" spans="1:9" x14ac:dyDescent="0.25">
      <c r="A185" t="s">
        <v>49</v>
      </c>
      <c r="B185" t="s">
        <v>50</v>
      </c>
      <c r="C185" t="s">
        <v>80</v>
      </c>
      <c r="D185" t="s">
        <v>12</v>
      </c>
      <c r="E185" t="s">
        <v>1</v>
      </c>
      <c r="F185" s="19">
        <v>0.54166666666666696</v>
      </c>
      <c r="G185" s="25">
        <v>13</v>
      </c>
      <c r="H185" s="19" t="str">
        <f t="shared" si="2"/>
        <v>James River Bridge Away from Va Beach Non-Summer Monday 13</v>
      </c>
      <c r="I185" s="14">
        <f>+JRB!C45</f>
        <v>686.3947368421052</v>
      </c>
    </row>
    <row r="186" spans="1:9" x14ac:dyDescent="0.25">
      <c r="A186" t="s">
        <v>49</v>
      </c>
      <c r="B186" t="s">
        <v>50</v>
      </c>
      <c r="C186" t="s">
        <v>80</v>
      </c>
      <c r="D186" t="s">
        <v>12</v>
      </c>
      <c r="E186" t="s">
        <v>1</v>
      </c>
      <c r="F186" s="19">
        <v>0.58333333333333304</v>
      </c>
      <c r="G186" s="25">
        <v>14</v>
      </c>
      <c r="H186" s="19" t="str">
        <f t="shared" si="2"/>
        <v>James River Bridge Away from Va Beach Non-Summer Monday 14</v>
      </c>
      <c r="I186" s="11">
        <f>+JRB!C46</f>
        <v>741.89473684210532</v>
      </c>
    </row>
    <row r="187" spans="1:9" x14ac:dyDescent="0.25">
      <c r="A187" t="s">
        <v>49</v>
      </c>
      <c r="B187" t="s">
        <v>50</v>
      </c>
      <c r="C187" t="s">
        <v>80</v>
      </c>
      <c r="D187" t="s">
        <v>12</v>
      </c>
      <c r="E187" t="s">
        <v>1</v>
      </c>
      <c r="F187" s="19">
        <v>0.625</v>
      </c>
      <c r="G187" s="25">
        <v>15</v>
      </c>
      <c r="H187" s="19" t="str">
        <f t="shared" si="2"/>
        <v>James River Bridge Away from Va Beach Non-Summer Monday 15</v>
      </c>
      <c r="I187" s="14">
        <f>+JRB!C47</f>
        <v>741.76315789473688</v>
      </c>
    </row>
    <row r="188" spans="1:9" x14ac:dyDescent="0.25">
      <c r="A188" t="s">
        <v>49</v>
      </c>
      <c r="B188" t="s">
        <v>50</v>
      </c>
      <c r="C188" t="s">
        <v>80</v>
      </c>
      <c r="D188" t="s">
        <v>12</v>
      </c>
      <c r="E188" t="s">
        <v>1</v>
      </c>
      <c r="F188" s="19">
        <v>0.66666666666666696</v>
      </c>
      <c r="G188" s="25">
        <v>16</v>
      </c>
      <c r="H188" s="19" t="str">
        <f t="shared" si="2"/>
        <v>James River Bridge Away from Va Beach Non-Summer Monday 16</v>
      </c>
      <c r="I188" s="11">
        <f>+JRB!C48</f>
        <v>839.31578947368428</v>
      </c>
    </row>
    <row r="189" spans="1:9" x14ac:dyDescent="0.25">
      <c r="A189" t="s">
        <v>49</v>
      </c>
      <c r="B189" t="s">
        <v>50</v>
      </c>
      <c r="C189" t="s">
        <v>80</v>
      </c>
      <c r="D189" t="s">
        <v>12</v>
      </c>
      <c r="E189" t="s">
        <v>1</v>
      </c>
      <c r="F189" s="19">
        <v>0.70833333333333304</v>
      </c>
      <c r="G189" s="25">
        <v>17</v>
      </c>
      <c r="H189" s="19" t="str">
        <f t="shared" si="2"/>
        <v>James River Bridge Away from Va Beach Non-Summer Monday 17</v>
      </c>
      <c r="I189" s="14">
        <f>+JRB!C49</f>
        <v>870.18421052631584</v>
      </c>
    </row>
    <row r="190" spans="1:9" x14ac:dyDescent="0.25">
      <c r="A190" t="s">
        <v>49</v>
      </c>
      <c r="B190" t="s">
        <v>50</v>
      </c>
      <c r="C190" t="s">
        <v>80</v>
      </c>
      <c r="D190" t="s">
        <v>12</v>
      </c>
      <c r="E190" t="s">
        <v>1</v>
      </c>
      <c r="F190" s="19">
        <v>0.75</v>
      </c>
      <c r="G190" s="25">
        <v>18</v>
      </c>
      <c r="H190" s="19" t="str">
        <f t="shared" si="2"/>
        <v>James River Bridge Away from Va Beach Non-Summer Monday 18</v>
      </c>
      <c r="I190" s="11">
        <f>+JRB!C50</f>
        <v>619.63157894736844</v>
      </c>
    </row>
    <row r="191" spans="1:9" x14ac:dyDescent="0.25">
      <c r="A191" t="s">
        <v>49</v>
      </c>
      <c r="B191" t="s">
        <v>50</v>
      </c>
      <c r="C191" t="s">
        <v>80</v>
      </c>
      <c r="D191" t="s">
        <v>12</v>
      </c>
      <c r="E191" t="s">
        <v>1</v>
      </c>
      <c r="F191" s="19">
        <v>0.79166666666666696</v>
      </c>
      <c r="G191" s="25">
        <v>19</v>
      </c>
      <c r="H191" s="19" t="str">
        <f t="shared" si="2"/>
        <v>James River Bridge Away from Va Beach Non-Summer Monday 19</v>
      </c>
      <c r="I191" s="14">
        <f>+JRB!C51</f>
        <v>380.65789473684214</v>
      </c>
    </row>
    <row r="192" spans="1:9" x14ac:dyDescent="0.25">
      <c r="A192" t="s">
        <v>49</v>
      </c>
      <c r="B192" t="s">
        <v>50</v>
      </c>
      <c r="C192" t="s">
        <v>80</v>
      </c>
      <c r="D192" t="s">
        <v>12</v>
      </c>
      <c r="E192" t="s">
        <v>1</v>
      </c>
      <c r="F192" s="19">
        <v>0.83333333333333304</v>
      </c>
      <c r="G192" s="25">
        <v>20</v>
      </c>
      <c r="H192" s="19" t="str">
        <f t="shared" si="2"/>
        <v>James River Bridge Away from Va Beach Non-Summer Monday 20</v>
      </c>
      <c r="I192" s="11">
        <f>+JRB!C52</f>
        <v>272.5526315789474</v>
      </c>
    </row>
    <row r="193" spans="1:9" x14ac:dyDescent="0.25">
      <c r="A193" t="s">
        <v>49</v>
      </c>
      <c r="B193" t="s">
        <v>50</v>
      </c>
      <c r="C193" t="s">
        <v>80</v>
      </c>
      <c r="D193" t="s">
        <v>12</v>
      </c>
      <c r="E193" t="s">
        <v>1</v>
      </c>
      <c r="F193" s="19">
        <v>0.875</v>
      </c>
      <c r="G193" s="25">
        <v>21</v>
      </c>
      <c r="H193" s="19" t="str">
        <f t="shared" si="2"/>
        <v>James River Bridge Away from Va Beach Non-Summer Monday 21</v>
      </c>
      <c r="I193" s="14">
        <f>+JRB!C53</f>
        <v>222.10526315789474</v>
      </c>
    </row>
    <row r="194" spans="1:9" x14ac:dyDescent="0.25">
      <c r="A194" t="s">
        <v>49</v>
      </c>
      <c r="B194" t="s">
        <v>50</v>
      </c>
      <c r="C194" t="s">
        <v>80</v>
      </c>
      <c r="D194" t="s">
        <v>12</v>
      </c>
      <c r="E194" t="s">
        <v>1</v>
      </c>
      <c r="F194" s="19">
        <v>0.91666666666666696</v>
      </c>
      <c r="G194" s="25">
        <v>22</v>
      </c>
      <c r="H194" s="19" t="str">
        <f t="shared" si="2"/>
        <v>James River Bridge Away from Va Beach Non-Summer Monday 22</v>
      </c>
      <c r="I194" s="11">
        <f>+JRB!C54</f>
        <v>181.21052631578945</v>
      </c>
    </row>
    <row r="195" spans="1:9" ht="15.75" thickBot="1" x14ac:dyDescent="0.3">
      <c r="A195" t="s">
        <v>49</v>
      </c>
      <c r="B195" t="s">
        <v>50</v>
      </c>
      <c r="C195" t="s">
        <v>80</v>
      </c>
      <c r="D195" t="s">
        <v>12</v>
      </c>
      <c r="E195" t="s">
        <v>1</v>
      </c>
      <c r="F195" s="19">
        <v>0.95833333333333304</v>
      </c>
      <c r="G195" s="25">
        <v>23</v>
      </c>
      <c r="H195" s="19" t="str">
        <f t="shared" si="2"/>
        <v>James River Bridge Away from Va Beach Non-Summer Monday 23</v>
      </c>
      <c r="I195" s="16">
        <f>+JRB!C55</f>
        <v>91.84210526315789</v>
      </c>
    </row>
    <row r="196" spans="1:9" x14ac:dyDescent="0.25">
      <c r="A196" t="s">
        <v>49</v>
      </c>
      <c r="B196" t="s">
        <v>50</v>
      </c>
      <c r="C196" t="s">
        <v>80</v>
      </c>
      <c r="D196" t="s">
        <v>12</v>
      </c>
      <c r="E196" t="s">
        <v>2</v>
      </c>
      <c r="F196" s="19">
        <v>0</v>
      </c>
      <c r="G196" s="25">
        <v>0</v>
      </c>
      <c r="H196" s="19" t="str">
        <f t="shared" si="2"/>
        <v>James River Bridge Away from Va Beach Non-Summer Tuesday 0</v>
      </c>
      <c r="I196" s="12">
        <f>+JRB!D32</f>
        <v>96.3888888888889</v>
      </c>
    </row>
    <row r="197" spans="1:9" x14ac:dyDescent="0.25">
      <c r="A197" t="s">
        <v>49</v>
      </c>
      <c r="B197" t="s">
        <v>50</v>
      </c>
      <c r="C197" t="s">
        <v>80</v>
      </c>
      <c r="D197" t="s">
        <v>12</v>
      </c>
      <c r="E197" t="s">
        <v>2</v>
      </c>
      <c r="F197" s="19">
        <v>4.1666666666666664E-2</v>
      </c>
      <c r="G197" s="25">
        <v>1</v>
      </c>
      <c r="H197" s="19" t="str">
        <f t="shared" ref="H197:H260" si="3">+CONCATENATE(A197," ",C197," ",D197," ",E197," ",G197)</f>
        <v>James River Bridge Away from Va Beach Non-Summer Tuesday 1</v>
      </c>
      <c r="I197" s="14">
        <f>+JRB!D33</f>
        <v>102.88888888888889</v>
      </c>
    </row>
    <row r="198" spans="1:9" x14ac:dyDescent="0.25">
      <c r="A198" t="s">
        <v>49</v>
      </c>
      <c r="B198" t="s">
        <v>50</v>
      </c>
      <c r="C198" t="s">
        <v>80</v>
      </c>
      <c r="D198" t="s">
        <v>12</v>
      </c>
      <c r="E198" t="s">
        <v>2</v>
      </c>
      <c r="F198" s="19">
        <v>8.3333333333333329E-2</v>
      </c>
      <c r="G198" s="25">
        <v>2</v>
      </c>
      <c r="H198" s="19" t="str">
        <f t="shared" si="3"/>
        <v>James River Bridge Away from Va Beach Non-Summer Tuesday 2</v>
      </c>
      <c r="I198" s="12">
        <f>+JRB!D34</f>
        <v>73.944444444444457</v>
      </c>
    </row>
    <row r="199" spans="1:9" x14ac:dyDescent="0.25">
      <c r="A199" t="s">
        <v>49</v>
      </c>
      <c r="B199" t="s">
        <v>50</v>
      </c>
      <c r="C199" t="s">
        <v>80</v>
      </c>
      <c r="D199" t="s">
        <v>12</v>
      </c>
      <c r="E199" t="s">
        <v>2</v>
      </c>
      <c r="F199" s="19">
        <v>0.125</v>
      </c>
      <c r="G199" s="25">
        <v>3</v>
      </c>
      <c r="H199" s="19" t="str">
        <f t="shared" si="3"/>
        <v>James River Bridge Away from Va Beach Non-Summer Tuesday 3</v>
      </c>
      <c r="I199" s="14">
        <f>+JRB!D35</f>
        <v>97.055555555555557</v>
      </c>
    </row>
    <row r="200" spans="1:9" x14ac:dyDescent="0.25">
      <c r="A200" t="s">
        <v>49</v>
      </c>
      <c r="B200" t="s">
        <v>50</v>
      </c>
      <c r="C200" t="s">
        <v>80</v>
      </c>
      <c r="D200" t="s">
        <v>12</v>
      </c>
      <c r="E200" t="s">
        <v>2</v>
      </c>
      <c r="F200" s="19">
        <v>0.16666666666666699</v>
      </c>
      <c r="G200" s="25">
        <v>4</v>
      </c>
      <c r="H200" s="19" t="str">
        <f t="shared" si="3"/>
        <v>James River Bridge Away from Va Beach Non-Summer Tuesday 4</v>
      </c>
      <c r="I200" s="12">
        <f>+JRB!D36</f>
        <v>320.77777777777777</v>
      </c>
    </row>
    <row r="201" spans="1:9" x14ac:dyDescent="0.25">
      <c r="A201" t="s">
        <v>49</v>
      </c>
      <c r="B201" t="s">
        <v>50</v>
      </c>
      <c r="C201" t="s">
        <v>80</v>
      </c>
      <c r="D201" t="s">
        <v>12</v>
      </c>
      <c r="E201" t="s">
        <v>2</v>
      </c>
      <c r="F201" s="19">
        <v>0.20833333333333301</v>
      </c>
      <c r="G201" s="25">
        <v>5</v>
      </c>
      <c r="H201" s="19" t="str">
        <f t="shared" si="3"/>
        <v>James River Bridge Away from Va Beach Non-Summer Tuesday 5</v>
      </c>
      <c r="I201" s="14">
        <f>+JRB!D37</f>
        <v>1011.5833333333333</v>
      </c>
    </row>
    <row r="202" spans="1:9" x14ac:dyDescent="0.25">
      <c r="A202" t="s">
        <v>49</v>
      </c>
      <c r="B202" t="s">
        <v>50</v>
      </c>
      <c r="C202" t="s">
        <v>80</v>
      </c>
      <c r="D202" t="s">
        <v>12</v>
      </c>
      <c r="E202" t="s">
        <v>2</v>
      </c>
      <c r="F202" s="19">
        <v>0.25</v>
      </c>
      <c r="G202" s="25">
        <v>6</v>
      </c>
      <c r="H202" s="19" t="str">
        <f t="shared" si="3"/>
        <v>James River Bridge Away from Va Beach Non-Summer Tuesday 6</v>
      </c>
      <c r="I202" s="12">
        <f>+JRB!D38</f>
        <v>1774.8055555555554</v>
      </c>
    </row>
    <row r="203" spans="1:9" x14ac:dyDescent="0.25">
      <c r="A203" t="s">
        <v>49</v>
      </c>
      <c r="B203" t="s">
        <v>50</v>
      </c>
      <c r="C203" t="s">
        <v>80</v>
      </c>
      <c r="D203" t="s">
        <v>12</v>
      </c>
      <c r="E203" t="s">
        <v>2</v>
      </c>
      <c r="F203" s="19">
        <v>0.29166666666666702</v>
      </c>
      <c r="G203" s="25">
        <v>7</v>
      </c>
      <c r="H203" s="19" t="str">
        <f t="shared" si="3"/>
        <v>James River Bridge Away from Va Beach Non-Summer Tuesday 7</v>
      </c>
      <c r="I203" s="14">
        <f>+JRB!D39</f>
        <v>2004.916666666667</v>
      </c>
    </row>
    <row r="204" spans="1:9" x14ac:dyDescent="0.25">
      <c r="A204" t="s">
        <v>49</v>
      </c>
      <c r="B204" t="s">
        <v>50</v>
      </c>
      <c r="C204" t="s">
        <v>80</v>
      </c>
      <c r="D204" t="s">
        <v>12</v>
      </c>
      <c r="E204" t="s">
        <v>2</v>
      </c>
      <c r="F204" s="19">
        <v>0.33333333333333298</v>
      </c>
      <c r="G204" s="25">
        <v>8</v>
      </c>
      <c r="H204" s="19" t="str">
        <f t="shared" si="3"/>
        <v>James River Bridge Away from Va Beach Non-Summer Tuesday 8</v>
      </c>
      <c r="I204" s="12">
        <f>+JRB!D40</f>
        <v>1189.4722222222222</v>
      </c>
    </row>
    <row r="205" spans="1:9" x14ac:dyDescent="0.25">
      <c r="A205" t="s">
        <v>49</v>
      </c>
      <c r="B205" t="s">
        <v>50</v>
      </c>
      <c r="C205" t="s">
        <v>80</v>
      </c>
      <c r="D205" t="s">
        <v>12</v>
      </c>
      <c r="E205" t="s">
        <v>2</v>
      </c>
      <c r="F205" s="19">
        <v>0.375</v>
      </c>
      <c r="G205" s="25">
        <v>9</v>
      </c>
      <c r="H205" s="19" t="str">
        <f t="shared" si="3"/>
        <v>James River Bridge Away from Va Beach Non-Summer Tuesday 9</v>
      </c>
      <c r="I205" s="14">
        <f>+JRB!D41</f>
        <v>837</v>
      </c>
    </row>
    <row r="206" spans="1:9" x14ac:dyDescent="0.25">
      <c r="A206" t="s">
        <v>49</v>
      </c>
      <c r="B206" t="s">
        <v>50</v>
      </c>
      <c r="C206" t="s">
        <v>80</v>
      </c>
      <c r="D206" t="s">
        <v>12</v>
      </c>
      <c r="E206" t="s">
        <v>2</v>
      </c>
      <c r="F206" s="19">
        <v>0.41666666666666702</v>
      </c>
      <c r="G206" s="25">
        <v>10</v>
      </c>
      <c r="H206" s="19" t="str">
        <f t="shared" si="3"/>
        <v>James River Bridge Away from Va Beach Non-Summer Tuesday 10</v>
      </c>
      <c r="I206" s="12">
        <f>+JRB!D42</f>
        <v>726.6111111111112</v>
      </c>
    </row>
    <row r="207" spans="1:9" x14ac:dyDescent="0.25">
      <c r="A207" t="s">
        <v>49</v>
      </c>
      <c r="B207" t="s">
        <v>50</v>
      </c>
      <c r="C207" t="s">
        <v>80</v>
      </c>
      <c r="D207" t="s">
        <v>12</v>
      </c>
      <c r="E207" t="s">
        <v>2</v>
      </c>
      <c r="F207" s="19">
        <v>0.45833333333333298</v>
      </c>
      <c r="G207" s="25">
        <v>11</v>
      </c>
      <c r="H207" s="19" t="str">
        <f t="shared" si="3"/>
        <v>James River Bridge Away from Va Beach Non-Summer Tuesday 11</v>
      </c>
      <c r="I207" s="14">
        <f>+JRB!D43</f>
        <v>661.19444444444446</v>
      </c>
    </row>
    <row r="208" spans="1:9" x14ac:dyDescent="0.25">
      <c r="A208" t="s">
        <v>49</v>
      </c>
      <c r="B208" t="s">
        <v>50</v>
      </c>
      <c r="C208" t="s">
        <v>80</v>
      </c>
      <c r="D208" t="s">
        <v>12</v>
      </c>
      <c r="E208" t="s">
        <v>2</v>
      </c>
      <c r="F208" s="19">
        <v>0.5</v>
      </c>
      <c r="G208" s="25">
        <v>12</v>
      </c>
      <c r="H208" s="19" t="str">
        <f t="shared" si="3"/>
        <v>James River Bridge Away from Va Beach Non-Summer Tuesday 12</v>
      </c>
      <c r="I208" s="12">
        <f>+JRB!D44</f>
        <v>654.27777777777771</v>
      </c>
    </row>
    <row r="209" spans="1:9" x14ac:dyDescent="0.25">
      <c r="A209" t="s">
        <v>49</v>
      </c>
      <c r="B209" t="s">
        <v>50</v>
      </c>
      <c r="C209" t="s">
        <v>80</v>
      </c>
      <c r="D209" t="s">
        <v>12</v>
      </c>
      <c r="E209" t="s">
        <v>2</v>
      </c>
      <c r="F209" s="19">
        <v>0.54166666666666696</v>
      </c>
      <c r="G209" s="25">
        <v>13</v>
      </c>
      <c r="H209" s="19" t="str">
        <f t="shared" si="3"/>
        <v>James River Bridge Away from Va Beach Non-Summer Tuesday 13</v>
      </c>
      <c r="I209" s="14">
        <f>+JRB!D45</f>
        <v>687.88888888888891</v>
      </c>
    </row>
    <row r="210" spans="1:9" x14ac:dyDescent="0.25">
      <c r="A210" t="s">
        <v>49</v>
      </c>
      <c r="B210" t="s">
        <v>50</v>
      </c>
      <c r="C210" t="s">
        <v>80</v>
      </c>
      <c r="D210" t="s">
        <v>12</v>
      </c>
      <c r="E210" t="s">
        <v>2</v>
      </c>
      <c r="F210" s="19">
        <v>0.58333333333333304</v>
      </c>
      <c r="G210" s="25">
        <v>14</v>
      </c>
      <c r="H210" s="19" t="str">
        <f t="shared" si="3"/>
        <v>James River Bridge Away from Va Beach Non-Summer Tuesday 14</v>
      </c>
      <c r="I210" s="12">
        <f>+JRB!D46</f>
        <v>763.55555555555554</v>
      </c>
    </row>
    <row r="211" spans="1:9" x14ac:dyDescent="0.25">
      <c r="A211" t="s">
        <v>49</v>
      </c>
      <c r="B211" t="s">
        <v>50</v>
      </c>
      <c r="C211" t="s">
        <v>80</v>
      </c>
      <c r="D211" t="s">
        <v>12</v>
      </c>
      <c r="E211" t="s">
        <v>2</v>
      </c>
      <c r="F211" s="19">
        <v>0.625</v>
      </c>
      <c r="G211" s="25">
        <v>15</v>
      </c>
      <c r="H211" s="19" t="str">
        <f t="shared" si="3"/>
        <v>James River Bridge Away from Va Beach Non-Summer Tuesday 15</v>
      </c>
      <c r="I211" s="14">
        <f>+JRB!D47</f>
        <v>767.97222222222229</v>
      </c>
    </row>
    <row r="212" spans="1:9" x14ac:dyDescent="0.25">
      <c r="A212" t="s">
        <v>49</v>
      </c>
      <c r="B212" t="s">
        <v>50</v>
      </c>
      <c r="C212" t="s">
        <v>80</v>
      </c>
      <c r="D212" t="s">
        <v>12</v>
      </c>
      <c r="E212" t="s">
        <v>2</v>
      </c>
      <c r="F212" s="19">
        <v>0.66666666666666696</v>
      </c>
      <c r="G212" s="25">
        <v>16</v>
      </c>
      <c r="H212" s="19" t="str">
        <f t="shared" si="3"/>
        <v>James River Bridge Away from Va Beach Non-Summer Tuesday 16</v>
      </c>
      <c r="I212" s="12">
        <f>+JRB!D48</f>
        <v>866.38888888888891</v>
      </c>
    </row>
    <row r="213" spans="1:9" x14ac:dyDescent="0.25">
      <c r="A213" t="s">
        <v>49</v>
      </c>
      <c r="B213" t="s">
        <v>50</v>
      </c>
      <c r="C213" t="s">
        <v>80</v>
      </c>
      <c r="D213" t="s">
        <v>12</v>
      </c>
      <c r="E213" t="s">
        <v>2</v>
      </c>
      <c r="F213" s="19">
        <v>0.70833333333333304</v>
      </c>
      <c r="G213" s="25">
        <v>17</v>
      </c>
      <c r="H213" s="19" t="str">
        <f t="shared" si="3"/>
        <v>James River Bridge Away from Va Beach Non-Summer Tuesday 17</v>
      </c>
      <c r="I213" s="14">
        <f>+JRB!D49</f>
        <v>926.41666666666663</v>
      </c>
    </row>
    <row r="214" spans="1:9" x14ac:dyDescent="0.25">
      <c r="A214" t="s">
        <v>49</v>
      </c>
      <c r="B214" t="s">
        <v>50</v>
      </c>
      <c r="C214" t="s">
        <v>80</v>
      </c>
      <c r="D214" t="s">
        <v>12</v>
      </c>
      <c r="E214" t="s">
        <v>2</v>
      </c>
      <c r="F214" s="19">
        <v>0.75</v>
      </c>
      <c r="G214" s="25">
        <v>18</v>
      </c>
      <c r="H214" s="19" t="str">
        <f t="shared" si="3"/>
        <v>James River Bridge Away from Va Beach Non-Summer Tuesday 18</v>
      </c>
      <c r="I214" s="12">
        <f>+JRB!D50</f>
        <v>669.75</v>
      </c>
    </row>
    <row r="215" spans="1:9" x14ac:dyDescent="0.25">
      <c r="A215" t="s">
        <v>49</v>
      </c>
      <c r="B215" t="s">
        <v>50</v>
      </c>
      <c r="C215" t="s">
        <v>80</v>
      </c>
      <c r="D215" t="s">
        <v>12</v>
      </c>
      <c r="E215" t="s">
        <v>2</v>
      </c>
      <c r="F215" s="19">
        <v>0.79166666666666696</v>
      </c>
      <c r="G215" s="25">
        <v>19</v>
      </c>
      <c r="H215" s="19" t="str">
        <f t="shared" si="3"/>
        <v>James River Bridge Away from Va Beach Non-Summer Tuesday 19</v>
      </c>
      <c r="I215" s="14">
        <f>+JRB!D51</f>
        <v>398.5</v>
      </c>
    </row>
    <row r="216" spans="1:9" x14ac:dyDescent="0.25">
      <c r="A216" t="s">
        <v>49</v>
      </c>
      <c r="B216" t="s">
        <v>50</v>
      </c>
      <c r="C216" t="s">
        <v>80</v>
      </c>
      <c r="D216" t="s">
        <v>12</v>
      </c>
      <c r="E216" t="s">
        <v>2</v>
      </c>
      <c r="F216" s="19">
        <v>0.83333333333333304</v>
      </c>
      <c r="G216" s="25">
        <v>20</v>
      </c>
      <c r="H216" s="19" t="str">
        <f t="shared" si="3"/>
        <v>James River Bridge Away from Va Beach Non-Summer Tuesday 20</v>
      </c>
      <c r="I216" s="12">
        <f>+JRB!D52</f>
        <v>281.55555555555554</v>
      </c>
    </row>
    <row r="217" spans="1:9" x14ac:dyDescent="0.25">
      <c r="A217" t="s">
        <v>49</v>
      </c>
      <c r="B217" t="s">
        <v>50</v>
      </c>
      <c r="C217" t="s">
        <v>80</v>
      </c>
      <c r="D217" t="s">
        <v>12</v>
      </c>
      <c r="E217" t="s">
        <v>2</v>
      </c>
      <c r="F217" s="19">
        <v>0.875</v>
      </c>
      <c r="G217" s="25">
        <v>21</v>
      </c>
      <c r="H217" s="19" t="str">
        <f t="shared" si="3"/>
        <v>James River Bridge Away from Va Beach Non-Summer Tuesday 21</v>
      </c>
      <c r="I217" s="14">
        <f>+JRB!D53</f>
        <v>240.27777777777777</v>
      </c>
    </row>
    <row r="218" spans="1:9" x14ac:dyDescent="0.25">
      <c r="A218" t="s">
        <v>49</v>
      </c>
      <c r="B218" t="s">
        <v>50</v>
      </c>
      <c r="C218" t="s">
        <v>80</v>
      </c>
      <c r="D218" t="s">
        <v>12</v>
      </c>
      <c r="E218" t="s">
        <v>2</v>
      </c>
      <c r="F218" s="19">
        <v>0.91666666666666696</v>
      </c>
      <c r="G218" s="25">
        <v>22</v>
      </c>
      <c r="H218" s="19" t="str">
        <f t="shared" si="3"/>
        <v>James River Bridge Away from Va Beach Non-Summer Tuesday 22</v>
      </c>
      <c r="I218" s="12">
        <f>+JRB!D54</f>
        <v>198.11111111111111</v>
      </c>
    </row>
    <row r="219" spans="1:9" ht="15.75" thickBot="1" x14ac:dyDescent="0.3">
      <c r="A219" t="s">
        <v>49</v>
      </c>
      <c r="B219" t="s">
        <v>50</v>
      </c>
      <c r="C219" t="s">
        <v>80</v>
      </c>
      <c r="D219" t="s">
        <v>12</v>
      </c>
      <c r="E219" t="s">
        <v>2</v>
      </c>
      <c r="F219" s="19">
        <v>0.95833333333333304</v>
      </c>
      <c r="G219" s="25">
        <v>23</v>
      </c>
      <c r="H219" s="19" t="str">
        <f t="shared" si="3"/>
        <v>James River Bridge Away from Va Beach Non-Summer Tuesday 23</v>
      </c>
      <c r="I219" s="16">
        <f>+JRB!D55</f>
        <v>103.61111111111111</v>
      </c>
    </row>
    <row r="220" spans="1:9" x14ac:dyDescent="0.25">
      <c r="A220" t="s">
        <v>49</v>
      </c>
      <c r="B220" t="s">
        <v>50</v>
      </c>
      <c r="C220" t="s">
        <v>80</v>
      </c>
      <c r="D220" t="s">
        <v>12</v>
      </c>
      <c r="E220" t="s">
        <v>3</v>
      </c>
      <c r="F220" s="19">
        <v>0</v>
      </c>
      <c r="G220" s="25">
        <v>0</v>
      </c>
      <c r="H220" s="19" t="str">
        <f t="shared" si="3"/>
        <v>James River Bridge Away from Va Beach Non-Summer Wednesday 0</v>
      </c>
      <c r="I220" s="11">
        <f>+JRB!E32</f>
        <v>105.26470588235293</v>
      </c>
    </row>
    <row r="221" spans="1:9" x14ac:dyDescent="0.25">
      <c r="A221" t="s">
        <v>49</v>
      </c>
      <c r="B221" t="s">
        <v>50</v>
      </c>
      <c r="C221" t="s">
        <v>80</v>
      </c>
      <c r="D221" t="s">
        <v>12</v>
      </c>
      <c r="E221" t="s">
        <v>3</v>
      </c>
      <c r="F221" s="19">
        <v>4.1666666666666664E-2</v>
      </c>
      <c r="G221" s="25">
        <v>1</v>
      </c>
      <c r="H221" s="19" t="str">
        <f t="shared" si="3"/>
        <v>James River Bridge Away from Va Beach Non-Summer Wednesday 1</v>
      </c>
      <c r="I221" s="14">
        <f>+JRB!E33</f>
        <v>127.14705882352941</v>
      </c>
    </row>
    <row r="222" spans="1:9" x14ac:dyDescent="0.25">
      <c r="A222" t="s">
        <v>49</v>
      </c>
      <c r="B222" t="s">
        <v>50</v>
      </c>
      <c r="C222" t="s">
        <v>80</v>
      </c>
      <c r="D222" t="s">
        <v>12</v>
      </c>
      <c r="E222" t="s">
        <v>3</v>
      </c>
      <c r="F222" s="19">
        <v>8.3333333333333329E-2</v>
      </c>
      <c r="G222" s="25">
        <v>2</v>
      </c>
      <c r="H222" s="19" t="str">
        <f t="shared" si="3"/>
        <v>James River Bridge Away from Va Beach Non-Summer Wednesday 2</v>
      </c>
      <c r="I222" s="11">
        <f>+JRB!E34</f>
        <v>70.205882352941174</v>
      </c>
    </row>
    <row r="223" spans="1:9" x14ac:dyDescent="0.25">
      <c r="A223" t="s">
        <v>49</v>
      </c>
      <c r="B223" t="s">
        <v>50</v>
      </c>
      <c r="C223" t="s">
        <v>80</v>
      </c>
      <c r="D223" t="s">
        <v>12</v>
      </c>
      <c r="E223" t="s">
        <v>3</v>
      </c>
      <c r="F223" s="19">
        <v>0.125</v>
      </c>
      <c r="G223" s="25">
        <v>3</v>
      </c>
      <c r="H223" s="19" t="str">
        <f t="shared" si="3"/>
        <v>James River Bridge Away from Va Beach Non-Summer Wednesday 3</v>
      </c>
      <c r="I223" s="14">
        <f>+JRB!E35</f>
        <v>94.85294117647058</v>
      </c>
    </row>
    <row r="224" spans="1:9" x14ac:dyDescent="0.25">
      <c r="A224" t="s">
        <v>49</v>
      </c>
      <c r="B224" t="s">
        <v>50</v>
      </c>
      <c r="C224" t="s">
        <v>80</v>
      </c>
      <c r="D224" t="s">
        <v>12</v>
      </c>
      <c r="E224" t="s">
        <v>3</v>
      </c>
      <c r="F224" s="19">
        <v>0.16666666666666699</v>
      </c>
      <c r="G224" s="25">
        <v>4</v>
      </c>
      <c r="H224" s="19" t="str">
        <f t="shared" si="3"/>
        <v>James River Bridge Away from Va Beach Non-Summer Wednesday 4</v>
      </c>
      <c r="I224" s="11">
        <f>+JRB!E36</f>
        <v>316.11764705882354</v>
      </c>
    </row>
    <row r="225" spans="1:9" x14ac:dyDescent="0.25">
      <c r="A225" t="s">
        <v>49</v>
      </c>
      <c r="B225" t="s">
        <v>50</v>
      </c>
      <c r="C225" t="s">
        <v>80</v>
      </c>
      <c r="D225" t="s">
        <v>12</v>
      </c>
      <c r="E225" t="s">
        <v>3</v>
      </c>
      <c r="F225" s="19">
        <v>0.20833333333333301</v>
      </c>
      <c r="G225" s="25">
        <v>5</v>
      </c>
      <c r="H225" s="19" t="str">
        <f t="shared" si="3"/>
        <v>James River Bridge Away from Va Beach Non-Summer Wednesday 5</v>
      </c>
      <c r="I225" s="14">
        <f>+JRB!E37</f>
        <v>1028.2352941176468</v>
      </c>
    </row>
    <row r="226" spans="1:9" x14ac:dyDescent="0.25">
      <c r="A226" t="s">
        <v>49</v>
      </c>
      <c r="B226" t="s">
        <v>50</v>
      </c>
      <c r="C226" t="s">
        <v>80</v>
      </c>
      <c r="D226" t="s">
        <v>12</v>
      </c>
      <c r="E226" t="s">
        <v>3</v>
      </c>
      <c r="F226" s="19">
        <v>0.25</v>
      </c>
      <c r="G226" s="25">
        <v>6</v>
      </c>
      <c r="H226" s="19" t="str">
        <f t="shared" si="3"/>
        <v>James River Bridge Away from Va Beach Non-Summer Wednesday 6</v>
      </c>
      <c r="I226" s="11">
        <f>+JRB!E38</f>
        <v>1772.2352941176471</v>
      </c>
    </row>
    <row r="227" spans="1:9" x14ac:dyDescent="0.25">
      <c r="A227" t="s">
        <v>49</v>
      </c>
      <c r="B227" t="s">
        <v>50</v>
      </c>
      <c r="C227" t="s">
        <v>80</v>
      </c>
      <c r="D227" t="s">
        <v>12</v>
      </c>
      <c r="E227" t="s">
        <v>3</v>
      </c>
      <c r="F227" s="19">
        <v>0.29166666666666702</v>
      </c>
      <c r="G227" s="25">
        <v>7</v>
      </c>
      <c r="H227" s="19" t="str">
        <f t="shared" si="3"/>
        <v>James River Bridge Away from Va Beach Non-Summer Wednesday 7</v>
      </c>
      <c r="I227" s="14">
        <f>+JRB!E39</f>
        <v>2001.5588235294117</v>
      </c>
    </row>
    <row r="228" spans="1:9" x14ac:dyDescent="0.25">
      <c r="A228" t="s">
        <v>49</v>
      </c>
      <c r="B228" t="s">
        <v>50</v>
      </c>
      <c r="C228" t="s">
        <v>80</v>
      </c>
      <c r="D228" t="s">
        <v>12</v>
      </c>
      <c r="E228" t="s">
        <v>3</v>
      </c>
      <c r="F228" s="19">
        <v>0.33333333333333298</v>
      </c>
      <c r="G228" s="25">
        <v>8</v>
      </c>
      <c r="H228" s="19" t="str">
        <f t="shared" si="3"/>
        <v>James River Bridge Away from Va Beach Non-Summer Wednesday 8</v>
      </c>
      <c r="I228" s="11">
        <f>+JRB!E40</f>
        <v>1209.7647058823529</v>
      </c>
    </row>
    <row r="229" spans="1:9" x14ac:dyDescent="0.25">
      <c r="A229" t="s">
        <v>49</v>
      </c>
      <c r="B229" t="s">
        <v>50</v>
      </c>
      <c r="C229" t="s">
        <v>80</v>
      </c>
      <c r="D229" t="s">
        <v>12</v>
      </c>
      <c r="E229" t="s">
        <v>3</v>
      </c>
      <c r="F229" s="19">
        <v>0.375</v>
      </c>
      <c r="G229" s="25">
        <v>9</v>
      </c>
      <c r="H229" s="19" t="str">
        <f t="shared" si="3"/>
        <v>James River Bridge Away from Va Beach Non-Summer Wednesday 9</v>
      </c>
      <c r="I229" s="14">
        <f>+JRB!E41</f>
        <v>853.08823529411768</v>
      </c>
    </row>
    <row r="230" spans="1:9" x14ac:dyDescent="0.25">
      <c r="A230" t="s">
        <v>49</v>
      </c>
      <c r="B230" t="s">
        <v>50</v>
      </c>
      <c r="C230" t="s">
        <v>80</v>
      </c>
      <c r="D230" t="s">
        <v>12</v>
      </c>
      <c r="E230" t="s">
        <v>3</v>
      </c>
      <c r="F230" s="19">
        <v>0.41666666666666702</v>
      </c>
      <c r="G230" s="25">
        <v>10</v>
      </c>
      <c r="H230" s="19" t="str">
        <f t="shared" si="3"/>
        <v>James River Bridge Away from Va Beach Non-Summer Wednesday 10</v>
      </c>
      <c r="I230" s="11">
        <f>+JRB!E42</f>
        <v>724.41176470588232</v>
      </c>
    </row>
    <row r="231" spans="1:9" x14ac:dyDescent="0.25">
      <c r="A231" t="s">
        <v>49</v>
      </c>
      <c r="B231" t="s">
        <v>50</v>
      </c>
      <c r="C231" t="s">
        <v>80</v>
      </c>
      <c r="D231" t="s">
        <v>12</v>
      </c>
      <c r="E231" t="s">
        <v>3</v>
      </c>
      <c r="F231" s="19">
        <v>0.45833333333333298</v>
      </c>
      <c r="G231" s="25">
        <v>11</v>
      </c>
      <c r="H231" s="19" t="str">
        <f t="shared" si="3"/>
        <v>James River Bridge Away from Va Beach Non-Summer Wednesday 11</v>
      </c>
      <c r="I231" s="14">
        <f>+JRB!E43</f>
        <v>678.97058823529414</v>
      </c>
    </row>
    <row r="232" spans="1:9" x14ac:dyDescent="0.25">
      <c r="A232" t="s">
        <v>49</v>
      </c>
      <c r="B232" t="s">
        <v>50</v>
      </c>
      <c r="C232" t="s">
        <v>80</v>
      </c>
      <c r="D232" t="s">
        <v>12</v>
      </c>
      <c r="E232" t="s">
        <v>3</v>
      </c>
      <c r="F232" s="19">
        <v>0.5</v>
      </c>
      <c r="G232" s="25">
        <v>12</v>
      </c>
      <c r="H232" s="19" t="str">
        <f t="shared" si="3"/>
        <v>James River Bridge Away from Va Beach Non-Summer Wednesday 12</v>
      </c>
      <c r="I232" s="11">
        <f>+JRB!E44</f>
        <v>670.11764705882354</v>
      </c>
    </row>
    <row r="233" spans="1:9" x14ac:dyDescent="0.25">
      <c r="A233" t="s">
        <v>49</v>
      </c>
      <c r="B233" t="s">
        <v>50</v>
      </c>
      <c r="C233" t="s">
        <v>80</v>
      </c>
      <c r="D233" t="s">
        <v>12</v>
      </c>
      <c r="E233" t="s">
        <v>3</v>
      </c>
      <c r="F233" s="19">
        <v>0.54166666666666696</v>
      </c>
      <c r="G233" s="25">
        <v>13</v>
      </c>
      <c r="H233" s="19" t="str">
        <f t="shared" si="3"/>
        <v>James River Bridge Away from Va Beach Non-Summer Wednesday 13</v>
      </c>
      <c r="I233" s="14">
        <f>+JRB!E45</f>
        <v>702.02941176470586</v>
      </c>
    </row>
    <row r="234" spans="1:9" x14ac:dyDescent="0.25">
      <c r="A234" t="s">
        <v>49</v>
      </c>
      <c r="B234" t="s">
        <v>50</v>
      </c>
      <c r="C234" t="s">
        <v>80</v>
      </c>
      <c r="D234" t="s">
        <v>12</v>
      </c>
      <c r="E234" t="s">
        <v>3</v>
      </c>
      <c r="F234" s="19">
        <v>0.58333333333333304</v>
      </c>
      <c r="G234" s="25">
        <v>14</v>
      </c>
      <c r="H234" s="19" t="str">
        <f t="shared" si="3"/>
        <v>James River Bridge Away from Va Beach Non-Summer Wednesday 14</v>
      </c>
      <c r="I234" s="11">
        <f>+JRB!E46</f>
        <v>760.97058823529414</v>
      </c>
    </row>
    <row r="235" spans="1:9" x14ac:dyDescent="0.25">
      <c r="A235" t="s">
        <v>49</v>
      </c>
      <c r="B235" t="s">
        <v>50</v>
      </c>
      <c r="C235" t="s">
        <v>80</v>
      </c>
      <c r="D235" t="s">
        <v>12</v>
      </c>
      <c r="E235" t="s">
        <v>3</v>
      </c>
      <c r="F235" s="19">
        <v>0.625</v>
      </c>
      <c r="G235" s="25">
        <v>15</v>
      </c>
      <c r="H235" s="19" t="str">
        <f t="shared" si="3"/>
        <v>James River Bridge Away from Va Beach Non-Summer Wednesday 15</v>
      </c>
      <c r="I235" s="14">
        <f>+JRB!E47</f>
        <v>775.17647058823525</v>
      </c>
    </row>
    <row r="236" spans="1:9" x14ac:dyDescent="0.25">
      <c r="A236" t="s">
        <v>49</v>
      </c>
      <c r="B236" t="s">
        <v>50</v>
      </c>
      <c r="C236" t="s">
        <v>80</v>
      </c>
      <c r="D236" t="s">
        <v>12</v>
      </c>
      <c r="E236" t="s">
        <v>3</v>
      </c>
      <c r="F236" s="19">
        <v>0.66666666666666696</v>
      </c>
      <c r="G236" s="25">
        <v>16</v>
      </c>
      <c r="H236" s="19" t="str">
        <f t="shared" si="3"/>
        <v>James River Bridge Away from Va Beach Non-Summer Wednesday 16</v>
      </c>
      <c r="I236" s="11">
        <f>+JRB!E48</f>
        <v>881.44117647058829</v>
      </c>
    </row>
    <row r="237" spans="1:9" x14ac:dyDescent="0.25">
      <c r="A237" t="s">
        <v>49</v>
      </c>
      <c r="B237" t="s">
        <v>50</v>
      </c>
      <c r="C237" t="s">
        <v>80</v>
      </c>
      <c r="D237" t="s">
        <v>12</v>
      </c>
      <c r="E237" t="s">
        <v>3</v>
      </c>
      <c r="F237" s="19">
        <v>0.70833333333333304</v>
      </c>
      <c r="G237" s="25">
        <v>17</v>
      </c>
      <c r="H237" s="19" t="str">
        <f t="shared" si="3"/>
        <v>James River Bridge Away from Va Beach Non-Summer Wednesday 17</v>
      </c>
      <c r="I237" s="14">
        <f>+JRB!E49</f>
        <v>942.76470588235293</v>
      </c>
    </row>
    <row r="238" spans="1:9" x14ac:dyDescent="0.25">
      <c r="A238" t="s">
        <v>49</v>
      </c>
      <c r="B238" t="s">
        <v>50</v>
      </c>
      <c r="C238" t="s">
        <v>80</v>
      </c>
      <c r="D238" t="s">
        <v>12</v>
      </c>
      <c r="E238" t="s">
        <v>3</v>
      </c>
      <c r="F238" s="19">
        <v>0.75</v>
      </c>
      <c r="G238" s="25">
        <v>18</v>
      </c>
      <c r="H238" s="19" t="str">
        <f t="shared" si="3"/>
        <v>James River Bridge Away from Va Beach Non-Summer Wednesday 18</v>
      </c>
      <c r="I238" s="11">
        <f>+JRB!E50</f>
        <v>687.05882352941182</v>
      </c>
    </row>
    <row r="239" spans="1:9" x14ac:dyDescent="0.25">
      <c r="A239" t="s">
        <v>49</v>
      </c>
      <c r="B239" t="s">
        <v>50</v>
      </c>
      <c r="C239" t="s">
        <v>80</v>
      </c>
      <c r="D239" t="s">
        <v>12</v>
      </c>
      <c r="E239" t="s">
        <v>3</v>
      </c>
      <c r="F239" s="19">
        <v>0.79166666666666696</v>
      </c>
      <c r="G239" s="25">
        <v>19</v>
      </c>
      <c r="H239" s="19" t="str">
        <f t="shared" si="3"/>
        <v>James River Bridge Away from Va Beach Non-Summer Wednesday 19</v>
      </c>
      <c r="I239" s="14">
        <f>+JRB!E51</f>
        <v>408.20588235294122</v>
      </c>
    </row>
    <row r="240" spans="1:9" x14ac:dyDescent="0.25">
      <c r="A240" t="s">
        <v>49</v>
      </c>
      <c r="B240" t="s">
        <v>50</v>
      </c>
      <c r="C240" t="s">
        <v>80</v>
      </c>
      <c r="D240" t="s">
        <v>12</v>
      </c>
      <c r="E240" t="s">
        <v>3</v>
      </c>
      <c r="F240" s="19">
        <v>0.83333333333333304</v>
      </c>
      <c r="G240" s="25">
        <v>20</v>
      </c>
      <c r="H240" s="19" t="str">
        <f t="shared" si="3"/>
        <v>James River Bridge Away from Va Beach Non-Summer Wednesday 20</v>
      </c>
      <c r="I240" s="11">
        <f>+JRB!E52</f>
        <v>306.35294117647061</v>
      </c>
    </row>
    <row r="241" spans="1:9" x14ac:dyDescent="0.25">
      <c r="A241" t="s">
        <v>49</v>
      </c>
      <c r="B241" t="s">
        <v>50</v>
      </c>
      <c r="C241" t="s">
        <v>80</v>
      </c>
      <c r="D241" t="s">
        <v>12</v>
      </c>
      <c r="E241" t="s">
        <v>3</v>
      </c>
      <c r="F241" s="19">
        <v>0.875</v>
      </c>
      <c r="G241" s="25">
        <v>21</v>
      </c>
      <c r="H241" s="19" t="str">
        <f t="shared" si="3"/>
        <v>James River Bridge Away from Va Beach Non-Summer Wednesday 21</v>
      </c>
      <c r="I241" s="14">
        <f>+JRB!E53</f>
        <v>249.20588235294116</v>
      </c>
    </row>
    <row r="242" spans="1:9" x14ac:dyDescent="0.25">
      <c r="A242" t="s">
        <v>49</v>
      </c>
      <c r="B242" t="s">
        <v>50</v>
      </c>
      <c r="C242" t="s">
        <v>80</v>
      </c>
      <c r="D242" t="s">
        <v>12</v>
      </c>
      <c r="E242" t="s">
        <v>3</v>
      </c>
      <c r="F242" s="19">
        <v>0.91666666666666696</v>
      </c>
      <c r="G242" s="25">
        <v>22</v>
      </c>
      <c r="H242" s="19" t="str">
        <f t="shared" si="3"/>
        <v>James River Bridge Away from Va Beach Non-Summer Wednesday 22</v>
      </c>
      <c r="I242" s="11">
        <f>+JRB!E54</f>
        <v>200.70588235294116</v>
      </c>
    </row>
    <row r="243" spans="1:9" ht="15.75" thickBot="1" x14ac:dyDescent="0.3">
      <c r="A243" t="s">
        <v>49</v>
      </c>
      <c r="B243" t="s">
        <v>50</v>
      </c>
      <c r="C243" t="s">
        <v>80</v>
      </c>
      <c r="D243" t="s">
        <v>12</v>
      </c>
      <c r="E243" t="s">
        <v>3</v>
      </c>
      <c r="F243" s="19">
        <v>0.95833333333333304</v>
      </c>
      <c r="G243" s="25">
        <v>23</v>
      </c>
      <c r="H243" s="19" t="str">
        <f t="shared" si="3"/>
        <v>James River Bridge Away from Va Beach Non-Summer Wednesday 23</v>
      </c>
      <c r="I243" s="16">
        <f>+JRB!E55</f>
        <v>100.91176470588235</v>
      </c>
    </row>
    <row r="244" spans="1:9" x14ac:dyDescent="0.25">
      <c r="A244" t="s">
        <v>49</v>
      </c>
      <c r="B244" t="s">
        <v>50</v>
      </c>
      <c r="C244" t="s">
        <v>80</v>
      </c>
      <c r="D244" t="s">
        <v>12</v>
      </c>
      <c r="E244" t="s">
        <v>4</v>
      </c>
      <c r="F244" s="19">
        <v>0</v>
      </c>
      <c r="G244" s="25">
        <v>0</v>
      </c>
      <c r="H244" s="19" t="str">
        <f t="shared" si="3"/>
        <v>James River Bridge Away from Va Beach Non-Summer Thursday 0</v>
      </c>
      <c r="I244" s="11">
        <f>+JRB!F32</f>
        <v>106.83333333333333</v>
      </c>
    </row>
    <row r="245" spans="1:9" x14ac:dyDescent="0.25">
      <c r="A245" t="s">
        <v>49</v>
      </c>
      <c r="B245" t="s">
        <v>50</v>
      </c>
      <c r="C245" t="s">
        <v>80</v>
      </c>
      <c r="D245" t="s">
        <v>12</v>
      </c>
      <c r="E245" t="s">
        <v>4</v>
      </c>
      <c r="F245" s="19">
        <v>4.1666666666666664E-2</v>
      </c>
      <c r="G245" s="25">
        <v>1</v>
      </c>
      <c r="H245" s="19" t="str">
        <f t="shared" si="3"/>
        <v>James River Bridge Away from Va Beach Non-Summer Thursday 1</v>
      </c>
      <c r="I245" s="14">
        <f>+JRB!F33</f>
        <v>127.16666666666666</v>
      </c>
    </row>
    <row r="246" spans="1:9" x14ac:dyDescent="0.25">
      <c r="A246" t="s">
        <v>49</v>
      </c>
      <c r="B246" t="s">
        <v>50</v>
      </c>
      <c r="C246" t="s">
        <v>80</v>
      </c>
      <c r="D246" t="s">
        <v>12</v>
      </c>
      <c r="E246" t="s">
        <v>4</v>
      </c>
      <c r="F246" s="19">
        <v>8.3333333333333329E-2</v>
      </c>
      <c r="G246" s="25">
        <v>2</v>
      </c>
      <c r="H246" s="19" t="str">
        <f t="shared" si="3"/>
        <v>James River Bridge Away from Va Beach Non-Summer Thursday 2</v>
      </c>
      <c r="I246" s="11">
        <f>+JRB!F34</f>
        <v>74.444444444444443</v>
      </c>
    </row>
    <row r="247" spans="1:9" x14ac:dyDescent="0.25">
      <c r="A247" t="s">
        <v>49</v>
      </c>
      <c r="B247" t="s">
        <v>50</v>
      </c>
      <c r="C247" t="s">
        <v>80</v>
      </c>
      <c r="D247" t="s">
        <v>12</v>
      </c>
      <c r="E247" t="s">
        <v>4</v>
      </c>
      <c r="F247" s="19">
        <v>0.125</v>
      </c>
      <c r="G247" s="25">
        <v>3</v>
      </c>
      <c r="H247" s="19" t="str">
        <f t="shared" si="3"/>
        <v>James River Bridge Away from Va Beach Non-Summer Thursday 3</v>
      </c>
      <c r="I247" s="14">
        <f>+JRB!F35</f>
        <v>100.25</v>
      </c>
    </row>
    <row r="248" spans="1:9" x14ac:dyDescent="0.25">
      <c r="A248" t="s">
        <v>49</v>
      </c>
      <c r="B248" t="s">
        <v>50</v>
      </c>
      <c r="C248" t="s">
        <v>80</v>
      </c>
      <c r="D248" t="s">
        <v>12</v>
      </c>
      <c r="E248" t="s">
        <v>4</v>
      </c>
      <c r="F248" s="19">
        <v>0.16666666666666699</v>
      </c>
      <c r="G248" s="25">
        <v>4</v>
      </c>
      <c r="H248" s="19" t="str">
        <f t="shared" si="3"/>
        <v>James River Bridge Away from Va Beach Non-Summer Thursday 4</v>
      </c>
      <c r="I248" s="11">
        <f>+JRB!F36</f>
        <v>318.22222222222217</v>
      </c>
    </row>
    <row r="249" spans="1:9" x14ac:dyDescent="0.25">
      <c r="A249" t="s">
        <v>49</v>
      </c>
      <c r="B249" t="s">
        <v>50</v>
      </c>
      <c r="C249" t="s">
        <v>80</v>
      </c>
      <c r="D249" t="s">
        <v>12</v>
      </c>
      <c r="E249" t="s">
        <v>4</v>
      </c>
      <c r="F249" s="19">
        <v>0.20833333333333301</v>
      </c>
      <c r="G249" s="25">
        <v>5</v>
      </c>
      <c r="H249" s="19" t="str">
        <f t="shared" si="3"/>
        <v>James River Bridge Away from Va Beach Non-Summer Thursday 5</v>
      </c>
      <c r="I249" s="14">
        <f>+JRB!F37</f>
        <v>1010.9166666666667</v>
      </c>
    </row>
    <row r="250" spans="1:9" x14ac:dyDescent="0.25">
      <c r="A250" t="s">
        <v>49</v>
      </c>
      <c r="B250" t="s">
        <v>50</v>
      </c>
      <c r="C250" t="s">
        <v>80</v>
      </c>
      <c r="D250" t="s">
        <v>12</v>
      </c>
      <c r="E250" t="s">
        <v>4</v>
      </c>
      <c r="F250" s="19">
        <v>0.25</v>
      </c>
      <c r="G250" s="25">
        <v>6</v>
      </c>
      <c r="H250" s="19" t="str">
        <f t="shared" si="3"/>
        <v>James River Bridge Away from Va Beach Non-Summer Thursday 6</v>
      </c>
      <c r="I250" s="11">
        <f>+JRB!F38</f>
        <v>1751.1944444444443</v>
      </c>
    </row>
    <row r="251" spans="1:9" x14ac:dyDescent="0.25">
      <c r="A251" t="s">
        <v>49</v>
      </c>
      <c r="B251" t="s">
        <v>50</v>
      </c>
      <c r="C251" t="s">
        <v>80</v>
      </c>
      <c r="D251" t="s">
        <v>12</v>
      </c>
      <c r="E251" t="s">
        <v>4</v>
      </c>
      <c r="F251" s="19">
        <v>0.29166666666666702</v>
      </c>
      <c r="G251" s="25">
        <v>7</v>
      </c>
      <c r="H251" s="19" t="str">
        <f t="shared" si="3"/>
        <v>James River Bridge Away from Va Beach Non-Summer Thursday 7</v>
      </c>
      <c r="I251" s="14">
        <f>+JRB!F39</f>
        <v>1992.5</v>
      </c>
    </row>
    <row r="252" spans="1:9" x14ac:dyDescent="0.25">
      <c r="A252" t="s">
        <v>49</v>
      </c>
      <c r="B252" t="s">
        <v>50</v>
      </c>
      <c r="C252" t="s">
        <v>80</v>
      </c>
      <c r="D252" t="s">
        <v>12</v>
      </c>
      <c r="E252" t="s">
        <v>4</v>
      </c>
      <c r="F252" s="19">
        <v>0.33333333333333298</v>
      </c>
      <c r="G252" s="25">
        <v>8</v>
      </c>
      <c r="H252" s="19" t="str">
        <f t="shared" si="3"/>
        <v>James River Bridge Away from Va Beach Non-Summer Thursday 8</v>
      </c>
      <c r="I252" s="11">
        <f>+JRB!F40</f>
        <v>1214.8888888888891</v>
      </c>
    </row>
    <row r="253" spans="1:9" x14ac:dyDescent="0.25">
      <c r="A253" t="s">
        <v>49</v>
      </c>
      <c r="B253" t="s">
        <v>50</v>
      </c>
      <c r="C253" t="s">
        <v>80</v>
      </c>
      <c r="D253" t="s">
        <v>12</v>
      </c>
      <c r="E253" t="s">
        <v>4</v>
      </c>
      <c r="F253" s="19">
        <v>0.375</v>
      </c>
      <c r="G253" s="25">
        <v>9</v>
      </c>
      <c r="H253" s="19" t="str">
        <f t="shared" si="3"/>
        <v>James River Bridge Away from Va Beach Non-Summer Thursday 9</v>
      </c>
      <c r="I253" s="14">
        <f>+JRB!F41</f>
        <v>879.30555555555554</v>
      </c>
    </row>
    <row r="254" spans="1:9" x14ac:dyDescent="0.25">
      <c r="A254" t="s">
        <v>49</v>
      </c>
      <c r="B254" t="s">
        <v>50</v>
      </c>
      <c r="C254" t="s">
        <v>80</v>
      </c>
      <c r="D254" t="s">
        <v>12</v>
      </c>
      <c r="E254" t="s">
        <v>4</v>
      </c>
      <c r="F254" s="19">
        <v>0.41666666666666702</v>
      </c>
      <c r="G254" s="25">
        <v>10</v>
      </c>
      <c r="H254" s="19" t="str">
        <f t="shared" si="3"/>
        <v>James River Bridge Away from Va Beach Non-Summer Thursday 10</v>
      </c>
      <c r="I254" s="11">
        <f>+JRB!F42</f>
        <v>746.1111111111112</v>
      </c>
    </row>
    <row r="255" spans="1:9" x14ac:dyDescent="0.25">
      <c r="A255" t="s">
        <v>49</v>
      </c>
      <c r="B255" t="s">
        <v>50</v>
      </c>
      <c r="C255" t="s">
        <v>80</v>
      </c>
      <c r="D255" t="s">
        <v>12</v>
      </c>
      <c r="E255" t="s">
        <v>4</v>
      </c>
      <c r="F255" s="19">
        <v>0.45833333333333298</v>
      </c>
      <c r="G255" s="25">
        <v>11</v>
      </c>
      <c r="H255" s="19" t="str">
        <f t="shared" si="3"/>
        <v>James River Bridge Away from Va Beach Non-Summer Thursday 11</v>
      </c>
      <c r="I255" s="14">
        <f>+JRB!F43</f>
        <v>696.94444444444446</v>
      </c>
    </row>
    <row r="256" spans="1:9" x14ac:dyDescent="0.25">
      <c r="A256" t="s">
        <v>49</v>
      </c>
      <c r="B256" t="s">
        <v>50</v>
      </c>
      <c r="C256" t="s">
        <v>80</v>
      </c>
      <c r="D256" t="s">
        <v>12</v>
      </c>
      <c r="E256" t="s">
        <v>4</v>
      </c>
      <c r="F256" s="19">
        <v>0.5</v>
      </c>
      <c r="G256" s="25">
        <v>12</v>
      </c>
      <c r="H256" s="19" t="str">
        <f t="shared" si="3"/>
        <v>James River Bridge Away from Va Beach Non-Summer Thursday 12</v>
      </c>
      <c r="I256" s="11">
        <f>+JRB!F44</f>
        <v>688.41666666666674</v>
      </c>
    </row>
    <row r="257" spans="1:9" x14ac:dyDescent="0.25">
      <c r="A257" t="s">
        <v>49</v>
      </c>
      <c r="B257" t="s">
        <v>50</v>
      </c>
      <c r="C257" t="s">
        <v>80</v>
      </c>
      <c r="D257" t="s">
        <v>12</v>
      </c>
      <c r="E257" t="s">
        <v>4</v>
      </c>
      <c r="F257" s="19">
        <v>0.54166666666666696</v>
      </c>
      <c r="G257" s="25">
        <v>13</v>
      </c>
      <c r="H257" s="19" t="str">
        <f t="shared" si="3"/>
        <v>James River Bridge Away from Va Beach Non-Summer Thursday 13</v>
      </c>
      <c r="I257" s="14">
        <f>+JRB!F45</f>
        <v>714.38888888888891</v>
      </c>
    </row>
    <row r="258" spans="1:9" x14ac:dyDescent="0.25">
      <c r="A258" t="s">
        <v>49</v>
      </c>
      <c r="B258" t="s">
        <v>50</v>
      </c>
      <c r="C258" t="s">
        <v>80</v>
      </c>
      <c r="D258" t="s">
        <v>12</v>
      </c>
      <c r="E258" t="s">
        <v>4</v>
      </c>
      <c r="F258" s="19">
        <v>0.58333333333333304</v>
      </c>
      <c r="G258" s="25">
        <v>14</v>
      </c>
      <c r="H258" s="19" t="str">
        <f t="shared" si="3"/>
        <v>James River Bridge Away from Va Beach Non-Summer Thursday 14</v>
      </c>
      <c r="I258" s="11">
        <f>+JRB!F46</f>
        <v>795.30555555555554</v>
      </c>
    </row>
    <row r="259" spans="1:9" x14ac:dyDescent="0.25">
      <c r="A259" t="s">
        <v>49</v>
      </c>
      <c r="B259" t="s">
        <v>50</v>
      </c>
      <c r="C259" t="s">
        <v>80</v>
      </c>
      <c r="D259" t="s">
        <v>12</v>
      </c>
      <c r="E259" t="s">
        <v>4</v>
      </c>
      <c r="F259" s="19">
        <v>0.625</v>
      </c>
      <c r="G259" s="25">
        <v>15</v>
      </c>
      <c r="H259" s="19" t="str">
        <f t="shared" si="3"/>
        <v>James River Bridge Away from Va Beach Non-Summer Thursday 15</v>
      </c>
      <c r="I259" s="14">
        <f>+JRB!F47</f>
        <v>808.19444444444446</v>
      </c>
    </row>
    <row r="260" spans="1:9" x14ac:dyDescent="0.25">
      <c r="A260" t="s">
        <v>49</v>
      </c>
      <c r="B260" t="s">
        <v>50</v>
      </c>
      <c r="C260" t="s">
        <v>80</v>
      </c>
      <c r="D260" t="s">
        <v>12</v>
      </c>
      <c r="E260" t="s">
        <v>4</v>
      </c>
      <c r="F260" s="19">
        <v>0.66666666666666696</v>
      </c>
      <c r="G260" s="25">
        <v>16</v>
      </c>
      <c r="H260" s="19" t="str">
        <f t="shared" si="3"/>
        <v>James River Bridge Away from Va Beach Non-Summer Thursday 16</v>
      </c>
      <c r="I260" s="11">
        <f>+JRB!F48</f>
        <v>943.08333333333326</v>
      </c>
    </row>
    <row r="261" spans="1:9" x14ac:dyDescent="0.25">
      <c r="A261" t="s">
        <v>49</v>
      </c>
      <c r="B261" t="s">
        <v>50</v>
      </c>
      <c r="C261" t="s">
        <v>80</v>
      </c>
      <c r="D261" t="s">
        <v>12</v>
      </c>
      <c r="E261" t="s">
        <v>4</v>
      </c>
      <c r="F261" s="19">
        <v>0.70833333333333304</v>
      </c>
      <c r="G261" s="25">
        <v>17</v>
      </c>
      <c r="H261" s="19" t="str">
        <f t="shared" ref="H261:H324" si="4">+CONCATENATE(A261," ",C261," ",D261," ",E261," ",G261)</f>
        <v>James River Bridge Away from Va Beach Non-Summer Thursday 17</v>
      </c>
      <c r="I261" s="14">
        <f>+JRB!F49</f>
        <v>998.77777777777771</v>
      </c>
    </row>
    <row r="262" spans="1:9" x14ac:dyDescent="0.25">
      <c r="A262" t="s">
        <v>49</v>
      </c>
      <c r="B262" t="s">
        <v>50</v>
      </c>
      <c r="C262" t="s">
        <v>80</v>
      </c>
      <c r="D262" t="s">
        <v>12</v>
      </c>
      <c r="E262" t="s">
        <v>4</v>
      </c>
      <c r="F262" s="19">
        <v>0.75</v>
      </c>
      <c r="G262" s="25">
        <v>18</v>
      </c>
      <c r="H262" s="19" t="str">
        <f t="shared" si="4"/>
        <v>James River Bridge Away from Va Beach Non-Summer Thursday 18</v>
      </c>
      <c r="I262" s="11">
        <f>+JRB!F50</f>
        <v>737.22222222222217</v>
      </c>
    </row>
    <row r="263" spans="1:9" x14ac:dyDescent="0.25">
      <c r="A263" t="s">
        <v>49</v>
      </c>
      <c r="B263" t="s">
        <v>50</v>
      </c>
      <c r="C263" t="s">
        <v>80</v>
      </c>
      <c r="D263" t="s">
        <v>12</v>
      </c>
      <c r="E263" t="s">
        <v>4</v>
      </c>
      <c r="F263" s="19">
        <v>0.79166666666666696</v>
      </c>
      <c r="G263" s="25">
        <v>19</v>
      </c>
      <c r="H263" s="19" t="str">
        <f t="shared" si="4"/>
        <v>James River Bridge Away from Va Beach Non-Summer Thursday 19</v>
      </c>
      <c r="I263" s="14">
        <f>+JRB!F51</f>
        <v>422.25</v>
      </c>
    </row>
    <row r="264" spans="1:9" x14ac:dyDescent="0.25">
      <c r="A264" t="s">
        <v>49</v>
      </c>
      <c r="B264" t="s">
        <v>50</v>
      </c>
      <c r="C264" t="s">
        <v>80</v>
      </c>
      <c r="D264" t="s">
        <v>12</v>
      </c>
      <c r="E264" t="s">
        <v>4</v>
      </c>
      <c r="F264" s="19">
        <v>0.83333333333333304</v>
      </c>
      <c r="G264" s="25">
        <v>20</v>
      </c>
      <c r="H264" s="19" t="str">
        <f t="shared" si="4"/>
        <v>James River Bridge Away from Va Beach Non-Summer Thursday 20</v>
      </c>
      <c r="I264" s="11">
        <f>+JRB!F52</f>
        <v>298.61111111111109</v>
      </c>
    </row>
    <row r="265" spans="1:9" x14ac:dyDescent="0.25">
      <c r="A265" t="s">
        <v>49</v>
      </c>
      <c r="B265" t="s">
        <v>50</v>
      </c>
      <c r="C265" t="s">
        <v>80</v>
      </c>
      <c r="D265" t="s">
        <v>12</v>
      </c>
      <c r="E265" t="s">
        <v>4</v>
      </c>
      <c r="F265" s="19">
        <v>0.875</v>
      </c>
      <c r="G265" s="25">
        <v>21</v>
      </c>
      <c r="H265" s="19" t="str">
        <f t="shared" si="4"/>
        <v>James River Bridge Away from Va Beach Non-Summer Thursday 21</v>
      </c>
      <c r="I265" s="14">
        <f>+JRB!F53</f>
        <v>270.55555555555554</v>
      </c>
    </row>
    <row r="266" spans="1:9" x14ac:dyDescent="0.25">
      <c r="A266" t="s">
        <v>49</v>
      </c>
      <c r="B266" t="s">
        <v>50</v>
      </c>
      <c r="C266" t="s">
        <v>80</v>
      </c>
      <c r="D266" t="s">
        <v>12</v>
      </c>
      <c r="E266" t="s">
        <v>4</v>
      </c>
      <c r="F266" s="19">
        <v>0.91666666666666696</v>
      </c>
      <c r="G266" s="25">
        <v>22</v>
      </c>
      <c r="H266" s="19" t="str">
        <f t="shared" si="4"/>
        <v>James River Bridge Away from Va Beach Non-Summer Thursday 22</v>
      </c>
      <c r="I266" s="11">
        <f>+JRB!F54</f>
        <v>221.2222222222222</v>
      </c>
    </row>
    <row r="267" spans="1:9" ht="15.75" thickBot="1" x14ac:dyDescent="0.3">
      <c r="A267" t="s">
        <v>49</v>
      </c>
      <c r="B267" t="s">
        <v>50</v>
      </c>
      <c r="C267" t="s">
        <v>80</v>
      </c>
      <c r="D267" t="s">
        <v>12</v>
      </c>
      <c r="E267" t="s">
        <v>4</v>
      </c>
      <c r="F267" s="19">
        <v>0.95833333333333304</v>
      </c>
      <c r="G267" s="25">
        <v>23</v>
      </c>
      <c r="H267" s="19" t="str">
        <f t="shared" si="4"/>
        <v>James River Bridge Away from Va Beach Non-Summer Thursday 23</v>
      </c>
      <c r="I267" s="16">
        <f>+JRB!F55</f>
        <v>118.13888888888889</v>
      </c>
    </row>
    <row r="268" spans="1:9" x14ac:dyDescent="0.25">
      <c r="A268" t="s">
        <v>49</v>
      </c>
      <c r="B268" t="s">
        <v>50</v>
      </c>
      <c r="C268" t="s">
        <v>80</v>
      </c>
      <c r="D268" t="s">
        <v>12</v>
      </c>
      <c r="E268" t="s">
        <v>5</v>
      </c>
      <c r="F268" s="19">
        <v>0</v>
      </c>
      <c r="G268" s="25">
        <v>0</v>
      </c>
      <c r="H268" s="19" t="str">
        <f t="shared" si="4"/>
        <v>James River Bridge Away from Va Beach Non-Summer Friday 0</v>
      </c>
      <c r="I268" s="11">
        <f>+JRB!G32</f>
        <v>112.33333333333334</v>
      </c>
    </row>
    <row r="269" spans="1:9" x14ac:dyDescent="0.25">
      <c r="A269" t="s">
        <v>49</v>
      </c>
      <c r="B269" t="s">
        <v>50</v>
      </c>
      <c r="C269" t="s">
        <v>80</v>
      </c>
      <c r="D269" t="s">
        <v>12</v>
      </c>
      <c r="E269" t="s">
        <v>5</v>
      </c>
      <c r="F269" s="19">
        <v>4.1666666666666664E-2</v>
      </c>
      <c r="G269" s="25">
        <v>1</v>
      </c>
      <c r="H269" s="19" t="str">
        <f t="shared" si="4"/>
        <v>James River Bridge Away from Va Beach Non-Summer Friday 1</v>
      </c>
      <c r="I269" s="14">
        <f>+JRB!G33</f>
        <v>130.2777777777778</v>
      </c>
    </row>
    <row r="270" spans="1:9" x14ac:dyDescent="0.25">
      <c r="A270" t="s">
        <v>49</v>
      </c>
      <c r="B270" t="s">
        <v>50</v>
      </c>
      <c r="C270" t="s">
        <v>80</v>
      </c>
      <c r="D270" t="s">
        <v>12</v>
      </c>
      <c r="E270" t="s">
        <v>5</v>
      </c>
      <c r="F270" s="19">
        <v>8.3333333333333329E-2</v>
      </c>
      <c r="G270" s="25">
        <v>2</v>
      </c>
      <c r="H270" s="19" t="str">
        <f t="shared" si="4"/>
        <v>James River Bridge Away from Va Beach Non-Summer Friday 2</v>
      </c>
      <c r="I270" s="11">
        <f>+JRB!G34</f>
        <v>77.694444444444443</v>
      </c>
    </row>
    <row r="271" spans="1:9" x14ac:dyDescent="0.25">
      <c r="A271" t="s">
        <v>49</v>
      </c>
      <c r="B271" t="s">
        <v>50</v>
      </c>
      <c r="C271" t="s">
        <v>80</v>
      </c>
      <c r="D271" t="s">
        <v>12</v>
      </c>
      <c r="E271" t="s">
        <v>5</v>
      </c>
      <c r="F271" s="19">
        <v>0.125</v>
      </c>
      <c r="G271" s="25">
        <v>3</v>
      </c>
      <c r="H271" s="19" t="str">
        <f t="shared" si="4"/>
        <v>James River Bridge Away from Va Beach Non-Summer Friday 3</v>
      </c>
      <c r="I271" s="14">
        <f>+JRB!G35</f>
        <v>97.694444444444457</v>
      </c>
    </row>
    <row r="272" spans="1:9" x14ac:dyDescent="0.25">
      <c r="A272" t="s">
        <v>49</v>
      </c>
      <c r="B272" t="s">
        <v>50</v>
      </c>
      <c r="C272" t="s">
        <v>80</v>
      </c>
      <c r="D272" t="s">
        <v>12</v>
      </c>
      <c r="E272" t="s">
        <v>5</v>
      </c>
      <c r="F272" s="19">
        <v>0.16666666666666699</v>
      </c>
      <c r="G272" s="25">
        <v>4</v>
      </c>
      <c r="H272" s="19" t="str">
        <f t="shared" si="4"/>
        <v>James River Bridge Away from Va Beach Non-Summer Friday 4</v>
      </c>
      <c r="I272" s="11">
        <f>+JRB!G36</f>
        <v>290.94444444444446</v>
      </c>
    </row>
    <row r="273" spans="1:9" x14ac:dyDescent="0.25">
      <c r="A273" t="s">
        <v>49</v>
      </c>
      <c r="B273" t="s">
        <v>50</v>
      </c>
      <c r="C273" t="s">
        <v>80</v>
      </c>
      <c r="D273" t="s">
        <v>12</v>
      </c>
      <c r="E273" t="s">
        <v>5</v>
      </c>
      <c r="F273" s="19">
        <v>0.20833333333333301</v>
      </c>
      <c r="G273" s="25">
        <v>5</v>
      </c>
      <c r="H273" s="19" t="str">
        <f t="shared" si="4"/>
        <v>James River Bridge Away from Va Beach Non-Summer Friday 5</v>
      </c>
      <c r="I273" s="14">
        <f>+JRB!G37</f>
        <v>947.91666666666674</v>
      </c>
    </row>
    <row r="274" spans="1:9" x14ac:dyDescent="0.25">
      <c r="A274" t="s">
        <v>49</v>
      </c>
      <c r="B274" t="s">
        <v>50</v>
      </c>
      <c r="C274" t="s">
        <v>80</v>
      </c>
      <c r="D274" t="s">
        <v>12</v>
      </c>
      <c r="E274" t="s">
        <v>5</v>
      </c>
      <c r="F274" s="19">
        <v>0.25</v>
      </c>
      <c r="G274" s="25">
        <v>6</v>
      </c>
      <c r="H274" s="19" t="str">
        <f t="shared" si="4"/>
        <v>James River Bridge Away from Va Beach Non-Summer Friday 6</v>
      </c>
      <c r="I274" s="11">
        <f>+JRB!G38</f>
        <v>1611.6666666666667</v>
      </c>
    </row>
    <row r="275" spans="1:9" x14ac:dyDescent="0.25">
      <c r="A275" t="s">
        <v>49</v>
      </c>
      <c r="B275" t="s">
        <v>50</v>
      </c>
      <c r="C275" t="s">
        <v>80</v>
      </c>
      <c r="D275" t="s">
        <v>12</v>
      </c>
      <c r="E275" t="s">
        <v>5</v>
      </c>
      <c r="F275" s="19">
        <v>0.29166666666666702</v>
      </c>
      <c r="G275" s="25">
        <v>7</v>
      </c>
      <c r="H275" s="19" t="str">
        <f t="shared" si="4"/>
        <v>James River Bridge Away from Va Beach Non-Summer Friday 7</v>
      </c>
      <c r="I275" s="14">
        <f>+JRB!G39</f>
        <v>1815.9444444444443</v>
      </c>
    </row>
    <row r="276" spans="1:9" x14ac:dyDescent="0.25">
      <c r="A276" t="s">
        <v>49</v>
      </c>
      <c r="B276" t="s">
        <v>50</v>
      </c>
      <c r="C276" t="s">
        <v>80</v>
      </c>
      <c r="D276" t="s">
        <v>12</v>
      </c>
      <c r="E276" t="s">
        <v>5</v>
      </c>
      <c r="F276" s="19">
        <v>0.33333333333333298</v>
      </c>
      <c r="G276" s="25">
        <v>8</v>
      </c>
      <c r="H276" s="19" t="str">
        <f t="shared" si="4"/>
        <v>James River Bridge Away from Va Beach Non-Summer Friday 8</v>
      </c>
      <c r="I276" s="11">
        <f>+JRB!G40</f>
        <v>1101.1944444444443</v>
      </c>
    </row>
    <row r="277" spans="1:9" x14ac:dyDescent="0.25">
      <c r="A277" t="s">
        <v>49</v>
      </c>
      <c r="B277" t="s">
        <v>50</v>
      </c>
      <c r="C277" t="s">
        <v>80</v>
      </c>
      <c r="D277" t="s">
        <v>12</v>
      </c>
      <c r="E277" t="s">
        <v>5</v>
      </c>
      <c r="F277" s="19">
        <v>0.375</v>
      </c>
      <c r="G277" s="25">
        <v>9</v>
      </c>
      <c r="H277" s="19" t="str">
        <f t="shared" si="4"/>
        <v>James River Bridge Away from Va Beach Non-Summer Friday 9</v>
      </c>
      <c r="I277" s="14">
        <f>+JRB!G41</f>
        <v>861.63888888888891</v>
      </c>
    </row>
    <row r="278" spans="1:9" x14ac:dyDescent="0.25">
      <c r="A278" t="s">
        <v>49</v>
      </c>
      <c r="B278" t="s">
        <v>50</v>
      </c>
      <c r="C278" t="s">
        <v>80</v>
      </c>
      <c r="D278" t="s">
        <v>12</v>
      </c>
      <c r="E278" t="s">
        <v>5</v>
      </c>
      <c r="F278" s="19">
        <v>0.41666666666666702</v>
      </c>
      <c r="G278" s="25">
        <v>10</v>
      </c>
      <c r="H278" s="19" t="str">
        <f t="shared" si="4"/>
        <v>James River Bridge Away from Va Beach Non-Summer Friday 10</v>
      </c>
      <c r="I278" s="11">
        <f>+JRB!G42</f>
        <v>808.8611111111112</v>
      </c>
    </row>
    <row r="279" spans="1:9" x14ac:dyDescent="0.25">
      <c r="A279" t="s">
        <v>49</v>
      </c>
      <c r="B279" t="s">
        <v>50</v>
      </c>
      <c r="C279" t="s">
        <v>80</v>
      </c>
      <c r="D279" t="s">
        <v>12</v>
      </c>
      <c r="E279" t="s">
        <v>5</v>
      </c>
      <c r="F279" s="19">
        <v>0.45833333333333298</v>
      </c>
      <c r="G279" s="25">
        <v>11</v>
      </c>
      <c r="H279" s="19" t="str">
        <f t="shared" si="4"/>
        <v>James River Bridge Away from Va Beach Non-Summer Friday 11</v>
      </c>
      <c r="I279" s="14">
        <f>+JRB!G43</f>
        <v>759.80555555555554</v>
      </c>
    </row>
    <row r="280" spans="1:9" x14ac:dyDescent="0.25">
      <c r="A280" t="s">
        <v>49</v>
      </c>
      <c r="B280" t="s">
        <v>50</v>
      </c>
      <c r="C280" t="s">
        <v>80</v>
      </c>
      <c r="D280" t="s">
        <v>12</v>
      </c>
      <c r="E280" t="s">
        <v>5</v>
      </c>
      <c r="F280" s="19">
        <v>0.5</v>
      </c>
      <c r="G280" s="25">
        <v>12</v>
      </c>
      <c r="H280" s="19" t="str">
        <f t="shared" si="4"/>
        <v>James River Bridge Away from Va Beach Non-Summer Friday 12</v>
      </c>
      <c r="I280" s="11">
        <f>+JRB!G44</f>
        <v>760.58333333333337</v>
      </c>
    </row>
    <row r="281" spans="1:9" x14ac:dyDescent="0.25">
      <c r="A281" t="s">
        <v>49</v>
      </c>
      <c r="B281" t="s">
        <v>50</v>
      </c>
      <c r="C281" t="s">
        <v>80</v>
      </c>
      <c r="D281" t="s">
        <v>12</v>
      </c>
      <c r="E281" t="s">
        <v>5</v>
      </c>
      <c r="F281" s="19">
        <v>0.54166666666666696</v>
      </c>
      <c r="G281" s="25">
        <v>13</v>
      </c>
      <c r="H281" s="19" t="str">
        <f t="shared" si="4"/>
        <v>James River Bridge Away from Va Beach Non-Summer Friday 13</v>
      </c>
      <c r="I281" s="14">
        <f>+JRB!G45</f>
        <v>776.77777777777783</v>
      </c>
    </row>
    <row r="282" spans="1:9" x14ac:dyDescent="0.25">
      <c r="A282" t="s">
        <v>49</v>
      </c>
      <c r="B282" t="s">
        <v>50</v>
      </c>
      <c r="C282" t="s">
        <v>80</v>
      </c>
      <c r="D282" t="s">
        <v>12</v>
      </c>
      <c r="E282" t="s">
        <v>5</v>
      </c>
      <c r="F282" s="19">
        <v>0.58333333333333304</v>
      </c>
      <c r="G282" s="25">
        <v>14</v>
      </c>
      <c r="H282" s="19" t="str">
        <f t="shared" si="4"/>
        <v>James River Bridge Away from Va Beach Non-Summer Friday 14</v>
      </c>
      <c r="I282" s="11">
        <f>+JRB!G46</f>
        <v>846.25</v>
      </c>
    </row>
    <row r="283" spans="1:9" x14ac:dyDescent="0.25">
      <c r="A283" t="s">
        <v>49</v>
      </c>
      <c r="B283" t="s">
        <v>50</v>
      </c>
      <c r="C283" t="s">
        <v>80</v>
      </c>
      <c r="D283" t="s">
        <v>12</v>
      </c>
      <c r="E283" t="s">
        <v>5</v>
      </c>
      <c r="F283" s="19">
        <v>0.625</v>
      </c>
      <c r="G283" s="25">
        <v>15</v>
      </c>
      <c r="H283" s="19" t="str">
        <f t="shared" si="4"/>
        <v>James River Bridge Away from Va Beach Non-Summer Friday 15</v>
      </c>
      <c r="I283" s="14">
        <f>+JRB!G47</f>
        <v>885.08333333333337</v>
      </c>
    </row>
    <row r="284" spans="1:9" x14ac:dyDescent="0.25">
      <c r="A284" t="s">
        <v>49</v>
      </c>
      <c r="B284" t="s">
        <v>50</v>
      </c>
      <c r="C284" t="s">
        <v>80</v>
      </c>
      <c r="D284" t="s">
        <v>12</v>
      </c>
      <c r="E284" t="s">
        <v>5</v>
      </c>
      <c r="F284" s="19">
        <v>0.66666666666666696</v>
      </c>
      <c r="G284" s="25">
        <v>16</v>
      </c>
      <c r="H284" s="19" t="str">
        <f t="shared" si="4"/>
        <v>James River Bridge Away from Va Beach Non-Summer Friday 16</v>
      </c>
      <c r="I284" s="11">
        <f>+JRB!G48</f>
        <v>1011.8888888888889</v>
      </c>
    </row>
    <row r="285" spans="1:9" x14ac:dyDescent="0.25">
      <c r="A285" t="s">
        <v>49</v>
      </c>
      <c r="B285" t="s">
        <v>50</v>
      </c>
      <c r="C285" t="s">
        <v>80</v>
      </c>
      <c r="D285" t="s">
        <v>12</v>
      </c>
      <c r="E285" t="s">
        <v>5</v>
      </c>
      <c r="F285" s="19">
        <v>0.70833333333333304</v>
      </c>
      <c r="G285" s="25">
        <v>17</v>
      </c>
      <c r="H285" s="19" t="str">
        <f t="shared" si="4"/>
        <v>James River Bridge Away from Va Beach Non-Summer Friday 17</v>
      </c>
      <c r="I285" s="14">
        <f>+JRB!G49</f>
        <v>1027.75</v>
      </c>
    </row>
    <row r="286" spans="1:9" x14ac:dyDescent="0.25">
      <c r="A286" t="s">
        <v>49</v>
      </c>
      <c r="B286" t="s">
        <v>50</v>
      </c>
      <c r="C286" t="s">
        <v>80</v>
      </c>
      <c r="D286" t="s">
        <v>12</v>
      </c>
      <c r="E286" t="s">
        <v>5</v>
      </c>
      <c r="F286" s="19">
        <v>0.75</v>
      </c>
      <c r="G286" s="25">
        <v>18</v>
      </c>
      <c r="H286" s="19" t="str">
        <f t="shared" si="4"/>
        <v>James River Bridge Away from Va Beach Non-Summer Friday 18</v>
      </c>
      <c r="I286" s="11">
        <f>+JRB!G50</f>
        <v>843.58333333333337</v>
      </c>
    </row>
    <row r="287" spans="1:9" x14ac:dyDescent="0.25">
      <c r="A287" t="s">
        <v>49</v>
      </c>
      <c r="B287" t="s">
        <v>50</v>
      </c>
      <c r="C287" t="s">
        <v>80</v>
      </c>
      <c r="D287" t="s">
        <v>12</v>
      </c>
      <c r="E287" t="s">
        <v>5</v>
      </c>
      <c r="F287" s="19">
        <v>0.79166666666666696</v>
      </c>
      <c r="G287" s="25">
        <v>19</v>
      </c>
      <c r="H287" s="19" t="str">
        <f t="shared" si="4"/>
        <v>James River Bridge Away from Va Beach Non-Summer Friday 19</v>
      </c>
      <c r="I287" s="14">
        <f>+JRB!G51</f>
        <v>547.72222222222217</v>
      </c>
    </row>
    <row r="288" spans="1:9" x14ac:dyDescent="0.25">
      <c r="A288" t="s">
        <v>49</v>
      </c>
      <c r="B288" t="s">
        <v>50</v>
      </c>
      <c r="C288" t="s">
        <v>80</v>
      </c>
      <c r="D288" t="s">
        <v>12</v>
      </c>
      <c r="E288" t="s">
        <v>5</v>
      </c>
      <c r="F288" s="19">
        <v>0.83333333333333304</v>
      </c>
      <c r="G288" s="25">
        <v>20</v>
      </c>
      <c r="H288" s="19" t="str">
        <f t="shared" si="4"/>
        <v>James River Bridge Away from Va Beach Non-Summer Friday 20</v>
      </c>
      <c r="I288" s="11">
        <f>+JRB!G52</f>
        <v>368.25</v>
      </c>
    </row>
    <row r="289" spans="1:9" x14ac:dyDescent="0.25">
      <c r="A289" t="s">
        <v>49</v>
      </c>
      <c r="B289" t="s">
        <v>50</v>
      </c>
      <c r="C289" t="s">
        <v>80</v>
      </c>
      <c r="D289" t="s">
        <v>12</v>
      </c>
      <c r="E289" t="s">
        <v>5</v>
      </c>
      <c r="F289" s="19">
        <v>0.875</v>
      </c>
      <c r="G289" s="25">
        <v>21</v>
      </c>
      <c r="H289" s="19" t="str">
        <f t="shared" si="4"/>
        <v>James River Bridge Away from Va Beach Non-Summer Friday 21</v>
      </c>
      <c r="I289" s="14">
        <f>+JRB!G53</f>
        <v>320.72222222222223</v>
      </c>
    </row>
    <row r="290" spans="1:9" x14ac:dyDescent="0.25">
      <c r="A290" t="s">
        <v>49</v>
      </c>
      <c r="B290" t="s">
        <v>50</v>
      </c>
      <c r="C290" t="s">
        <v>80</v>
      </c>
      <c r="D290" t="s">
        <v>12</v>
      </c>
      <c r="E290" t="s">
        <v>5</v>
      </c>
      <c r="F290" s="19">
        <v>0.91666666666666696</v>
      </c>
      <c r="G290" s="25">
        <v>22</v>
      </c>
      <c r="H290" s="19" t="str">
        <f t="shared" si="4"/>
        <v>James River Bridge Away from Va Beach Non-Summer Friday 22</v>
      </c>
      <c r="I290" s="11">
        <f>+JRB!G54</f>
        <v>257.83333333333331</v>
      </c>
    </row>
    <row r="291" spans="1:9" ht="15.75" thickBot="1" x14ac:dyDescent="0.3">
      <c r="A291" t="s">
        <v>49</v>
      </c>
      <c r="B291" t="s">
        <v>50</v>
      </c>
      <c r="C291" t="s">
        <v>80</v>
      </c>
      <c r="D291" t="s">
        <v>12</v>
      </c>
      <c r="E291" t="s">
        <v>5</v>
      </c>
      <c r="F291" s="19">
        <v>0.95833333333333304</v>
      </c>
      <c r="G291" s="25">
        <v>23</v>
      </c>
      <c r="H291" s="19" t="str">
        <f t="shared" si="4"/>
        <v>James River Bridge Away from Va Beach Non-Summer Friday 23</v>
      </c>
      <c r="I291" s="16">
        <f>+JRB!G55</f>
        <v>176.22222222222223</v>
      </c>
    </row>
    <row r="292" spans="1:9" x14ac:dyDescent="0.25">
      <c r="A292" t="s">
        <v>49</v>
      </c>
      <c r="B292" t="s">
        <v>50</v>
      </c>
      <c r="C292" t="s">
        <v>80</v>
      </c>
      <c r="D292" t="s">
        <v>12</v>
      </c>
      <c r="E292" t="s">
        <v>6</v>
      </c>
      <c r="F292" s="19">
        <v>0</v>
      </c>
      <c r="G292" s="25">
        <v>0</v>
      </c>
      <c r="H292" s="19" t="str">
        <f t="shared" si="4"/>
        <v>James River Bridge Away from Va Beach Non-Summer Saturday 0</v>
      </c>
      <c r="I292" s="11">
        <f>+JRB!H32</f>
        <v>136</v>
      </c>
    </row>
    <row r="293" spans="1:9" x14ac:dyDescent="0.25">
      <c r="A293" t="s">
        <v>49</v>
      </c>
      <c r="B293" t="s">
        <v>50</v>
      </c>
      <c r="C293" t="s">
        <v>80</v>
      </c>
      <c r="D293" t="s">
        <v>12</v>
      </c>
      <c r="E293" t="s">
        <v>6</v>
      </c>
      <c r="F293" s="19">
        <v>4.1666666666666664E-2</v>
      </c>
      <c r="G293" s="25">
        <v>1</v>
      </c>
      <c r="H293" s="19" t="str">
        <f t="shared" si="4"/>
        <v>James River Bridge Away from Va Beach Non-Summer Saturday 1</v>
      </c>
      <c r="I293" s="14">
        <f>+JRB!H33</f>
        <v>122.83333333333334</v>
      </c>
    </row>
    <row r="294" spans="1:9" x14ac:dyDescent="0.25">
      <c r="A294" t="s">
        <v>49</v>
      </c>
      <c r="B294" t="s">
        <v>50</v>
      </c>
      <c r="C294" t="s">
        <v>80</v>
      </c>
      <c r="D294" t="s">
        <v>12</v>
      </c>
      <c r="E294" t="s">
        <v>6</v>
      </c>
      <c r="F294" s="19">
        <v>8.3333333333333329E-2</v>
      </c>
      <c r="G294" s="25">
        <v>2</v>
      </c>
      <c r="H294" s="19" t="str">
        <f t="shared" si="4"/>
        <v>James River Bridge Away from Va Beach Non-Summer Saturday 2</v>
      </c>
      <c r="I294" s="11">
        <f>+JRB!H34</f>
        <v>89.583333333333343</v>
      </c>
    </row>
    <row r="295" spans="1:9" x14ac:dyDescent="0.25">
      <c r="A295" t="s">
        <v>49</v>
      </c>
      <c r="B295" t="s">
        <v>50</v>
      </c>
      <c r="C295" t="s">
        <v>80</v>
      </c>
      <c r="D295" t="s">
        <v>12</v>
      </c>
      <c r="E295" t="s">
        <v>6</v>
      </c>
      <c r="F295" s="19">
        <v>0.125</v>
      </c>
      <c r="G295" s="25">
        <v>3</v>
      </c>
      <c r="H295" s="19" t="str">
        <f t="shared" si="4"/>
        <v>James River Bridge Away from Va Beach Non-Summer Saturday 3</v>
      </c>
      <c r="I295" s="14">
        <f>+JRB!H35</f>
        <v>73.388888888888886</v>
      </c>
    </row>
    <row r="296" spans="1:9" x14ac:dyDescent="0.25">
      <c r="A296" t="s">
        <v>49</v>
      </c>
      <c r="B296" t="s">
        <v>50</v>
      </c>
      <c r="C296" t="s">
        <v>80</v>
      </c>
      <c r="D296" t="s">
        <v>12</v>
      </c>
      <c r="E296" t="s">
        <v>6</v>
      </c>
      <c r="F296" s="19">
        <v>0.16666666666666699</v>
      </c>
      <c r="G296" s="25">
        <v>4</v>
      </c>
      <c r="H296" s="19" t="str">
        <f t="shared" si="4"/>
        <v>James River Bridge Away from Va Beach Non-Summer Saturday 4</v>
      </c>
      <c r="I296" s="11">
        <f>+JRB!H36</f>
        <v>165.69444444444446</v>
      </c>
    </row>
    <row r="297" spans="1:9" x14ac:dyDescent="0.25">
      <c r="A297" t="s">
        <v>49</v>
      </c>
      <c r="B297" t="s">
        <v>50</v>
      </c>
      <c r="C297" t="s">
        <v>80</v>
      </c>
      <c r="D297" t="s">
        <v>12</v>
      </c>
      <c r="E297" t="s">
        <v>6</v>
      </c>
      <c r="F297" s="19">
        <v>0.20833333333333301</v>
      </c>
      <c r="G297" s="25">
        <v>5</v>
      </c>
      <c r="H297" s="19" t="str">
        <f t="shared" si="4"/>
        <v>James River Bridge Away from Va Beach Non-Summer Saturday 5</v>
      </c>
      <c r="I297" s="14">
        <f>+JRB!H37</f>
        <v>347.13888888888891</v>
      </c>
    </row>
    <row r="298" spans="1:9" x14ac:dyDescent="0.25">
      <c r="A298" t="s">
        <v>49</v>
      </c>
      <c r="B298" t="s">
        <v>50</v>
      </c>
      <c r="C298" t="s">
        <v>80</v>
      </c>
      <c r="D298" t="s">
        <v>12</v>
      </c>
      <c r="E298" t="s">
        <v>6</v>
      </c>
      <c r="F298" s="19">
        <v>0.25</v>
      </c>
      <c r="G298" s="25">
        <v>6</v>
      </c>
      <c r="H298" s="19" t="str">
        <f t="shared" si="4"/>
        <v>James River Bridge Away from Va Beach Non-Summer Saturday 6</v>
      </c>
      <c r="I298" s="11">
        <f>+JRB!H38</f>
        <v>340.44444444444446</v>
      </c>
    </row>
    <row r="299" spans="1:9" x14ac:dyDescent="0.25">
      <c r="A299" t="s">
        <v>49</v>
      </c>
      <c r="B299" t="s">
        <v>50</v>
      </c>
      <c r="C299" t="s">
        <v>80</v>
      </c>
      <c r="D299" t="s">
        <v>12</v>
      </c>
      <c r="E299" t="s">
        <v>6</v>
      </c>
      <c r="F299" s="19">
        <v>0.29166666666666702</v>
      </c>
      <c r="G299" s="25">
        <v>7</v>
      </c>
      <c r="H299" s="19" t="str">
        <f t="shared" si="4"/>
        <v>James River Bridge Away from Va Beach Non-Summer Saturday 7</v>
      </c>
      <c r="I299" s="14">
        <f>+JRB!H39</f>
        <v>518.05555555555554</v>
      </c>
    </row>
    <row r="300" spans="1:9" x14ac:dyDescent="0.25">
      <c r="A300" t="s">
        <v>49</v>
      </c>
      <c r="B300" t="s">
        <v>50</v>
      </c>
      <c r="C300" t="s">
        <v>80</v>
      </c>
      <c r="D300" t="s">
        <v>12</v>
      </c>
      <c r="E300" t="s">
        <v>6</v>
      </c>
      <c r="F300" s="19">
        <v>0.33333333333333298</v>
      </c>
      <c r="G300" s="25">
        <v>8</v>
      </c>
      <c r="H300" s="19" t="str">
        <f t="shared" si="4"/>
        <v>James River Bridge Away from Va Beach Non-Summer Saturday 8</v>
      </c>
      <c r="I300" s="11">
        <f>+JRB!H40</f>
        <v>669.86111111111109</v>
      </c>
    </row>
    <row r="301" spans="1:9" x14ac:dyDescent="0.25">
      <c r="A301" t="s">
        <v>49</v>
      </c>
      <c r="B301" t="s">
        <v>50</v>
      </c>
      <c r="C301" t="s">
        <v>80</v>
      </c>
      <c r="D301" t="s">
        <v>12</v>
      </c>
      <c r="E301" t="s">
        <v>6</v>
      </c>
      <c r="F301" s="19">
        <v>0.375</v>
      </c>
      <c r="G301" s="25">
        <v>9</v>
      </c>
      <c r="H301" s="19" t="str">
        <f t="shared" si="4"/>
        <v>James River Bridge Away from Va Beach Non-Summer Saturday 9</v>
      </c>
      <c r="I301" s="14">
        <f>+JRB!H41</f>
        <v>788.08333333333326</v>
      </c>
    </row>
    <row r="302" spans="1:9" x14ac:dyDescent="0.25">
      <c r="A302" t="s">
        <v>49</v>
      </c>
      <c r="B302" t="s">
        <v>50</v>
      </c>
      <c r="C302" t="s">
        <v>80</v>
      </c>
      <c r="D302" t="s">
        <v>12</v>
      </c>
      <c r="E302" t="s">
        <v>6</v>
      </c>
      <c r="F302" s="19">
        <v>0.41666666666666702</v>
      </c>
      <c r="G302" s="25">
        <v>10</v>
      </c>
      <c r="H302" s="19" t="str">
        <f t="shared" si="4"/>
        <v>James River Bridge Away from Va Beach Non-Summer Saturday 10</v>
      </c>
      <c r="I302" s="11">
        <f>+JRB!H42</f>
        <v>873.33333333333337</v>
      </c>
    </row>
    <row r="303" spans="1:9" x14ac:dyDescent="0.25">
      <c r="A303" t="s">
        <v>49</v>
      </c>
      <c r="B303" t="s">
        <v>50</v>
      </c>
      <c r="C303" t="s">
        <v>80</v>
      </c>
      <c r="D303" t="s">
        <v>12</v>
      </c>
      <c r="E303" t="s">
        <v>6</v>
      </c>
      <c r="F303" s="19">
        <v>0.45833333333333298</v>
      </c>
      <c r="G303" s="25">
        <v>11</v>
      </c>
      <c r="H303" s="19" t="str">
        <f t="shared" si="4"/>
        <v>James River Bridge Away from Va Beach Non-Summer Saturday 11</v>
      </c>
      <c r="I303" s="14">
        <f>+JRB!H43</f>
        <v>923.30555555555554</v>
      </c>
    </row>
    <row r="304" spans="1:9" x14ac:dyDescent="0.25">
      <c r="A304" t="s">
        <v>49</v>
      </c>
      <c r="B304" t="s">
        <v>50</v>
      </c>
      <c r="C304" t="s">
        <v>80</v>
      </c>
      <c r="D304" t="s">
        <v>12</v>
      </c>
      <c r="E304" t="s">
        <v>6</v>
      </c>
      <c r="F304" s="19">
        <v>0.5</v>
      </c>
      <c r="G304" s="25">
        <v>12</v>
      </c>
      <c r="H304" s="19" t="str">
        <f t="shared" si="4"/>
        <v>James River Bridge Away from Va Beach Non-Summer Saturday 12</v>
      </c>
      <c r="I304" s="11">
        <f>+JRB!H44</f>
        <v>941.91666666666674</v>
      </c>
    </row>
    <row r="305" spans="1:9" x14ac:dyDescent="0.25">
      <c r="A305" t="s">
        <v>49</v>
      </c>
      <c r="B305" t="s">
        <v>50</v>
      </c>
      <c r="C305" t="s">
        <v>80</v>
      </c>
      <c r="D305" t="s">
        <v>12</v>
      </c>
      <c r="E305" t="s">
        <v>6</v>
      </c>
      <c r="F305" s="19">
        <v>0.54166666666666696</v>
      </c>
      <c r="G305" s="25">
        <v>13</v>
      </c>
      <c r="H305" s="19" t="str">
        <f t="shared" si="4"/>
        <v>James River Bridge Away from Va Beach Non-Summer Saturday 13</v>
      </c>
      <c r="I305" s="14">
        <f>+JRB!H45</f>
        <v>927.5</v>
      </c>
    </row>
    <row r="306" spans="1:9" x14ac:dyDescent="0.25">
      <c r="A306" t="s">
        <v>49</v>
      </c>
      <c r="B306" t="s">
        <v>50</v>
      </c>
      <c r="C306" t="s">
        <v>80</v>
      </c>
      <c r="D306" t="s">
        <v>12</v>
      </c>
      <c r="E306" t="s">
        <v>6</v>
      </c>
      <c r="F306" s="19">
        <v>0.58333333333333304</v>
      </c>
      <c r="G306" s="25">
        <v>14</v>
      </c>
      <c r="H306" s="19" t="str">
        <f t="shared" si="4"/>
        <v>James River Bridge Away from Va Beach Non-Summer Saturday 14</v>
      </c>
      <c r="I306" s="11">
        <f>+JRB!H46</f>
        <v>878.11111111111109</v>
      </c>
    </row>
    <row r="307" spans="1:9" x14ac:dyDescent="0.25">
      <c r="A307" t="s">
        <v>49</v>
      </c>
      <c r="B307" t="s">
        <v>50</v>
      </c>
      <c r="C307" t="s">
        <v>80</v>
      </c>
      <c r="D307" t="s">
        <v>12</v>
      </c>
      <c r="E307" t="s">
        <v>6</v>
      </c>
      <c r="F307" s="19">
        <v>0.625</v>
      </c>
      <c r="G307" s="25">
        <v>15</v>
      </c>
      <c r="H307" s="19" t="str">
        <f t="shared" si="4"/>
        <v>James River Bridge Away from Va Beach Non-Summer Saturday 15</v>
      </c>
      <c r="I307" s="14">
        <f>+JRB!H47</f>
        <v>861.41666666666663</v>
      </c>
    </row>
    <row r="308" spans="1:9" x14ac:dyDescent="0.25">
      <c r="A308" t="s">
        <v>49</v>
      </c>
      <c r="B308" t="s">
        <v>50</v>
      </c>
      <c r="C308" t="s">
        <v>80</v>
      </c>
      <c r="D308" t="s">
        <v>12</v>
      </c>
      <c r="E308" t="s">
        <v>6</v>
      </c>
      <c r="F308" s="19">
        <v>0.66666666666666696</v>
      </c>
      <c r="G308" s="25">
        <v>16</v>
      </c>
      <c r="H308" s="19" t="str">
        <f t="shared" si="4"/>
        <v>James River Bridge Away from Va Beach Non-Summer Saturday 16</v>
      </c>
      <c r="I308" s="11">
        <f>+JRB!H48</f>
        <v>851.38888888888891</v>
      </c>
    </row>
    <row r="309" spans="1:9" x14ac:dyDescent="0.25">
      <c r="A309" t="s">
        <v>49</v>
      </c>
      <c r="B309" t="s">
        <v>50</v>
      </c>
      <c r="C309" t="s">
        <v>80</v>
      </c>
      <c r="D309" t="s">
        <v>12</v>
      </c>
      <c r="E309" t="s">
        <v>6</v>
      </c>
      <c r="F309" s="19">
        <v>0.70833333333333304</v>
      </c>
      <c r="G309" s="25">
        <v>17</v>
      </c>
      <c r="H309" s="19" t="str">
        <f t="shared" si="4"/>
        <v>James River Bridge Away from Va Beach Non-Summer Saturday 17</v>
      </c>
      <c r="I309" s="14">
        <f>+JRB!H49</f>
        <v>796.25</v>
      </c>
    </row>
    <row r="310" spans="1:9" x14ac:dyDescent="0.25">
      <c r="A310" t="s">
        <v>49</v>
      </c>
      <c r="B310" t="s">
        <v>50</v>
      </c>
      <c r="C310" t="s">
        <v>80</v>
      </c>
      <c r="D310" t="s">
        <v>12</v>
      </c>
      <c r="E310" t="s">
        <v>6</v>
      </c>
      <c r="F310" s="19">
        <v>0.75</v>
      </c>
      <c r="G310" s="25">
        <v>18</v>
      </c>
      <c r="H310" s="19" t="str">
        <f t="shared" si="4"/>
        <v>James River Bridge Away from Va Beach Non-Summer Saturday 18</v>
      </c>
      <c r="I310" s="11">
        <f>+JRB!H50</f>
        <v>686.69444444444434</v>
      </c>
    </row>
    <row r="311" spans="1:9" x14ac:dyDescent="0.25">
      <c r="A311" t="s">
        <v>49</v>
      </c>
      <c r="B311" t="s">
        <v>50</v>
      </c>
      <c r="C311" t="s">
        <v>80</v>
      </c>
      <c r="D311" t="s">
        <v>12</v>
      </c>
      <c r="E311" t="s">
        <v>6</v>
      </c>
      <c r="F311" s="19">
        <v>0.79166666666666696</v>
      </c>
      <c r="G311" s="25">
        <v>19</v>
      </c>
      <c r="H311" s="19" t="str">
        <f t="shared" si="4"/>
        <v>James River Bridge Away from Va Beach Non-Summer Saturday 19</v>
      </c>
      <c r="I311" s="14">
        <f>+JRB!H51</f>
        <v>511.11111111111109</v>
      </c>
    </row>
    <row r="312" spans="1:9" x14ac:dyDescent="0.25">
      <c r="A312" t="s">
        <v>49</v>
      </c>
      <c r="B312" t="s">
        <v>50</v>
      </c>
      <c r="C312" t="s">
        <v>80</v>
      </c>
      <c r="D312" t="s">
        <v>12</v>
      </c>
      <c r="E312" t="s">
        <v>6</v>
      </c>
      <c r="F312" s="19">
        <v>0.83333333333333304</v>
      </c>
      <c r="G312" s="25">
        <v>20</v>
      </c>
      <c r="H312" s="19" t="str">
        <f t="shared" si="4"/>
        <v>James River Bridge Away from Va Beach Non-Summer Saturday 20</v>
      </c>
      <c r="I312" s="11">
        <f>+JRB!H52</f>
        <v>374.5</v>
      </c>
    </row>
    <row r="313" spans="1:9" x14ac:dyDescent="0.25">
      <c r="A313" t="s">
        <v>49</v>
      </c>
      <c r="B313" t="s">
        <v>50</v>
      </c>
      <c r="C313" t="s">
        <v>80</v>
      </c>
      <c r="D313" t="s">
        <v>12</v>
      </c>
      <c r="E313" t="s">
        <v>6</v>
      </c>
      <c r="F313" s="19">
        <v>0.875</v>
      </c>
      <c r="G313" s="25">
        <v>21</v>
      </c>
      <c r="H313" s="19" t="str">
        <f t="shared" si="4"/>
        <v>James River Bridge Away from Va Beach Non-Summer Saturday 21</v>
      </c>
      <c r="I313" s="14">
        <f>+JRB!H53</f>
        <v>326.72222222222217</v>
      </c>
    </row>
    <row r="314" spans="1:9" x14ac:dyDescent="0.25">
      <c r="A314" t="s">
        <v>49</v>
      </c>
      <c r="B314" t="s">
        <v>50</v>
      </c>
      <c r="C314" t="s">
        <v>80</v>
      </c>
      <c r="D314" t="s">
        <v>12</v>
      </c>
      <c r="E314" t="s">
        <v>6</v>
      </c>
      <c r="F314" s="19">
        <v>0.91666666666666696</v>
      </c>
      <c r="G314" s="25">
        <v>22</v>
      </c>
      <c r="H314" s="19" t="str">
        <f t="shared" si="4"/>
        <v>James River Bridge Away from Va Beach Non-Summer Saturday 22</v>
      </c>
      <c r="I314" s="11">
        <f>+JRB!H54</f>
        <v>264.25</v>
      </c>
    </row>
    <row r="315" spans="1:9" ht="15.75" thickBot="1" x14ac:dyDescent="0.3">
      <c r="A315" t="s">
        <v>49</v>
      </c>
      <c r="B315" t="s">
        <v>50</v>
      </c>
      <c r="C315" t="s">
        <v>80</v>
      </c>
      <c r="D315" t="s">
        <v>12</v>
      </c>
      <c r="E315" t="s">
        <v>6</v>
      </c>
      <c r="F315" s="19">
        <v>0.95833333333333304</v>
      </c>
      <c r="G315" s="25">
        <v>23</v>
      </c>
      <c r="H315" s="19" t="str">
        <f t="shared" si="4"/>
        <v>James River Bridge Away from Va Beach Non-Summer Saturday 23</v>
      </c>
      <c r="I315" s="16">
        <f>+JRB!H55</f>
        <v>180.25000000000003</v>
      </c>
    </row>
    <row r="316" spans="1:9" x14ac:dyDescent="0.25">
      <c r="A316" t="s">
        <v>49</v>
      </c>
      <c r="B316" t="s">
        <v>50</v>
      </c>
      <c r="C316" t="s">
        <v>80</v>
      </c>
      <c r="D316" t="s">
        <v>12</v>
      </c>
      <c r="E316" t="s">
        <v>7</v>
      </c>
      <c r="F316" s="19">
        <v>0</v>
      </c>
      <c r="G316" s="25">
        <v>0</v>
      </c>
      <c r="H316" s="19" t="str">
        <f t="shared" si="4"/>
        <v>James River Bridge Away from Va Beach Non-Summer Sunday 0</v>
      </c>
      <c r="I316" s="13">
        <f>+JRB!I32</f>
        <v>122.34210526315789</v>
      </c>
    </row>
    <row r="317" spans="1:9" x14ac:dyDescent="0.25">
      <c r="A317" t="s">
        <v>49</v>
      </c>
      <c r="B317" t="s">
        <v>50</v>
      </c>
      <c r="C317" t="s">
        <v>80</v>
      </c>
      <c r="D317" t="s">
        <v>12</v>
      </c>
      <c r="E317" t="s">
        <v>7</v>
      </c>
      <c r="F317" s="19">
        <v>4.1666666666666664E-2</v>
      </c>
      <c r="G317" s="25">
        <v>1</v>
      </c>
      <c r="H317" s="19" t="str">
        <f t="shared" si="4"/>
        <v>James River Bridge Away from Va Beach Non-Summer Sunday 1</v>
      </c>
      <c r="I317" s="15">
        <f>+JRB!I33</f>
        <v>79.789473684210535</v>
      </c>
    </row>
    <row r="318" spans="1:9" x14ac:dyDescent="0.25">
      <c r="A318" t="s">
        <v>49</v>
      </c>
      <c r="B318" t="s">
        <v>50</v>
      </c>
      <c r="C318" t="s">
        <v>80</v>
      </c>
      <c r="D318" t="s">
        <v>12</v>
      </c>
      <c r="E318" t="s">
        <v>7</v>
      </c>
      <c r="F318" s="19">
        <v>8.3333333333333329E-2</v>
      </c>
      <c r="G318" s="25">
        <v>2</v>
      </c>
      <c r="H318" s="19" t="str">
        <f t="shared" si="4"/>
        <v>James River Bridge Away from Va Beach Non-Summer Sunday 2</v>
      </c>
      <c r="I318" s="13">
        <f>+JRB!I34</f>
        <v>58.405405405405411</v>
      </c>
    </row>
    <row r="319" spans="1:9" x14ac:dyDescent="0.25">
      <c r="A319" t="s">
        <v>49</v>
      </c>
      <c r="B319" t="s">
        <v>50</v>
      </c>
      <c r="C319" t="s">
        <v>80</v>
      </c>
      <c r="D319" t="s">
        <v>12</v>
      </c>
      <c r="E319" t="s">
        <v>7</v>
      </c>
      <c r="F319" s="19">
        <v>0.125</v>
      </c>
      <c r="G319" s="25">
        <v>3</v>
      </c>
      <c r="H319" s="19" t="str">
        <f t="shared" si="4"/>
        <v>James River Bridge Away from Va Beach Non-Summer Sunday 3</v>
      </c>
      <c r="I319" s="15">
        <f>+JRB!I35</f>
        <v>47.684210526315788</v>
      </c>
    </row>
    <row r="320" spans="1:9" x14ac:dyDescent="0.25">
      <c r="A320" t="s">
        <v>49</v>
      </c>
      <c r="B320" t="s">
        <v>50</v>
      </c>
      <c r="C320" t="s">
        <v>80</v>
      </c>
      <c r="D320" t="s">
        <v>12</v>
      </c>
      <c r="E320" t="s">
        <v>7</v>
      </c>
      <c r="F320" s="19">
        <v>0.16666666666666699</v>
      </c>
      <c r="G320" s="25">
        <v>4</v>
      </c>
      <c r="H320" s="19" t="str">
        <f t="shared" si="4"/>
        <v>James River Bridge Away from Va Beach Non-Summer Sunday 4</v>
      </c>
      <c r="I320" s="13">
        <f>+JRB!I36</f>
        <v>100.10526315789474</v>
      </c>
    </row>
    <row r="321" spans="1:9" x14ac:dyDescent="0.25">
      <c r="A321" t="s">
        <v>49</v>
      </c>
      <c r="B321" t="s">
        <v>50</v>
      </c>
      <c r="C321" t="s">
        <v>80</v>
      </c>
      <c r="D321" t="s">
        <v>12</v>
      </c>
      <c r="E321" t="s">
        <v>7</v>
      </c>
      <c r="F321" s="19">
        <v>0.20833333333333301</v>
      </c>
      <c r="G321" s="25">
        <v>5</v>
      </c>
      <c r="H321" s="19" t="str">
        <f t="shared" si="4"/>
        <v>James River Bridge Away from Va Beach Non-Summer Sunday 5</v>
      </c>
      <c r="I321" s="15">
        <f>+JRB!I37</f>
        <v>210.76315789473685</v>
      </c>
    </row>
    <row r="322" spans="1:9" x14ac:dyDescent="0.25">
      <c r="A322" t="s">
        <v>49</v>
      </c>
      <c r="B322" t="s">
        <v>50</v>
      </c>
      <c r="C322" t="s">
        <v>80</v>
      </c>
      <c r="D322" t="s">
        <v>12</v>
      </c>
      <c r="E322" t="s">
        <v>7</v>
      </c>
      <c r="F322" s="19">
        <v>0.25</v>
      </c>
      <c r="G322" s="25">
        <v>6</v>
      </c>
      <c r="H322" s="19" t="str">
        <f t="shared" si="4"/>
        <v>James River Bridge Away from Va Beach Non-Summer Sunday 6</v>
      </c>
      <c r="I322" s="13">
        <f>+JRB!I38</f>
        <v>213.84210526315786</v>
      </c>
    </row>
    <row r="323" spans="1:9" x14ac:dyDescent="0.25">
      <c r="A323" t="s">
        <v>49</v>
      </c>
      <c r="B323" t="s">
        <v>50</v>
      </c>
      <c r="C323" t="s">
        <v>80</v>
      </c>
      <c r="D323" t="s">
        <v>12</v>
      </c>
      <c r="E323" t="s">
        <v>7</v>
      </c>
      <c r="F323" s="19">
        <v>0.29166666666666702</v>
      </c>
      <c r="G323" s="25">
        <v>7</v>
      </c>
      <c r="H323" s="19" t="str">
        <f t="shared" si="4"/>
        <v>James River Bridge Away from Va Beach Non-Summer Sunday 7</v>
      </c>
      <c r="I323" s="15">
        <f>+JRB!I39</f>
        <v>306.10526315789474</v>
      </c>
    </row>
    <row r="324" spans="1:9" x14ac:dyDescent="0.25">
      <c r="A324" t="s">
        <v>49</v>
      </c>
      <c r="B324" t="s">
        <v>50</v>
      </c>
      <c r="C324" t="s">
        <v>80</v>
      </c>
      <c r="D324" t="s">
        <v>12</v>
      </c>
      <c r="E324" t="s">
        <v>7</v>
      </c>
      <c r="F324" s="19">
        <v>0.33333333333333298</v>
      </c>
      <c r="G324" s="25">
        <v>8</v>
      </c>
      <c r="H324" s="19" t="str">
        <f t="shared" si="4"/>
        <v>James River Bridge Away from Va Beach Non-Summer Sunday 8</v>
      </c>
      <c r="I324" s="13">
        <f>+JRB!I40</f>
        <v>489.34210526315792</v>
      </c>
    </row>
    <row r="325" spans="1:9" x14ac:dyDescent="0.25">
      <c r="A325" t="s">
        <v>49</v>
      </c>
      <c r="B325" t="s">
        <v>50</v>
      </c>
      <c r="C325" t="s">
        <v>80</v>
      </c>
      <c r="D325" t="s">
        <v>12</v>
      </c>
      <c r="E325" t="s">
        <v>7</v>
      </c>
      <c r="F325" s="19">
        <v>0.375</v>
      </c>
      <c r="G325" s="25">
        <v>9</v>
      </c>
      <c r="H325" s="19" t="str">
        <f t="shared" ref="H325:H339" si="5">+CONCATENATE(A325," ",C325," ",D325," ",E325," ",G325)</f>
        <v>James River Bridge Away from Va Beach Non-Summer Sunday 9</v>
      </c>
      <c r="I325" s="15">
        <f>+JRB!I41</f>
        <v>631.81578947368416</v>
      </c>
    </row>
    <row r="326" spans="1:9" x14ac:dyDescent="0.25">
      <c r="A326" t="s">
        <v>49</v>
      </c>
      <c r="B326" t="s">
        <v>50</v>
      </c>
      <c r="C326" t="s">
        <v>80</v>
      </c>
      <c r="D326" t="s">
        <v>12</v>
      </c>
      <c r="E326" t="s">
        <v>7</v>
      </c>
      <c r="F326" s="19">
        <v>0.41666666666666702</v>
      </c>
      <c r="G326" s="25">
        <v>10</v>
      </c>
      <c r="H326" s="19" t="str">
        <f t="shared" si="5"/>
        <v>James River Bridge Away from Va Beach Non-Summer Sunday 10</v>
      </c>
      <c r="I326" s="13">
        <f>+JRB!I42</f>
        <v>738.10526315789468</v>
      </c>
    </row>
    <row r="327" spans="1:9" x14ac:dyDescent="0.25">
      <c r="A327" t="s">
        <v>49</v>
      </c>
      <c r="B327" t="s">
        <v>50</v>
      </c>
      <c r="C327" t="s">
        <v>80</v>
      </c>
      <c r="D327" t="s">
        <v>12</v>
      </c>
      <c r="E327" t="s">
        <v>7</v>
      </c>
      <c r="F327" s="19">
        <v>0.45833333333333298</v>
      </c>
      <c r="G327" s="25">
        <v>11</v>
      </c>
      <c r="H327" s="19" t="str">
        <f t="shared" si="5"/>
        <v>James River Bridge Away from Va Beach Non-Summer Sunday 11</v>
      </c>
      <c r="I327" s="15">
        <f>+JRB!I43</f>
        <v>711.71052631578948</v>
      </c>
    </row>
    <row r="328" spans="1:9" x14ac:dyDescent="0.25">
      <c r="A328" t="s">
        <v>49</v>
      </c>
      <c r="B328" t="s">
        <v>50</v>
      </c>
      <c r="C328" t="s">
        <v>80</v>
      </c>
      <c r="D328" t="s">
        <v>12</v>
      </c>
      <c r="E328" t="s">
        <v>7</v>
      </c>
      <c r="F328" s="19">
        <v>0.5</v>
      </c>
      <c r="G328" s="25">
        <v>12</v>
      </c>
      <c r="H328" s="19" t="str">
        <f t="shared" si="5"/>
        <v>James River Bridge Away from Va Beach Non-Summer Sunday 12</v>
      </c>
      <c r="I328" s="13">
        <f>+JRB!I44</f>
        <v>787.55263157894728</v>
      </c>
    </row>
    <row r="329" spans="1:9" x14ac:dyDescent="0.25">
      <c r="A329" t="s">
        <v>49</v>
      </c>
      <c r="B329" t="s">
        <v>50</v>
      </c>
      <c r="C329" t="s">
        <v>80</v>
      </c>
      <c r="D329" t="s">
        <v>12</v>
      </c>
      <c r="E329" t="s">
        <v>7</v>
      </c>
      <c r="F329" s="19">
        <v>0.54166666666666696</v>
      </c>
      <c r="G329" s="25">
        <v>13</v>
      </c>
      <c r="H329" s="19" t="str">
        <f t="shared" si="5"/>
        <v>James River Bridge Away from Va Beach Non-Summer Sunday 13</v>
      </c>
      <c r="I329" s="15">
        <f>+JRB!I45</f>
        <v>842.71052631578948</v>
      </c>
    </row>
    <row r="330" spans="1:9" x14ac:dyDescent="0.25">
      <c r="A330" t="s">
        <v>49</v>
      </c>
      <c r="B330" t="s">
        <v>50</v>
      </c>
      <c r="C330" t="s">
        <v>80</v>
      </c>
      <c r="D330" t="s">
        <v>12</v>
      </c>
      <c r="E330" t="s">
        <v>7</v>
      </c>
      <c r="F330" s="19">
        <v>0.58333333333333304</v>
      </c>
      <c r="G330" s="25">
        <v>14</v>
      </c>
      <c r="H330" s="19" t="str">
        <f t="shared" si="5"/>
        <v>James River Bridge Away from Va Beach Non-Summer Sunday 14</v>
      </c>
      <c r="I330" s="13">
        <f>+JRB!I46</f>
        <v>787.68421052631572</v>
      </c>
    </row>
    <row r="331" spans="1:9" x14ac:dyDescent="0.25">
      <c r="A331" t="s">
        <v>49</v>
      </c>
      <c r="B331" t="s">
        <v>50</v>
      </c>
      <c r="C331" t="s">
        <v>80</v>
      </c>
      <c r="D331" t="s">
        <v>12</v>
      </c>
      <c r="E331" t="s">
        <v>7</v>
      </c>
      <c r="F331" s="19">
        <v>0.625</v>
      </c>
      <c r="G331" s="25">
        <v>15</v>
      </c>
      <c r="H331" s="19" t="str">
        <f t="shared" si="5"/>
        <v>James River Bridge Away from Va Beach Non-Summer Sunday 15</v>
      </c>
      <c r="I331" s="15">
        <f>+JRB!I47</f>
        <v>731.78947368421052</v>
      </c>
    </row>
    <row r="332" spans="1:9" x14ac:dyDescent="0.25">
      <c r="A332" t="s">
        <v>49</v>
      </c>
      <c r="B332" t="s">
        <v>50</v>
      </c>
      <c r="C332" t="s">
        <v>80</v>
      </c>
      <c r="D332" t="s">
        <v>12</v>
      </c>
      <c r="E332" t="s">
        <v>7</v>
      </c>
      <c r="F332" s="19">
        <v>0.66666666666666696</v>
      </c>
      <c r="G332" s="25">
        <v>16</v>
      </c>
      <c r="H332" s="19" t="str">
        <f t="shared" si="5"/>
        <v>James River Bridge Away from Va Beach Non-Summer Sunday 16</v>
      </c>
      <c r="I332" s="13">
        <f>+JRB!I48</f>
        <v>712.42105263157896</v>
      </c>
    </row>
    <row r="333" spans="1:9" x14ac:dyDescent="0.25">
      <c r="A333" t="s">
        <v>49</v>
      </c>
      <c r="B333" t="s">
        <v>50</v>
      </c>
      <c r="C333" t="s">
        <v>80</v>
      </c>
      <c r="D333" t="s">
        <v>12</v>
      </c>
      <c r="E333" t="s">
        <v>7</v>
      </c>
      <c r="F333" s="19">
        <v>0.70833333333333304</v>
      </c>
      <c r="G333" s="25">
        <v>17</v>
      </c>
      <c r="H333" s="19" t="str">
        <f t="shared" si="5"/>
        <v>James River Bridge Away from Va Beach Non-Summer Sunday 17</v>
      </c>
      <c r="I333" s="15">
        <f>+JRB!I49</f>
        <v>650.0526315789474</v>
      </c>
    </row>
    <row r="334" spans="1:9" x14ac:dyDescent="0.25">
      <c r="A334" t="s">
        <v>49</v>
      </c>
      <c r="B334" t="s">
        <v>50</v>
      </c>
      <c r="C334" t="s">
        <v>80</v>
      </c>
      <c r="D334" t="s">
        <v>12</v>
      </c>
      <c r="E334" t="s">
        <v>7</v>
      </c>
      <c r="F334" s="19">
        <v>0.75</v>
      </c>
      <c r="G334" s="25">
        <v>18</v>
      </c>
      <c r="H334" s="19" t="str">
        <f t="shared" si="5"/>
        <v>James River Bridge Away from Va Beach Non-Summer Sunday 18</v>
      </c>
      <c r="I334" s="13">
        <f>+JRB!I50</f>
        <v>543.57894736842104</v>
      </c>
    </row>
    <row r="335" spans="1:9" x14ac:dyDescent="0.25">
      <c r="A335" t="s">
        <v>49</v>
      </c>
      <c r="B335" t="s">
        <v>50</v>
      </c>
      <c r="C335" t="s">
        <v>80</v>
      </c>
      <c r="D335" t="s">
        <v>12</v>
      </c>
      <c r="E335" t="s">
        <v>7</v>
      </c>
      <c r="F335" s="19">
        <v>0.79166666666666696</v>
      </c>
      <c r="G335" s="25">
        <v>19</v>
      </c>
      <c r="H335" s="19" t="str">
        <f t="shared" si="5"/>
        <v>James River Bridge Away from Va Beach Non-Summer Sunday 19</v>
      </c>
      <c r="I335" s="15">
        <f>+JRB!I51</f>
        <v>415.94736842105266</v>
      </c>
    </row>
    <row r="336" spans="1:9" x14ac:dyDescent="0.25">
      <c r="A336" t="s">
        <v>49</v>
      </c>
      <c r="B336" t="s">
        <v>50</v>
      </c>
      <c r="C336" t="s">
        <v>80</v>
      </c>
      <c r="D336" t="s">
        <v>12</v>
      </c>
      <c r="E336" t="s">
        <v>7</v>
      </c>
      <c r="F336" s="19">
        <v>0.83333333333333304</v>
      </c>
      <c r="G336" s="25">
        <v>20</v>
      </c>
      <c r="H336" s="19" t="str">
        <f t="shared" si="5"/>
        <v>James River Bridge Away from Va Beach Non-Summer Sunday 20</v>
      </c>
      <c r="I336" s="13">
        <f>+JRB!I52</f>
        <v>322.13157894736844</v>
      </c>
    </row>
    <row r="337" spans="1:9" x14ac:dyDescent="0.25">
      <c r="A337" t="s">
        <v>49</v>
      </c>
      <c r="B337" t="s">
        <v>50</v>
      </c>
      <c r="C337" t="s">
        <v>80</v>
      </c>
      <c r="D337" t="s">
        <v>12</v>
      </c>
      <c r="E337" t="s">
        <v>7</v>
      </c>
      <c r="F337" s="19">
        <v>0.875</v>
      </c>
      <c r="G337" s="25">
        <v>21</v>
      </c>
      <c r="H337" s="19" t="str">
        <f t="shared" si="5"/>
        <v>James River Bridge Away from Va Beach Non-Summer Sunday 21</v>
      </c>
      <c r="I337" s="15">
        <f>+JRB!I53</f>
        <v>253.78947368421052</v>
      </c>
    </row>
    <row r="338" spans="1:9" x14ac:dyDescent="0.25">
      <c r="A338" t="s">
        <v>49</v>
      </c>
      <c r="B338" t="s">
        <v>50</v>
      </c>
      <c r="C338" t="s">
        <v>80</v>
      </c>
      <c r="D338" t="s">
        <v>12</v>
      </c>
      <c r="E338" t="s">
        <v>7</v>
      </c>
      <c r="F338" s="19">
        <v>0.91666666666666696</v>
      </c>
      <c r="G338" s="25">
        <v>22</v>
      </c>
      <c r="H338" s="19" t="str">
        <f t="shared" si="5"/>
        <v>James River Bridge Away from Va Beach Non-Summer Sunday 22</v>
      </c>
      <c r="I338" s="13">
        <f>+JRB!I54</f>
        <v>204.34210526315792</v>
      </c>
    </row>
    <row r="339" spans="1:9" ht="15.75" thickBot="1" x14ac:dyDescent="0.3">
      <c r="A339" s="29" t="s">
        <v>49</v>
      </c>
      <c r="B339" s="29" t="s">
        <v>50</v>
      </c>
      <c r="C339" s="29" t="s">
        <v>80</v>
      </c>
      <c r="D339" s="29" t="s">
        <v>12</v>
      </c>
      <c r="E339" s="29" t="s">
        <v>7</v>
      </c>
      <c r="F339" s="30">
        <v>0.95833333333333304</v>
      </c>
      <c r="G339" s="31">
        <v>23</v>
      </c>
      <c r="H339" s="30" t="str">
        <f t="shared" si="5"/>
        <v>James River Bridge Away from Va Beach Non-Summer Sunday 23</v>
      </c>
      <c r="I339" s="17">
        <f>+JRB!I55</f>
        <v>97.84210526315789</v>
      </c>
    </row>
    <row r="340" spans="1:9" x14ac:dyDescent="0.25">
      <c r="A340" t="s">
        <v>49</v>
      </c>
      <c r="B340" t="s">
        <v>53</v>
      </c>
      <c r="C340" t="s">
        <v>81</v>
      </c>
      <c r="D340" t="s">
        <v>11</v>
      </c>
      <c r="E340" t="s">
        <v>1</v>
      </c>
      <c r="F340" s="19">
        <v>0</v>
      </c>
      <c r="G340" s="25">
        <v>0</v>
      </c>
      <c r="H340" s="19" t="str">
        <f>+CONCATENATE(A340," ",C340," ",D340," ",E340," ",G340)</f>
        <v>James River Bridge Toward Va Beach Summer Monday 0</v>
      </c>
      <c r="I340" s="11">
        <f>+JRB!M7</f>
        <v>103.61538461538461</v>
      </c>
    </row>
    <row r="341" spans="1:9" x14ac:dyDescent="0.25">
      <c r="A341" t="s">
        <v>49</v>
      </c>
      <c r="B341" t="s">
        <v>53</v>
      </c>
      <c r="C341" t="s">
        <v>81</v>
      </c>
      <c r="D341" t="s">
        <v>11</v>
      </c>
      <c r="E341" t="s">
        <v>1</v>
      </c>
      <c r="F341" s="19">
        <v>4.1666666666666664E-2</v>
      </c>
      <c r="G341" s="25">
        <v>1</v>
      </c>
      <c r="H341" s="19" t="str">
        <f t="shared" ref="H341:H404" si="6">+CONCATENATE(A341," ",C341," ",D341," ",E341," ",G341)</f>
        <v>James River Bridge Toward Va Beach Summer Monday 1</v>
      </c>
      <c r="I341" s="14">
        <f>+JRB!M8</f>
        <v>58.153846153846153</v>
      </c>
    </row>
    <row r="342" spans="1:9" x14ac:dyDescent="0.25">
      <c r="A342" t="s">
        <v>49</v>
      </c>
      <c r="B342" t="s">
        <v>53</v>
      </c>
      <c r="C342" t="s">
        <v>81</v>
      </c>
      <c r="D342" t="s">
        <v>11</v>
      </c>
      <c r="E342" t="s">
        <v>1</v>
      </c>
      <c r="F342" s="19">
        <v>8.3333333333333329E-2</v>
      </c>
      <c r="G342" s="25">
        <v>2</v>
      </c>
      <c r="H342" s="19" t="str">
        <f t="shared" si="6"/>
        <v>James River Bridge Toward Va Beach Summer Monday 2</v>
      </c>
      <c r="I342" s="11">
        <f>+JRB!M9</f>
        <v>38.92307692307692</v>
      </c>
    </row>
    <row r="343" spans="1:9" x14ac:dyDescent="0.25">
      <c r="A343" t="s">
        <v>49</v>
      </c>
      <c r="B343" t="s">
        <v>53</v>
      </c>
      <c r="C343" t="s">
        <v>81</v>
      </c>
      <c r="D343" t="s">
        <v>11</v>
      </c>
      <c r="E343" t="s">
        <v>1</v>
      </c>
      <c r="F343" s="19">
        <v>0.125</v>
      </c>
      <c r="G343" s="25">
        <v>3</v>
      </c>
      <c r="H343" s="19" t="str">
        <f t="shared" si="6"/>
        <v>James River Bridge Toward Va Beach Summer Monday 3</v>
      </c>
      <c r="I343" s="14">
        <f>+JRB!M10</f>
        <v>37.615384615384613</v>
      </c>
    </row>
    <row r="344" spans="1:9" x14ac:dyDescent="0.25">
      <c r="A344" t="s">
        <v>49</v>
      </c>
      <c r="B344" t="s">
        <v>53</v>
      </c>
      <c r="C344" t="s">
        <v>81</v>
      </c>
      <c r="D344" t="s">
        <v>11</v>
      </c>
      <c r="E344" t="s">
        <v>1</v>
      </c>
      <c r="F344" s="19">
        <v>0.16666666666666699</v>
      </c>
      <c r="G344" s="25">
        <v>4</v>
      </c>
      <c r="H344" s="19" t="str">
        <f t="shared" si="6"/>
        <v>James River Bridge Toward Va Beach Summer Monday 4</v>
      </c>
      <c r="I344" s="11">
        <f>+JRB!M11</f>
        <v>112.07692307692308</v>
      </c>
    </row>
    <row r="345" spans="1:9" x14ac:dyDescent="0.25">
      <c r="A345" t="s">
        <v>49</v>
      </c>
      <c r="B345" t="s">
        <v>53</v>
      </c>
      <c r="C345" t="s">
        <v>81</v>
      </c>
      <c r="D345" t="s">
        <v>11</v>
      </c>
      <c r="E345" t="s">
        <v>1</v>
      </c>
      <c r="F345" s="19">
        <v>0.20833333333333301</v>
      </c>
      <c r="G345" s="25">
        <v>5</v>
      </c>
      <c r="H345" s="19" t="str">
        <f t="shared" si="6"/>
        <v>James River Bridge Toward Va Beach Summer Monday 5</v>
      </c>
      <c r="I345" s="14">
        <f>+JRB!M12</f>
        <v>335.46153846153845</v>
      </c>
    </row>
    <row r="346" spans="1:9" x14ac:dyDescent="0.25">
      <c r="A346" t="s">
        <v>49</v>
      </c>
      <c r="B346" t="s">
        <v>53</v>
      </c>
      <c r="C346" t="s">
        <v>81</v>
      </c>
      <c r="D346" t="s">
        <v>11</v>
      </c>
      <c r="E346" t="s">
        <v>1</v>
      </c>
      <c r="F346" s="19">
        <v>0.25</v>
      </c>
      <c r="G346" s="25">
        <v>6</v>
      </c>
      <c r="H346" s="19" t="str">
        <f t="shared" si="6"/>
        <v>James River Bridge Toward Va Beach Summer Monday 6</v>
      </c>
      <c r="I346" s="11">
        <f>+JRB!M13</f>
        <v>459.53846153846155</v>
      </c>
    </row>
    <row r="347" spans="1:9" x14ac:dyDescent="0.25">
      <c r="A347" t="s">
        <v>49</v>
      </c>
      <c r="B347" t="s">
        <v>53</v>
      </c>
      <c r="C347" t="s">
        <v>81</v>
      </c>
      <c r="D347" t="s">
        <v>11</v>
      </c>
      <c r="E347" t="s">
        <v>1</v>
      </c>
      <c r="F347" s="19">
        <v>0.29166666666666702</v>
      </c>
      <c r="G347" s="25">
        <v>7</v>
      </c>
      <c r="H347" s="19" t="str">
        <f t="shared" si="6"/>
        <v>James River Bridge Toward Va Beach Summer Monday 7</v>
      </c>
      <c r="I347" s="14">
        <f>+JRB!M14</f>
        <v>573.23076923076917</v>
      </c>
    </row>
    <row r="348" spans="1:9" x14ac:dyDescent="0.25">
      <c r="A348" t="s">
        <v>49</v>
      </c>
      <c r="B348" t="s">
        <v>53</v>
      </c>
      <c r="C348" t="s">
        <v>81</v>
      </c>
      <c r="D348" t="s">
        <v>11</v>
      </c>
      <c r="E348" t="s">
        <v>1</v>
      </c>
      <c r="F348" s="19">
        <v>0.33333333333333298</v>
      </c>
      <c r="G348" s="25">
        <v>8</v>
      </c>
      <c r="H348" s="19" t="str">
        <f t="shared" si="6"/>
        <v>James River Bridge Toward Va Beach Summer Monday 8</v>
      </c>
      <c r="I348" s="11">
        <f>+JRB!M15</f>
        <v>513.15384615384619</v>
      </c>
    </row>
    <row r="349" spans="1:9" x14ac:dyDescent="0.25">
      <c r="A349" t="s">
        <v>49</v>
      </c>
      <c r="B349" t="s">
        <v>53</v>
      </c>
      <c r="C349" t="s">
        <v>81</v>
      </c>
      <c r="D349" t="s">
        <v>11</v>
      </c>
      <c r="E349" t="s">
        <v>1</v>
      </c>
      <c r="F349" s="19">
        <v>0.375</v>
      </c>
      <c r="G349" s="25">
        <v>9</v>
      </c>
      <c r="H349" s="19" t="str">
        <f t="shared" si="6"/>
        <v>James River Bridge Toward Va Beach Summer Monday 9</v>
      </c>
      <c r="I349" s="14">
        <f>+JRB!M16</f>
        <v>498.76923076923077</v>
      </c>
    </row>
    <row r="350" spans="1:9" x14ac:dyDescent="0.25">
      <c r="A350" t="s">
        <v>49</v>
      </c>
      <c r="B350" t="s">
        <v>53</v>
      </c>
      <c r="C350" t="s">
        <v>81</v>
      </c>
      <c r="D350" t="s">
        <v>11</v>
      </c>
      <c r="E350" t="s">
        <v>1</v>
      </c>
      <c r="F350" s="19">
        <v>0.41666666666666702</v>
      </c>
      <c r="G350" s="25">
        <v>10</v>
      </c>
      <c r="H350" s="19" t="str">
        <f t="shared" si="6"/>
        <v>James River Bridge Toward Va Beach Summer Monday 10</v>
      </c>
      <c r="I350" s="11">
        <f>+JRB!M17</f>
        <v>519</v>
      </c>
    </row>
    <row r="351" spans="1:9" x14ac:dyDescent="0.25">
      <c r="A351" t="s">
        <v>49</v>
      </c>
      <c r="B351" t="s">
        <v>53</v>
      </c>
      <c r="C351" t="s">
        <v>81</v>
      </c>
      <c r="D351" t="s">
        <v>11</v>
      </c>
      <c r="E351" t="s">
        <v>1</v>
      </c>
      <c r="F351" s="19">
        <v>0.45833333333333298</v>
      </c>
      <c r="G351" s="25">
        <v>11</v>
      </c>
      <c r="H351" s="19" t="str">
        <f t="shared" si="6"/>
        <v>James River Bridge Toward Va Beach Summer Monday 11</v>
      </c>
      <c r="I351" s="14">
        <f>+JRB!M18</f>
        <v>610.92307692307691</v>
      </c>
    </row>
    <row r="352" spans="1:9" x14ac:dyDescent="0.25">
      <c r="A352" t="s">
        <v>49</v>
      </c>
      <c r="B352" t="s">
        <v>53</v>
      </c>
      <c r="C352" t="s">
        <v>81</v>
      </c>
      <c r="D352" t="s">
        <v>11</v>
      </c>
      <c r="E352" t="s">
        <v>1</v>
      </c>
      <c r="F352" s="19">
        <v>0.5</v>
      </c>
      <c r="G352" s="25">
        <v>12</v>
      </c>
      <c r="H352" s="19" t="str">
        <f t="shared" si="6"/>
        <v>James River Bridge Toward Va Beach Summer Monday 12</v>
      </c>
      <c r="I352" s="11">
        <f>+JRB!M19</f>
        <v>713.46153846153845</v>
      </c>
    </row>
    <row r="353" spans="1:9" x14ac:dyDescent="0.25">
      <c r="A353" t="s">
        <v>49</v>
      </c>
      <c r="B353" t="s">
        <v>53</v>
      </c>
      <c r="C353" t="s">
        <v>81</v>
      </c>
      <c r="D353" t="s">
        <v>11</v>
      </c>
      <c r="E353" t="s">
        <v>1</v>
      </c>
      <c r="F353" s="19">
        <v>0.54166666666666696</v>
      </c>
      <c r="G353" s="25">
        <v>13</v>
      </c>
      <c r="H353" s="19" t="str">
        <f t="shared" si="6"/>
        <v>James River Bridge Toward Va Beach Summer Monday 13</v>
      </c>
      <c r="I353" s="14">
        <f>+JRB!M20</f>
        <v>759.53846153846166</v>
      </c>
    </row>
    <row r="354" spans="1:9" x14ac:dyDescent="0.25">
      <c r="A354" t="s">
        <v>49</v>
      </c>
      <c r="B354" t="s">
        <v>53</v>
      </c>
      <c r="C354" t="s">
        <v>81</v>
      </c>
      <c r="D354" t="s">
        <v>11</v>
      </c>
      <c r="E354" t="s">
        <v>1</v>
      </c>
      <c r="F354" s="19">
        <v>0.58333333333333304</v>
      </c>
      <c r="G354" s="25">
        <v>14</v>
      </c>
      <c r="H354" s="19" t="str">
        <f t="shared" si="6"/>
        <v>James River Bridge Toward Va Beach Summer Monday 14</v>
      </c>
      <c r="I354" s="11">
        <f>+JRB!M21</f>
        <v>1047.6923076923076</v>
      </c>
    </row>
    <row r="355" spans="1:9" x14ac:dyDescent="0.25">
      <c r="A355" t="s">
        <v>49</v>
      </c>
      <c r="B355" t="s">
        <v>53</v>
      </c>
      <c r="C355" t="s">
        <v>81</v>
      </c>
      <c r="D355" t="s">
        <v>11</v>
      </c>
      <c r="E355" t="s">
        <v>1</v>
      </c>
      <c r="F355" s="19">
        <v>0.625</v>
      </c>
      <c r="G355" s="25">
        <v>15</v>
      </c>
      <c r="H355" s="19" t="str">
        <f t="shared" si="6"/>
        <v>James River Bridge Toward Va Beach Summer Monday 15</v>
      </c>
      <c r="I355" s="14">
        <f>+JRB!M22</f>
        <v>1644.2307692307691</v>
      </c>
    </row>
    <row r="356" spans="1:9" x14ac:dyDescent="0.25">
      <c r="A356" t="s">
        <v>49</v>
      </c>
      <c r="B356" t="s">
        <v>53</v>
      </c>
      <c r="C356" t="s">
        <v>81</v>
      </c>
      <c r="D356" t="s">
        <v>11</v>
      </c>
      <c r="E356" t="s">
        <v>1</v>
      </c>
      <c r="F356" s="19">
        <v>0.66666666666666696</v>
      </c>
      <c r="G356" s="25">
        <v>16</v>
      </c>
      <c r="H356" s="19" t="str">
        <f t="shared" si="6"/>
        <v>James River Bridge Toward Va Beach Summer Monday 16</v>
      </c>
      <c r="I356" s="11">
        <f>+JRB!M23</f>
        <v>1905.1538461538462</v>
      </c>
    </row>
    <row r="357" spans="1:9" x14ac:dyDescent="0.25">
      <c r="A357" t="s">
        <v>49</v>
      </c>
      <c r="B357" t="s">
        <v>53</v>
      </c>
      <c r="C357" t="s">
        <v>81</v>
      </c>
      <c r="D357" t="s">
        <v>11</v>
      </c>
      <c r="E357" t="s">
        <v>1</v>
      </c>
      <c r="F357" s="19">
        <v>0.70833333333333304</v>
      </c>
      <c r="G357" s="25">
        <v>17</v>
      </c>
      <c r="H357" s="19" t="str">
        <f t="shared" si="6"/>
        <v>James River Bridge Toward Va Beach Summer Monday 17</v>
      </c>
      <c r="I357" s="14">
        <f>+JRB!M24</f>
        <v>1713.5384615384614</v>
      </c>
    </row>
    <row r="358" spans="1:9" x14ac:dyDescent="0.25">
      <c r="A358" t="s">
        <v>49</v>
      </c>
      <c r="B358" t="s">
        <v>53</v>
      </c>
      <c r="C358" t="s">
        <v>81</v>
      </c>
      <c r="D358" t="s">
        <v>11</v>
      </c>
      <c r="E358" t="s">
        <v>1</v>
      </c>
      <c r="F358" s="19">
        <v>0.75</v>
      </c>
      <c r="G358" s="25">
        <v>18</v>
      </c>
      <c r="H358" s="19" t="str">
        <f t="shared" si="6"/>
        <v>James River Bridge Toward Va Beach Summer Monday 18</v>
      </c>
      <c r="I358" s="11">
        <f>+JRB!M25</f>
        <v>1049.1538461538462</v>
      </c>
    </row>
    <row r="359" spans="1:9" x14ac:dyDescent="0.25">
      <c r="A359" t="s">
        <v>49</v>
      </c>
      <c r="B359" t="s">
        <v>53</v>
      </c>
      <c r="C359" t="s">
        <v>81</v>
      </c>
      <c r="D359" t="s">
        <v>11</v>
      </c>
      <c r="E359" t="s">
        <v>1</v>
      </c>
      <c r="F359" s="19">
        <v>0.79166666666666696</v>
      </c>
      <c r="G359" s="25">
        <v>19</v>
      </c>
      <c r="H359" s="19" t="str">
        <f t="shared" si="6"/>
        <v>James River Bridge Toward Va Beach Summer Monday 19</v>
      </c>
      <c r="I359" s="14">
        <f>+JRB!M26</f>
        <v>689.15384615384608</v>
      </c>
    </row>
    <row r="360" spans="1:9" x14ac:dyDescent="0.25">
      <c r="A360" t="s">
        <v>49</v>
      </c>
      <c r="B360" t="s">
        <v>53</v>
      </c>
      <c r="C360" t="s">
        <v>81</v>
      </c>
      <c r="D360" t="s">
        <v>11</v>
      </c>
      <c r="E360" t="s">
        <v>1</v>
      </c>
      <c r="F360" s="19">
        <v>0.83333333333333304</v>
      </c>
      <c r="G360" s="25">
        <v>20</v>
      </c>
      <c r="H360" s="19" t="str">
        <f t="shared" si="6"/>
        <v>James River Bridge Toward Va Beach Summer Monday 20</v>
      </c>
      <c r="I360" s="11">
        <f>+JRB!M27</f>
        <v>568.07692307692309</v>
      </c>
    </row>
    <row r="361" spans="1:9" x14ac:dyDescent="0.25">
      <c r="A361" t="s">
        <v>49</v>
      </c>
      <c r="B361" t="s">
        <v>53</v>
      </c>
      <c r="C361" t="s">
        <v>81</v>
      </c>
      <c r="D361" t="s">
        <v>11</v>
      </c>
      <c r="E361" t="s">
        <v>1</v>
      </c>
      <c r="F361" s="19">
        <v>0.875</v>
      </c>
      <c r="G361" s="25">
        <v>21</v>
      </c>
      <c r="H361" s="19" t="str">
        <f t="shared" si="6"/>
        <v>James River Bridge Toward Va Beach Summer Monday 21</v>
      </c>
      <c r="I361" s="14">
        <f>+JRB!M28</f>
        <v>442.61538461538464</v>
      </c>
    </row>
    <row r="362" spans="1:9" x14ac:dyDescent="0.25">
      <c r="A362" t="s">
        <v>49</v>
      </c>
      <c r="B362" t="s">
        <v>53</v>
      </c>
      <c r="C362" t="s">
        <v>81</v>
      </c>
      <c r="D362" t="s">
        <v>11</v>
      </c>
      <c r="E362" t="s">
        <v>1</v>
      </c>
      <c r="F362" s="19">
        <v>0.91666666666666696</v>
      </c>
      <c r="G362" s="25">
        <v>22</v>
      </c>
      <c r="H362" s="19" t="str">
        <f t="shared" si="6"/>
        <v>James River Bridge Toward Va Beach Summer Monday 22</v>
      </c>
      <c r="I362" s="11">
        <f>+JRB!M29</f>
        <v>328.46153846153845</v>
      </c>
    </row>
    <row r="363" spans="1:9" ht="15.75" thickBot="1" x14ac:dyDescent="0.3">
      <c r="A363" t="s">
        <v>49</v>
      </c>
      <c r="B363" t="s">
        <v>53</v>
      </c>
      <c r="C363" t="s">
        <v>81</v>
      </c>
      <c r="D363" t="s">
        <v>11</v>
      </c>
      <c r="E363" t="s">
        <v>1</v>
      </c>
      <c r="F363" s="19">
        <v>0.95833333333333304</v>
      </c>
      <c r="G363" s="25">
        <v>23</v>
      </c>
      <c r="H363" s="19" t="str">
        <f t="shared" si="6"/>
        <v>James River Bridge Toward Va Beach Summer Monday 23</v>
      </c>
      <c r="I363" s="16">
        <f>+JRB!M30</f>
        <v>189.84615384615384</v>
      </c>
    </row>
    <row r="364" spans="1:9" x14ac:dyDescent="0.25">
      <c r="A364" t="s">
        <v>49</v>
      </c>
      <c r="B364" t="s">
        <v>53</v>
      </c>
      <c r="C364" t="s">
        <v>81</v>
      </c>
      <c r="D364" t="s">
        <v>11</v>
      </c>
      <c r="E364" t="s">
        <v>2</v>
      </c>
      <c r="F364" s="19">
        <v>0</v>
      </c>
      <c r="G364" s="25">
        <v>0</v>
      </c>
      <c r="H364" s="19" t="str">
        <f t="shared" si="6"/>
        <v>James River Bridge Toward Va Beach Summer Tuesday 0</v>
      </c>
      <c r="I364" s="12">
        <f>+JRB!N7</f>
        <v>215.15384615384616</v>
      </c>
    </row>
    <row r="365" spans="1:9" x14ac:dyDescent="0.25">
      <c r="A365" t="s">
        <v>49</v>
      </c>
      <c r="B365" t="s">
        <v>53</v>
      </c>
      <c r="C365" t="s">
        <v>81</v>
      </c>
      <c r="D365" t="s">
        <v>11</v>
      </c>
      <c r="E365" t="s">
        <v>2</v>
      </c>
      <c r="F365" s="19">
        <v>4.1666666666666664E-2</v>
      </c>
      <c r="G365" s="25">
        <v>1</v>
      </c>
      <c r="H365" s="19" t="str">
        <f t="shared" si="6"/>
        <v>James River Bridge Toward Va Beach Summer Tuesday 1</v>
      </c>
      <c r="I365" s="14">
        <f>+JRB!N8</f>
        <v>74.692307692307693</v>
      </c>
    </row>
    <row r="366" spans="1:9" x14ac:dyDescent="0.25">
      <c r="A366" t="s">
        <v>49</v>
      </c>
      <c r="B366" t="s">
        <v>53</v>
      </c>
      <c r="C366" t="s">
        <v>81</v>
      </c>
      <c r="D366" t="s">
        <v>11</v>
      </c>
      <c r="E366" t="s">
        <v>2</v>
      </c>
      <c r="F366" s="19">
        <v>8.3333333333333329E-2</v>
      </c>
      <c r="G366" s="25">
        <v>2</v>
      </c>
      <c r="H366" s="19" t="str">
        <f t="shared" si="6"/>
        <v>James River Bridge Toward Va Beach Summer Tuesday 2</v>
      </c>
      <c r="I366" s="12">
        <f>+JRB!N9</f>
        <v>49.07692307692308</v>
      </c>
    </row>
    <row r="367" spans="1:9" x14ac:dyDescent="0.25">
      <c r="A367" t="s">
        <v>49</v>
      </c>
      <c r="B367" t="s">
        <v>53</v>
      </c>
      <c r="C367" t="s">
        <v>81</v>
      </c>
      <c r="D367" t="s">
        <v>11</v>
      </c>
      <c r="E367" t="s">
        <v>2</v>
      </c>
      <c r="F367" s="19">
        <v>0.125</v>
      </c>
      <c r="G367" s="25">
        <v>3</v>
      </c>
      <c r="H367" s="19" t="str">
        <f t="shared" si="6"/>
        <v>James River Bridge Toward Va Beach Summer Tuesday 3</v>
      </c>
      <c r="I367" s="14">
        <f>+JRB!N10</f>
        <v>44.07692307692308</v>
      </c>
    </row>
    <row r="368" spans="1:9" x14ac:dyDescent="0.25">
      <c r="A368" t="s">
        <v>49</v>
      </c>
      <c r="B368" t="s">
        <v>53</v>
      </c>
      <c r="C368" t="s">
        <v>81</v>
      </c>
      <c r="D368" t="s">
        <v>11</v>
      </c>
      <c r="E368" t="s">
        <v>2</v>
      </c>
      <c r="F368" s="19">
        <v>0.16666666666666699</v>
      </c>
      <c r="G368" s="25">
        <v>4</v>
      </c>
      <c r="H368" s="19" t="str">
        <f t="shared" si="6"/>
        <v>James River Bridge Toward Va Beach Summer Tuesday 4</v>
      </c>
      <c r="I368" s="12">
        <f>+JRB!N11</f>
        <v>115.76923076923077</v>
      </c>
    </row>
    <row r="369" spans="1:9" x14ac:dyDescent="0.25">
      <c r="A369" t="s">
        <v>49</v>
      </c>
      <c r="B369" t="s">
        <v>53</v>
      </c>
      <c r="C369" t="s">
        <v>81</v>
      </c>
      <c r="D369" t="s">
        <v>11</v>
      </c>
      <c r="E369" t="s">
        <v>2</v>
      </c>
      <c r="F369" s="19">
        <v>0.20833333333333301</v>
      </c>
      <c r="G369" s="25">
        <v>5</v>
      </c>
      <c r="H369" s="19" t="str">
        <f t="shared" si="6"/>
        <v>James River Bridge Toward Va Beach Summer Tuesday 5</v>
      </c>
      <c r="I369" s="14">
        <f>+JRB!N12</f>
        <v>385.92307692307696</v>
      </c>
    </row>
    <row r="370" spans="1:9" x14ac:dyDescent="0.25">
      <c r="A370" t="s">
        <v>49</v>
      </c>
      <c r="B370" t="s">
        <v>53</v>
      </c>
      <c r="C370" t="s">
        <v>81</v>
      </c>
      <c r="D370" t="s">
        <v>11</v>
      </c>
      <c r="E370" t="s">
        <v>2</v>
      </c>
      <c r="F370" s="19">
        <v>0.25</v>
      </c>
      <c r="G370" s="25">
        <v>6</v>
      </c>
      <c r="H370" s="19" t="str">
        <f t="shared" si="6"/>
        <v>James River Bridge Toward Va Beach Summer Tuesday 6</v>
      </c>
      <c r="I370" s="12">
        <f>+JRB!N13</f>
        <v>514.30769230769226</v>
      </c>
    </row>
    <row r="371" spans="1:9" x14ac:dyDescent="0.25">
      <c r="A371" t="s">
        <v>49</v>
      </c>
      <c r="B371" t="s">
        <v>53</v>
      </c>
      <c r="C371" t="s">
        <v>81</v>
      </c>
      <c r="D371" t="s">
        <v>11</v>
      </c>
      <c r="E371" t="s">
        <v>2</v>
      </c>
      <c r="F371" s="19">
        <v>0.29166666666666702</v>
      </c>
      <c r="G371" s="25">
        <v>7</v>
      </c>
      <c r="H371" s="19" t="str">
        <f t="shared" si="6"/>
        <v>James River Bridge Toward Va Beach Summer Tuesday 7</v>
      </c>
      <c r="I371" s="14">
        <f>+JRB!N14</f>
        <v>647.69230769230762</v>
      </c>
    </row>
    <row r="372" spans="1:9" x14ac:dyDescent="0.25">
      <c r="A372" t="s">
        <v>49</v>
      </c>
      <c r="B372" t="s">
        <v>53</v>
      </c>
      <c r="C372" t="s">
        <v>81</v>
      </c>
      <c r="D372" t="s">
        <v>11</v>
      </c>
      <c r="E372" t="s">
        <v>2</v>
      </c>
      <c r="F372" s="19">
        <v>0.33333333333333298</v>
      </c>
      <c r="G372" s="25">
        <v>8</v>
      </c>
      <c r="H372" s="19" t="str">
        <f t="shared" si="6"/>
        <v>James River Bridge Toward Va Beach Summer Tuesday 8</v>
      </c>
      <c r="I372" s="12">
        <f>+JRB!N15</f>
        <v>547.38461538461536</v>
      </c>
    </row>
    <row r="373" spans="1:9" x14ac:dyDescent="0.25">
      <c r="A373" t="s">
        <v>49</v>
      </c>
      <c r="B373" t="s">
        <v>53</v>
      </c>
      <c r="C373" t="s">
        <v>81</v>
      </c>
      <c r="D373" t="s">
        <v>11</v>
      </c>
      <c r="E373" t="s">
        <v>2</v>
      </c>
      <c r="F373" s="19">
        <v>0.375</v>
      </c>
      <c r="G373" s="25">
        <v>9</v>
      </c>
      <c r="H373" s="19" t="str">
        <f t="shared" si="6"/>
        <v>James River Bridge Toward Va Beach Summer Tuesday 9</v>
      </c>
      <c r="I373" s="14">
        <f>+JRB!N16</f>
        <v>523.30769230769226</v>
      </c>
    </row>
    <row r="374" spans="1:9" x14ac:dyDescent="0.25">
      <c r="A374" t="s">
        <v>49</v>
      </c>
      <c r="B374" t="s">
        <v>53</v>
      </c>
      <c r="C374" t="s">
        <v>81</v>
      </c>
      <c r="D374" t="s">
        <v>11</v>
      </c>
      <c r="E374" t="s">
        <v>2</v>
      </c>
      <c r="F374" s="19">
        <v>0.41666666666666702</v>
      </c>
      <c r="G374" s="25">
        <v>10</v>
      </c>
      <c r="H374" s="19" t="str">
        <f t="shared" si="6"/>
        <v>James River Bridge Toward Va Beach Summer Tuesday 10</v>
      </c>
      <c r="I374" s="12">
        <f>+JRB!N17</f>
        <v>532.46153846153857</v>
      </c>
    </row>
    <row r="375" spans="1:9" x14ac:dyDescent="0.25">
      <c r="A375" t="s">
        <v>49</v>
      </c>
      <c r="B375" t="s">
        <v>53</v>
      </c>
      <c r="C375" t="s">
        <v>81</v>
      </c>
      <c r="D375" t="s">
        <v>11</v>
      </c>
      <c r="E375" t="s">
        <v>2</v>
      </c>
      <c r="F375" s="19">
        <v>0.45833333333333298</v>
      </c>
      <c r="G375" s="25">
        <v>11</v>
      </c>
      <c r="H375" s="19" t="str">
        <f t="shared" si="6"/>
        <v>James River Bridge Toward Va Beach Summer Tuesday 11</v>
      </c>
      <c r="I375" s="14">
        <f>+JRB!N18</f>
        <v>601.53846153846155</v>
      </c>
    </row>
    <row r="376" spans="1:9" x14ac:dyDescent="0.25">
      <c r="A376" t="s">
        <v>49</v>
      </c>
      <c r="B376" t="s">
        <v>53</v>
      </c>
      <c r="C376" t="s">
        <v>81</v>
      </c>
      <c r="D376" t="s">
        <v>11</v>
      </c>
      <c r="E376" t="s">
        <v>2</v>
      </c>
      <c r="F376" s="19">
        <v>0.5</v>
      </c>
      <c r="G376" s="25">
        <v>12</v>
      </c>
      <c r="H376" s="19" t="str">
        <f t="shared" si="6"/>
        <v>James River Bridge Toward Va Beach Summer Tuesday 12</v>
      </c>
      <c r="I376" s="12">
        <f>+JRB!N19</f>
        <v>719.46153846153857</v>
      </c>
    </row>
    <row r="377" spans="1:9" x14ac:dyDescent="0.25">
      <c r="A377" t="s">
        <v>49</v>
      </c>
      <c r="B377" t="s">
        <v>53</v>
      </c>
      <c r="C377" t="s">
        <v>81</v>
      </c>
      <c r="D377" t="s">
        <v>11</v>
      </c>
      <c r="E377" t="s">
        <v>2</v>
      </c>
      <c r="F377" s="19">
        <v>0.54166666666666696</v>
      </c>
      <c r="G377" s="25">
        <v>13</v>
      </c>
      <c r="H377" s="19" t="str">
        <f t="shared" si="6"/>
        <v>James River Bridge Toward Va Beach Summer Tuesday 13</v>
      </c>
      <c r="I377" s="14">
        <f>+JRB!N20</f>
        <v>807.61538461538464</v>
      </c>
    </row>
    <row r="378" spans="1:9" x14ac:dyDescent="0.25">
      <c r="A378" t="s">
        <v>49</v>
      </c>
      <c r="B378" t="s">
        <v>53</v>
      </c>
      <c r="C378" t="s">
        <v>81</v>
      </c>
      <c r="D378" t="s">
        <v>11</v>
      </c>
      <c r="E378" t="s">
        <v>2</v>
      </c>
      <c r="F378" s="19">
        <v>0.58333333333333304</v>
      </c>
      <c r="G378" s="25">
        <v>14</v>
      </c>
      <c r="H378" s="19" t="str">
        <f t="shared" si="6"/>
        <v>James River Bridge Toward Va Beach Summer Tuesday 14</v>
      </c>
      <c r="I378" s="12">
        <f>+JRB!N21</f>
        <v>1078.3846153846152</v>
      </c>
    </row>
    <row r="379" spans="1:9" x14ac:dyDescent="0.25">
      <c r="A379" t="s">
        <v>49</v>
      </c>
      <c r="B379" t="s">
        <v>53</v>
      </c>
      <c r="C379" t="s">
        <v>81</v>
      </c>
      <c r="D379" t="s">
        <v>11</v>
      </c>
      <c r="E379" t="s">
        <v>2</v>
      </c>
      <c r="F379" s="19">
        <v>0.625</v>
      </c>
      <c r="G379" s="25">
        <v>15</v>
      </c>
      <c r="H379" s="19" t="str">
        <f t="shared" si="6"/>
        <v>James River Bridge Toward Va Beach Summer Tuesday 15</v>
      </c>
      <c r="I379" s="14">
        <f>+JRB!N22</f>
        <v>1786.7692307692307</v>
      </c>
    </row>
    <row r="380" spans="1:9" x14ac:dyDescent="0.25">
      <c r="A380" t="s">
        <v>49</v>
      </c>
      <c r="B380" t="s">
        <v>53</v>
      </c>
      <c r="C380" t="s">
        <v>81</v>
      </c>
      <c r="D380" t="s">
        <v>11</v>
      </c>
      <c r="E380" t="s">
        <v>2</v>
      </c>
      <c r="F380" s="19">
        <v>0.66666666666666696</v>
      </c>
      <c r="G380" s="25">
        <v>16</v>
      </c>
      <c r="H380" s="19" t="str">
        <f t="shared" si="6"/>
        <v>James River Bridge Toward Va Beach Summer Tuesday 16</v>
      </c>
      <c r="I380" s="12">
        <f>+JRB!N23</f>
        <v>2056.2307692307691</v>
      </c>
    </row>
    <row r="381" spans="1:9" x14ac:dyDescent="0.25">
      <c r="A381" t="s">
        <v>49</v>
      </c>
      <c r="B381" t="s">
        <v>53</v>
      </c>
      <c r="C381" t="s">
        <v>81</v>
      </c>
      <c r="D381" t="s">
        <v>11</v>
      </c>
      <c r="E381" t="s">
        <v>2</v>
      </c>
      <c r="F381" s="19">
        <v>0.70833333333333304</v>
      </c>
      <c r="G381" s="25">
        <v>17</v>
      </c>
      <c r="H381" s="19" t="str">
        <f t="shared" si="6"/>
        <v>James River Bridge Toward Va Beach Summer Tuesday 17</v>
      </c>
      <c r="I381" s="14">
        <f>+JRB!N24</f>
        <v>1823.9230769230771</v>
      </c>
    </row>
    <row r="382" spans="1:9" x14ac:dyDescent="0.25">
      <c r="A382" t="s">
        <v>49</v>
      </c>
      <c r="B382" t="s">
        <v>53</v>
      </c>
      <c r="C382" t="s">
        <v>81</v>
      </c>
      <c r="D382" t="s">
        <v>11</v>
      </c>
      <c r="E382" t="s">
        <v>2</v>
      </c>
      <c r="F382" s="19">
        <v>0.75</v>
      </c>
      <c r="G382" s="25">
        <v>18</v>
      </c>
      <c r="H382" s="19" t="str">
        <f t="shared" si="6"/>
        <v>James River Bridge Toward Va Beach Summer Tuesday 18</v>
      </c>
      <c r="I382" s="12">
        <f>+JRB!N25</f>
        <v>1137.3076923076924</v>
      </c>
    </row>
    <row r="383" spans="1:9" x14ac:dyDescent="0.25">
      <c r="A383" t="s">
        <v>49</v>
      </c>
      <c r="B383" t="s">
        <v>53</v>
      </c>
      <c r="C383" t="s">
        <v>81</v>
      </c>
      <c r="D383" t="s">
        <v>11</v>
      </c>
      <c r="E383" t="s">
        <v>2</v>
      </c>
      <c r="F383" s="19">
        <v>0.79166666666666696</v>
      </c>
      <c r="G383" s="25">
        <v>19</v>
      </c>
      <c r="H383" s="19" t="str">
        <f t="shared" si="6"/>
        <v>James River Bridge Toward Va Beach Summer Tuesday 19</v>
      </c>
      <c r="I383" s="14">
        <f>+JRB!N26</f>
        <v>747.23076923076928</v>
      </c>
    </row>
    <row r="384" spans="1:9" x14ac:dyDescent="0.25">
      <c r="A384" t="s">
        <v>49</v>
      </c>
      <c r="B384" t="s">
        <v>53</v>
      </c>
      <c r="C384" t="s">
        <v>81</v>
      </c>
      <c r="D384" t="s">
        <v>11</v>
      </c>
      <c r="E384" t="s">
        <v>2</v>
      </c>
      <c r="F384" s="19">
        <v>0.83333333333333304</v>
      </c>
      <c r="G384" s="25">
        <v>20</v>
      </c>
      <c r="H384" s="19" t="str">
        <f t="shared" si="6"/>
        <v>James River Bridge Toward Va Beach Summer Tuesday 20</v>
      </c>
      <c r="I384" s="12">
        <f>+JRB!N27</f>
        <v>618.61538461538464</v>
      </c>
    </row>
    <row r="385" spans="1:9" x14ac:dyDescent="0.25">
      <c r="A385" t="s">
        <v>49</v>
      </c>
      <c r="B385" t="s">
        <v>53</v>
      </c>
      <c r="C385" t="s">
        <v>81</v>
      </c>
      <c r="D385" t="s">
        <v>11</v>
      </c>
      <c r="E385" t="s">
        <v>2</v>
      </c>
      <c r="F385" s="19">
        <v>0.875</v>
      </c>
      <c r="G385" s="25">
        <v>21</v>
      </c>
      <c r="H385" s="19" t="str">
        <f t="shared" si="6"/>
        <v>James River Bridge Toward Va Beach Summer Tuesday 21</v>
      </c>
      <c r="I385" s="14">
        <f>+JRB!N28</f>
        <v>474.30769230769232</v>
      </c>
    </row>
    <row r="386" spans="1:9" x14ac:dyDescent="0.25">
      <c r="A386" t="s">
        <v>49</v>
      </c>
      <c r="B386" t="s">
        <v>53</v>
      </c>
      <c r="C386" t="s">
        <v>81</v>
      </c>
      <c r="D386" t="s">
        <v>11</v>
      </c>
      <c r="E386" t="s">
        <v>2</v>
      </c>
      <c r="F386" s="19">
        <v>0.91666666666666696</v>
      </c>
      <c r="G386" s="25">
        <v>22</v>
      </c>
      <c r="H386" s="19" t="str">
        <f t="shared" si="6"/>
        <v>James River Bridge Toward Va Beach Summer Tuesday 22</v>
      </c>
      <c r="I386" s="12">
        <f>+JRB!N29</f>
        <v>336.15384615384608</v>
      </c>
    </row>
    <row r="387" spans="1:9" ht="15.75" thickBot="1" x14ac:dyDescent="0.3">
      <c r="A387" t="s">
        <v>49</v>
      </c>
      <c r="B387" t="s">
        <v>53</v>
      </c>
      <c r="C387" t="s">
        <v>81</v>
      </c>
      <c r="D387" t="s">
        <v>11</v>
      </c>
      <c r="E387" t="s">
        <v>2</v>
      </c>
      <c r="F387" s="19">
        <v>0.95833333333333304</v>
      </c>
      <c r="G387" s="25">
        <v>23</v>
      </c>
      <c r="H387" s="19" t="str">
        <f t="shared" si="6"/>
        <v>James River Bridge Toward Va Beach Summer Tuesday 23</v>
      </c>
      <c r="I387" s="16">
        <f>+JRB!N30</f>
        <v>195.46153846153845</v>
      </c>
    </row>
    <row r="388" spans="1:9" x14ac:dyDescent="0.25">
      <c r="A388" t="s">
        <v>49</v>
      </c>
      <c r="B388" t="s">
        <v>53</v>
      </c>
      <c r="C388" t="s">
        <v>81</v>
      </c>
      <c r="D388" t="s">
        <v>11</v>
      </c>
      <c r="E388" t="s">
        <v>3</v>
      </c>
      <c r="F388" s="19">
        <v>0</v>
      </c>
      <c r="G388" s="25">
        <v>0</v>
      </c>
      <c r="H388" s="19" t="str">
        <f t="shared" si="6"/>
        <v>James River Bridge Toward Va Beach Summer Wednesday 0</v>
      </c>
      <c r="I388" s="11">
        <f>+JRB!O7</f>
        <v>216.92857142857142</v>
      </c>
    </row>
    <row r="389" spans="1:9" x14ac:dyDescent="0.25">
      <c r="A389" t="s">
        <v>49</v>
      </c>
      <c r="B389" t="s">
        <v>53</v>
      </c>
      <c r="C389" t="s">
        <v>81</v>
      </c>
      <c r="D389" t="s">
        <v>11</v>
      </c>
      <c r="E389" t="s">
        <v>3</v>
      </c>
      <c r="F389" s="19">
        <v>4.1666666666666664E-2</v>
      </c>
      <c r="G389" s="25">
        <v>1</v>
      </c>
      <c r="H389" s="19" t="str">
        <f t="shared" si="6"/>
        <v>James River Bridge Toward Va Beach Summer Wednesday 1</v>
      </c>
      <c r="I389" s="14">
        <f>+JRB!O8</f>
        <v>69.142857142857139</v>
      </c>
    </row>
    <row r="390" spans="1:9" x14ac:dyDescent="0.25">
      <c r="A390" t="s">
        <v>49</v>
      </c>
      <c r="B390" t="s">
        <v>53</v>
      </c>
      <c r="C390" t="s">
        <v>81</v>
      </c>
      <c r="D390" t="s">
        <v>11</v>
      </c>
      <c r="E390" t="s">
        <v>3</v>
      </c>
      <c r="F390" s="19">
        <v>8.3333333333333329E-2</v>
      </c>
      <c r="G390" s="25">
        <v>2</v>
      </c>
      <c r="H390" s="19" t="str">
        <f t="shared" si="6"/>
        <v>James River Bridge Toward Va Beach Summer Wednesday 2</v>
      </c>
      <c r="I390" s="11">
        <f>+JRB!O9</f>
        <v>49.214285714285715</v>
      </c>
    </row>
    <row r="391" spans="1:9" x14ac:dyDescent="0.25">
      <c r="A391" t="s">
        <v>49</v>
      </c>
      <c r="B391" t="s">
        <v>53</v>
      </c>
      <c r="C391" t="s">
        <v>81</v>
      </c>
      <c r="D391" t="s">
        <v>11</v>
      </c>
      <c r="E391" t="s">
        <v>3</v>
      </c>
      <c r="F391" s="19">
        <v>0.125</v>
      </c>
      <c r="G391" s="25">
        <v>3</v>
      </c>
      <c r="H391" s="19" t="str">
        <f t="shared" si="6"/>
        <v>James River Bridge Toward Va Beach Summer Wednesday 3</v>
      </c>
      <c r="I391" s="14">
        <f>+JRB!O10</f>
        <v>45.857142857142861</v>
      </c>
    </row>
    <row r="392" spans="1:9" x14ac:dyDescent="0.25">
      <c r="A392" t="s">
        <v>49</v>
      </c>
      <c r="B392" t="s">
        <v>53</v>
      </c>
      <c r="C392" t="s">
        <v>81</v>
      </c>
      <c r="D392" t="s">
        <v>11</v>
      </c>
      <c r="E392" t="s">
        <v>3</v>
      </c>
      <c r="F392" s="19">
        <v>0.16666666666666699</v>
      </c>
      <c r="G392" s="25">
        <v>4</v>
      </c>
      <c r="H392" s="19" t="str">
        <f t="shared" si="6"/>
        <v>James River Bridge Toward Va Beach Summer Wednesday 4</v>
      </c>
      <c r="I392" s="11">
        <f>+JRB!O11</f>
        <v>123.5</v>
      </c>
    </row>
    <row r="393" spans="1:9" x14ac:dyDescent="0.25">
      <c r="A393" t="s">
        <v>49</v>
      </c>
      <c r="B393" t="s">
        <v>53</v>
      </c>
      <c r="C393" t="s">
        <v>81</v>
      </c>
      <c r="D393" t="s">
        <v>11</v>
      </c>
      <c r="E393" t="s">
        <v>3</v>
      </c>
      <c r="F393" s="19">
        <v>0.20833333333333301</v>
      </c>
      <c r="G393" s="25">
        <v>5</v>
      </c>
      <c r="H393" s="19" t="str">
        <f t="shared" si="6"/>
        <v>James River Bridge Toward Va Beach Summer Wednesday 5</v>
      </c>
      <c r="I393" s="14">
        <f>+JRB!O12</f>
        <v>385.78571428571428</v>
      </c>
    </row>
    <row r="394" spans="1:9" x14ac:dyDescent="0.25">
      <c r="A394" t="s">
        <v>49</v>
      </c>
      <c r="B394" t="s">
        <v>53</v>
      </c>
      <c r="C394" t="s">
        <v>81</v>
      </c>
      <c r="D394" t="s">
        <v>11</v>
      </c>
      <c r="E394" t="s">
        <v>3</v>
      </c>
      <c r="F394" s="19">
        <v>0.25</v>
      </c>
      <c r="G394" s="25">
        <v>6</v>
      </c>
      <c r="H394" s="19" t="str">
        <f t="shared" si="6"/>
        <v>James River Bridge Toward Va Beach Summer Wednesday 6</v>
      </c>
      <c r="I394" s="11">
        <f>+JRB!O13</f>
        <v>503.21428571428578</v>
      </c>
    </row>
    <row r="395" spans="1:9" x14ac:dyDescent="0.25">
      <c r="A395" t="s">
        <v>49</v>
      </c>
      <c r="B395" t="s">
        <v>53</v>
      </c>
      <c r="C395" t="s">
        <v>81</v>
      </c>
      <c r="D395" t="s">
        <v>11</v>
      </c>
      <c r="E395" t="s">
        <v>3</v>
      </c>
      <c r="F395" s="19">
        <v>0.29166666666666702</v>
      </c>
      <c r="G395" s="25">
        <v>7</v>
      </c>
      <c r="H395" s="19" t="str">
        <f t="shared" si="6"/>
        <v>James River Bridge Toward Va Beach Summer Wednesday 7</v>
      </c>
      <c r="I395" s="14">
        <f>+JRB!O14</f>
        <v>632.85714285714289</v>
      </c>
    </row>
    <row r="396" spans="1:9" x14ac:dyDescent="0.25">
      <c r="A396" t="s">
        <v>49</v>
      </c>
      <c r="B396" t="s">
        <v>53</v>
      </c>
      <c r="C396" t="s">
        <v>81</v>
      </c>
      <c r="D396" t="s">
        <v>11</v>
      </c>
      <c r="E396" t="s">
        <v>3</v>
      </c>
      <c r="F396" s="19">
        <v>0.33333333333333298</v>
      </c>
      <c r="G396" s="25">
        <v>8</v>
      </c>
      <c r="H396" s="19" t="str">
        <f t="shared" si="6"/>
        <v>James River Bridge Toward Va Beach Summer Wednesday 8</v>
      </c>
      <c r="I396" s="11">
        <f>+JRB!O15</f>
        <v>552.21428571428578</v>
      </c>
    </row>
    <row r="397" spans="1:9" x14ac:dyDescent="0.25">
      <c r="A397" t="s">
        <v>49</v>
      </c>
      <c r="B397" t="s">
        <v>53</v>
      </c>
      <c r="C397" t="s">
        <v>81</v>
      </c>
      <c r="D397" t="s">
        <v>11</v>
      </c>
      <c r="E397" t="s">
        <v>3</v>
      </c>
      <c r="F397" s="19">
        <v>0.375</v>
      </c>
      <c r="G397" s="25">
        <v>9</v>
      </c>
      <c r="H397" s="19" t="str">
        <f t="shared" si="6"/>
        <v>James River Bridge Toward Va Beach Summer Wednesday 9</v>
      </c>
      <c r="I397" s="14">
        <f>+JRB!O16</f>
        <v>527.5</v>
      </c>
    </row>
    <row r="398" spans="1:9" x14ac:dyDescent="0.25">
      <c r="A398" t="s">
        <v>49</v>
      </c>
      <c r="B398" t="s">
        <v>53</v>
      </c>
      <c r="C398" t="s">
        <v>81</v>
      </c>
      <c r="D398" t="s">
        <v>11</v>
      </c>
      <c r="E398" t="s">
        <v>3</v>
      </c>
      <c r="F398" s="19">
        <v>0.41666666666666702</v>
      </c>
      <c r="G398" s="25">
        <v>10</v>
      </c>
      <c r="H398" s="19" t="str">
        <f t="shared" si="6"/>
        <v>James River Bridge Toward Va Beach Summer Wednesday 10</v>
      </c>
      <c r="I398" s="11">
        <f>+JRB!O17</f>
        <v>545.42857142857144</v>
      </c>
    </row>
    <row r="399" spans="1:9" x14ac:dyDescent="0.25">
      <c r="A399" t="s">
        <v>49</v>
      </c>
      <c r="B399" t="s">
        <v>53</v>
      </c>
      <c r="C399" t="s">
        <v>81</v>
      </c>
      <c r="D399" t="s">
        <v>11</v>
      </c>
      <c r="E399" t="s">
        <v>3</v>
      </c>
      <c r="F399" s="19">
        <v>0.45833333333333298</v>
      </c>
      <c r="G399" s="25">
        <v>11</v>
      </c>
      <c r="H399" s="19" t="str">
        <f t="shared" si="6"/>
        <v>James River Bridge Toward Va Beach Summer Wednesday 11</v>
      </c>
      <c r="I399" s="14">
        <f>+JRB!O18</f>
        <v>618.78571428571433</v>
      </c>
    </row>
    <row r="400" spans="1:9" x14ac:dyDescent="0.25">
      <c r="A400" t="s">
        <v>49</v>
      </c>
      <c r="B400" t="s">
        <v>53</v>
      </c>
      <c r="C400" t="s">
        <v>81</v>
      </c>
      <c r="D400" t="s">
        <v>11</v>
      </c>
      <c r="E400" t="s">
        <v>3</v>
      </c>
      <c r="F400" s="19">
        <v>0.5</v>
      </c>
      <c r="G400" s="25">
        <v>12</v>
      </c>
      <c r="H400" s="19" t="str">
        <f t="shared" si="6"/>
        <v>James River Bridge Toward Va Beach Summer Wednesday 12</v>
      </c>
      <c r="I400" s="11">
        <f>+JRB!O19</f>
        <v>737.14285714285711</v>
      </c>
    </row>
    <row r="401" spans="1:9" x14ac:dyDescent="0.25">
      <c r="A401" t="s">
        <v>49</v>
      </c>
      <c r="B401" t="s">
        <v>53</v>
      </c>
      <c r="C401" t="s">
        <v>81</v>
      </c>
      <c r="D401" t="s">
        <v>11</v>
      </c>
      <c r="E401" t="s">
        <v>3</v>
      </c>
      <c r="F401" s="19">
        <v>0.54166666666666696</v>
      </c>
      <c r="G401" s="25">
        <v>13</v>
      </c>
      <c r="H401" s="19" t="str">
        <f t="shared" si="6"/>
        <v>James River Bridge Toward Va Beach Summer Wednesday 13</v>
      </c>
      <c r="I401" s="14">
        <f>+JRB!O20</f>
        <v>800.00000000000011</v>
      </c>
    </row>
    <row r="402" spans="1:9" x14ac:dyDescent="0.25">
      <c r="A402" t="s">
        <v>49</v>
      </c>
      <c r="B402" t="s">
        <v>53</v>
      </c>
      <c r="C402" t="s">
        <v>81</v>
      </c>
      <c r="D402" t="s">
        <v>11</v>
      </c>
      <c r="E402" t="s">
        <v>3</v>
      </c>
      <c r="F402" s="19">
        <v>0.58333333333333304</v>
      </c>
      <c r="G402" s="25">
        <v>14</v>
      </c>
      <c r="H402" s="19" t="str">
        <f t="shared" si="6"/>
        <v>James River Bridge Toward Va Beach Summer Wednesday 14</v>
      </c>
      <c r="I402" s="11">
        <f>+JRB!O21</f>
        <v>1163.2857142857142</v>
      </c>
    </row>
    <row r="403" spans="1:9" x14ac:dyDescent="0.25">
      <c r="A403" t="s">
        <v>49</v>
      </c>
      <c r="B403" t="s">
        <v>53</v>
      </c>
      <c r="C403" t="s">
        <v>81</v>
      </c>
      <c r="D403" t="s">
        <v>11</v>
      </c>
      <c r="E403" t="s">
        <v>3</v>
      </c>
      <c r="F403" s="19">
        <v>0.625</v>
      </c>
      <c r="G403" s="25">
        <v>15</v>
      </c>
      <c r="H403" s="19" t="str">
        <f t="shared" si="6"/>
        <v>James River Bridge Toward Va Beach Summer Wednesday 15</v>
      </c>
      <c r="I403" s="14">
        <f>+JRB!O22</f>
        <v>1779.6428571428571</v>
      </c>
    </row>
    <row r="404" spans="1:9" x14ac:dyDescent="0.25">
      <c r="A404" t="s">
        <v>49</v>
      </c>
      <c r="B404" t="s">
        <v>53</v>
      </c>
      <c r="C404" t="s">
        <v>81</v>
      </c>
      <c r="D404" t="s">
        <v>11</v>
      </c>
      <c r="E404" t="s">
        <v>3</v>
      </c>
      <c r="F404" s="19">
        <v>0.66666666666666696</v>
      </c>
      <c r="G404" s="25">
        <v>16</v>
      </c>
      <c r="H404" s="19" t="str">
        <f t="shared" si="6"/>
        <v>James River Bridge Toward Va Beach Summer Wednesday 16</v>
      </c>
      <c r="I404" s="11">
        <f>+JRB!O23</f>
        <v>1952.0714285714284</v>
      </c>
    </row>
    <row r="405" spans="1:9" x14ac:dyDescent="0.25">
      <c r="A405" t="s">
        <v>49</v>
      </c>
      <c r="B405" t="s">
        <v>53</v>
      </c>
      <c r="C405" t="s">
        <v>81</v>
      </c>
      <c r="D405" t="s">
        <v>11</v>
      </c>
      <c r="E405" t="s">
        <v>3</v>
      </c>
      <c r="F405" s="19">
        <v>0.70833333333333304</v>
      </c>
      <c r="G405" s="25">
        <v>17</v>
      </c>
      <c r="H405" s="19" t="str">
        <f t="shared" ref="H405:H468" si="7">+CONCATENATE(A405," ",C405," ",D405," ",E405," ",G405)</f>
        <v>James River Bridge Toward Va Beach Summer Wednesday 17</v>
      </c>
      <c r="I405" s="14">
        <f>+JRB!O24</f>
        <v>1674.1428571428571</v>
      </c>
    </row>
    <row r="406" spans="1:9" x14ac:dyDescent="0.25">
      <c r="A406" t="s">
        <v>49</v>
      </c>
      <c r="B406" t="s">
        <v>53</v>
      </c>
      <c r="C406" t="s">
        <v>81</v>
      </c>
      <c r="D406" t="s">
        <v>11</v>
      </c>
      <c r="E406" t="s">
        <v>3</v>
      </c>
      <c r="F406" s="19">
        <v>0.75</v>
      </c>
      <c r="G406" s="25">
        <v>18</v>
      </c>
      <c r="H406" s="19" t="str">
        <f t="shared" si="7"/>
        <v>James River Bridge Toward Va Beach Summer Wednesday 18</v>
      </c>
      <c r="I406" s="11">
        <f>+JRB!O25</f>
        <v>1129.4285714285713</v>
      </c>
    </row>
    <row r="407" spans="1:9" x14ac:dyDescent="0.25">
      <c r="A407" t="s">
        <v>49</v>
      </c>
      <c r="B407" t="s">
        <v>53</v>
      </c>
      <c r="C407" t="s">
        <v>81</v>
      </c>
      <c r="D407" t="s">
        <v>11</v>
      </c>
      <c r="E407" t="s">
        <v>3</v>
      </c>
      <c r="F407" s="19">
        <v>0.79166666666666696</v>
      </c>
      <c r="G407" s="25">
        <v>19</v>
      </c>
      <c r="H407" s="19" t="str">
        <f t="shared" si="7"/>
        <v>James River Bridge Toward Va Beach Summer Wednesday 19</v>
      </c>
      <c r="I407" s="14">
        <f>+JRB!O26</f>
        <v>699.42857142857144</v>
      </c>
    </row>
    <row r="408" spans="1:9" x14ac:dyDescent="0.25">
      <c r="A408" t="s">
        <v>49</v>
      </c>
      <c r="B408" t="s">
        <v>53</v>
      </c>
      <c r="C408" t="s">
        <v>81</v>
      </c>
      <c r="D408" t="s">
        <v>11</v>
      </c>
      <c r="E408" t="s">
        <v>3</v>
      </c>
      <c r="F408" s="19">
        <v>0.83333333333333304</v>
      </c>
      <c r="G408" s="25">
        <v>20</v>
      </c>
      <c r="H408" s="19" t="str">
        <f t="shared" si="7"/>
        <v>James River Bridge Toward Va Beach Summer Wednesday 20</v>
      </c>
      <c r="I408" s="11">
        <f>+JRB!O27</f>
        <v>678.14285714285711</v>
      </c>
    </row>
    <row r="409" spans="1:9" x14ac:dyDescent="0.25">
      <c r="A409" t="s">
        <v>49</v>
      </c>
      <c r="B409" t="s">
        <v>53</v>
      </c>
      <c r="C409" t="s">
        <v>81</v>
      </c>
      <c r="D409" t="s">
        <v>11</v>
      </c>
      <c r="E409" t="s">
        <v>3</v>
      </c>
      <c r="F409" s="19">
        <v>0.875</v>
      </c>
      <c r="G409" s="25">
        <v>21</v>
      </c>
      <c r="H409" s="19" t="str">
        <f t="shared" si="7"/>
        <v>James River Bridge Toward Va Beach Summer Wednesday 21</v>
      </c>
      <c r="I409" s="14">
        <f>+JRB!O28</f>
        <v>559.71428571428578</v>
      </c>
    </row>
    <row r="410" spans="1:9" x14ac:dyDescent="0.25">
      <c r="A410" t="s">
        <v>49</v>
      </c>
      <c r="B410" t="s">
        <v>53</v>
      </c>
      <c r="C410" t="s">
        <v>81</v>
      </c>
      <c r="D410" t="s">
        <v>11</v>
      </c>
      <c r="E410" t="s">
        <v>3</v>
      </c>
      <c r="F410" s="19">
        <v>0.91666666666666696</v>
      </c>
      <c r="G410" s="25">
        <v>22</v>
      </c>
      <c r="H410" s="19" t="str">
        <f t="shared" si="7"/>
        <v>James River Bridge Toward Va Beach Summer Wednesday 22</v>
      </c>
      <c r="I410" s="11">
        <f>+JRB!O29</f>
        <v>369.21428571428572</v>
      </c>
    </row>
    <row r="411" spans="1:9" ht="15.75" thickBot="1" x14ac:dyDescent="0.3">
      <c r="A411" t="s">
        <v>49</v>
      </c>
      <c r="B411" t="s">
        <v>53</v>
      </c>
      <c r="C411" t="s">
        <v>81</v>
      </c>
      <c r="D411" t="s">
        <v>11</v>
      </c>
      <c r="E411" t="s">
        <v>3</v>
      </c>
      <c r="F411" s="19">
        <v>0.95833333333333304</v>
      </c>
      <c r="G411" s="25">
        <v>23</v>
      </c>
      <c r="H411" s="19" t="str">
        <f t="shared" si="7"/>
        <v>James River Bridge Toward Va Beach Summer Wednesday 23</v>
      </c>
      <c r="I411" s="16">
        <f>+JRB!O30</f>
        <v>199.28571428571428</v>
      </c>
    </row>
    <row r="412" spans="1:9" x14ac:dyDescent="0.25">
      <c r="A412" t="s">
        <v>49</v>
      </c>
      <c r="B412" t="s">
        <v>53</v>
      </c>
      <c r="C412" t="s">
        <v>81</v>
      </c>
      <c r="D412" t="s">
        <v>11</v>
      </c>
      <c r="E412" t="s">
        <v>4</v>
      </c>
      <c r="F412" s="19">
        <v>0</v>
      </c>
      <c r="G412" s="25">
        <v>0</v>
      </c>
      <c r="H412" s="19" t="str">
        <f t="shared" si="7"/>
        <v>James River Bridge Toward Va Beach Summer Thursday 0</v>
      </c>
      <c r="I412" s="11">
        <f>+JRB!P7</f>
        <v>227.53846153846152</v>
      </c>
    </row>
    <row r="413" spans="1:9" x14ac:dyDescent="0.25">
      <c r="A413" t="s">
        <v>49</v>
      </c>
      <c r="B413" t="s">
        <v>53</v>
      </c>
      <c r="C413" t="s">
        <v>81</v>
      </c>
      <c r="D413" t="s">
        <v>11</v>
      </c>
      <c r="E413" t="s">
        <v>4</v>
      </c>
      <c r="F413" s="19">
        <v>4.1666666666666664E-2</v>
      </c>
      <c r="G413" s="25">
        <v>1</v>
      </c>
      <c r="H413" s="19" t="str">
        <f t="shared" si="7"/>
        <v>James River Bridge Toward Va Beach Summer Thursday 1</v>
      </c>
      <c r="I413" s="14">
        <f>+JRB!P8</f>
        <v>82.615384615384613</v>
      </c>
    </row>
    <row r="414" spans="1:9" x14ac:dyDescent="0.25">
      <c r="A414" t="s">
        <v>49</v>
      </c>
      <c r="B414" t="s">
        <v>53</v>
      </c>
      <c r="C414" t="s">
        <v>81</v>
      </c>
      <c r="D414" t="s">
        <v>11</v>
      </c>
      <c r="E414" t="s">
        <v>4</v>
      </c>
      <c r="F414" s="19">
        <v>8.3333333333333329E-2</v>
      </c>
      <c r="G414" s="25">
        <v>2</v>
      </c>
      <c r="H414" s="19" t="str">
        <f t="shared" si="7"/>
        <v>James River Bridge Toward Va Beach Summer Thursday 2</v>
      </c>
      <c r="I414" s="11">
        <f>+JRB!P9</f>
        <v>65.461538461538467</v>
      </c>
    </row>
    <row r="415" spans="1:9" x14ac:dyDescent="0.25">
      <c r="A415" t="s">
        <v>49</v>
      </c>
      <c r="B415" t="s">
        <v>53</v>
      </c>
      <c r="C415" t="s">
        <v>81</v>
      </c>
      <c r="D415" t="s">
        <v>11</v>
      </c>
      <c r="E415" t="s">
        <v>4</v>
      </c>
      <c r="F415" s="19">
        <v>0.125</v>
      </c>
      <c r="G415" s="25">
        <v>3</v>
      </c>
      <c r="H415" s="19" t="str">
        <f t="shared" si="7"/>
        <v>James River Bridge Toward Va Beach Summer Thursday 3</v>
      </c>
      <c r="I415" s="14">
        <f>+JRB!P10</f>
        <v>52.615384615384613</v>
      </c>
    </row>
    <row r="416" spans="1:9" x14ac:dyDescent="0.25">
      <c r="A416" t="s">
        <v>49</v>
      </c>
      <c r="B416" t="s">
        <v>53</v>
      </c>
      <c r="C416" t="s">
        <v>81</v>
      </c>
      <c r="D416" t="s">
        <v>11</v>
      </c>
      <c r="E416" t="s">
        <v>4</v>
      </c>
      <c r="F416" s="19">
        <v>0.16666666666666699</v>
      </c>
      <c r="G416" s="25">
        <v>4</v>
      </c>
      <c r="H416" s="19" t="str">
        <f t="shared" si="7"/>
        <v>James River Bridge Toward Va Beach Summer Thursday 4</v>
      </c>
      <c r="I416" s="11">
        <f>+JRB!P11</f>
        <v>117.46153846153847</v>
      </c>
    </row>
    <row r="417" spans="1:9" x14ac:dyDescent="0.25">
      <c r="A417" t="s">
        <v>49</v>
      </c>
      <c r="B417" t="s">
        <v>53</v>
      </c>
      <c r="C417" t="s">
        <v>81</v>
      </c>
      <c r="D417" t="s">
        <v>11</v>
      </c>
      <c r="E417" t="s">
        <v>4</v>
      </c>
      <c r="F417" s="19">
        <v>0.20833333333333301</v>
      </c>
      <c r="G417" s="25">
        <v>5</v>
      </c>
      <c r="H417" s="19" t="str">
        <f t="shared" si="7"/>
        <v>James River Bridge Toward Va Beach Summer Thursday 5</v>
      </c>
      <c r="I417" s="14">
        <f>+JRB!P12</f>
        <v>380.53846153846155</v>
      </c>
    </row>
    <row r="418" spans="1:9" x14ac:dyDescent="0.25">
      <c r="A418" t="s">
        <v>49</v>
      </c>
      <c r="B418" t="s">
        <v>53</v>
      </c>
      <c r="C418" t="s">
        <v>81</v>
      </c>
      <c r="D418" t="s">
        <v>11</v>
      </c>
      <c r="E418" t="s">
        <v>4</v>
      </c>
      <c r="F418" s="19">
        <v>0.25</v>
      </c>
      <c r="G418" s="25">
        <v>6</v>
      </c>
      <c r="H418" s="19" t="str">
        <f t="shared" si="7"/>
        <v>James River Bridge Toward Va Beach Summer Thursday 6</v>
      </c>
      <c r="I418" s="11">
        <f>+JRB!P13</f>
        <v>516.69230769230762</v>
      </c>
    </row>
    <row r="419" spans="1:9" x14ac:dyDescent="0.25">
      <c r="A419" t="s">
        <v>49</v>
      </c>
      <c r="B419" t="s">
        <v>53</v>
      </c>
      <c r="C419" t="s">
        <v>81</v>
      </c>
      <c r="D419" t="s">
        <v>11</v>
      </c>
      <c r="E419" t="s">
        <v>4</v>
      </c>
      <c r="F419" s="19">
        <v>0.29166666666666702</v>
      </c>
      <c r="G419" s="25">
        <v>7</v>
      </c>
      <c r="H419" s="19" t="str">
        <f t="shared" si="7"/>
        <v>James River Bridge Toward Va Beach Summer Thursday 7</v>
      </c>
      <c r="I419" s="14">
        <f>+JRB!P14</f>
        <v>641.23076923076928</v>
      </c>
    </row>
    <row r="420" spans="1:9" x14ac:dyDescent="0.25">
      <c r="A420" t="s">
        <v>49</v>
      </c>
      <c r="B420" t="s">
        <v>53</v>
      </c>
      <c r="C420" t="s">
        <v>81</v>
      </c>
      <c r="D420" t="s">
        <v>11</v>
      </c>
      <c r="E420" t="s">
        <v>4</v>
      </c>
      <c r="F420" s="19">
        <v>0.33333333333333298</v>
      </c>
      <c r="G420" s="25">
        <v>8</v>
      </c>
      <c r="H420" s="19" t="str">
        <f t="shared" si="7"/>
        <v>James River Bridge Toward Va Beach Summer Thursday 8</v>
      </c>
      <c r="I420" s="11">
        <f>+JRB!P15</f>
        <v>561</v>
      </c>
    </row>
    <row r="421" spans="1:9" x14ac:dyDescent="0.25">
      <c r="A421" t="s">
        <v>49</v>
      </c>
      <c r="B421" t="s">
        <v>53</v>
      </c>
      <c r="C421" t="s">
        <v>81</v>
      </c>
      <c r="D421" t="s">
        <v>11</v>
      </c>
      <c r="E421" t="s">
        <v>4</v>
      </c>
      <c r="F421" s="19">
        <v>0.375</v>
      </c>
      <c r="G421" s="25">
        <v>9</v>
      </c>
      <c r="H421" s="19" t="str">
        <f t="shared" si="7"/>
        <v>James River Bridge Toward Va Beach Summer Thursday 9</v>
      </c>
      <c r="I421" s="14">
        <f>+JRB!P16</f>
        <v>530.46153846153845</v>
      </c>
    </row>
    <row r="422" spans="1:9" x14ac:dyDescent="0.25">
      <c r="A422" t="s">
        <v>49</v>
      </c>
      <c r="B422" t="s">
        <v>53</v>
      </c>
      <c r="C422" t="s">
        <v>81</v>
      </c>
      <c r="D422" t="s">
        <v>11</v>
      </c>
      <c r="E422" t="s">
        <v>4</v>
      </c>
      <c r="F422" s="19">
        <v>0.41666666666666702</v>
      </c>
      <c r="G422" s="25">
        <v>10</v>
      </c>
      <c r="H422" s="19" t="str">
        <f t="shared" si="7"/>
        <v>James River Bridge Toward Va Beach Summer Thursday 10</v>
      </c>
      <c r="I422" s="11">
        <f>+JRB!P17</f>
        <v>545.38461538461547</v>
      </c>
    </row>
    <row r="423" spans="1:9" x14ac:dyDescent="0.25">
      <c r="A423" t="s">
        <v>49</v>
      </c>
      <c r="B423" t="s">
        <v>53</v>
      </c>
      <c r="C423" t="s">
        <v>81</v>
      </c>
      <c r="D423" t="s">
        <v>11</v>
      </c>
      <c r="E423" t="s">
        <v>4</v>
      </c>
      <c r="F423" s="19">
        <v>0.45833333333333298</v>
      </c>
      <c r="G423" s="25">
        <v>11</v>
      </c>
      <c r="H423" s="19" t="str">
        <f t="shared" si="7"/>
        <v>James River Bridge Toward Va Beach Summer Thursday 11</v>
      </c>
      <c r="I423" s="14">
        <f>+JRB!P18</f>
        <v>626.92307692307691</v>
      </c>
    </row>
    <row r="424" spans="1:9" x14ac:dyDescent="0.25">
      <c r="A424" t="s">
        <v>49</v>
      </c>
      <c r="B424" t="s">
        <v>53</v>
      </c>
      <c r="C424" t="s">
        <v>81</v>
      </c>
      <c r="D424" t="s">
        <v>11</v>
      </c>
      <c r="E424" t="s">
        <v>4</v>
      </c>
      <c r="F424" s="19">
        <v>0.5</v>
      </c>
      <c r="G424" s="25">
        <v>12</v>
      </c>
      <c r="H424" s="19" t="str">
        <f t="shared" si="7"/>
        <v>James River Bridge Toward Va Beach Summer Thursday 12</v>
      </c>
      <c r="I424" s="11">
        <f>+JRB!P19</f>
        <v>746.46153846153845</v>
      </c>
    </row>
    <row r="425" spans="1:9" x14ac:dyDescent="0.25">
      <c r="A425" t="s">
        <v>49</v>
      </c>
      <c r="B425" t="s">
        <v>53</v>
      </c>
      <c r="C425" t="s">
        <v>81</v>
      </c>
      <c r="D425" t="s">
        <v>11</v>
      </c>
      <c r="E425" t="s">
        <v>4</v>
      </c>
      <c r="F425" s="19">
        <v>0.54166666666666696</v>
      </c>
      <c r="G425" s="25">
        <v>13</v>
      </c>
      <c r="H425" s="19" t="str">
        <f t="shared" si="7"/>
        <v>James River Bridge Toward Va Beach Summer Thursday 13</v>
      </c>
      <c r="I425" s="14">
        <f>+JRB!P20</f>
        <v>812.30769230769238</v>
      </c>
    </row>
    <row r="426" spans="1:9" x14ac:dyDescent="0.25">
      <c r="A426" t="s">
        <v>49</v>
      </c>
      <c r="B426" t="s">
        <v>53</v>
      </c>
      <c r="C426" t="s">
        <v>81</v>
      </c>
      <c r="D426" t="s">
        <v>11</v>
      </c>
      <c r="E426" t="s">
        <v>4</v>
      </c>
      <c r="F426" s="19">
        <v>0.58333333333333304</v>
      </c>
      <c r="G426" s="25">
        <v>14</v>
      </c>
      <c r="H426" s="19" t="str">
        <f t="shared" si="7"/>
        <v>James River Bridge Toward Va Beach Summer Thursday 14</v>
      </c>
      <c r="I426" s="11">
        <f>+JRB!P21</f>
        <v>1124.6153846153845</v>
      </c>
    </row>
    <row r="427" spans="1:9" x14ac:dyDescent="0.25">
      <c r="A427" t="s">
        <v>49</v>
      </c>
      <c r="B427" t="s">
        <v>53</v>
      </c>
      <c r="C427" t="s">
        <v>81</v>
      </c>
      <c r="D427" t="s">
        <v>11</v>
      </c>
      <c r="E427" t="s">
        <v>4</v>
      </c>
      <c r="F427" s="19">
        <v>0.625</v>
      </c>
      <c r="G427" s="25">
        <v>15</v>
      </c>
      <c r="H427" s="19" t="str">
        <f t="shared" si="7"/>
        <v>James River Bridge Toward Va Beach Summer Thursday 15</v>
      </c>
      <c r="I427" s="14">
        <f>+JRB!P22</f>
        <v>1837</v>
      </c>
    </row>
    <row r="428" spans="1:9" x14ac:dyDescent="0.25">
      <c r="A428" t="s">
        <v>49</v>
      </c>
      <c r="B428" t="s">
        <v>53</v>
      </c>
      <c r="C428" t="s">
        <v>81</v>
      </c>
      <c r="D428" t="s">
        <v>11</v>
      </c>
      <c r="E428" t="s">
        <v>4</v>
      </c>
      <c r="F428" s="19">
        <v>0.66666666666666696</v>
      </c>
      <c r="G428" s="25">
        <v>16</v>
      </c>
      <c r="H428" s="19" t="str">
        <f t="shared" si="7"/>
        <v>James River Bridge Toward Va Beach Summer Thursday 16</v>
      </c>
      <c r="I428" s="11">
        <f>+JRB!P23</f>
        <v>1929.8461538461538</v>
      </c>
    </row>
    <row r="429" spans="1:9" x14ac:dyDescent="0.25">
      <c r="A429" t="s">
        <v>49</v>
      </c>
      <c r="B429" t="s">
        <v>53</v>
      </c>
      <c r="C429" t="s">
        <v>81</v>
      </c>
      <c r="D429" t="s">
        <v>11</v>
      </c>
      <c r="E429" t="s">
        <v>4</v>
      </c>
      <c r="F429" s="19">
        <v>0.70833333333333304</v>
      </c>
      <c r="G429" s="25">
        <v>17</v>
      </c>
      <c r="H429" s="19" t="str">
        <f t="shared" si="7"/>
        <v>James River Bridge Toward Va Beach Summer Thursday 17</v>
      </c>
      <c r="I429" s="14">
        <f>+JRB!P24</f>
        <v>1897.6153846153848</v>
      </c>
    </row>
    <row r="430" spans="1:9" x14ac:dyDescent="0.25">
      <c r="A430" t="s">
        <v>49</v>
      </c>
      <c r="B430" t="s">
        <v>53</v>
      </c>
      <c r="C430" t="s">
        <v>81</v>
      </c>
      <c r="D430" t="s">
        <v>11</v>
      </c>
      <c r="E430" t="s">
        <v>4</v>
      </c>
      <c r="F430" s="19">
        <v>0.75</v>
      </c>
      <c r="G430" s="25">
        <v>18</v>
      </c>
      <c r="H430" s="19" t="str">
        <f t="shared" si="7"/>
        <v>James River Bridge Toward Va Beach Summer Thursday 18</v>
      </c>
      <c r="I430" s="11">
        <f>+JRB!P25</f>
        <v>1255.7692307692307</v>
      </c>
    </row>
    <row r="431" spans="1:9" x14ac:dyDescent="0.25">
      <c r="A431" t="s">
        <v>49</v>
      </c>
      <c r="B431" t="s">
        <v>53</v>
      </c>
      <c r="C431" t="s">
        <v>81</v>
      </c>
      <c r="D431" t="s">
        <v>11</v>
      </c>
      <c r="E431" t="s">
        <v>4</v>
      </c>
      <c r="F431" s="19">
        <v>0.79166666666666696</v>
      </c>
      <c r="G431" s="25">
        <v>19</v>
      </c>
      <c r="H431" s="19" t="str">
        <f t="shared" si="7"/>
        <v>James River Bridge Toward Va Beach Summer Thursday 19</v>
      </c>
      <c r="I431" s="14">
        <f>+JRB!P26</f>
        <v>795.92307692307691</v>
      </c>
    </row>
    <row r="432" spans="1:9" x14ac:dyDescent="0.25">
      <c r="A432" t="s">
        <v>49</v>
      </c>
      <c r="B432" t="s">
        <v>53</v>
      </c>
      <c r="C432" t="s">
        <v>81</v>
      </c>
      <c r="D432" t="s">
        <v>11</v>
      </c>
      <c r="E432" t="s">
        <v>4</v>
      </c>
      <c r="F432" s="19">
        <v>0.83333333333333304</v>
      </c>
      <c r="G432" s="25">
        <v>20</v>
      </c>
      <c r="H432" s="19" t="str">
        <f t="shared" si="7"/>
        <v>James River Bridge Toward Va Beach Summer Thursday 20</v>
      </c>
      <c r="I432" s="11">
        <f>+JRB!P27</f>
        <v>699.38461538461536</v>
      </c>
    </row>
    <row r="433" spans="1:9" x14ac:dyDescent="0.25">
      <c r="A433" t="s">
        <v>49</v>
      </c>
      <c r="B433" t="s">
        <v>53</v>
      </c>
      <c r="C433" t="s">
        <v>81</v>
      </c>
      <c r="D433" t="s">
        <v>11</v>
      </c>
      <c r="E433" t="s">
        <v>4</v>
      </c>
      <c r="F433" s="19">
        <v>0.875</v>
      </c>
      <c r="G433" s="25">
        <v>21</v>
      </c>
      <c r="H433" s="19" t="str">
        <f t="shared" si="7"/>
        <v>James River Bridge Toward Va Beach Summer Thursday 21</v>
      </c>
      <c r="I433" s="14">
        <f>+JRB!P28</f>
        <v>555.61538461538464</v>
      </c>
    </row>
    <row r="434" spans="1:9" x14ac:dyDescent="0.25">
      <c r="A434" t="s">
        <v>49</v>
      </c>
      <c r="B434" t="s">
        <v>53</v>
      </c>
      <c r="C434" t="s">
        <v>81</v>
      </c>
      <c r="D434" t="s">
        <v>11</v>
      </c>
      <c r="E434" t="s">
        <v>4</v>
      </c>
      <c r="F434" s="19">
        <v>0.91666666666666696</v>
      </c>
      <c r="G434" s="25">
        <v>22</v>
      </c>
      <c r="H434" s="19" t="str">
        <f t="shared" si="7"/>
        <v>James River Bridge Toward Va Beach Summer Thursday 22</v>
      </c>
      <c r="I434" s="11">
        <f>+JRB!P29</f>
        <v>388.84615384615387</v>
      </c>
    </row>
    <row r="435" spans="1:9" ht="15.75" thickBot="1" x14ac:dyDescent="0.3">
      <c r="A435" t="s">
        <v>49</v>
      </c>
      <c r="B435" t="s">
        <v>53</v>
      </c>
      <c r="C435" t="s">
        <v>81</v>
      </c>
      <c r="D435" t="s">
        <v>11</v>
      </c>
      <c r="E435" t="s">
        <v>4</v>
      </c>
      <c r="F435" s="19">
        <v>0.95833333333333304</v>
      </c>
      <c r="G435" s="25">
        <v>23</v>
      </c>
      <c r="H435" s="19" t="str">
        <f t="shared" si="7"/>
        <v>James River Bridge Toward Va Beach Summer Thursday 23</v>
      </c>
      <c r="I435" s="16">
        <f>+JRB!P30</f>
        <v>217.38461538461542</v>
      </c>
    </row>
    <row r="436" spans="1:9" x14ac:dyDescent="0.25">
      <c r="A436" t="s">
        <v>49</v>
      </c>
      <c r="B436" t="s">
        <v>53</v>
      </c>
      <c r="C436" t="s">
        <v>81</v>
      </c>
      <c r="D436" t="s">
        <v>11</v>
      </c>
      <c r="E436" t="s">
        <v>5</v>
      </c>
      <c r="F436" s="19">
        <v>0</v>
      </c>
      <c r="G436" s="25">
        <v>0</v>
      </c>
      <c r="H436" s="19" t="str">
        <f t="shared" si="7"/>
        <v>James River Bridge Toward Va Beach Summer Friday 0</v>
      </c>
      <c r="I436" s="11">
        <f>+JRB!Q7</f>
        <v>243.53846153846155</v>
      </c>
    </row>
    <row r="437" spans="1:9" x14ac:dyDescent="0.25">
      <c r="A437" t="s">
        <v>49</v>
      </c>
      <c r="B437" t="s">
        <v>53</v>
      </c>
      <c r="C437" t="s">
        <v>81</v>
      </c>
      <c r="D437" t="s">
        <v>11</v>
      </c>
      <c r="E437" t="s">
        <v>5</v>
      </c>
      <c r="F437" s="19">
        <v>4.1666666666666664E-2</v>
      </c>
      <c r="G437" s="25">
        <v>1</v>
      </c>
      <c r="H437" s="19" t="str">
        <f t="shared" si="7"/>
        <v>James River Bridge Toward Va Beach Summer Friday 1</v>
      </c>
      <c r="I437" s="14">
        <f>+JRB!Q8</f>
        <v>91.307692307692307</v>
      </c>
    </row>
    <row r="438" spans="1:9" x14ac:dyDescent="0.25">
      <c r="A438" t="s">
        <v>49</v>
      </c>
      <c r="B438" t="s">
        <v>53</v>
      </c>
      <c r="C438" t="s">
        <v>81</v>
      </c>
      <c r="D438" t="s">
        <v>11</v>
      </c>
      <c r="E438" t="s">
        <v>5</v>
      </c>
      <c r="F438" s="19">
        <v>8.3333333333333329E-2</v>
      </c>
      <c r="G438" s="25">
        <v>2</v>
      </c>
      <c r="H438" s="19" t="str">
        <f t="shared" si="7"/>
        <v>James River Bridge Toward Va Beach Summer Friday 2</v>
      </c>
      <c r="I438" s="11">
        <f>+JRB!Q9</f>
        <v>62.384615384615387</v>
      </c>
    </row>
    <row r="439" spans="1:9" x14ac:dyDescent="0.25">
      <c r="A439" t="s">
        <v>49</v>
      </c>
      <c r="B439" t="s">
        <v>53</v>
      </c>
      <c r="C439" t="s">
        <v>81</v>
      </c>
      <c r="D439" t="s">
        <v>11</v>
      </c>
      <c r="E439" t="s">
        <v>5</v>
      </c>
      <c r="F439" s="19">
        <v>0.125</v>
      </c>
      <c r="G439" s="25">
        <v>3</v>
      </c>
      <c r="H439" s="19" t="str">
        <f t="shared" si="7"/>
        <v>James River Bridge Toward Va Beach Summer Friday 3</v>
      </c>
      <c r="I439" s="14">
        <f>+JRB!Q10</f>
        <v>48.07692307692308</v>
      </c>
    </row>
    <row r="440" spans="1:9" x14ac:dyDescent="0.25">
      <c r="A440" t="s">
        <v>49</v>
      </c>
      <c r="B440" t="s">
        <v>53</v>
      </c>
      <c r="C440" t="s">
        <v>81</v>
      </c>
      <c r="D440" t="s">
        <v>11</v>
      </c>
      <c r="E440" t="s">
        <v>5</v>
      </c>
      <c r="F440" s="19">
        <v>0.16666666666666699</v>
      </c>
      <c r="G440" s="25">
        <v>4</v>
      </c>
      <c r="H440" s="19" t="str">
        <f t="shared" si="7"/>
        <v>James River Bridge Toward Va Beach Summer Friday 4</v>
      </c>
      <c r="I440" s="11">
        <f>+JRB!Q11</f>
        <v>115</v>
      </c>
    </row>
    <row r="441" spans="1:9" x14ac:dyDescent="0.25">
      <c r="A441" t="s">
        <v>49</v>
      </c>
      <c r="B441" t="s">
        <v>53</v>
      </c>
      <c r="C441" t="s">
        <v>81</v>
      </c>
      <c r="D441" t="s">
        <v>11</v>
      </c>
      <c r="E441" t="s">
        <v>5</v>
      </c>
      <c r="F441" s="19">
        <v>0.20833333333333301</v>
      </c>
      <c r="G441" s="25">
        <v>5</v>
      </c>
      <c r="H441" s="19" t="str">
        <f t="shared" si="7"/>
        <v>James River Bridge Toward Va Beach Summer Friday 5</v>
      </c>
      <c r="I441" s="14">
        <f>+JRB!Q12</f>
        <v>356.69230769230768</v>
      </c>
    </row>
    <row r="442" spans="1:9" x14ac:dyDescent="0.25">
      <c r="A442" t="s">
        <v>49</v>
      </c>
      <c r="B442" t="s">
        <v>53</v>
      </c>
      <c r="C442" t="s">
        <v>81</v>
      </c>
      <c r="D442" t="s">
        <v>11</v>
      </c>
      <c r="E442" t="s">
        <v>5</v>
      </c>
      <c r="F442" s="19">
        <v>0.25</v>
      </c>
      <c r="G442" s="25">
        <v>6</v>
      </c>
      <c r="H442" s="19" t="str">
        <f t="shared" si="7"/>
        <v>James River Bridge Toward Va Beach Summer Friday 6</v>
      </c>
      <c r="I442" s="11">
        <f>+JRB!Q13</f>
        <v>476.61538461538464</v>
      </c>
    </row>
    <row r="443" spans="1:9" x14ac:dyDescent="0.25">
      <c r="A443" t="s">
        <v>49</v>
      </c>
      <c r="B443" t="s">
        <v>53</v>
      </c>
      <c r="C443" t="s">
        <v>81</v>
      </c>
      <c r="D443" t="s">
        <v>11</v>
      </c>
      <c r="E443" t="s">
        <v>5</v>
      </c>
      <c r="F443" s="19">
        <v>0.29166666666666702</v>
      </c>
      <c r="G443" s="25">
        <v>7</v>
      </c>
      <c r="H443" s="19" t="str">
        <f t="shared" si="7"/>
        <v>James River Bridge Toward Va Beach Summer Friday 7</v>
      </c>
      <c r="I443" s="14">
        <f>+JRB!Q14</f>
        <v>593.15384615384619</v>
      </c>
    </row>
    <row r="444" spans="1:9" x14ac:dyDescent="0.25">
      <c r="A444" t="s">
        <v>49</v>
      </c>
      <c r="B444" t="s">
        <v>53</v>
      </c>
      <c r="C444" t="s">
        <v>81</v>
      </c>
      <c r="D444" t="s">
        <v>11</v>
      </c>
      <c r="E444" t="s">
        <v>5</v>
      </c>
      <c r="F444" s="19">
        <v>0.33333333333333298</v>
      </c>
      <c r="G444" s="25">
        <v>8</v>
      </c>
      <c r="H444" s="19" t="str">
        <f t="shared" si="7"/>
        <v>James River Bridge Toward Va Beach Summer Friday 8</v>
      </c>
      <c r="I444" s="11">
        <f>+JRB!Q15</f>
        <v>584.38461538461536</v>
      </c>
    </row>
    <row r="445" spans="1:9" x14ac:dyDescent="0.25">
      <c r="A445" t="s">
        <v>49</v>
      </c>
      <c r="B445" t="s">
        <v>53</v>
      </c>
      <c r="C445" t="s">
        <v>81</v>
      </c>
      <c r="D445" t="s">
        <v>11</v>
      </c>
      <c r="E445" t="s">
        <v>5</v>
      </c>
      <c r="F445" s="19">
        <v>0.375</v>
      </c>
      <c r="G445" s="25">
        <v>9</v>
      </c>
      <c r="H445" s="19" t="str">
        <f t="shared" si="7"/>
        <v>James River Bridge Toward Va Beach Summer Friday 9</v>
      </c>
      <c r="I445" s="14">
        <f>+JRB!Q16</f>
        <v>576.76923076923072</v>
      </c>
    </row>
    <row r="446" spans="1:9" x14ac:dyDescent="0.25">
      <c r="A446" t="s">
        <v>49</v>
      </c>
      <c r="B446" t="s">
        <v>53</v>
      </c>
      <c r="C446" t="s">
        <v>81</v>
      </c>
      <c r="D446" t="s">
        <v>11</v>
      </c>
      <c r="E446" t="s">
        <v>5</v>
      </c>
      <c r="F446" s="19">
        <v>0.41666666666666702</v>
      </c>
      <c r="G446" s="25">
        <v>10</v>
      </c>
      <c r="H446" s="19" t="str">
        <f t="shared" si="7"/>
        <v>James River Bridge Toward Va Beach Summer Friday 10</v>
      </c>
      <c r="I446" s="11">
        <f>+JRB!Q17</f>
        <v>600.07692307692309</v>
      </c>
    </row>
    <row r="447" spans="1:9" x14ac:dyDescent="0.25">
      <c r="A447" t="s">
        <v>49</v>
      </c>
      <c r="B447" t="s">
        <v>53</v>
      </c>
      <c r="C447" t="s">
        <v>81</v>
      </c>
      <c r="D447" t="s">
        <v>11</v>
      </c>
      <c r="E447" t="s">
        <v>5</v>
      </c>
      <c r="F447" s="19">
        <v>0.45833333333333298</v>
      </c>
      <c r="G447" s="25">
        <v>11</v>
      </c>
      <c r="H447" s="19" t="str">
        <f t="shared" si="7"/>
        <v>James River Bridge Toward Va Beach Summer Friday 11</v>
      </c>
      <c r="I447" s="14">
        <f>+JRB!Q18</f>
        <v>735.76923076923072</v>
      </c>
    </row>
    <row r="448" spans="1:9" x14ac:dyDescent="0.25">
      <c r="A448" t="s">
        <v>49</v>
      </c>
      <c r="B448" t="s">
        <v>53</v>
      </c>
      <c r="C448" t="s">
        <v>81</v>
      </c>
      <c r="D448" t="s">
        <v>11</v>
      </c>
      <c r="E448" t="s">
        <v>5</v>
      </c>
      <c r="F448" s="19">
        <v>0.5</v>
      </c>
      <c r="G448" s="25">
        <v>12</v>
      </c>
      <c r="H448" s="19" t="str">
        <f t="shared" si="7"/>
        <v>James River Bridge Toward Va Beach Summer Friday 12</v>
      </c>
      <c r="I448" s="11">
        <f>+JRB!Q19</f>
        <v>878.07692307692309</v>
      </c>
    </row>
    <row r="449" spans="1:9" x14ac:dyDescent="0.25">
      <c r="A449" t="s">
        <v>49</v>
      </c>
      <c r="B449" t="s">
        <v>53</v>
      </c>
      <c r="C449" t="s">
        <v>81</v>
      </c>
      <c r="D449" t="s">
        <v>11</v>
      </c>
      <c r="E449" t="s">
        <v>5</v>
      </c>
      <c r="F449" s="19">
        <v>0.54166666666666696</v>
      </c>
      <c r="G449" s="25">
        <v>13</v>
      </c>
      <c r="H449" s="19" t="str">
        <f t="shared" si="7"/>
        <v>James River Bridge Toward Va Beach Summer Friday 13</v>
      </c>
      <c r="I449" s="14">
        <f>+JRB!Q20</f>
        <v>981.61538461538476</v>
      </c>
    </row>
    <row r="450" spans="1:9" x14ac:dyDescent="0.25">
      <c r="A450" t="s">
        <v>49</v>
      </c>
      <c r="B450" t="s">
        <v>53</v>
      </c>
      <c r="C450" t="s">
        <v>81</v>
      </c>
      <c r="D450" t="s">
        <v>11</v>
      </c>
      <c r="E450" t="s">
        <v>5</v>
      </c>
      <c r="F450" s="19">
        <v>0.58333333333333304</v>
      </c>
      <c r="G450" s="25">
        <v>14</v>
      </c>
      <c r="H450" s="19" t="str">
        <f t="shared" si="7"/>
        <v>James River Bridge Toward Va Beach Summer Friday 14</v>
      </c>
      <c r="I450" s="11">
        <f>+JRB!Q21</f>
        <v>1318.4615384615386</v>
      </c>
    </row>
    <row r="451" spans="1:9" x14ac:dyDescent="0.25">
      <c r="A451" t="s">
        <v>49</v>
      </c>
      <c r="B451" t="s">
        <v>53</v>
      </c>
      <c r="C451" t="s">
        <v>81</v>
      </c>
      <c r="D451" t="s">
        <v>11</v>
      </c>
      <c r="E451" t="s">
        <v>5</v>
      </c>
      <c r="F451" s="19">
        <v>0.625</v>
      </c>
      <c r="G451" s="25">
        <v>15</v>
      </c>
      <c r="H451" s="19" t="str">
        <f t="shared" si="7"/>
        <v>James River Bridge Toward Va Beach Summer Friday 15</v>
      </c>
      <c r="I451" s="14">
        <f>+JRB!Q22</f>
        <v>1878.6923076923076</v>
      </c>
    </row>
    <row r="452" spans="1:9" x14ac:dyDescent="0.25">
      <c r="A452" t="s">
        <v>49</v>
      </c>
      <c r="B452" t="s">
        <v>53</v>
      </c>
      <c r="C452" t="s">
        <v>81</v>
      </c>
      <c r="D452" t="s">
        <v>11</v>
      </c>
      <c r="E452" t="s">
        <v>5</v>
      </c>
      <c r="F452" s="19">
        <v>0.66666666666666696</v>
      </c>
      <c r="G452" s="25">
        <v>16</v>
      </c>
      <c r="H452" s="19" t="str">
        <f t="shared" si="7"/>
        <v>James River Bridge Toward Va Beach Summer Friday 16</v>
      </c>
      <c r="I452" s="11">
        <f>+JRB!Q23</f>
        <v>1951.3846153846155</v>
      </c>
    </row>
    <row r="453" spans="1:9" x14ac:dyDescent="0.25">
      <c r="A453" t="s">
        <v>49</v>
      </c>
      <c r="B453" t="s">
        <v>53</v>
      </c>
      <c r="C453" t="s">
        <v>81</v>
      </c>
      <c r="D453" t="s">
        <v>11</v>
      </c>
      <c r="E453" t="s">
        <v>5</v>
      </c>
      <c r="F453" s="19">
        <v>0.70833333333333304</v>
      </c>
      <c r="G453" s="25">
        <v>17</v>
      </c>
      <c r="H453" s="19" t="str">
        <f t="shared" si="7"/>
        <v>James River Bridge Toward Va Beach Summer Friday 17</v>
      </c>
      <c r="I453" s="14">
        <f>+JRB!Q24</f>
        <v>1732.6153846153848</v>
      </c>
    </row>
    <row r="454" spans="1:9" x14ac:dyDescent="0.25">
      <c r="A454" t="s">
        <v>49</v>
      </c>
      <c r="B454" t="s">
        <v>53</v>
      </c>
      <c r="C454" t="s">
        <v>81</v>
      </c>
      <c r="D454" t="s">
        <v>11</v>
      </c>
      <c r="E454" t="s">
        <v>5</v>
      </c>
      <c r="F454" s="19">
        <v>0.75</v>
      </c>
      <c r="G454" s="25">
        <v>18</v>
      </c>
      <c r="H454" s="19" t="str">
        <f t="shared" si="7"/>
        <v>James River Bridge Toward Va Beach Summer Friday 18</v>
      </c>
      <c r="I454" s="11">
        <f>+JRB!Q25</f>
        <v>1139.6923076923076</v>
      </c>
    </row>
    <row r="455" spans="1:9" x14ac:dyDescent="0.25">
      <c r="A455" t="s">
        <v>49</v>
      </c>
      <c r="B455" t="s">
        <v>53</v>
      </c>
      <c r="C455" t="s">
        <v>81</v>
      </c>
      <c r="D455" t="s">
        <v>11</v>
      </c>
      <c r="E455" t="s">
        <v>5</v>
      </c>
      <c r="F455" s="19">
        <v>0.79166666666666696</v>
      </c>
      <c r="G455" s="25">
        <v>19</v>
      </c>
      <c r="H455" s="19" t="str">
        <f t="shared" si="7"/>
        <v>James River Bridge Toward Va Beach Summer Friday 19</v>
      </c>
      <c r="I455" s="14">
        <f>+JRB!Q26</f>
        <v>797.84615384615381</v>
      </c>
    </row>
    <row r="456" spans="1:9" x14ac:dyDescent="0.25">
      <c r="A456" t="s">
        <v>49</v>
      </c>
      <c r="B456" t="s">
        <v>53</v>
      </c>
      <c r="C456" t="s">
        <v>81</v>
      </c>
      <c r="D456" t="s">
        <v>11</v>
      </c>
      <c r="E456" t="s">
        <v>5</v>
      </c>
      <c r="F456" s="19">
        <v>0.83333333333333304</v>
      </c>
      <c r="G456" s="25">
        <v>20</v>
      </c>
      <c r="H456" s="19" t="str">
        <f t="shared" si="7"/>
        <v>James River Bridge Toward Va Beach Summer Friday 20</v>
      </c>
      <c r="I456" s="11">
        <f>+JRB!Q27</f>
        <v>690.84615384615381</v>
      </c>
    </row>
    <row r="457" spans="1:9" x14ac:dyDescent="0.25">
      <c r="A457" t="s">
        <v>49</v>
      </c>
      <c r="B457" t="s">
        <v>53</v>
      </c>
      <c r="C457" t="s">
        <v>81</v>
      </c>
      <c r="D457" t="s">
        <v>11</v>
      </c>
      <c r="E457" t="s">
        <v>5</v>
      </c>
      <c r="F457" s="19">
        <v>0.875</v>
      </c>
      <c r="G457" s="25">
        <v>21</v>
      </c>
      <c r="H457" s="19" t="str">
        <f t="shared" si="7"/>
        <v>James River Bridge Toward Va Beach Summer Friday 21</v>
      </c>
      <c r="I457" s="14">
        <f>+JRB!Q28</f>
        <v>623.53846153846155</v>
      </c>
    </row>
    <row r="458" spans="1:9" x14ac:dyDescent="0.25">
      <c r="A458" t="s">
        <v>49</v>
      </c>
      <c r="B458" t="s">
        <v>53</v>
      </c>
      <c r="C458" t="s">
        <v>81</v>
      </c>
      <c r="D458" t="s">
        <v>11</v>
      </c>
      <c r="E458" t="s">
        <v>5</v>
      </c>
      <c r="F458" s="19">
        <v>0.91666666666666696</v>
      </c>
      <c r="G458" s="25">
        <v>22</v>
      </c>
      <c r="H458" s="19" t="str">
        <f t="shared" si="7"/>
        <v>James River Bridge Toward Va Beach Summer Friday 22</v>
      </c>
      <c r="I458" s="11">
        <f>+JRB!Q29</f>
        <v>505.46153846153845</v>
      </c>
    </row>
    <row r="459" spans="1:9" ht="15.75" thickBot="1" x14ac:dyDescent="0.3">
      <c r="A459" t="s">
        <v>49</v>
      </c>
      <c r="B459" t="s">
        <v>53</v>
      </c>
      <c r="C459" t="s">
        <v>81</v>
      </c>
      <c r="D459" t="s">
        <v>11</v>
      </c>
      <c r="E459" t="s">
        <v>5</v>
      </c>
      <c r="F459" s="19">
        <v>0.95833333333333304</v>
      </c>
      <c r="G459" s="25">
        <v>23</v>
      </c>
      <c r="H459" s="19" t="str">
        <f t="shared" si="7"/>
        <v>James River Bridge Toward Va Beach Summer Friday 23</v>
      </c>
      <c r="I459" s="16">
        <f>+JRB!Q30</f>
        <v>321.76923076923083</v>
      </c>
    </row>
    <row r="460" spans="1:9" x14ac:dyDescent="0.25">
      <c r="A460" t="s">
        <v>49</v>
      </c>
      <c r="B460" t="s">
        <v>53</v>
      </c>
      <c r="C460" t="s">
        <v>81</v>
      </c>
      <c r="D460" t="s">
        <v>11</v>
      </c>
      <c r="E460" t="s">
        <v>6</v>
      </c>
      <c r="F460" s="19">
        <v>0</v>
      </c>
      <c r="G460" s="25">
        <v>0</v>
      </c>
      <c r="H460" s="19" t="str">
        <f t="shared" si="7"/>
        <v>James River Bridge Toward Va Beach Summer Saturday 0</v>
      </c>
      <c r="I460" s="11">
        <f>+JRB!R7</f>
        <v>294.38461538461536</v>
      </c>
    </row>
    <row r="461" spans="1:9" x14ac:dyDescent="0.25">
      <c r="A461" t="s">
        <v>49</v>
      </c>
      <c r="B461" t="s">
        <v>53</v>
      </c>
      <c r="C461" t="s">
        <v>81</v>
      </c>
      <c r="D461" t="s">
        <v>11</v>
      </c>
      <c r="E461" t="s">
        <v>6</v>
      </c>
      <c r="F461" s="19">
        <v>4.1666666666666664E-2</v>
      </c>
      <c r="G461" s="25">
        <v>1</v>
      </c>
      <c r="H461" s="19" t="str">
        <f t="shared" si="7"/>
        <v>James River Bridge Toward Va Beach Summer Saturday 1</v>
      </c>
      <c r="I461" s="14">
        <f>+JRB!R8</f>
        <v>142.15384615384616</v>
      </c>
    </row>
    <row r="462" spans="1:9" x14ac:dyDescent="0.25">
      <c r="A462" t="s">
        <v>49</v>
      </c>
      <c r="B462" t="s">
        <v>53</v>
      </c>
      <c r="C462" t="s">
        <v>81</v>
      </c>
      <c r="D462" t="s">
        <v>11</v>
      </c>
      <c r="E462" t="s">
        <v>6</v>
      </c>
      <c r="F462" s="19">
        <v>8.3333333333333329E-2</v>
      </c>
      <c r="G462" s="25">
        <v>2</v>
      </c>
      <c r="H462" s="19" t="str">
        <f t="shared" si="7"/>
        <v>James River Bridge Toward Va Beach Summer Saturday 2</v>
      </c>
      <c r="I462" s="11">
        <f>+JRB!R9</f>
        <v>98.07692307692308</v>
      </c>
    </row>
    <row r="463" spans="1:9" x14ac:dyDescent="0.25">
      <c r="A463" t="s">
        <v>49</v>
      </c>
      <c r="B463" t="s">
        <v>53</v>
      </c>
      <c r="C463" t="s">
        <v>81</v>
      </c>
      <c r="D463" t="s">
        <v>11</v>
      </c>
      <c r="E463" t="s">
        <v>6</v>
      </c>
      <c r="F463" s="19">
        <v>0.125</v>
      </c>
      <c r="G463" s="25">
        <v>3</v>
      </c>
      <c r="H463" s="19" t="str">
        <f t="shared" si="7"/>
        <v>James River Bridge Toward Va Beach Summer Saturday 3</v>
      </c>
      <c r="I463" s="14">
        <f>+JRB!R10</f>
        <v>70.769230769230774</v>
      </c>
    </row>
    <row r="464" spans="1:9" x14ac:dyDescent="0.25">
      <c r="A464" t="s">
        <v>49</v>
      </c>
      <c r="B464" t="s">
        <v>53</v>
      </c>
      <c r="C464" t="s">
        <v>81</v>
      </c>
      <c r="D464" t="s">
        <v>11</v>
      </c>
      <c r="E464" t="s">
        <v>6</v>
      </c>
      <c r="F464" s="19">
        <v>0.16666666666666699</v>
      </c>
      <c r="G464" s="25">
        <v>4</v>
      </c>
      <c r="H464" s="19" t="str">
        <f t="shared" si="7"/>
        <v>James River Bridge Toward Va Beach Summer Saturday 4</v>
      </c>
      <c r="I464" s="11">
        <f>+JRB!R11</f>
        <v>76.692307692307693</v>
      </c>
    </row>
    <row r="465" spans="1:9" x14ac:dyDescent="0.25">
      <c r="A465" t="s">
        <v>49</v>
      </c>
      <c r="B465" t="s">
        <v>53</v>
      </c>
      <c r="C465" t="s">
        <v>81</v>
      </c>
      <c r="D465" t="s">
        <v>11</v>
      </c>
      <c r="E465" t="s">
        <v>6</v>
      </c>
      <c r="F465" s="19">
        <v>0.20833333333333301</v>
      </c>
      <c r="G465" s="25">
        <v>5</v>
      </c>
      <c r="H465" s="19" t="str">
        <f t="shared" si="7"/>
        <v>James River Bridge Toward Va Beach Summer Saturday 5</v>
      </c>
      <c r="I465" s="14">
        <f>+JRB!R12</f>
        <v>158.23076923076923</v>
      </c>
    </row>
    <row r="466" spans="1:9" x14ac:dyDescent="0.25">
      <c r="A466" t="s">
        <v>49</v>
      </c>
      <c r="B466" t="s">
        <v>53</v>
      </c>
      <c r="C466" t="s">
        <v>81</v>
      </c>
      <c r="D466" t="s">
        <v>11</v>
      </c>
      <c r="E466" t="s">
        <v>6</v>
      </c>
      <c r="F466" s="19">
        <v>0.25</v>
      </c>
      <c r="G466" s="25">
        <v>6</v>
      </c>
      <c r="H466" s="19" t="str">
        <f t="shared" si="7"/>
        <v>James River Bridge Toward Va Beach Summer Saturday 6</v>
      </c>
      <c r="I466" s="11">
        <f>+JRB!R13</f>
        <v>278.76923076923077</v>
      </c>
    </row>
    <row r="467" spans="1:9" x14ac:dyDescent="0.25">
      <c r="A467" t="s">
        <v>49</v>
      </c>
      <c r="B467" t="s">
        <v>53</v>
      </c>
      <c r="C467" t="s">
        <v>81</v>
      </c>
      <c r="D467" t="s">
        <v>11</v>
      </c>
      <c r="E467" t="s">
        <v>6</v>
      </c>
      <c r="F467" s="19">
        <v>0.29166666666666702</v>
      </c>
      <c r="G467" s="25">
        <v>7</v>
      </c>
      <c r="H467" s="19" t="str">
        <f t="shared" si="7"/>
        <v>James River Bridge Toward Va Beach Summer Saturday 7</v>
      </c>
      <c r="I467" s="14">
        <f>+JRB!R14</f>
        <v>392.15384615384619</v>
      </c>
    </row>
    <row r="468" spans="1:9" x14ac:dyDescent="0.25">
      <c r="A468" t="s">
        <v>49</v>
      </c>
      <c r="B468" t="s">
        <v>53</v>
      </c>
      <c r="C468" t="s">
        <v>81</v>
      </c>
      <c r="D468" t="s">
        <v>11</v>
      </c>
      <c r="E468" t="s">
        <v>6</v>
      </c>
      <c r="F468" s="19">
        <v>0.33333333333333298</v>
      </c>
      <c r="G468" s="25">
        <v>8</v>
      </c>
      <c r="H468" s="19" t="str">
        <f t="shared" si="7"/>
        <v>James River Bridge Toward Va Beach Summer Saturday 8</v>
      </c>
      <c r="I468" s="11">
        <f>+JRB!R15</f>
        <v>479.84615384615381</v>
      </c>
    </row>
    <row r="469" spans="1:9" x14ac:dyDescent="0.25">
      <c r="A469" t="s">
        <v>49</v>
      </c>
      <c r="B469" t="s">
        <v>53</v>
      </c>
      <c r="C469" t="s">
        <v>81</v>
      </c>
      <c r="D469" t="s">
        <v>11</v>
      </c>
      <c r="E469" t="s">
        <v>6</v>
      </c>
      <c r="F469" s="19">
        <v>0.375</v>
      </c>
      <c r="G469" s="25">
        <v>9</v>
      </c>
      <c r="H469" s="19" t="str">
        <f t="shared" ref="H469:H532" si="8">+CONCATENATE(A469," ",C469," ",D469," ",E469," ",G469)</f>
        <v>James River Bridge Toward Va Beach Summer Saturday 9</v>
      </c>
      <c r="I469" s="14">
        <f>+JRB!R16</f>
        <v>553.15384615384619</v>
      </c>
    </row>
    <row r="470" spans="1:9" x14ac:dyDescent="0.25">
      <c r="A470" t="s">
        <v>49</v>
      </c>
      <c r="B470" t="s">
        <v>53</v>
      </c>
      <c r="C470" t="s">
        <v>81</v>
      </c>
      <c r="D470" t="s">
        <v>11</v>
      </c>
      <c r="E470" t="s">
        <v>6</v>
      </c>
      <c r="F470" s="19">
        <v>0.41666666666666702</v>
      </c>
      <c r="G470" s="25">
        <v>10</v>
      </c>
      <c r="H470" s="19" t="str">
        <f t="shared" si="8"/>
        <v>James River Bridge Toward Va Beach Summer Saturday 10</v>
      </c>
      <c r="I470" s="11">
        <f>+JRB!R17</f>
        <v>656.92307692307691</v>
      </c>
    </row>
    <row r="471" spans="1:9" x14ac:dyDescent="0.25">
      <c r="A471" t="s">
        <v>49</v>
      </c>
      <c r="B471" t="s">
        <v>53</v>
      </c>
      <c r="C471" t="s">
        <v>81</v>
      </c>
      <c r="D471" t="s">
        <v>11</v>
      </c>
      <c r="E471" t="s">
        <v>6</v>
      </c>
      <c r="F471" s="19">
        <v>0.45833333333333298</v>
      </c>
      <c r="G471" s="25">
        <v>11</v>
      </c>
      <c r="H471" s="19" t="str">
        <f t="shared" si="8"/>
        <v>James River Bridge Toward Va Beach Summer Saturday 11</v>
      </c>
      <c r="I471" s="14">
        <f>+JRB!R18</f>
        <v>765.69230769230774</v>
      </c>
    </row>
    <row r="472" spans="1:9" x14ac:dyDescent="0.25">
      <c r="A472" t="s">
        <v>49</v>
      </c>
      <c r="B472" t="s">
        <v>53</v>
      </c>
      <c r="C472" t="s">
        <v>81</v>
      </c>
      <c r="D472" t="s">
        <v>11</v>
      </c>
      <c r="E472" t="s">
        <v>6</v>
      </c>
      <c r="F472" s="19">
        <v>0.5</v>
      </c>
      <c r="G472" s="25">
        <v>12</v>
      </c>
      <c r="H472" s="19" t="str">
        <f t="shared" si="8"/>
        <v>James River Bridge Toward Va Beach Summer Saturday 12</v>
      </c>
      <c r="I472" s="11">
        <f>+JRB!R19</f>
        <v>865.38461538461536</v>
      </c>
    </row>
    <row r="473" spans="1:9" x14ac:dyDescent="0.25">
      <c r="A473" t="s">
        <v>49</v>
      </c>
      <c r="B473" t="s">
        <v>53</v>
      </c>
      <c r="C473" t="s">
        <v>81</v>
      </c>
      <c r="D473" t="s">
        <v>11</v>
      </c>
      <c r="E473" t="s">
        <v>6</v>
      </c>
      <c r="F473" s="19">
        <v>0.54166666666666696</v>
      </c>
      <c r="G473" s="25">
        <v>13</v>
      </c>
      <c r="H473" s="19" t="str">
        <f t="shared" si="8"/>
        <v>James River Bridge Toward Va Beach Summer Saturday 13</v>
      </c>
      <c r="I473" s="14">
        <f>+JRB!R20</f>
        <v>920.69230769230785</v>
      </c>
    </row>
    <row r="474" spans="1:9" x14ac:dyDescent="0.25">
      <c r="A474" t="s">
        <v>49</v>
      </c>
      <c r="B474" t="s">
        <v>53</v>
      </c>
      <c r="C474" t="s">
        <v>81</v>
      </c>
      <c r="D474" t="s">
        <v>11</v>
      </c>
      <c r="E474" t="s">
        <v>6</v>
      </c>
      <c r="F474" s="19">
        <v>0.58333333333333304</v>
      </c>
      <c r="G474" s="25">
        <v>14</v>
      </c>
      <c r="H474" s="19" t="str">
        <f t="shared" si="8"/>
        <v>James River Bridge Toward Va Beach Summer Saturday 14</v>
      </c>
      <c r="I474" s="11">
        <f>+JRB!R21</f>
        <v>1109.9230769230769</v>
      </c>
    </row>
    <row r="475" spans="1:9" x14ac:dyDescent="0.25">
      <c r="A475" t="s">
        <v>49</v>
      </c>
      <c r="B475" t="s">
        <v>53</v>
      </c>
      <c r="C475" t="s">
        <v>81</v>
      </c>
      <c r="D475" t="s">
        <v>11</v>
      </c>
      <c r="E475" t="s">
        <v>6</v>
      </c>
      <c r="F475" s="19">
        <v>0.625</v>
      </c>
      <c r="G475" s="25">
        <v>15</v>
      </c>
      <c r="H475" s="19" t="str">
        <f t="shared" si="8"/>
        <v>James River Bridge Toward Va Beach Summer Saturday 15</v>
      </c>
      <c r="I475" s="14">
        <f>+JRB!R22</f>
        <v>1077.0769230769231</v>
      </c>
    </row>
    <row r="476" spans="1:9" x14ac:dyDescent="0.25">
      <c r="A476" t="s">
        <v>49</v>
      </c>
      <c r="B476" t="s">
        <v>53</v>
      </c>
      <c r="C476" t="s">
        <v>81</v>
      </c>
      <c r="D476" t="s">
        <v>11</v>
      </c>
      <c r="E476" t="s">
        <v>6</v>
      </c>
      <c r="F476" s="19">
        <v>0.66666666666666696</v>
      </c>
      <c r="G476" s="25">
        <v>16</v>
      </c>
      <c r="H476" s="19" t="str">
        <f t="shared" si="8"/>
        <v>James River Bridge Toward Va Beach Summer Saturday 16</v>
      </c>
      <c r="I476" s="11">
        <f>+JRB!R23</f>
        <v>995.69230769230762</v>
      </c>
    </row>
    <row r="477" spans="1:9" x14ac:dyDescent="0.25">
      <c r="A477" t="s">
        <v>49</v>
      </c>
      <c r="B477" t="s">
        <v>53</v>
      </c>
      <c r="C477" t="s">
        <v>81</v>
      </c>
      <c r="D477" t="s">
        <v>11</v>
      </c>
      <c r="E477" t="s">
        <v>6</v>
      </c>
      <c r="F477" s="19">
        <v>0.70833333333333304</v>
      </c>
      <c r="G477" s="25">
        <v>17</v>
      </c>
      <c r="H477" s="19" t="str">
        <f t="shared" si="8"/>
        <v>James River Bridge Toward Va Beach Summer Saturday 17</v>
      </c>
      <c r="I477" s="14">
        <f>+JRB!R24</f>
        <v>941.76923076923072</v>
      </c>
    </row>
    <row r="478" spans="1:9" x14ac:dyDescent="0.25">
      <c r="A478" t="s">
        <v>49</v>
      </c>
      <c r="B478" t="s">
        <v>53</v>
      </c>
      <c r="C478" t="s">
        <v>81</v>
      </c>
      <c r="D478" t="s">
        <v>11</v>
      </c>
      <c r="E478" t="s">
        <v>6</v>
      </c>
      <c r="F478" s="19">
        <v>0.75</v>
      </c>
      <c r="G478" s="25">
        <v>18</v>
      </c>
      <c r="H478" s="19" t="str">
        <f t="shared" si="8"/>
        <v>James River Bridge Toward Va Beach Summer Saturday 18</v>
      </c>
      <c r="I478" s="11">
        <f>+JRB!R25</f>
        <v>821.30769230769226</v>
      </c>
    </row>
    <row r="479" spans="1:9" x14ac:dyDescent="0.25">
      <c r="A479" t="s">
        <v>49</v>
      </c>
      <c r="B479" t="s">
        <v>53</v>
      </c>
      <c r="C479" t="s">
        <v>81</v>
      </c>
      <c r="D479" t="s">
        <v>11</v>
      </c>
      <c r="E479" t="s">
        <v>6</v>
      </c>
      <c r="F479" s="19">
        <v>0.79166666666666696</v>
      </c>
      <c r="G479" s="25">
        <v>19</v>
      </c>
      <c r="H479" s="19" t="str">
        <f t="shared" si="8"/>
        <v>James River Bridge Toward Va Beach Summer Saturday 19</v>
      </c>
      <c r="I479" s="14">
        <f>+JRB!R26</f>
        <v>740.61538461538476</v>
      </c>
    </row>
    <row r="480" spans="1:9" x14ac:dyDescent="0.25">
      <c r="A480" t="s">
        <v>49</v>
      </c>
      <c r="B480" t="s">
        <v>53</v>
      </c>
      <c r="C480" t="s">
        <v>81</v>
      </c>
      <c r="D480" t="s">
        <v>11</v>
      </c>
      <c r="E480" t="s">
        <v>6</v>
      </c>
      <c r="F480" s="19">
        <v>0.83333333333333304</v>
      </c>
      <c r="G480" s="25">
        <v>20</v>
      </c>
      <c r="H480" s="19" t="str">
        <f t="shared" si="8"/>
        <v>James River Bridge Toward Va Beach Summer Saturday 20</v>
      </c>
      <c r="I480" s="11">
        <f>+JRB!R27</f>
        <v>699.76923076923072</v>
      </c>
    </row>
    <row r="481" spans="1:9" x14ac:dyDescent="0.25">
      <c r="A481" t="s">
        <v>49</v>
      </c>
      <c r="B481" t="s">
        <v>53</v>
      </c>
      <c r="C481" t="s">
        <v>81</v>
      </c>
      <c r="D481" t="s">
        <v>11</v>
      </c>
      <c r="E481" t="s">
        <v>6</v>
      </c>
      <c r="F481" s="19">
        <v>0.875</v>
      </c>
      <c r="G481" s="25">
        <v>21</v>
      </c>
      <c r="H481" s="19" t="str">
        <f t="shared" si="8"/>
        <v>James River Bridge Toward Va Beach Summer Saturday 21</v>
      </c>
      <c r="I481" s="14">
        <f>+JRB!R28</f>
        <v>621</v>
      </c>
    </row>
    <row r="482" spans="1:9" x14ac:dyDescent="0.25">
      <c r="A482" t="s">
        <v>49</v>
      </c>
      <c r="B482" t="s">
        <v>53</v>
      </c>
      <c r="C482" t="s">
        <v>81</v>
      </c>
      <c r="D482" t="s">
        <v>11</v>
      </c>
      <c r="E482" t="s">
        <v>6</v>
      </c>
      <c r="F482" s="19">
        <v>0.91666666666666696</v>
      </c>
      <c r="G482" s="25">
        <v>22</v>
      </c>
      <c r="H482" s="19" t="str">
        <f t="shared" si="8"/>
        <v>James River Bridge Toward Va Beach Summer Saturday 22</v>
      </c>
      <c r="I482" s="11">
        <f>+JRB!R29</f>
        <v>477.15384615384613</v>
      </c>
    </row>
    <row r="483" spans="1:9" ht="15.75" thickBot="1" x14ac:dyDescent="0.3">
      <c r="A483" t="s">
        <v>49</v>
      </c>
      <c r="B483" t="s">
        <v>53</v>
      </c>
      <c r="C483" t="s">
        <v>81</v>
      </c>
      <c r="D483" t="s">
        <v>11</v>
      </c>
      <c r="E483" t="s">
        <v>6</v>
      </c>
      <c r="F483" s="19">
        <v>0.95833333333333304</v>
      </c>
      <c r="G483" s="25">
        <v>23</v>
      </c>
      <c r="H483" s="19" t="str">
        <f t="shared" si="8"/>
        <v>James River Bridge Toward Va Beach Summer Saturday 23</v>
      </c>
      <c r="I483" s="16">
        <f>+JRB!R30</f>
        <v>350.76923076923077</v>
      </c>
    </row>
    <row r="484" spans="1:9" x14ac:dyDescent="0.25">
      <c r="A484" t="s">
        <v>49</v>
      </c>
      <c r="B484" t="s">
        <v>53</v>
      </c>
      <c r="C484" t="s">
        <v>81</v>
      </c>
      <c r="D484" t="s">
        <v>11</v>
      </c>
      <c r="E484" t="s">
        <v>7</v>
      </c>
      <c r="F484" s="19">
        <v>0</v>
      </c>
      <c r="G484" s="25">
        <v>0</v>
      </c>
      <c r="H484" s="19" t="str">
        <f t="shared" si="8"/>
        <v>James River Bridge Toward Va Beach Summer Sunday 0</v>
      </c>
      <c r="I484" s="13">
        <f>+JRB!S7</f>
        <v>209.61538461538461</v>
      </c>
    </row>
    <row r="485" spans="1:9" x14ac:dyDescent="0.25">
      <c r="A485" t="s">
        <v>49</v>
      </c>
      <c r="B485" t="s">
        <v>53</v>
      </c>
      <c r="C485" t="s">
        <v>81</v>
      </c>
      <c r="D485" t="s">
        <v>11</v>
      </c>
      <c r="E485" t="s">
        <v>7</v>
      </c>
      <c r="F485" s="19">
        <v>4.1666666666666664E-2</v>
      </c>
      <c r="G485" s="25">
        <v>1</v>
      </c>
      <c r="H485" s="19" t="str">
        <f t="shared" si="8"/>
        <v>James River Bridge Toward Va Beach Summer Sunday 1</v>
      </c>
      <c r="I485" s="15">
        <f>+JRB!S8</f>
        <v>136.76923076923077</v>
      </c>
    </row>
    <row r="486" spans="1:9" x14ac:dyDescent="0.25">
      <c r="A486" t="s">
        <v>49</v>
      </c>
      <c r="B486" t="s">
        <v>53</v>
      </c>
      <c r="C486" t="s">
        <v>81</v>
      </c>
      <c r="D486" t="s">
        <v>11</v>
      </c>
      <c r="E486" t="s">
        <v>7</v>
      </c>
      <c r="F486" s="19">
        <v>8.3333333333333329E-2</v>
      </c>
      <c r="G486" s="25">
        <v>2</v>
      </c>
      <c r="H486" s="19" t="str">
        <f t="shared" si="8"/>
        <v>James River Bridge Toward Va Beach Summer Sunday 2</v>
      </c>
      <c r="I486" s="13">
        <f>+JRB!S9</f>
        <v>104.38461538461537</v>
      </c>
    </row>
    <row r="487" spans="1:9" x14ac:dyDescent="0.25">
      <c r="A487" t="s">
        <v>49</v>
      </c>
      <c r="B487" t="s">
        <v>53</v>
      </c>
      <c r="C487" t="s">
        <v>81</v>
      </c>
      <c r="D487" t="s">
        <v>11</v>
      </c>
      <c r="E487" t="s">
        <v>7</v>
      </c>
      <c r="F487" s="19">
        <v>0.125</v>
      </c>
      <c r="G487" s="25">
        <v>3</v>
      </c>
      <c r="H487" s="19" t="str">
        <f t="shared" si="8"/>
        <v>James River Bridge Toward Va Beach Summer Sunday 3</v>
      </c>
      <c r="I487" s="15">
        <f>+JRB!S10</f>
        <v>63.615384615384613</v>
      </c>
    </row>
    <row r="488" spans="1:9" x14ac:dyDescent="0.25">
      <c r="A488" t="s">
        <v>49</v>
      </c>
      <c r="B488" t="s">
        <v>53</v>
      </c>
      <c r="C488" t="s">
        <v>81</v>
      </c>
      <c r="D488" t="s">
        <v>11</v>
      </c>
      <c r="E488" t="s">
        <v>7</v>
      </c>
      <c r="F488" s="19">
        <v>0.16666666666666699</v>
      </c>
      <c r="G488" s="25">
        <v>4</v>
      </c>
      <c r="H488" s="19" t="str">
        <f t="shared" si="8"/>
        <v>James River Bridge Toward Va Beach Summer Sunday 4</v>
      </c>
      <c r="I488" s="13">
        <f>+JRB!S11</f>
        <v>61.92307692307692</v>
      </c>
    </row>
    <row r="489" spans="1:9" x14ac:dyDescent="0.25">
      <c r="A489" t="s">
        <v>49</v>
      </c>
      <c r="B489" t="s">
        <v>53</v>
      </c>
      <c r="C489" t="s">
        <v>81</v>
      </c>
      <c r="D489" t="s">
        <v>11</v>
      </c>
      <c r="E489" t="s">
        <v>7</v>
      </c>
      <c r="F489" s="19">
        <v>0.20833333333333301</v>
      </c>
      <c r="G489" s="25">
        <v>5</v>
      </c>
      <c r="H489" s="19" t="str">
        <f t="shared" si="8"/>
        <v>James River Bridge Toward Va Beach Summer Sunday 5</v>
      </c>
      <c r="I489" s="15">
        <f>+JRB!S12</f>
        <v>85.230769230769226</v>
      </c>
    </row>
    <row r="490" spans="1:9" x14ac:dyDescent="0.25">
      <c r="A490" t="s">
        <v>49</v>
      </c>
      <c r="B490" t="s">
        <v>53</v>
      </c>
      <c r="C490" t="s">
        <v>81</v>
      </c>
      <c r="D490" t="s">
        <v>11</v>
      </c>
      <c r="E490" t="s">
        <v>7</v>
      </c>
      <c r="F490" s="19">
        <v>0.25</v>
      </c>
      <c r="G490" s="25">
        <v>6</v>
      </c>
      <c r="H490" s="19" t="str">
        <f t="shared" si="8"/>
        <v>James River Bridge Toward Va Beach Summer Sunday 6</v>
      </c>
      <c r="I490" s="13">
        <f>+JRB!S13</f>
        <v>142.69230769230768</v>
      </c>
    </row>
    <row r="491" spans="1:9" x14ac:dyDescent="0.25">
      <c r="A491" t="s">
        <v>49</v>
      </c>
      <c r="B491" t="s">
        <v>53</v>
      </c>
      <c r="C491" t="s">
        <v>81</v>
      </c>
      <c r="D491" t="s">
        <v>11</v>
      </c>
      <c r="E491" t="s">
        <v>7</v>
      </c>
      <c r="F491" s="19">
        <v>0.29166666666666702</v>
      </c>
      <c r="G491" s="25">
        <v>7</v>
      </c>
      <c r="H491" s="19" t="str">
        <f t="shared" si="8"/>
        <v>James River Bridge Toward Va Beach Summer Sunday 7</v>
      </c>
      <c r="I491" s="15">
        <f>+JRB!S14</f>
        <v>219.23076923076925</v>
      </c>
    </row>
    <row r="492" spans="1:9" x14ac:dyDescent="0.25">
      <c r="A492" t="s">
        <v>49</v>
      </c>
      <c r="B492" t="s">
        <v>53</v>
      </c>
      <c r="C492" t="s">
        <v>81</v>
      </c>
      <c r="D492" t="s">
        <v>11</v>
      </c>
      <c r="E492" t="s">
        <v>7</v>
      </c>
      <c r="F492" s="19">
        <v>0.33333333333333298</v>
      </c>
      <c r="G492" s="25">
        <v>8</v>
      </c>
      <c r="H492" s="19" t="str">
        <f t="shared" si="8"/>
        <v>James River Bridge Toward Va Beach Summer Sunday 8</v>
      </c>
      <c r="I492" s="13">
        <f>+JRB!S15</f>
        <v>331.69230769230768</v>
      </c>
    </row>
    <row r="493" spans="1:9" x14ac:dyDescent="0.25">
      <c r="A493" t="s">
        <v>49</v>
      </c>
      <c r="B493" t="s">
        <v>53</v>
      </c>
      <c r="C493" t="s">
        <v>81</v>
      </c>
      <c r="D493" t="s">
        <v>11</v>
      </c>
      <c r="E493" t="s">
        <v>7</v>
      </c>
      <c r="F493" s="19">
        <v>0.375</v>
      </c>
      <c r="G493" s="25">
        <v>9</v>
      </c>
      <c r="H493" s="19" t="str">
        <f t="shared" si="8"/>
        <v>James River Bridge Toward Va Beach Summer Sunday 9</v>
      </c>
      <c r="I493" s="15">
        <f>+JRB!S16</f>
        <v>438.07692307692309</v>
      </c>
    </row>
    <row r="494" spans="1:9" x14ac:dyDescent="0.25">
      <c r="A494" t="s">
        <v>49</v>
      </c>
      <c r="B494" t="s">
        <v>53</v>
      </c>
      <c r="C494" t="s">
        <v>81</v>
      </c>
      <c r="D494" t="s">
        <v>11</v>
      </c>
      <c r="E494" t="s">
        <v>7</v>
      </c>
      <c r="F494" s="19">
        <v>0.41666666666666702</v>
      </c>
      <c r="G494" s="25">
        <v>10</v>
      </c>
      <c r="H494" s="19" t="str">
        <f t="shared" si="8"/>
        <v>James River Bridge Toward Va Beach Summer Sunday 10</v>
      </c>
      <c r="I494" s="13">
        <f>+JRB!S17</f>
        <v>537.92307692307691</v>
      </c>
    </row>
    <row r="495" spans="1:9" x14ac:dyDescent="0.25">
      <c r="A495" t="s">
        <v>49</v>
      </c>
      <c r="B495" t="s">
        <v>53</v>
      </c>
      <c r="C495" t="s">
        <v>81</v>
      </c>
      <c r="D495" t="s">
        <v>11</v>
      </c>
      <c r="E495" t="s">
        <v>7</v>
      </c>
      <c r="F495" s="19">
        <v>0.45833333333333298</v>
      </c>
      <c r="G495" s="25">
        <v>11</v>
      </c>
      <c r="H495" s="19" t="str">
        <f t="shared" si="8"/>
        <v>James River Bridge Toward Va Beach Summer Sunday 11</v>
      </c>
      <c r="I495" s="15">
        <f>+JRB!S18</f>
        <v>624</v>
      </c>
    </row>
    <row r="496" spans="1:9" x14ac:dyDescent="0.25">
      <c r="A496" t="s">
        <v>49</v>
      </c>
      <c r="B496" t="s">
        <v>53</v>
      </c>
      <c r="C496" t="s">
        <v>81</v>
      </c>
      <c r="D496" t="s">
        <v>11</v>
      </c>
      <c r="E496" t="s">
        <v>7</v>
      </c>
      <c r="F496" s="19">
        <v>0.5</v>
      </c>
      <c r="G496" s="25">
        <v>12</v>
      </c>
      <c r="H496" s="19" t="str">
        <f t="shared" si="8"/>
        <v>James River Bridge Toward Va Beach Summer Sunday 12</v>
      </c>
      <c r="I496" s="13">
        <f>+JRB!S19</f>
        <v>776.15384615384608</v>
      </c>
    </row>
    <row r="497" spans="1:9" x14ac:dyDescent="0.25">
      <c r="A497" t="s">
        <v>49</v>
      </c>
      <c r="B497" t="s">
        <v>53</v>
      </c>
      <c r="C497" t="s">
        <v>81</v>
      </c>
      <c r="D497" t="s">
        <v>11</v>
      </c>
      <c r="E497" t="s">
        <v>7</v>
      </c>
      <c r="F497" s="19">
        <v>0.54166666666666696</v>
      </c>
      <c r="G497" s="25">
        <v>13</v>
      </c>
      <c r="H497" s="19" t="str">
        <f t="shared" si="8"/>
        <v>James River Bridge Toward Va Beach Summer Sunday 13</v>
      </c>
      <c r="I497" s="15">
        <f>+JRB!S20</f>
        <v>874</v>
      </c>
    </row>
    <row r="498" spans="1:9" x14ac:dyDescent="0.25">
      <c r="A498" t="s">
        <v>49</v>
      </c>
      <c r="B498" t="s">
        <v>53</v>
      </c>
      <c r="C498" t="s">
        <v>81</v>
      </c>
      <c r="D498" t="s">
        <v>11</v>
      </c>
      <c r="E498" t="s">
        <v>7</v>
      </c>
      <c r="F498" s="19">
        <v>0.58333333333333304</v>
      </c>
      <c r="G498" s="25">
        <v>14</v>
      </c>
      <c r="H498" s="19" t="str">
        <f t="shared" si="8"/>
        <v>James River Bridge Toward Va Beach Summer Sunday 14</v>
      </c>
      <c r="I498" s="13">
        <f>+JRB!S21</f>
        <v>986.46153846153857</v>
      </c>
    </row>
    <row r="499" spans="1:9" x14ac:dyDescent="0.25">
      <c r="A499" t="s">
        <v>49</v>
      </c>
      <c r="B499" t="s">
        <v>53</v>
      </c>
      <c r="C499" t="s">
        <v>81</v>
      </c>
      <c r="D499" t="s">
        <v>11</v>
      </c>
      <c r="E499" t="s">
        <v>7</v>
      </c>
      <c r="F499" s="19">
        <v>0.625</v>
      </c>
      <c r="G499" s="25">
        <v>15</v>
      </c>
      <c r="H499" s="19" t="str">
        <f t="shared" si="8"/>
        <v>James River Bridge Toward Va Beach Summer Sunday 15</v>
      </c>
      <c r="I499" s="15">
        <f>+JRB!S22</f>
        <v>946.76923076923072</v>
      </c>
    </row>
    <row r="500" spans="1:9" x14ac:dyDescent="0.25">
      <c r="A500" t="s">
        <v>49</v>
      </c>
      <c r="B500" t="s">
        <v>53</v>
      </c>
      <c r="C500" t="s">
        <v>81</v>
      </c>
      <c r="D500" t="s">
        <v>11</v>
      </c>
      <c r="E500" t="s">
        <v>7</v>
      </c>
      <c r="F500" s="19">
        <v>0.66666666666666696</v>
      </c>
      <c r="G500" s="25">
        <v>16</v>
      </c>
      <c r="H500" s="19" t="str">
        <f t="shared" si="8"/>
        <v>James River Bridge Toward Va Beach Summer Sunday 16</v>
      </c>
      <c r="I500" s="13">
        <f>+JRB!S23</f>
        <v>876.38461538461547</v>
      </c>
    </row>
    <row r="501" spans="1:9" x14ac:dyDescent="0.25">
      <c r="A501" t="s">
        <v>49</v>
      </c>
      <c r="B501" t="s">
        <v>53</v>
      </c>
      <c r="C501" t="s">
        <v>81</v>
      </c>
      <c r="D501" t="s">
        <v>11</v>
      </c>
      <c r="E501" t="s">
        <v>7</v>
      </c>
      <c r="F501" s="19">
        <v>0.70833333333333304</v>
      </c>
      <c r="G501" s="25">
        <v>17</v>
      </c>
      <c r="H501" s="19" t="str">
        <f t="shared" si="8"/>
        <v>James River Bridge Toward Va Beach Summer Sunday 17</v>
      </c>
      <c r="I501" s="15">
        <f>+JRB!S24</f>
        <v>834.15384615384608</v>
      </c>
    </row>
    <row r="502" spans="1:9" x14ac:dyDescent="0.25">
      <c r="A502" t="s">
        <v>49</v>
      </c>
      <c r="B502" t="s">
        <v>53</v>
      </c>
      <c r="C502" t="s">
        <v>81</v>
      </c>
      <c r="D502" t="s">
        <v>11</v>
      </c>
      <c r="E502" t="s">
        <v>7</v>
      </c>
      <c r="F502" s="19">
        <v>0.75</v>
      </c>
      <c r="G502" s="25">
        <v>18</v>
      </c>
      <c r="H502" s="19" t="str">
        <f t="shared" si="8"/>
        <v>James River Bridge Toward Va Beach Summer Sunday 18</v>
      </c>
      <c r="I502" s="13">
        <f>+JRB!S25</f>
        <v>699.30769230769238</v>
      </c>
    </row>
    <row r="503" spans="1:9" x14ac:dyDescent="0.25">
      <c r="A503" t="s">
        <v>49</v>
      </c>
      <c r="B503" t="s">
        <v>53</v>
      </c>
      <c r="C503" t="s">
        <v>81</v>
      </c>
      <c r="D503" t="s">
        <v>11</v>
      </c>
      <c r="E503" t="s">
        <v>7</v>
      </c>
      <c r="F503" s="19">
        <v>0.79166666666666696</v>
      </c>
      <c r="G503" s="25">
        <v>19</v>
      </c>
      <c r="H503" s="19" t="str">
        <f t="shared" si="8"/>
        <v>James River Bridge Toward Va Beach Summer Sunday 19</v>
      </c>
      <c r="I503" s="15">
        <f>+JRB!S26</f>
        <v>615.38461538461536</v>
      </c>
    </row>
    <row r="504" spans="1:9" x14ac:dyDescent="0.25">
      <c r="A504" t="s">
        <v>49</v>
      </c>
      <c r="B504" t="s">
        <v>53</v>
      </c>
      <c r="C504" t="s">
        <v>81</v>
      </c>
      <c r="D504" t="s">
        <v>11</v>
      </c>
      <c r="E504" t="s">
        <v>7</v>
      </c>
      <c r="F504" s="19">
        <v>0.83333333333333304</v>
      </c>
      <c r="G504" s="25">
        <v>20</v>
      </c>
      <c r="H504" s="19" t="str">
        <f t="shared" si="8"/>
        <v>James River Bridge Toward Va Beach Summer Sunday 20</v>
      </c>
      <c r="I504" s="13">
        <f>+JRB!S27</f>
        <v>508.69230769230762</v>
      </c>
    </row>
    <row r="505" spans="1:9" x14ac:dyDescent="0.25">
      <c r="A505" t="s">
        <v>49</v>
      </c>
      <c r="B505" t="s">
        <v>53</v>
      </c>
      <c r="C505" t="s">
        <v>81</v>
      </c>
      <c r="D505" t="s">
        <v>11</v>
      </c>
      <c r="E505" t="s">
        <v>7</v>
      </c>
      <c r="F505" s="19">
        <v>0.875</v>
      </c>
      <c r="G505" s="25">
        <v>21</v>
      </c>
      <c r="H505" s="19" t="str">
        <f t="shared" si="8"/>
        <v>James River Bridge Toward Va Beach Summer Sunday 21</v>
      </c>
      <c r="I505" s="15">
        <f>+JRB!S28</f>
        <v>398.07692307692309</v>
      </c>
    </row>
    <row r="506" spans="1:9" x14ac:dyDescent="0.25">
      <c r="A506" t="s">
        <v>49</v>
      </c>
      <c r="B506" t="s">
        <v>53</v>
      </c>
      <c r="C506" t="s">
        <v>81</v>
      </c>
      <c r="D506" t="s">
        <v>11</v>
      </c>
      <c r="E506" t="s">
        <v>7</v>
      </c>
      <c r="F506" s="19">
        <v>0.91666666666666696</v>
      </c>
      <c r="G506" s="25">
        <v>22</v>
      </c>
      <c r="H506" s="19" t="str">
        <f t="shared" si="8"/>
        <v>James River Bridge Toward Va Beach Summer Sunday 22</v>
      </c>
      <c r="I506" s="13">
        <f>+JRB!S29</f>
        <v>286.07692307692309</v>
      </c>
    </row>
    <row r="507" spans="1:9" ht="15.75" thickBot="1" x14ac:dyDescent="0.3">
      <c r="A507" s="29" t="s">
        <v>49</v>
      </c>
      <c r="B507" s="29" t="s">
        <v>53</v>
      </c>
      <c r="C507" s="29" t="s">
        <v>81</v>
      </c>
      <c r="D507" s="29" t="s">
        <v>11</v>
      </c>
      <c r="E507" s="29" t="s">
        <v>7</v>
      </c>
      <c r="F507" s="30">
        <v>0.95833333333333304</v>
      </c>
      <c r="G507" s="31">
        <v>23</v>
      </c>
      <c r="H507" s="32" t="str">
        <f t="shared" si="8"/>
        <v>James River Bridge Toward Va Beach Summer Sunday 23</v>
      </c>
      <c r="I507" s="17">
        <f>+JRB!S30</f>
        <v>211.23076923076923</v>
      </c>
    </row>
    <row r="508" spans="1:9" x14ac:dyDescent="0.25">
      <c r="A508" t="s">
        <v>49</v>
      </c>
      <c r="B508" t="s">
        <v>53</v>
      </c>
      <c r="C508" t="s">
        <v>81</v>
      </c>
      <c r="D508" t="s">
        <v>12</v>
      </c>
      <c r="E508" t="s">
        <v>1</v>
      </c>
      <c r="F508" s="19">
        <v>0</v>
      </c>
      <c r="G508" s="25">
        <v>0</v>
      </c>
      <c r="H508" s="19" t="str">
        <f t="shared" si="8"/>
        <v>James River Bridge Toward Va Beach Non-Summer Monday 0</v>
      </c>
      <c r="I508" s="11">
        <f>+JRB!M32</f>
        <v>90.868421052631575</v>
      </c>
    </row>
    <row r="509" spans="1:9" x14ac:dyDescent="0.25">
      <c r="A509" t="s">
        <v>49</v>
      </c>
      <c r="B509" t="s">
        <v>53</v>
      </c>
      <c r="C509" t="s">
        <v>81</v>
      </c>
      <c r="D509" t="s">
        <v>12</v>
      </c>
      <c r="E509" t="s">
        <v>1</v>
      </c>
      <c r="F509" s="19">
        <v>4.1666666666666664E-2</v>
      </c>
      <c r="G509" s="25">
        <v>1</v>
      </c>
      <c r="H509" s="19" t="str">
        <f t="shared" si="8"/>
        <v>James River Bridge Toward Va Beach Non-Summer Monday 1</v>
      </c>
      <c r="I509" s="14">
        <f>+JRB!M33</f>
        <v>47.815789473684212</v>
      </c>
    </row>
    <row r="510" spans="1:9" x14ac:dyDescent="0.25">
      <c r="A510" t="s">
        <v>49</v>
      </c>
      <c r="B510" t="s">
        <v>53</v>
      </c>
      <c r="C510" t="s">
        <v>81</v>
      </c>
      <c r="D510" t="s">
        <v>12</v>
      </c>
      <c r="E510" t="s">
        <v>1</v>
      </c>
      <c r="F510" s="19">
        <v>8.3333333333333329E-2</v>
      </c>
      <c r="G510" s="25">
        <v>2</v>
      </c>
      <c r="H510" s="19" t="str">
        <f t="shared" si="8"/>
        <v>James River Bridge Toward Va Beach Non-Summer Monday 2</v>
      </c>
      <c r="I510" s="11">
        <f>+JRB!M34</f>
        <v>33.789473684210527</v>
      </c>
    </row>
    <row r="511" spans="1:9" x14ac:dyDescent="0.25">
      <c r="A511" t="s">
        <v>49</v>
      </c>
      <c r="B511" t="s">
        <v>53</v>
      </c>
      <c r="C511" t="s">
        <v>81</v>
      </c>
      <c r="D511" t="s">
        <v>12</v>
      </c>
      <c r="E511" t="s">
        <v>1</v>
      </c>
      <c r="F511" s="19">
        <v>0.125</v>
      </c>
      <c r="G511" s="25">
        <v>3</v>
      </c>
      <c r="H511" s="19" t="str">
        <f t="shared" si="8"/>
        <v>James River Bridge Toward Va Beach Non-Summer Monday 3</v>
      </c>
      <c r="I511" s="14">
        <f>+JRB!M35</f>
        <v>36.394736842105267</v>
      </c>
    </row>
    <row r="512" spans="1:9" x14ac:dyDescent="0.25">
      <c r="A512" t="s">
        <v>49</v>
      </c>
      <c r="B512" t="s">
        <v>53</v>
      </c>
      <c r="C512" t="s">
        <v>81</v>
      </c>
      <c r="D512" t="s">
        <v>12</v>
      </c>
      <c r="E512" t="s">
        <v>1</v>
      </c>
      <c r="F512" s="19">
        <v>0.16666666666666699</v>
      </c>
      <c r="G512" s="25">
        <v>4</v>
      </c>
      <c r="H512" s="19" t="str">
        <f t="shared" si="8"/>
        <v>James River Bridge Toward Va Beach Non-Summer Monday 4</v>
      </c>
      <c r="I512" s="11">
        <f>+JRB!M36</f>
        <v>107.10526315789474</v>
      </c>
    </row>
    <row r="513" spans="1:9" x14ac:dyDescent="0.25">
      <c r="A513" t="s">
        <v>49</v>
      </c>
      <c r="B513" t="s">
        <v>53</v>
      </c>
      <c r="C513" t="s">
        <v>81</v>
      </c>
      <c r="D513" t="s">
        <v>12</v>
      </c>
      <c r="E513" t="s">
        <v>1</v>
      </c>
      <c r="F513" s="19">
        <v>0.20833333333333301</v>
      </c>
      <c r="G513" s="25">
        <v>5</v>
      </c>
      <c r="H513" s="19" t="str">
        <f t="shared" si="8"/>
        <v>James River Bridge Toward Va Beach Non-Summer Monday 5</v>
      </c>
      <c r="I513" s="14">
        <f>+JRB!M37</f>
        <v>341.28947368421052</v>
      </c>
    </row>
    <row r="514" spans="1:9" x14ac:dyDescent="0.25">
      <c r="A514" t="s">
        <v>49</v>
      </c>
      <c r="B514" t="s">
        <v>53</v>
      </c>
      <c r="C514" t="s">
        <v>81</v>
      </c>
      <c r="D514" t="s">
        <v>12</v>
      </c>
      <c r="E514" t="s">
        <v>1</v>
      </c>
      <c r="F514" s="19">
        <v>0.25</v>
      </c>
      <c r="G514" s="25">
        <v>6</v>
      </c>
      <c r="H514" s="19" t="str">
        <f t="shared" si="8"/>
        <v>James River Bridge Toward Va Beach Non-Summer Monday 6</v>
      </c>
      <c r="I514" s="11">
        <f>+JRB!M38</f>
        <v>443.81578947368422</v>
      </c>
    </row>
    <row r="515" spans="1:9" x14ac:dyDescent="0.25">
      <c r="A515" t="s">
        <v>49</v>
      </c>
      <c r="B515" t="s">
        <v>53</v>
      </c>
      <c r="C515" t="s">
        <v>81</v>
      </c>
      <c r="D515" t="s">
        <v>12</v>
      </c>
      <c r="E515" t="s">
        <v>1</v>
      </c>
      <c r="F515" s="19">
        <v>0.29166666666666702</v>
      </c>
      <c r="G515" s="25">
        <v>7</v>
      </c>
      <c r="H515" s="19" t="str">
        <f t="shared" si="8"/>
        <v>James River Bridge Toward Va Beach Non-Summer Monday 7</v>
      </c>
      <c r="I515" s="14">
        <f>+JRB!M39</f>
        <v>558.89473684210532</v>
      </c>
    </row>
    <row r="516" spans="1:9" x14ac:dyDescent="0.25">
      <c r="A516" t="s">
        <v>49</v>
      </c>
      <c r="B516" t="s">
        <v>53</v>
      </c>
      <c r="C516" t="s">
        <v>81</v>
      </c>
      <c r="D516" t="s">
        <v>12</v>
      </c>
      <c r="E516" t="s">
        <v>1</v>
      </c>
      <c r="F516" s="19">
        <v>0.33333333333333298</v>
      </c>
      <c r="G516" s="25">
        <v>8</v>
      </c>
      <c r="H516" s="19" t="str">
        <f t="shared" si="8"/>
        <v>James River Bridge Toward Va Beach Non-Summer Monday 8</v>
      </c>
      <c r="I516" s="11">
        <f>+JRB!M40</f>
        <v>521.84210526315792</v>
      </c>
    </row>
    <row r="517" spans="1:9" x14ac:dyDescent="0.25">
      <c r="A517" t="s">
        <v>49</v>
      </c>
      <c r="B517" t="s">
        <v>53</v>
      </c>
      <c r="C517" t="s">
        <v>81</v>
      </c>
      <c r="D517" t="s">
        <v>12</v>
      </c>
      <c r="E517" t="s">
        <v>1</v>
      </c>
      <c r="F517" s="19">
        <v>0.375</v>
      </c>
      <c r="G517" s="25">
        <v>9</v>
      </c>
      <c r="H517" s="19" t="str">
        <f t="shared" si="8"/>
        <v>James River Bridge Toward Va Beach Non-Summer Monday 9</v>
      </c>
      <c r="I517" s="14">
        <f>+JRB!M41</f>
        <v>465.92105263157896</v>
      </c>
    </row>
    <row r="518" spans="1:9" x14ac:dyDescent="0.25">
      <c r="A518" t="s">
        <v>49</v>
      </c>
      <c r="B518" t="s">
        <v>53</v>
      </c>
      <c r="C518" t="s">
        <v>81</v>
      </c>
      <c r="D518" t="s">
        <v>12</v>
      </c>
      <c r="E518" t="s">
        <v>1</v>
      </c>
      <c r="F518" s="19">
        <v>0.41666666666666702</v>
      </c>
      <c r="G518" s="25">
        <v>10</v>
      </c>
      <c r="H518" s="19" t="str">
        <f t="shared" si="8"/>
        <v>James River Bridge Toward Va Beach Non-Summer Monday 10</v>
      </c>
      <c r="I518" s="11">
        <f>+JRB!M42</f>
        <v>506.36842105263156</v>
      </c>
    </row>
    <row r="519" spans="1:9" x14ac:dyDescent="0.25">
      <c r="A519" t="s">
        <v>49</v>
      </c>
      <c r="B519" t="s">
        <v>53</v>
      </c>
      <c r="C519" t="s">
        <v>81</v>
      </c>
      <c r="D519" t="s">
        <v>12</v>
      </c>
      <c r="E519" t="s">
        <v>1</v>
      </c>
      <c r="F519" s="19">
        <v>0.45833333333333298</v>
      </c>
      <c r="G519" s="25">
        <v>11</v>
      </c>
      <c r="H519" s="19" t="str">
        <f t="shared" si="8"/>
        <v>James River Bridge Toward Va Beach Non-Summer Monday 11</v>
      </c>
      <c r="I519" s="14">
        <f>+JRB!M43</f>
        <v>588.4473684210526</v>
      </c>
    </row>
    <row r="520" spans="1:9" x14ac:dyDescent="0.25">
      <c r="A520" t="s">
        <v>49</v>
      </c>
      <c r="B520" t="s">
        <v>53</v>
      </c>
      <c r="C520" t="s">
        <v>81</v>
      </c>
      <c r="D520" t="s">
        <v>12</v>
      </c>
      <c r="E520" t="s">
        <v>1</v>
      </c>
      <c r="F520" s="19">
        <v>0.5</v>
      </c>
      <c r="G520" s="25">
        <v>12</v>
      </c>
      <c r="H520" s="19" t="str">
        <f t="shared" si="8"/>
        <v>James River Bridge Toward Va Beach Non-Summer Monday 12</v>
      </c>
      <c r="I520" s="11">
        <f>+JRB!M44</f>
        <v>665.3947368421052</v>
      </c>
    </row>
    <row r="521" spans="1:9" x14ac:dyDescent="0.25">
      <c r="A521" t="s">
        <v>49</v>
      </c>
      <c r="B521" t="s">
        <v>53</v>
      </c>
      <c r="C521" t="s">
        <v>81</v>
      </c>
      <c r="D521" t="s">
        <v>12</v>
      </c>
      <c r="E521" t="s">
        <v>1</v>
      </c>
      <c r="F521" s="19">
        <v>0.54166666666666696</v>
      </c>
      <c r="G521" s="25">
        <v>13</v>
      </c>
      <c r="H521" s="19" t="str">
        <f t="shared" si="8"/>
        <v>James River Bridge Toward Va Beach Non-Summer Monday 13</v>
      </c>
      <c r="I521" s="14">
        <f>+JRB!M45</f>
        <v>732.23684210526312</v>
      </c>
    </row>
    <row r="522" spans="1:9" x14ac:dyDescent="0.25">
      <c r="A522" t="s">
        <v>49</v>
      </c>
      <c r="B522" t="s">
        <v>53</v>
      </c>
      <c r="C522" t="s">
        <v>81</v>
      </c>
      <c r="D522" t="s">
        <v>12</v>
      </c>
      <c r="E522" t="s">
        <v>1</v>
      </c>
      <c r="F522" s="19">
        <v>0.58333333333333304</v>
      </c>
      <c r="G522" s="25">
        <v>14</v>
      </c>
      <c r="H522" s="19" t="str">
        <f t="shared" si="8"/>
        <v>James River Bridge Toward Va Beach Non-Summer Monday 14</v>
      </c>
      <c r="I522" s="11">
        <f>+JRB!M46</f>
        <v>1023.6578947368421</v>
      </c>
    </row>
    <row r="523" spans="1:9" x14ac:dyDescent="0.25">
      <c r="A523" t="s">
        <v>49</v>
      </c>
      <c r="B523" t="s">
        <v>53</v>
      </c>
      <c r="C523" t="s">
        <v>81</v>
      </c>
      <c r="D523" t="s">
        <v>12</v>
      </c>
      <c r="E523" t="s">
        <v>1</v>
      </c>
      <c r="F523" s="19">
        <v>0.625</v>
      </c>
      <c r="G523" s="25">
        <v>15</v>
      </c>
      <c r="H523" s="19" t="str">
        <f t="shared" si="8"/>
        <v>James River Bridge Toward Va Beach Non-Summer Monday 15</v>
      </c>
      <c r="I523" s="14">
        <f>+JRB!M47</f>
        <v>1627.0526315789475</v>
      </c>
    </row>
    <row r="524" spans="1:9" x14ac:dyDescent="0.25">
      <c r="A524" t="s">
        <v>49</v>
      </c>
      <c r="B524" t="s">
        <v>53</v>
      </c>
      <c r="C524" t="s">
        <v>81</v>
      </c>
      <c r="D524" t="s">
        <v>12</v>
      </c>
      <c r="E524" t="s">
        <v>1</v>
      </c>
      <c r="F524" s="19">
        <v>0.66666666666666696</v>
      </c>
      <c r="G524" s="25">
        <v>16</v>
      </c>
      <c r="H524" s="19" t="str">
        <f t="shared" si="8"/>
        <v>James River Bridge Toward Va Beach Non-Summer Monday 16</v>
      </c>
      <c r="I524" s="11">
        <f>+JRB!M48</f>
        <v>1852.3157894736842</v>
      </c>
    </row>
    <row r="525" spans="1:9" x14ac:dyDescent="0.25">
      <c r="A525" t="s">
        <v>49</v>
      </c>
      <c r="B525" t="s">
        <v>53</v>
      </c>
      <c r="C525" t="s">
        <v>81</v>
      </c>
      <c r="D525" t="s">
        <v>12</v>
      </c>
      <c r="E525" t="s">
        <v>1</v>
      </c>
      <c r="F525" s="19">
        <v>0.70833333333333304</v>
      </c>
      <c r="G525" s="25">
        <v>17</v>
      </c>
      <c r="H525" s="19" t="str">
        <f t="shared" si="8"/>
        <v>James River Bridge Toward Va Beach Non-Summer Monday 17</v>
      </c>
      <c r="I525" s="14">
        <f>+JRB!M49</f>
        <v>1679.6052631578946</v>
      </c>
    </row>
    <row r="526" spans="1:9" x14ac:dyDescent="0.25">
      <c r="A526" t="s">
        <v>49</v>
      </c>
      <c r="B526" t="s">
        <v>53</v>
      </c>
      <c r="C526" t="s">
        <v>81</v>
      </c>
      <c r="D526" t="s">
        <v>12</v>
      </c>
      <c r="E526" t="s">
        <v>1</v>
      </c>
      <c r="F526" s="19">
        <v>0.75</v>
      </c>
      <c r="G526" s="25">
        <v>18</v>
      </c>
      <c r="H526" s="19" t="str">
        <f t="shared" si="8"/>
        <v>James River Bridge Toward Va Beach Non-Summer Monday 18</v>
      </c>
      <c r="I526" s="11">
        <f>+JRB!M50</f>
        <v>1029.078947368421</v>
      </c>
    </row>
    <row r="527" spans="1:9" x14ac:dyDescent="0.25">
      <c r="A527" t="s">
        <v>49</v>
      </c>
      <c r="B527" t="s">
        <v>53</v>
      </c>
      <c r="C527" t="s">
        <v>81</v>
      </c>
      <c r="D527" t="s">
        <v>12</v>
      </c>
      <c r="E527" t="s">
        <v>1</v>
      </c>
      <c r="F527" s="19">
        <v>0.79166666666666696</v>
      </c>
      <c r="G527" s="25">
        <v>19</v>
      </c>
      <c r="H527" s="19" t="str">
        <f t="shared" si="8"/>
        <v>James River Bridge Toward Va Beach Non-Summer Monday 19</v>
      </c>
      <c r="I527" s="14">
        <f>+JRB!M51</f>
        <v>645.86842105263156</v>
      </c>
    </row>
    <row r="528" spans="1:9" x14ac:dyDescent="0.25">
      <c r="A528" t="s">
        <v>49</v>
      </c>
      <c r="B528" t="s">
        <v>53</v>
      </c>
      <c r="C528" t="s">
        <v>81</v>
      </c>
      <c r="D528" t="s">
        <v>12</v>
      </c>
      <c r="E528" t="s">
        <v>1</v>
      </c>
      <c r="F528" s="19">
        <v>0.83333333333333304</v>
      </c>
      <c r="G528" s="25">
        <v>20</v>
      </c>
      <c r="H528" s="19" t="str">
        <f t="shared" si="8"/>
        <v>James River Bridge Toward Va Beach Non-Summer Monday 20</v>
      </c>
      <c r="I528" s="11">
        <f>+JRB!M52</f>
        <v>501.78947368421052</v>
      </c>
    </row>
    <row r="529" spans="1:9" x14ac:dyDescent="0.25">
      <c r="A529" t="s">
        <v>49</v>
      </c>
      <c r="B529" t="s">
        <v>53</v>
      </c>
      <c r="C529" t="s">
        <v>81</v>
      </c>
      <c r="D529" t="s">
        <v>12</v>
      </c>
      <c r="E529" t="s">
        <v>1</v>
      </c>
      <c r="F529" s="19">
        <v>0.875</v>
      </c>
      <c r="G529" s="25">
        <v>21</v>
      </c>
      <c r="H529" s="19" t="str">
        <f t="shared" si="8"/>
        <v>James River Bridge Toward Va Beach Non-Summer Monday 21</v>
      </c>
      <c r="I529" s="14">
        <f>+JRB!M53</f>
        <v>385.84210526315792</v>
      </c>
    </row>
    <row r="530" spans="1:9" x14ac:dyDescent="0.25">
      <c r="A530" t="s">
        <v>49</v>
      </c>
      <c r="B530" t="s">
        <v>53</v>
      </c>
      <c r="C530" t="s">
        <v>81</v>
      </c>
      <c r="D530" t="s">
        <v>12</v>
      </c>
      <c r="E530" t="s">
        <v>1</v>
      </c>
      <c r="F530" s="19">
        <v>0.91666666666666696</v>
      </c>
      <c r="G530" s="25">
        <v>22</v>
      </c>
      <c r="H530" s="19" t="str">
        <f t="shared" si="8"/>
        <v>James River Bridge Toward Va Beach Non-Summer Monday 22</v>
      </c>
      <c r="I530" s="11">
        <f>+JRB!M54</f>
        <v>258.4736842105263</v>
      </c>
    </row>
    <row r="531" spans="1:9" ht="15.75" thickBot="1" x14ac:dyDescent="0.3">
      <c r="A531" t="s">
        <v>49</v>
      </c>
      <c r="B531" t="s">
        <v>53</v>
      </c>
      <c r="C531" t="s">
        <v>81</v>
      </c>
      <c r="D531" t="s">
        <v>12</v>
      </c>
      <c r="E531" t="s">
        <v>1</v>
      </c>
      <c r="F531" s="19">
        <v>0.95833333333333304</v>
      </c>
      <c r="G531" s="25">
        <v>23</v>
      </c>
      <c r="H531" s="19" t="str">
        <f t="shared" si="8"/>
        <v>James River Bridge Toward Va Beach Non-Summer Monday 23</v>
      </c>
      <c r="I531" s="16">
        <f>+JRB!M55</f>
        <v>152.57894736842107</v>
      </c>
    </row>
    <row r="532" spans="1:9" x14ac:dyDescent="0.25">
      <c r="A532" t="s">
        <v>49</v>
      </c>
      <c r="B532" t="s">
        <v>53</v>
      </c>
      <c r="C532" t="s">
        <v>81</v>
      </c>
      <c r="D532" t="s">
        <v>12</v>
      </c>
      <c r="E532" t="s">
        <v>2</v>
      </c>
      <c r="F532" s="19">
        <v>0</v>
      </c>
      <c r="G532" s="25">
        <v>0</v>
      </c>
      <c r="H532" s="19" t="str">
        <f t="shared" si="8"/>
        <v>James River Bridge Toward Va Beach Non-Summer Tuesday 0</v>
      </c>
      <c r="I532" s="12">
        <f>+JRB!N32</f>
        <v>195.91666666666666</v>
      </c>
    </row>
    <row r="533" spans="1:9" x14ac:dyDescent="0.25">
      <c r="A533" t="s">
        <v>49</v>
      </c>
      <c r="B533" t="s">
        <v>53</v>
      </c>
      <c r="C533" t="s">
        <v>81</v>
      </c>
      <c r="D533" t="s">
        <v>12</v>
      </c>
      <c r="E533" t="s">
        <v>2</v>
      </c>
      <c r="F533" s="19">
        <v>4.1666666666666664E-2</v>
      </c>
      <c r="G533" s="25">
        <v>1</v>
      </c>
      <c r="H533" s="19" t="str">
        <f t="shared" ref="H533:H596" si="9">+CONCATENATE(A533," ",C533," ",D533," ",E533," ",G533)</f>
        <v>James River Bridge Toward Va Beach Non-Summer Tuesday 1</v>
      </c>
      <c r="I533" s="14">
        <f>+JRB!N33</f>
        <v>58.638888888888886</v>
      </c>
    </row>
    <row r="534" spans="1:9" x14ac:dyDescent="0.25">
      <c r="A534" t="s">
        <v>49</v>
      </c>
      <c r="B534" t="s">
        <v>53</v>
      </c>
      <c r="C534" t="s">
        <v>81</v>
      </c>
      <c r="D534" t="s">
        <v>12</v>
      </c>
      <c r="E534" t="s">
        <v>2</v>
      </c>
      <c r="F534" s="19">
        <v>8.3333333333333329E-2</v>
      </c>
      <c r="G534" s="25">
        <v>2</v>
      </c>
      <c r="H534" s="19" t="str">
        <f t="shared" si="9"/>
        <v>James River Bridge Toward Va Beach Non-Summer Tuesday 2</v>
      </c>
      <c r="I534" s="12">
        <f>+JRB!N34</f>
        <v>45.916666666666664</v>
      </c>
    </row>
    <row r="535" spans="1:9" x14ac:dyDescent="0.25">
      <c r="A535" t="s">
        <v>49</v>
      </c>
      <c r="B535" t="s">
        <v>53</v>
      </c>
      <c r="C535" t="s">
        <v>81</v>
      </c>
      <c r="D535" t="s">
        <v>12</v>
      </c>
      <c r="E535" t="s">
        <v>2</v>
      </c>
      <c r="F535" s="19">
        <v>0.125</v>
      </c>
      <c r="G535" s="25">
        <v>3</v>
      </c>
      <c r="H535" s="19" t="str">
        <f t="shared" si="9"/>
        <v>James River Bridge Toward Va Beach Non-Summer Tuesday 3</v>
      </c>
      <c r="I535" s="14">
        <f>+JRB!N35</f>
        <v>39.527777777777779</v>
      </c>
    </row>
    <row r="536" spans="1:9" x14ac:dyDescent="0.25">
      <c r="A536" t="s">
        <v>49</v>
      </c>
      <c r="B536" t="s">
        <v>53</v>
      </c>
      <c r="C536" t="s">
        <v>81</v>
      </c>
      <c r="D536" t="s">
        <v>12</v>
      </c>
      <c r="E536" t="s">
        <v>2</v>
      </c>
      <c r="F536" s="19">
        <v>0.16666666666666699</v>
      </c>
      <c r="G536" s="25">
        <v>4</v>
      </c>
      <c r="H536" s="19" t="str">
        <f t="shared" si="9"/>
        <v>James River Bridge Toward Va Beach Non-Summer Tuesday 4</v>
      </c>
      <c r="I536" s="12">
        <f>+JRB!N36</f>
        <v>116.5</v>
      </c>
    </row>
    <row r="537" spans="1:9" x14ac:dyDescent="0.25">
      <c r="A537" t="s">
        <v>49</v>
      </c>
      <c r="B537" t="s">
        <v>53</v>
      </c>
      <c r="C537" t="s">
        <v>81</v>
      </c>
      <c r="D537" t="s">
        <v>12</v>
      </c>
      <c r="E537" t="s">
        <v>2</v>
      </c>
      <c r="F537" s="19">
        <v>0.20833333333333301</v>
      </c>
      <c r="G537" s="25">
        <v>5</v>
      </c>
      <c r="H537" s="19" t="str">
        <f t="shared" si="9"/>
        <v>James River Bridge Toward Va Beach Non-Summer Tuesday 5</v>
      </c>
      <c r="I537" s="14">
        <f>+JRB!N37</f>
        <v>387.80555555555554</v>
      </c>
    </row>
    <row r="538" spans="1:9" x14ac:dyDescent="0.25">
      <c r="A538" t="s">
        <v>49</v>
      </c>
      <c r="B538" t="s">
        <v>53</v>
      </c>
      <c r="C538" t="s">
        <v>81</v>
      </c>
      <c r="D538" t="s">
        <v>12</v>
      </c>
      <c r="E538" t="s">
        <v>2</v>
      </c>
      <c r="F538" s="19">
        <v>0.25</v>
      </c>
      <c r="G538" s="25">
        <v>6</v>
      </c>
      <c r="H538" s="19" t="str">
        <f t="shared" si="9"/>
        <v>James River Bridge Toward Va Beach Non-Summer Tuesday 6</v>
      </c>
      <c r="I538" s="12">
        <f>+JRB!N38</f>
        <v>514.61111111111109</v>
      </c>
    </row>
    <row r="539" spans="1:9" x14ac:dyDescent="0.25">
      <c r="A539" t="s">
        <v>49</v>
      </c>
      <c r="B539" t="s">
        <v>53</v>
      </c>
      <c r="C539" t="s">
        <v>81</v>
      </c>
      <c r="D539" t="s">
        <v>12</v>
      </c>
      <c r="E539" t="s">
        <v>2</v>
      </c>
      <c r="F539" s="19">
        <v>0.29166666666666702</v>
      </c>
      <c r="G539" s="25">
        <v>7</v>
      </c>
      <c r="H539" s="19" t="str">
        <f t="shared" si="9"/>
        <v>James River Bridge Toward Va Beach Non-Summer Tuesday 7</v>
      </c>
      <c r="I539" s="14">
        <f>+JRB!N39</f>
        <v>631.83333333333337</v>
      </c>
    </row>
    <row r="540" spans="1:9" x14ac:dyDescent="0.25">
      <c r="A540" t="s">
        <v>49</v>
      </c>
      <c r="B540" t="s">
        <v>53</v>
      </c>
      <c r="C540" t="s">
        <v>81</v>
      </c>
      <c r="D540" t="s">
        <v>12</v>
      </c>
      <c r="E540" t="s">
        <v>2</v>
      </c>
      <c r="F540" s="19">
        <v>0.33333333333333298</v>
      </c>
      <c r="G540" s="25">
        <v>8</v>
      </c>
      <c r="H540" s="19" t="str">
        <f t="shared" si="9"/>
        <v>James River Bridge Toward Va Beach Non-Summer Tuesday 8</v>
      </c>
      <c r="I540" s="12">
        <f>+JRB!N40</f>
        <v>560.16666666666674</v>
      </c>
    </row>
    <row r="541" spans="1:9" x14ac:dyDescent="0.25">
      <c r="A541" t="s">
        <v>49</v>
      </c>
      <c r="B541" t="s">
        <v>53</v>
      </c>
      <c r="C541" t="s">
        <v>81</v>
      </c>
      <c r="D541" t="s">
        <v>12</v>
      </c>
      <c r="E541" t="s">
        <v>2</v>
      </c>
      <c r="F541" s="19">
        <v>0.375</v>
      </c>
      <c r="G541" s="25">
        <v>9</v>
      </c>
      <c r="H541" s="19" t="str">
        <f t="shared" si="9"/>
        <v>James River Bridge Toward Va Beach Non-Summer Tuesday 9</v>
      </c>
      <c r="I541" s="14">
        <f>+JRB!N41</f>
        <v>485.91666666666663</v>
      </c>
    </row>
    <row r="542" spans="1:9" x14ac:dyDescent="0.25">
      <c r="A542" t="s">
        <v>49</v>
      </c>
      <c r="B542" t="s">
        <v>53</v>
      </c>
      <c r="C542" t="s">
        <v>81</v>
      </c>
      <c r="D542" t="s">
        <v>12</v>
      </c>
      <c r="E542" t="s">
        <v>2</v>
      </c>
      <c r="F542" s="19">
        <v>0.41666666666666702</v>
      </c>
      <c r="G542" s="25">
        <v>10</v>
      </c>
      <c r="H542" s="19" t="str">
        <f t="shared" si="9"/>
        <v>James River Bridge Toward Va Beach Non-Summer Tuesday 10</v>
      </c>
      <c r="I542" s="12">
        <f>+JRB!N42</f>
        <v>512.52777777777771</v>
      </c>
    </row>
    <row r="543" spans="1:9" x14ac:dyDescent="0.25">
      <c r="A543" t="s">
        <v>49</v>
      </c>
      <c r="B543" t="s">
        <v>53</v>
      </c>
      <c r="C543" t="s">
        <v>81</v>
      </c>
      <c r="D543" t="s">
        <v>12</v>
      </c>
      <c r="E543" t="s">
        <v>2</v>
      </c>
      <c r="F543" s="19">
        <v>0.45833333333333298</v>
      </c>
      <c r="G543" s="25">
        <v>11</v>
      </c>
      <c r="H543" s="19" t="str">
        <f t="shared" si="9"/>
        <v>James River Bridge Toward Va Beach Non-Summer Tuesday 11</v>
      </c>
      <c r="I543" s="14">
        <f>+JRB!N43</f>
        <v>586.11111111111109</v>
      </c>
    </row>
    <row r="544" spans="1:9" x14ac:dyDescent="0.25">
      <c r="A544" t="s">
        <v>49</v>
      </c>
      <c r="B544" t="s">
        <v>53</v>
      </c>
      <c r="C544" t="s">
        <v>81</v>
      </c>
      <c r="D544" t="s">
        <v>12</v>
      </c>
      <c r="E544" t="s">
        <v>2</v>
      </c>
      <c r="F544" s="19">
        <v>0.5</v>
      </c>
      <c r="G544" s="25">
        <v>12</v>
      </c>
      <c r="H544" s="19" t="str">
        <f t="shared" si="9"/>
        <v>James River Bridge Toward Va Beach Non-Summer Tuesday 12</v>
      </c>
      <c r="I544" s="12">
        <f>+JRB!N44</f>
        <v>661.55555555555554</v>
      </c>
    </row>
    <row r="545" spans="1:9" x14ac:dyDescent="0.25">
      <c r="A545" t="s">
        <v>49</v>
      </c>
      <c r="B545" t="s">
        <v>53</v>
      </c>
      <c r="C545" t="s">
        <v>81</v>
      </c>
      <c r="D545" t="s">
        <v>12</v>
      </c>
      <c r="E545" t="s">
        <v>2</v>
      </c>
      <c r="F545" s="19">
        <v>0.54166666666666696</v>
      </c>
      <c r="G545" s="25">
        <v>13</v>
      </c>
      <c r="H545" s="19" t="str">
        <f t="shared" si="9"/>
        <v>James River Bridge Toward Va Beach Non-Summer Tuesday 13</v>
      </c>
      <c r="I545" s="14">
        <f>+JRB!N45</f>
        <v>736.6111111111112</v>
      </c>
    </row>
    <row r="546" spans="1:9" x14ac:dyDescent="0.25">
      <c r="A546" t="s">
        <v>49</v>
      </c>
      <c r="B546" t="s">
        <v>53</v>
      </c>
      <c r="C546" t="s">
        <v>81</v>
      </c>
      <c r="D546" t="s">
        <v>12</v>
      </c>
      <c r="E546" t="s">
        <v>2</v>
      </c>
      <c r="F546" s="19">
        <v>0.58333333333333304</v>
      </c>
      <c r="G546" s="25">
        <v>14</v>
      </c>
      <c r="H546" s="19" t="str">
        <f t="shared" si="9"/>
        <v>James River Bridge Toward Va Beach Non-Summer Tuesday 14</v>
      </c>
      <c r="I546" s="12">
        <f>+JRB!N46</f>
        <v>1042.6388888888889</v>
      </c>
    </row>
    <row r="547" spans="1:9" x14ac:dyDescent="0.25">
      <c r="A547" t="s">
        <v>49</v>
      </c>
      <c r="B547" t="s">
        <v>53</v>
      </c>
      <c r="C547" t="s">
        <v>81</v>
      </c>
      <c r="D547" t="s">
        <v>12</v>
      </c>
      <c r="E547" t="s">
        <v>2</v>
      </c>
      <c r="F547" s="19">
        <v>0.625</v>
      </c>
      <c r="G547" s="25">
        <v>15</v>
      </c>
      <c r="H547" s="19" t="str">
        <f t="shared" si="9"/>
        <v>James River Bridge Toward Va Beach Non-Summer Tuesday 15</v>
      </c>
      <c r="I547" s="14">
        <f>+JRB!N47</f>
        <v>1711.2777777777778</v>
      </c>
    </row>
    <row r="548" spans="1:9" x14ac:dyDescent="0.25">
      <c r="A548" t="s">
        <v>49</v>
      </c>
      <c r="B548" t="s">
        <v>53</v>
      </c>
      <c r="C548" t="s">
        <v>81</v>
      </c>
      <c r="D548" t="s">
        <v>12</v>
      </c>
      <c r="E548" t="s">
        <v>2</v>
      </c>
      <c r="F548" s="19">
        <v>0.66666666666666696</v>
      </c>
      <c r="G548" s="25">
        <v>16</v>
      </c>
      <c r="H548" s="19" t="str">
        <f t="shared" si="9"/>
        <v>James River Bridge Toward Va Beach Non-Summer Tuesday 16</v>
      </c>
      <c r="I548" s="12">
        <f>+JRB!N48</f>
        <v>2051.6388888888887</v>
      </c>
    </row>
    <row r="549" spans="1:9" x14ac:dyDescent="0.25">
      <c r="A549" t="s">
        <v>49</v>
      </c>
      <c r="B549" t="s">
        <v>53</v>
      </c>
      <c r="C549" t="s">
        <v>81</v>
      </c>
      <c r="D549" t="s">
        <v>12</v>
      </c>
      <c r="E549" t="s">
        <v>2</v>
      </c>
      <c r="F549" s="19">
        <v>0.70833333333333304</v>
      </c>
      <c r="G549" s="25">
        <v>17</v>
      </c>
      <c r="H549" s="19" t="str">
        <f t="shared" si="9"/>
        <v>James River Bridge Toward Va Beach Non-Summer Tuesday 17</v>
      </c>
      <c r="I549" s="14">
        <f>+JRB!N49</f>
        <v>1861.8888888888889</v>
      </c>
    </row>
    <row r="550" spans="1:9" x14ac:dyDescent="0.25">
      <c r="A550" t="s">
        <v>49</v>
      </c>
      <c r="B550" t="s">
        <v>53</v>
      </c>
      <c r="C550" t="s">
        <v>81</v>
      </c>
      <c r="D550" t="s">
        <v>12</v>
      </c>
      <c r="E550" t="s">
        <v>2</v>
      </c>
      <c r="F550" s="19">
        <v>0.75</v>
      </c>
      <c r="G550" s="25">
        <v>18</v>
      </c>
      <c r="H550" s="19" t="str">
        <f t="shared" si="9"/>
        <v>James River Bridge Toward Va Beach Non-Summer Tuesday 18</v>
      </c>
      <c r="I550" s="12">
        <f>+JRB!N50</f>
        <v>1114</v>
      </c>
    </row>
    <row r="551" spans="1:9" x14ac:dyDescent="0.25">
      <c r="A551" t="s">
        <v>49</v>
      </c>
      <c r="B551" t="s">
        <v>53</v>
      </c>
      <c r="C551" t="s">
        <v>81</v>
      </c>
      <c r="D551" t="s">
        <v>12</v>
      </c>
      <c r="E551" t="s">
        <v>2</v>
      </c>
      <c r="F551" s="19">
        <v>0.79166666666666696</v>
      </c>
      <c r="G551" s="25">
        <v>19</v>
      </c>
      <c r="H551" s="19" t="str">
        <f t="shared" si="9"/>
        <v>James River Bridge Toward Va Beach Non-Summer Tuesday 19</v>
      </c>
      <c r="I551" s="14">
        <f>+JRB!N51</f>
        <v>708.02777777777783</v>
      </c>
    </row>
    <row r="552" spans="1:9" x14ac:dyDescent="0.25">
      <c r="A552" t="s">
        <v>49</v>
      </c>
      <c r="B552" t="s">
        <v>53</v>
      </c>
      <c r="C552" t="s">
        <v>81</v>
      </c>
      <c r="D552" t="s">
        <v>12</v>
      </c>
      <c r="E552" t="s">
        <v>2</v>
      </c>
      <c r="F552" s="19">
        <v>0.83333333333333304</v>
      </c>
      <c r="G552" s="25">
        <v>20</v>
      </c>
      <c r="H552" s="19" t="str">
        <f t="shared" si="9"/>
        <v>James River Bridge Toward Va Beach Non-Summer Tuesday 20</v>
      </c>
      <c r="I552" s="12">
        <f>+JRB!N52</f>
        <v>577.11111111111109</v>
      </c>
    </row>
    <row r="553" spans="1:9" x14ac:dyDescent="0.25">
      <c r="A553" t="s">
        <v>49</v>
      </c>
      <c r="B553" t="s">
        <v>53</v>
      </c>
      <c r="C553" t="s">
        <v>81</v>
      </c>
      <c r="D553" t="s">
        <v>12</v>
      </c>
      <c r="E553" t="s">
        <v>2</v>
      </c>
      <c r="F553" s="19">
        <v>0.875</v>
      </c>
      <c r="G553" s="25">
        <v>21</v>
      </c>
      <c r="H553" s="19" t="str">
        <f t="shared" si="9"/>
        <v>James River Bridge Toward Va Beach Non-Summer Tuesday 21</v>
      </c>
      <c r="I553" s="14">
        <f>+JRB!N53</f>
        <v>441</v>
      </c>
    </row>
    <row r="554" spans="1:9" x14ac:dyDescent="0.25">
      <c r="A554" t="s">
        <v>49</v>
      </c>
      <c r="B554" t="s">
        <v>53</v>
      </c>
      <c r="C554" t="s">
        <v>81</v>
      </c>
      <c r="D554" t="s">
        <v>12</v>
      </c>
      <c r="E554" t="s">
        <v>2</v>
      </c>
      <c r="F554" s="19">
        <v>0.91666666666666696</v>
      </c>
      <c r="G554" s="25">
        <v>22</v>
      </c>
      <c r="H554" s="19" t="str">
        <f t="shared" si="9"/>
        <v>James River Bridge Toward Va Beach Non-Summer Tuesday 22</v>
      </c>
      <c r="I554" s="12">
        <f>+JRB!N54</f>
        <v>286.63888888888886</v>
      </c>
    </row>
    <row r="555" spans="1:9" ht="15.75" thickBot="1" x14ac:dyDescent="0.3">
      <c r="A555" t="s">
        <v>49</v>
      </c>
      <c r="B555" t="s">
        <v>53</v>
      </c>
      <c r="C555" t="s">
        <v>81</v>
      </c>
      <c r="D555" t="s">
        <v>12</v>
      </c>
      <c r="E555" t="s">
        <v>2</v>
      </c>
      <c r="F555" s="19">
        <v>0.95833333333333304</v>
      </c>
      <c r="G555" s="25">
        <v>23</v>
      </c>
      <c r="H555" s="19" t="str">
        <f t="shared" si="9"/>
        <v>James River Bridge Toward Va Beach Non-Summer Tuesday 23</v>
      </c>
      <c r="I555" s="16">
        <f>+JRB!N55</f>
        <v>161.27777777777777</v>
      </c>
    </row>
    <row r="556" spans="1:9" x14ac:dyDescent="0.25">
      <c r="A556" t="s">
        <v>49</v>
      </c>
      <c r="B556" t="s">
        <v>53</v>
      </c>
      <c r="C556" t="s">
        <v>81</v>
      </c>
      <c r="D556" t="s">
        <v>12</v>
      </c>
      <c r="E556" t="s">
        <v>3</v>
      </c>
      <c r="F556" s="19">
        <v>0</v>
      </c>
      <c r="G556" s="25">
        <v>0</v>
      </c>
      <c r="H556" s="19" t="str">
        <f t="shared" si="9"/>
        <v>James River Bridge Toward Va Beach Non-Summer Wednesday 0</v>
      </c>
      <c r="I556" s="11">
        <f>+JRB!O32</f>
        <v>211.61764705882354</v>
      </c>
    </row>
    <row r="557" spans="1:9" x14ac:dyDescent="0.25">
      <c r="A557" t="s">
        <v>49</v>
      </c>
      <c r="B557" t="s">
        <v>53</v>
      </c>
      <c r="C557" t="s">
        <v>81</v>
      </c>
      <c r="D557" t="s">
        <v>12</v>
      </c>
      <c r="E557" t="s">
        <v>3</v>
      </c>
      <c r="F557" s="19">
        <v>4.1666666666666664E-2</v>
      </c>
      <c r="G557" s="25">
        <v>1</v>
      </c>
      <c r="H557" s="19" t="str">
        <f t="shared" si="9"/>
        <v>James River Bridge Toward Va Beach Non-Summer Wednesday 1</v>
      </c>
      <c r="I557" s="14">
        <f>+JRB!O33</f>
        <v>59.794117647058819</v>
      </c>
    </row>
    <row r="558" spans="1:9" x14ac:dyDescent="0.25">
      <c r="A558" t="s">
        <v>49</v>
      </c>
      <c r="B558" t="s">
        <v>53</v>
      </c>
      <c r="C558" t="s">
        <v>81</v>
      </c>
      <c r="D558" t="s">
        <v>12</v>
      </c>
      <c r="E558" t="s">
        <v>3</v>
      </c>
      <c r="F558" s="19">
        <v>8.3333333333333329E-2</v>
      </c>
      <c r="G558" s="25">
        <v>2</v>
      </c>
      <c r="H558" s="19" t="str">
        <f t="shared" si="9"/>
        <v>James River Bridge Toward Va Beach Non-Summer Wednesday 2</v>
      </c>
      <c r="I558" s="11">
        <f>+JRB!O34</f>
        <v>47.235294117647058</v>
      </c>
    </row>
    <row r="559" spans="1:9" x14ac:dyDescent="0.25">
      <c r="A559" t="s">
        <v>49</v>
      </c>
      <c r="B559" t="s">
        <v>53</v>
      </c>
      <c r="C559" t="s">
        <v>81</v>
      </c>
      <c r="D559" t="s">
        <v>12</v>
      </c>
      <c r="E559" t="s">
        <v>3</v>
      </c>
      <c r="F559" s="19">
        <v>0.125</v>
      </c>
      <c r="G559" s="25">
        <v>3</v>
      </c>
      <c r="H559" s="19" t="str">
        <f t="shared" si="9"/>
        <v>James River Bridge Toward Va Beach Non-Summer Wednesday 3</v>
      </c>
      <c r="I559" s="14">
        <f>+JRB!O35</f>
        <v>44.676470588235297</v>
      </c>
    </row>
    <row r="560" spans="1:9" x14ac:dyDescent="0.25">
      <c r="A560" t="s">
        <v>49</v>
      </c>
      <c r="B560" t="s">
        <v>53</v>
      </c>
      <c r="C560" t="s">
        <v>81</v>
      </c>
      <c r="D560" t="s">
        <v>12</v>
      </c>
      <c r="E560" t="s">
        <v>3</v>
      </c>
      <c r="F560" s="19">
        <v>0.16666666666666699</v>
      </c>
      <c r="G560" s="25">
        <v>4</v>
      </c>
      <c r="H560" s="19" t="str">
        <f t="shared" si="9"/>
        <v>James River Bridge Toward Va Beach Non-Summer Wednesday 4</v>
      </c>
      <c r="I560" s="11">
        <f>+JRB!O36</f>
        <v>113.26470588235294</v>
      </c>
    </row>
    <row r="561" spans="1:9" x14ac:dyDescent="0.25">
      <c r="A561" t="s">
        <v>49</v>
      </c>
      <c r="B561" t="s">
        <v>53</v>
      </c>
      <c r="C561" t="s">
        <v>81</v>
      </c>
      <c r="D561" t="s">
        <v>12</v>
      </c>
      <c r="E561" t="s">
        <v>3</v>
      </c>
      <c r="F561" s="19">
        <v>0.20833333333333301</v>
      </c>
      <c r="G561" s="25">
        <v>5</v>
      </c>
      <c r="H561" s="19" t="str">
        <f t="shared" si="9"/>
        <v>James River Bridge Toward Va Beach Non-Summer Wednesday 5</v>
      </c>
      <c r="I561" s="14">
        <f>+JRB!O37</f>
        <v>396.5</v>
      </c>
    </row>
    <row r="562" spans="1:9" x14ac:dyDescent="0.25">
      <c r="A562" t="s">
        <v>49</v>
      </c>
      <c r="B562" t="s">
        <v>53</v>
      </c>
      <c r="C562" t="s">
        <v>81</v>
      </c>
      <c r="D562" t="s">
        <v>12</v>
      </c>
      <c r="E562" t="s">
        <v>3</v>
      </c>
      <c r="F562" s="19">
        <v>0.25</v>
      </c>
      <c r="G562" s="25">
        <v>6</v>
      </c>
      <c r="H562" s="19" t="str">
        <f t="shared" si="9"/>
        <v>James River Bridge Toward Va Beach Non-Summer Wednesday 6</v>
      </c>
      <c r="I562" s="11">
        <f>+JRB!O38</f>
        <v>522.17647058823525</v>
      </c>
    </row>
    <row r="563" spans="1:9" x14ac:dyDescent="0.25">
      <c r="A563" t="s">
        <v>49</v>
      </c>
      <c r="B563" t="s">
        <v>53</v>
      </c>
      <c r="C563" t="s">
        <v>81</v>
      </c>
      <c r="D563" t="s">
        <v>12</v>
      </c>
      <c r="E563" t="s">
        <v>3</v>
      </c>
      <c r="F563" s="19">
        <v>0.29166666666666702</v>
      </c>
      <c r="G563" s="25">
        <v>7</v>
      </c>
      <c r="H563" s="19" t="str">
        <f t="shared" si="9"/>
        <v>James River Bridge Toward Va Beach Non-Summer Wednesday 7</v>
      </c>
      <c r="I563" s="14">
        <f>+JRB!O39</f>
        <v>625.08823529411757</v>
      </c>
    </row>
    <row r="564" spans="1:9" x14ac:dyDescent="0.25">
      <c r="A564" t="s">
        <v>49</v>
      </c>
      <c r="B564" t="s">
        <v>53</v>
      </c>
      <c r="C564" t="s">
        <v>81</v>
      </c>
      <c r="D564" t="s">
        <v>12</v>
      </c>
      <c r="E564" t="s">
        <v>3</v>
      </c>
      <c r="F564" s="19">
        <v>0.33333333333333298</v>
      </c>
      <c r="G564" s="25">
        <v>8</v>
      </c>
      <c r="H564" s="19" t="str">
        <f t="shared" si="9"/>
        <v>James River Bridge Toward Va Beach Non-Summer Wednesday 8</v>
      </c>
      <c r="I564" s="11">
        <f>+JRB!O40</f>
        <v>561.32352941176475</v>
      </c>
    </row>
    <row r="565" spans="1:9" x14ac:dyDescent="0.25">
      <c r="A565" t="s">
        <v>49</v>
      </c>
      <c r="B565" t="s">
        <v>53</v>
      </c>
      <c r="C565" t="s">
        <v>81</v>
      </c>
      <c r="D565" t="s">
        <v>12</v>
      </c>
      <c r="E565" t="s">
        <v>3</v>
      </c>
      <c r="F565" s="19">
        <v>0.375</v>
      </c>
      <c r="G565" s="25">
        <v>9</v>
      </c>
      <c r="H565" s="19" t="str">
        <f t="shared" si="9"/>
        <v>James River Bridge Toward Va Beach Non-Summer Wednesday 9</v>
      </c>
      <c r="I565" s="14">
        <f>+JRB!O41</f>
        <v>487.1764705882353</v>
      </c>
    </row>
    <row r="566" spans="1:9" x14ac:dyDescent="0.25">
      <c r="A566" t="s">
        <v>49</v>
      </c>
      <c r="B566" t="s">
        <v>53</v>
      </c>
      <c r="C566" t="s">
        <v>81</v>
      </c>
      <c r="D566" t="s">
        <v>12</v>
      </c>
      <c r="E566" t="s">
        <v>3</v>
      </c>
      <c r="F566" s="19">
        <v>0.41666666666666702</v>
      </c>
      <c r="G566" s="25">
        <v>10</v>
      </c>
      <c r="H566" s="19" t="str">
        <f t="shared" si="9"/>
        <v>James River Bridge Toward Va Beach Non-Summer Wednesday 10</v>
      </c>
      <c r="I566" s="11">
        <f>+JRB!O42</f>
        <v>524.23529411764707</v>
      </c>
    </row>
    <row r="567" spans="1:9" x14ac:dyDescent="0.25">
      <c r="A567" t="s">
        <v>49</v>
      </c>
      <c r="B567" t="s">
        <v>53</v>
      </c>
      <c r="C567" t="s">
        <v>81</v>
      </c>
      <c r="D567" t="s">
        <v>12</v>
      </c>
      <c r="E567" t="s">
        <v>3</v>
      </c>
      <c r="F567" s="19">
        <v>0.45833333333333298</v>
      </c>
      <c r="G567" s="25">
        <v>11</v>
      </c>
      <c r="H567" s="19" t="str">
        <f t="shared" si="9"/>
        <v>James River Bridge Toward Va Beach Non-Summer Wednesday 11</v>
      </c>
      <c r="I567" s="14">
        <f>+JRB!O43</f>
        <v>604.11764705882354</v>
      </c>
    </row>
    <row r="568" spans="1:9" x14ac:dyDescent="0.25">
      <c r="A568" t="s">
        <v>49</v>
      </c>
      <c r="B568" t="s">
        <v>53</v>
      </c>
      <c r="C568" t="s">
        <v>81</v>
      </c>
      <c r="D568" t="s">
        <v>12</v>
      </c>
      <c r="E568" t="s">
        <v>3</v>
      </c>
      <c r="F568" s="19">
        <v>0.5</v>
      </c>
      <c r="G568" s="25">
        <v>12</v>
      </c>
      <c r="H568" s="19" t="str">
        <f t="shared" si="9"/>
        <v>James River Bridge Toward Va Beach Non-Summer Wednesday 12</v>
      </c>
      <c r="I568" s="11">
        <f>+JRB!O44</f>
        <v>678.73529411764707</v>
      </c>
    </row>
    <row r="569" spans="1:9" x14ac:dyDescent="0.25">
      <c r="A569" t="s">
        <v>49</v>
      </c>
      <c r="B569" t="s">
        <v>53</v>
      </c>
      <c r="C569" t="s">
        <v>81</v>
      </c>
      <c r="D569" t="s">
        <v>12</v>
      </c>
      <c r="E569" t="s">
        <v>3</v>
      </c>
      <c r="F569" s="19">
        <v>0.54166666666666696</v>
      </c>
      <c r="G569" s="25">
        <v>13</v>
      </c>
      <c r="H569" s="19" t="str">
        <f t="shared" si="9"/>
        <v>James River Bridge Toward Va Beach Non-Summer Wednesday 13</v>
      </c>
      <c r="I569" s="14">
        <f>+JRB!O45</f>
        <v>754.58823529411768</v>
      </c>
    </row>
    <row r="570" spans="1:9" x14ac:dyDescent="0.25">
      <c r="A570" t="s">
        <v>49</v>
      </c>
      <c r="B570" t="s">
        <v>53</v>
      </c>
      <c r="C570" t="s">
        <v>81</v>
      </c>
      <c r="D570" t="s">
        <v>12</v>
      </c>
      <c r="E570" t="s">
        <v>3</v>
      </c>
      <c r="F570" s="19">
        <v>0.58333333333333304</v>
      </c>
      <c r="G570" s="25">
        <v>14</v>
      </c>
      <c r="H570" s="19" t="str">
        <f t="shared" si="9"/>
        <v>James River Bridge Toward Va Beach Non-Summer Wednesday 14</v>
      </c>
      <c r="I570" s="11">
        <f>+JRB!O46</f>
        <v>1074.2352941176471</v>
      </c>
    </row>
    <row r="571" spans="1:9" x14ac:dyDescent="0.25">
      <c r="A571" t="s">
        <v>49</v>
      </c>
      <c r="B571" t="s">
        <v>53</v>
      </c>
      <c r="C571" t="s">
        <v>81</v>
      </c>
      <c r="D571" t="s">
        <v>12</v>
      </c>
      <c r="E571" t="s">
        <v>3</v>
      </c>
      <c r="F571" s="19">
        <v>0.625</v>
      </c>
      <c r="G571" s="25">
        <v>15</v>
      </c>
      <c r="H571" s="19" t="str">
        <f t="shared" si="9"/>
        <v>James River Bridge Toward Va Beach Non-Summer Wednesday 15</v>
      </c>
      <c r="I571" s="14">
        <f>+JRB!O47</f>
        <v>1819.6176470588234</v>
      </c>
    </row>
    <row r="572" spans="1:9" x14ac:dyDescent="0.25">
      <c r="A572" t="s">
        <v>49</v>
      </c>
      <c r="B572" t="s">
        <v>53</v>
      </c>
      <c r="C572" t="s">
        <v>81</v>
      </c>
      <c r="D572" t="s">
        <v>12</v>
      </c>
      <c r="E572" t="s">
        <v>3</v>
      </c>
      <c r="F572" s="19">
        <v>0.66666666666666696</v>
      </c>
      <c r="G572" s="25">
        <v>16</v>
      </c>
      <c r="H572" s="19" t="str">
        <f t="shared" si="9"/>
        <v>James River Bridge Toward Va Beach Non-Summer Wednesday 16</v>
      </c>
      <c r="I572" s="11">
        <f>+JRB!O48</f>
        <v>2002.9411764705883</v>
      </c>
    </row>
    <row r="573" spans="1:9" x14ac:dyDescent="0.25">
      <c r="A573" t="s">
        <v>49</v>
      </c>
      <c r="B573" t="s">
        <v>53</v>
      </c>
      <c r="C573" t="s">
        <v>81</v>
      </c>
      <c r="D573" t="s">
        <v>12</v>
      </c>
      <c r="E573" t="s">
        <v>3</v>
      </c>
      <c r="F573" s="19">
        <v>0.70833333333333304</v>
      </c>
      <c r="G573" s="25">
        <v>17</v>
      </c>
      <c r="H573" s="19" t="str">
        <f t="shared" si="9"/>
        <v>James River Bridge Toward Va Beach Non-Summer Wednesday 17</v>
      </c>
      <c r="I573" s="14">
        <f>+JRB!O49</f>
        <v>1827.2647058823529</v>
      </c>
    </row>
    <row r="574" spans="1:9" x14ac:dyDescent="0.25">
      <c r="A574" t="s">
        <v>49</v>
      </c>
      <c r="B574" t="s">
        <v>53</v>
      </c>
      <c r="C574" t="s">
        <v>81</v>
      </c>
      <c r="D574" t="s">
        <v>12</v>
      </c>
      <c r="E574" t="s">
        <v>3</v>
      </c>
      <c r="F574" s="19">
        <v>0.75</v>
      </c>
      <c r="G574" s="25">
        <v>18</v>
      </c>
      <c r="H574" s="19" t="str">
        <f t="shared" si="9"/>
        <v>James River Bridge Toward Va Beach Non-Summer Wednesday 18</v>
      </c>
      <c r="I574" s="11">
        <f>+JRB!O50</f>
        <v>1138.8235294117649</v>
      </c>
    </row>
    <row r="575" spans="1:9" x14ac:dyDescent="0.25">
      <c r="A575" t="s">
        <v>49</v>
      </c>
      <c r="B575" t="s">
        <v>53</v>
      </c>
      <c r="C575" t="s">
        <v>81</v>
      </c>
      <c r="D575" t="s">
        <v>12</v>
      </c>
      <c r="E575" t="s">
        <v>3</v>
      </c>
      <c r="F575" s="19">
        <v>0.79166666666666696</v>
      </c>
      <c r="G575" s="25">
        <v>19</v>
      </c>
      <c r="H575" s="19" t="str">
        <f t="shared" si="9"/>
        <v>James River Bridge Toward Va Beach Non-Summer Wednesday 19</v>
      </c>
      <c r="I575" s="14">
        <f>+JRB!O51</f>
        <v>731.67647058823536</v>
      </c>
    </row>
    <row r="576" spans="1:9" x14ac:dyDescent="0.25">
      <c r="A576" t="s">
        <v>49</v>
      </c>
      <c r="B576" t="s">
        <v>53</v>
      </c>
      <c r="C576" t="s">
        <v>81</v>
      </c>
      <c r="D576" t="s">
        <v>12</v>
      </c>
      <c r="E576" t="s">
        <v>3</v>
      </c>
      <c r="F576" s="19">
        <v>0.83333333333333304</v>
      </c>
      <c r="G576" s="25">
        <v>20</v>
      </c>
      <c r="H576" s="19" t="str">
        <f t="shared" si="9"/>
        <v>James River Bridge Toward Va Beach Non-Summer Wednesday 20</v>
      </c>
      <c r="I576" s="11">
        <f>+JRB!O52</f>
        <v>635.02941176470586</v>
      </c>
    </row>
    <row r="577" spans="1:9" x14ac:dyDescent="0.25">
      <c r="A577" t="s">
        <v>49</v>
      </c>
      <c r="B577" t="s">
        <v>53</v>
      </c>
      <c r="C577" t="s">
        <v>81</v>
      </c>
      <c r="D577" t="s">
        <v>12</v>
      </c>
      <c r="E577" t="s">
        <v>3</v>
      </c>
      <c r="F577" s="19">
        <v>0.875</v>
      </c>
      <c r="G577" s="25">
        <v>21</v>
      </c>
      <c r="H577" s="19" t="str">
        <f t="shared" si="9"/>
        <v>James River Bridge Toward Va Beach Non-Summer Wednesday 21</v>
      </c>
      <c r="I577" s="14">
        <f>+JRB!O53</f>
        <v>484.64705882352939</v>
      </c>
    </row>
    <row r="578" spans="1:9" x14ac:dyDescent="0.25">
      <c r="A578" t="s">
        <v>49</v>
      </c>
      <c r="B578" t="s">
        <v>53</v>
      </c>
      <c r="C578" t="s">
        <v>81</v>
      </c>
      <c r="D578" t="s">
        <v>12</v>
      </c>
      <c r="E578" t="s">
        <v>3</v>
      </c>
      <c r="F578" s="19">
        <v>0.91666666666666696</v>
      </c>
      <c r="G578" s="25">
        <v>22</v>
      </c>
      <c r="H578" s="19" t="str">
        <f t="shared" si="9"/>
        <v>James River Bridge Toward Va Beach Non-Summer Wednesday 22</v>
      </c>
      <c r="I578" s="11">
        <f>+JRB!O54</f>
        <v>306.23529411764707</v>
      </c>
    </row>
    <row r="579" spans="1:9" ht="15.75" thickBot="1" x14ac:dyDescent="0.3">
      <c r="A579" t="s">
        <v>49</v>
      </c>
      <c r="B579" t="s">
        <v>53</v>
      </c>
      <c r="C579" t="s">
        <v>81</v>
      </c>
      <c r="D579" t="s">
        <v>12</v>
      </c>
      <c r="E579" t="s">
        <v>3</v>
      </c>
      <c r="F579" s="19">
        <v>0.95833333333333304</v>
      </c>
      <c r="G579" s="25">
        <v>23</v>
      </c>
      <c r="H579" s="19" t="str">
        <f t="shared" si="9"/>
        <v>James River Bridge Toward Va Beach Non-Summer Wednesday 23</v>
      </c>
      <c r="I579" s="16">
        <f>+JRB!O55</f>
        <v>169.23529411764707</v>
      </c>
    </row>
    <row r="580" spans="1:9" x14ac:dyDescent="0.25">
      <c r="A580" t="s">
        <v>49</v>
      </c>
      <c r="B580" t="s">
        <v>53</v>
      </c>
      <c r="C580" t="s">
        <v>81</v>
      </c>
      <c r="D580" t="s">
        <v>12</v>
      </c>
      <c r="E580" t="s">
        <v>4</v>
      </c>
      <c r="F580" s="19">
        <v>0</v>
      </c>
      <c r="G580" s="25">
        <v>0</v>
      </c>
      <c r="H580" s="19" t="str">
        <f t="shared" si="9"/>
        <v>James River Bridge Toward Va Beach Non-Summer Thursday 0</v>
      </c>
      <c r="I580" s="11">
        <f>+JRB!P32</f>
        <v>213.80555555555557</v>
      </c>
    </row>
    <row r="581" spans="1:9" x14ac:dyDescent="0.25">
      <c r="A581" t="s">
        <v>49</v>
      </c>
      <c r="B581" t="s">
        <v>53</v>
      </c>
      <c r="C581" t="s">
        <v>81</v>
      </c>
      <c r="D581" t="s">
        <v>12</v>
      </c>
      <c r="E581" t="s">
        <v>4</v>
      </c>
      <c r="F581" s="19">
        <v>4.1666666666666664E-2</v>
      </c>
      <c r="G581" s="25">
        <v>1</v>
      </c>
      <c r="H581" s="19" t="str">
        <f t="shared" si="9"/>
        <v>James River Bridge Toward Va Beach Non-Summer Thursday 1</v>
      </c>
      <c r="I581" s="14">
        <f>+JRB!P33</f>
        <v>70.805555555555557</v>
      </c>
    </row>
    <row r="582" spans="1:9" x14ac:dyDescent="0.25">
      <c r="A582" t="s">
        <v>49</v>
      </c>
      <c r="B582" t="s">
        <v>53</v>
      </c>
      <c r="C582" t="s">
        <v>81</v>
      </c>
      <c r="D582" t="s">
        <v>12</v>
      </c>
      <c r="E582" t="s">
        <v>4</v>
      </c>
      <c r="F582" s="19">
        <v>8.3333333333333329E-2</v>
      </c>
      <c r="G582" s="25">
        <v>2</v>
      </c>
      <c r="H582" s="19" t="str">
        <f t="shared" si="9"/>
        <v>James River Bridge Toward Va Beach Non-Summer Thursday 2</v>
      </c>
      <c r="I582" s="11">
        <f>+JRB!P34</f>
        <v>56.611111111111114</v>
      </c>
    </row>
    <row r="583" spans="1:9" x14ac:dyDescent="0.25">
      <c r="A583" t="s">
        <v>49</v>
      </c>
      <c r="B583" t="s">
        <v>53</v>
      </c>
      <c r="C583" t="s">
        <v>81</v>
      </c>
      <c r="D583" t="s">
        <v>12</v>
      </c>
      <c r="E583" t="s">
        <v>4</v>
      </c>
      <c r="F583" s="19">
        <v>0.125</v>
      </c>
      <c r="G583" s="25">
        <v>3</v>
      </c>
      <c r="H583" s="19" t="str">
        <f t="shared" si="9"/>
        <v>James River Bridge Toward Va Beach Non-Summer Thursday 3</v>
      </c>
      <c r="I583" s="14">
        <f>+JRB!P35</f>
        <v>48.138888888888886</v>
      </c>
    </row>
    <row r="584" spans="1:9" x14ac:dyDescent="0.25">
      <c r="A584" t="s">
        <v>49</v>
      </c>
      <c r="B584" t="s">
        <v>53</v>
      </c>
      <c r="C584" t="s">
        <v>81</v>
      </c>
      <c r="D584" t="s">
        <v>12</v>
      </c>
      <c r="E584" t="s">
        <v>4</v>
      </c>
      <c r="F584" s="19">
        <v>0.16666666666666699</v>
      </c>
      <c r="G584" s="25">
        <v>4</v>
      </c>
      <c r="H584" s="19" t="str">
        <f t="shared" si="9"/>
        <v>James River Bridge Toward Va Beach Non-Summer Thursday 4</v>
      </c>
      <c r="I584" s="11">
        <f>+JRB!P36</f>
        <v>116.72222222222223</v>
      </c>
    </row>
    <row r="585" spans="1:9" x14ac:dyDescent="0.25">
      <c r="A585" t="s">
        <v>49</v>
      </c>
      <c r="B585" t="s">
        <v>53</v>
      </c>
      <c r="C585" t="s">
        <v>81</v>
      </c>
      <c r="D585" t="s">
        <v>12</v>
      </c>
      <c r="E585" t="s">
        <v>4</v>
      </c>
      <c r="F585" s="19">
        <v>0.20833333333333301</v>
      </c>
      <c r="G585" s="25">
        <v>5</v>
      </c>
      <c r="H585" s="19" t="str">
        <f t="shared" si="9"/>
        <v>James River Bridge Toward Va Beach Non-Summer Thursday 5</v>
      </c>
      <c r="I585" s="14">
        <f>+JRB!P37</f>
        <v>393.77777777777777</v>
      </c>
    </row>
    <row r="586" spans="1:9" x14ac:dyDescent="0.25">
      <c r="A586" t="s">
        <v>49</v>
      </c>
      <c r="B586" t="s">
        <v>53</v>
      </c>
      <c r="C586" t="s">
        <v>81</v>
      </c>
      <c r="D586" t="s">
        <v>12</v>
      </c>
      <c r="E586" t="s">
        <v>4</v>
      </c>
      <c r="F586" s="19">
        <v>0.25</v>
      </c>
      <c r="G586" s="25">
        <v>6</v>
      </c>
      <c r="H586" s="19" t="str">
        <f t="shared" si="9"/>
        <v>James River Bridge Toward Va Beach Non-Summer Thursday 6</v>
      </c>
      <c r="I586" s="11">
        <f>+JRB!P38</f>
        <v>517</v>
      </c>
    </row>
    <row r="587" spans="1:9" x14ac:dyDescent="0.25">
      <c r="A587" t="s">
        <v>49</v>
      </c>
      <c r="B587" t="s">
        <v>53</v>
      </c>
      <c r="C587" t="s">
        <v>81</v>
      </c>
      <c r="D587" t="s">
        <v>12</v>
      </c>
      <c r="E587" t="s">
        <v>4</v>
      </c>
      <c r="F587" s="19">
        <v>0.29166666666666702</v>
      </c>
      <c r="G587" s="25">
        <v>7</v>
      </c>
      <c r="H587" s="19" t="str">
        <f t="shared" si="9"/>
        <v>James River Bridge Toward Va Beach Non-Summer Thursday 7</v>
      </c>
      <c r="I587" s="14">
        <f>+JRB!P39</f>
        <v>626.30555555555554</v>
      </c>
    </row>
    <row r="588" spans="1:9" x14ac:dyDescent="0.25">
      <c r="A588" t="s">
        <v>49</v>
      </c>
      <c r="B588" t="s">
        <v>53</v>
      </c>
      <c r="C588" t="s">
        <v>81</v>
      </c>
      <c r="D588" t="s">
        <v>12</v>
      </c>
      <c r="E588" t="s">
        <v>4</v>
      </c>
      <c r="F588" s="19">
        <v>0.33333333333333298</v>
      </c>
      <c r="G588" s="25">
        <v>8</v>
      </c>
      <c r="H588" s="19" t="str">
        <f t="shared" si="9"/>
        <v>James River Bridge Toward Va Beach Non-Summer Thursday 8</v>
      </c>
      <c r="I588" s="11">
        <f>+JRB!P40</f>
        <v>583.19444444444446</v>
      </c>
    </row>
    <row r="589" spans="1:9" x14ac:dyDescent="0.25">
      <c r="A589" t="s">
        <v>49</v>
      </c>
      <c r="B589" t="s">
        <v>53</v>
      </c>
      <c r="C589" t="s">
        <v>81</v>
      </c>
      <c r="D589" t="s">
        <v>12</v>
      </c>
      <c r="E589" t="s">
        <v>4</v>
      </c>
      <c r="F589" s="19">
        <v>0.375</v>
      </c>
      <c r="G589" s="25">
        <v>9</v>
      </c>
      <c r="H589" s="19" t="str">
        <f t="shared" si="9"/>
        <v>James River Bridge Toward Va Beach Non-Summer Thursday 9</v>
      </c>
      <c r="I589" s="14">
        <f>+JRB!P41</f>
        <v>494.63888888888886</v>
      </c>
    </row>
    <row r="590" spans="1:9" x14ac:dyDescent="0.25">
      <c r="A590" t="s">
        <v>49</v>
      </c>
      <c r="B590" t="s">
        <v>53</v>
      </c>
      <c r="C590" t="s">
        <v>81</v>
      </c>
      <c r="D590" t="s">
        <v>12</v>
      </c>
      <c r="E590" t="s">
        <v>4</v>
      </c>
      <c r="F590" s="19">
        <v>0.41666666666666702</v>
      </c>
      <c r="G590" s="25">
        <v>10</v>
      </c>
      <c r="H590" s="19" t="str">
        <f t="shared" si="9"/>
        <v>James River Bridge Toward Va Beach Non-Summer Thursday 10</v>
      </c>
      <c r="I590" s="11">
        <f>+JRB!P42</f>
        <v>526.61111111111109</v>
      </c>
    </row>
    <row r="591" spans="1:9" x14ac:dyDescent="0.25">
      <c r="A591" t="s">
        <v>49</v>
      </c>
      <c r="B591" t="s">
        <v>53</v>
      </c>
      <c r="C591" t="s">
        <v>81</v>
      </c>
      <c r="D591" t="s">
        <v>12</v>
      </c>
      <c r="E591" t="s">
        <v>4</v>
      </c>
      <c r="F591" s="19">
        <v>0.45833333333333298</v>
      </c>
      <c r="G591" s="25">
        <v>11</v>
      </c>
      <c r="H591" s="19" t="str">
        <f t="shared" si="9"/>
        <v>James River Bridge Toward Va Beach Non-Summer Thursday 11</v>
      </c>
      <c r="I591" s="14">
        <f>+JRB!P43</f>
        <v>614.69444444444446</v>
      </c>
    </row>
    <row r="592" spans="1:9" x14ac:dyDescent="0.25">
      <c r="A592" t="s">
        <v>49</v>
      </c>
      <c r="B592" t="s">
        <v>53</v>
      </c>
      <c r="C592" t="s">
        <v>81</v>
      </c>
      <c r="D592" t="s">
        <v>12</v>
      </c>
      <c r="E592" t="s">
        <v>4</v>
      </c>
      <c r="F592" s="19">
        <v>0.5</v>
      </c>
      <c r="G592" s="25">
        <v>12</v>
      </c>
      <c r="H592" s="19" t="str">
        <f t="shared" si="9"/>
        <v>James River Bridge Toward Va Beach Non-Summer Thursday 12</v>
      </c>
      <c r="I592" s="11">
        <f>+JRB!P44</f>
        <v>694.49999999999989</v>
      </c>
    </row>
    <row r="593" spans="1:9" x14ac:dyDescent="0.25">
      <c r="A593" t="s">
        <v>49</v>
      </c>
      <c r="B593" t="s">
        <v>53</v>
      </c>
      <c r="C593" t="s">
        <v>81</v>
      </c>
      <c r="D593" t="s">
        <v>12</v>
      </c>
      <c r="E593" t="s">
        <v>4</v>
      </c>
      <c r="F593" s="19">
        <v>0.54166666666666696</v>
      </c>
      <c r="G593" s="25">
        <v>13</v>
      </c>
      <c r="H593" s="19" t="str">
        <f t="shared" si="9"/>
        <v>James River Bridge Toward Va Beach Non-Summer Thursday 13</v>
      </c>
      <c r="I593" s="14">
        <f>+JRB!P45</f>
        <v>779.97222222222229</v>
      </c>
    </row>
    <row r="594" spans="1:9" x14ac:dyDescent="0.25">
      <c r="A594" t="s">
        <v>49</v>
      </c>
      <c r="B594" t="s">
        <v>53</v>
      </c>
      <c r="C594" t="s">
        <v>81</v>
      </c>
      <c r="D594" t="s">
        <v>12</v>
      </c>
      <c r="E594" t="s">
        <v>4</v>
      </c>
      <c r="F594" s="19">
        <v>0.58333333333333304</v>
      </c>
      <c r="G594" s="25">
        <v>14</v>
      </c>
      <c r="H594" s="19" t="str">
        <f t="shared" si="9"/>
        <v>James River Bridge Toward Va Beach Non-Summer Thursday 14</v>
      </c>
      <c r="I594" s="11">
        <f>+JRB!P46</f>
        <v>1100.1666666666665</v>
      </c>
    </row>
    <row r="595" spans="1:9" x14ac:dyDescent="0.25">
      <c r="A595" t="s">
        <v>49</v>
      </c>
      <c r="B595" t="s">
        <v>53</v>
      </c>
      <c r="C595" t="s">
        <v>81</v>
      </c>
      <c r="D595" t="s">
        <v>12</v>
      </c>
      <c r="E595" t="s">
        <v>4</v>
      </c>
      <c r="F595" s="19">
        <v>0.625</v>
      </c>
      <c r="G595" s="25">
        <v>15</v>
      </c>
      <c r="H595" s="19" t="str">
        <f t="shared" si="9"/>
        <v>James River Bridge Toward Va Beach Non-Summer Thursday 15</v>
      </c>
      <c r="I595" s="14">
        <f>+JRB!P47</f>
        <v>1781.9166666666665</v>
      </c>
    </row>
    <row r="596" spans="1:9" x14ac:dyDescent="0.25">
      <c r="A596" t="s">
        <v>49</v>
      </c>
      <c r="B596" t="s">
        <v>53</v>
      </c>
      <c r="C596" t="s">
        <v>81</v>
      </c>
      <c r="D596" t="s">
        <v>12</v>
      </c>
      <c r="E596" t="s">
        <v>4</v>
      </c>
      <c r="F596" s="19">
        <v>0.66666666666666696</v>
      </c>
      <c r="G596" s="25">
        <v>16</v>
      </c>
      <c r="H596" s="19" t="str">
        <f t="shared" si="9"/>
        <v>James River Bridge Toward Va Beach Non-Summer Thursday 16</v>
      </c>
      <c r="I596" s="11">
        <f>+JRB!P48</f>
        <v>2031.3888888888887</v>
      </c>
    </row>
    <row r="597" spans="1:9" x14ac:dyDescent="0.25">
      <c r="A597" t="s">
        <v>49</v>
      </c>
      <c r="B597" t="s">
        <v>53</v>
      </c>
      <c r="C597" t="s">
        <v>81</v>
      </c>
      <c r="D597" t="s">
        <v>12</v>
      </c>
      <c r="E597" t="s">
        <v>4</v>
      </c>
      <c r="F597" s="19">
        <v>0.70833333333333304</v>
      </c>
      <c r="G597" s="25">
        <v>17</v>
      </c>
      <c r="H597" s="19" t="str">
        <f t="shared" ref="H597:H660" si="10">+CONCATENATE(A597," ",C597," ",D597," ",E597," ",G597)</f>
        <v>James River Bridge Toward Va Beach Non-Summer Thursday 17</v>
      </c>
      <c r="I597" s="14">
        <f>+JRB!P49</f>
        <v>1823.4166666666667</v>
      </c>
    </row>
    <row r="598" spans="1:9" x14ac:dyDescent="0.25">
      <c r="A598" t="s">
        <v>49</v>
      </c>
      <c r="B598" t="s">
        <v>53</v>
      </c>
      <c r="C598" t="s">
        <v>81</v>
      </c>
      <c r="D598" t="s">
        <v>12</v>
      </c>
      <c r="E598" t="s">
        <v>4</v>
      </c>
      <c r="F598" s="19">
        <v>0.75</v>
      </c>
      <c r="G598" s="25">
        <v>18</v>
      </c>
      <c r="H598" s="19" t="str">
        <f t="shared" si="10"/>
        <v>James River Bridge Toward Va Beach Non-Summer Thursday 18</v>
      </c>
      <c r="I598" s="11">
        <f>+JRB!P50</f>
        <v>1193.7777777777778</v>
      </c>
    </row>
    <row r="599" spans="1:9" x14ac:dyDescent="0.25">
      <c r="A599" t="s">
        <v>49</v>
      </c>
      <c r="B599" t="s">
        <v>53</v>
      </c>
      <c r="C599" t="s">
        <v>81</v>
      </c>
      <c r="D599" t="s">
        <v>12</v>
      </c>
      <c r="E599" t="s">
        <v>4</v>
      </c>
      <c r="F599" s="19">
        <v>0.79166666666666696</v>
      </c>
      <c r="G599" s="25">
        <v>19</v>
      </c>
      <c r="H599" s="19" t="str">
        <f t="shared" si="10"/>
        <v>James River Bridge Toward Va Beach Non-Summer Thursday 19</v>
      </c>
      <c r="I599" s="14">
        <f>+JRB!P51</f>
        <v>775</v>
      </c>
    </row>
    <row r="600" spans="1:9" x14ac:dyDescent="0.25">
      <c r="A600" t="s">
        <v>49</v>
      </c>
      <c r="B600" t="s">
        <v>53</v>
      </c>
      <c r="C600" t="s">
        <v>81</v>
      </c>
      <c r="D600" t="s">
        <v>12</v>
      </c>
      <c r="E600" t="s">
        <v>4</v>
      </c>
      <c r="F600" s="19">
        <v>0.83333333333333304</v>
      </c>
      <c r="G600" s="25">
        <v>20</v>
      </c>
      <c r="H600" s="19" t="str">
        <f t="shared" si="10"/>
        <v>James River Bridge Toward Va Beach Non-Summer Thursday 20</v>
      </c>
      <c r="I600" s="11">
        <f>+JRB!P52</f>
        <v>627.41666666666663</v>
      </c>
    </row>
    <row r="601" spans="1:9" x14ac:dyDescent="0.25">
      <c r="A601" t="s">
        <v>49</v>
      </c>
      <c r="B601" t="s">
        <v>53</v>
      </c>
      <c r="C601" t="s">
        <v>81</v>
      </c>
      <c r="D601" t="s">
        <v>12</v>
      </c>
      <c r="E601" t="s">
        <v>4</v>
      </c>
      <c r="F601" s="19">
        <v>0.875</v>
      </c>
      <c r="G601" s="25">
        <v>21</v>
      </c>
      <c r="H601" s="19" t="str">
        <f t="shared" si="10"/>
        <v>James River Bridge Toward Va Beach Non-Summer Thursday 21</v>
      </c>
      <c r="I601" s="14">
        <f>+JRB!P53</f>
        <v>477.77777777777777</v>
      </c>
    </row>
    <row r="602" spans="1:9" x14ac:dyDescent="0.25">
      <c r="A602" t="s">
        <v>49</v>
      </c>
      <c r="B602" t="s">
        <v>53</v>
      </c>
      <c r="C602" t="s">
        <v>81</v>
      </c>
      <c r="D602" t="s">
        <v>12</v>
      </c>
      <c r="E602" t="s">
        <v>4</v>
      </c>
      <c r="F602" s="19">
        <v>0.91666666666666696</v>
      </c>
      <c r="G602" s="25">
        <v>22</v>
      </c>
      <c r="H602" s="19" t="str">
        <f t="shared" si="10"/>
        <v>James River Bridge Toward Va Beach Non-Summer Thursday 22</v>
      </c>
      <c r="I602" s="11">
        <f>+JRB!P54</f>
        <v>331.55555555555554</v>
      </c>
    </row>
    <row r="603" spans="1:9" ht="15.75" thickBot="1" x14ac:dyDescent="0.3">
      <c r="A603" t="s">
        <v>49</v>
      </c>
      <c r="B603" t="s">
        <v>53</v>
      </c>
      <c r="C603" t="s">
        <v>81</v>
      </c>
      <c r="D603" t="s">
        <v>12</v>
      </c>
      <c r="E603" t="s">
        <v>4</v>
      </c>
      <c r="F603" s="19">
        <v>0.95833333333333304</v>
      </c>
      <c r="G603" s="25">
        <v>23</v>
      </c>
      <c r="H603" s="19" t="str">
        <f t="shared" si="10"/>
        <v>James River Bridge Toward Va Beach Non-Summer Thursday 23</v>
      </c>
      <c r="I603" s="16">
        <f>+JRB!P55</f>
        <v>188.66666666666669</v>
      </c>
    </row>
    <row r="604" spans="1:9" x14ac:dyDescent="0.25">
      <c r="A604" t="s">
        <v>49</v>
      </c>
      <c r="B604" t="s">
        <v>53</v>
      </c>
      <c r="C604" t="s">
        <v>81</v>
      </c>
      <c r="D604" t="s">
        <v>12</v>
      </c>
      <c r="E604" t="s">
        <v>5</v>
      </c>
      <c r="F604" s="19">
        <v>0</v>
      </c>
      <c r="G604" s="25">
        <v>0</v>
      </c>
      <c r="H604" s="19" t="str">
        <f t="shared" si="10"/>
        <v>James River Bridge Toward Va Beach Non-Summer Friday 0</v>
      </c>
      <c r="I604" s="11">
        <f>+JRB!Q32</f>
        <v>228.08333333333334</v>
      </c>
    </row>
    <row r="605" spans="1:9" x14ac:dyDescent="0.25">
      <c r="A605" t="s">
        <v>49</v>
      </c>
      <c r="B605" t="s">
        <v>53</v>
      </c>
      <c r="C605" t="s">
        <v>81</v>
      </c>
      <c r="D605" t="s">
        <v>12</v>
      </c>
      <c r="E605" t="s">
        <v>5</v>
      </c>
      <c r="F605" s="19">
        <v>4.1666666666666664E-2</v>
      </c>
      <c r="G605" s="25">
        <v>1</v>
      </c>
      <c r="H605" s="19" t="str">
        <f t="shared" si="10"/>
        <v>James River Bridge Toward Va Beach Non-Summer Friday 1</v>
      </c>
      <c r="I605" s="14">
        <f>+JRB!Q33</f>
        <v>74.5</v>
      </c>
    </row>
    <row r="606" spans="1:9" x14ac:dyDescent="0.25">
      <c r="A606" t="s">
        <v>49</v>
      </c>
      <c r="B606" t="s">
        <v>53</v>
      </c>
      <c r="C606" t="s">
        <v>81</v>
      </c>
      <c r="D606" t="s">
        <v>12</v>
      </c>
      <c r="E606" t="s">
        <v>5</v>
      </c>
      <c r="F606" s="19">
        <v>8.3333333333333329E-2</v>
      </c>
      <c r="G606" s="25">
        <v>2</v>
      </c>
      <c r="H606" s="19" t="str">
        <f t="shared" si="10"/>
        <v>James River Bridge Toward Va Beach Non-Summer Friday 2</v>
      </c>
      <c r="I606" s="11">
        <f>+JRB!Q34</f>
        <v>58.972222222222221</v>
      </c>
    </row>
    <row r="607" spans="1:9" x14ac:dyDescent="0.25">
      <c r="A607" t="s">
        <v>49</v>
      </c>
      <c r="B607" t="s">
        <v>53</v>
      </c>
      <c r="C607" t="s">
        <v>81</v>
      </c>
      <c r="D607" t="s">
        <v>12</v>
      </c>
      <c r="E607" t="s">
        <v>5</v>
      </c>
      <c r="F607" s="19">
        <v>0.125</v>
      </c>
      <c r="G607" s="25">
        <v>3</v>
      </c>
      <c r="H607" s="19" t="str">
        <f t="shared" si="10"/>
        <v>James River Bridge Toward Va Beach Non-Summer Friday 3</v>
      </c>
      <c r="I607" s="14">
        <f>+JRB!Q35</f>
        <v>46.388888888888893</v>
      </c>
    </row>
    <row r="608" spans="1:9" x14ac:dyDescent="0.25">
      <c r="A608" t="s">
        <v>49</v>
      </c>
      <c r="B608" t="s">
        <v>53</v>
      </c>
      <c r="C608" t="s">
        <v>81</v>
      </c>
      <c r="D608" t="s">
        <v>12</v>
      </c>
      <c r="E608" t="s">
        <v>5</v>
      </c>
      <c r="F608" s="19">
        <v>0.16666666666666699</v>
      </c>
      <c r="G608" s="25">
        <v>4</v>
      </c>
      <c r="H608" s="19" t="str">
        <f t="shared" si="10"/>
        <v>James River Bridge Toward Va Beach Non-Summer Friday 4</v>
      </c>
      <c r="I608" s="11">
        <f>+JRB!Q36</f>
        <v>112.69444444444446</v>
      </c>
    </row>
    <row r="609" spans="1:9" x14ac:dyDescent="0.25">
      <c r="A609" t="s">
        <v>49</v>
      </c>
      <c r="B609" t="s">
        <v>53</v>
      </c>
      <c r="C609" t="s">
        <v>81</v>
      </c>
      <c r="D609" t="s">
        <v>12</v>
      </c>
      <c r="E609" t="s">
        <v>5</v>
      </c>
      <c r="F609" s="19">
        <v>0.20833333333333301</v>
      </c>
      <c r="G609" s="25">
        <v>5</v>
      </c>
      <c r="H609" s="19" t="str">
        <f t="shared" si="10"/>
        <v>James River Bridge Toward Va Beach Non-Summer Friday 5</v>
      </c>
      <c r="I609" s="14">
        <f>+JRB!Q37</f>
        <v>360.69444444444446</v>
      </c>
    </row>
    <row r="610" spans="1:9" x14ac:dyDescent="0.25">
      <c r="A610" t="s">
        <v>49</v>
      </c>
      <c r="B610" t="s">
        <v>53</v>
      </c>
      <c r="C610" t="s">
        <v>81</v>
      </c>
      <c r="D610" t="s">
        <v>12</v>
      </c>
      <c r="E610" t="s">
        <v>5</v>
      </c>
      <c r="F610" s="19">
        <v>0.25</v>
      </c>
      <c r="G610" s="25">
        <v>6</v>
      </c>
      <c r="H610" s="19" t="str">
        <f t="shared" si="10"/>
        <v>James River Bridge Toward Va Beach Non-Summer Friday 6</v>
      </c>
      <c r="I610" s="11">
        <f>+JRB!Q38</f>
        <v>482.16666666666663</v>
      </c>
    </row>
    <row r="611" spans="1:9" x14ac:dyDescent="0.25">
      <c r="A611" t="s">
        <v>49</v>
      </c>
      <c r="B611" t="s">
        <v>53</v>
      </c>
      <c r="C611" t="s">
        <v>81</v>
      </c>
      <c r="D611" t="s">
        <v>12</v>
      </c>
      <c r="E611" t="s">
        <v>5</v>
      </c>
      <c r="F611" s="19">
        <v>0.29166666666666702</v>
      </c>
      <c r="G611" s="25">
        <v>7</v>
      </c>
      <c r="H611" s="19" t="str">
        <f t="shared" si="10"/>
        <v>James River Bridge Toward Va Beach Non-Summer Friday 7</v>
      </c>
      <c r="I611" s="14">
        <f>+JRB!Q39</f>
        <v>593.52777777777771</v>
      </c>
    </row>
    <row r="612" spans="1:9" x14ac:dyDescent="0.25">
      <c r="A612" t="s">
        <v>49</v>
      </c>
      <c r="B612" t="s">
        <v>53</v>
      </c>
      <c r="C612" t="s">
        <v>81</v>
      </c>
      <c r="D612" t="s">
        <v>12</v>
      </c>
      <c r="E612" t="s">
        <v>5</v>
      </c>
      <c r="F612" s="19">
        <v>0.33333333333333298</v>
      </c>
      <c r="G612" s="25">
        <v>8</v>
      </c>
      <c r="H612" s="19" t="str">
        <f t="shared" si="10"/>
        <v>James River Bridge Toward Va Beach Non-Summer Friday 8</v>
      </c>
      <c r="I612" s="11">
        <f>+JRB!Q40</f>
        <v>560.58333333333337</v>
      </c>
    </row>
    <row r="613" spans="1:9" x14ac:dyDescent="0.25">
      <c r="A613" t="s">
        <v>49</v>
      </c>
      <c r="B613" t="s">
        <v>53</v>
      </c>
      <c r="C613" t="s">
        <v>81</v>
      </c>
      <c r="D613" t="s">
        <v>12</v>
      </c>
      <c r="E613" t="s">
        <v>5</v>
      </c>
      <c r="F613" s="19">
        <v>0.375</v>
      </c>
      <c r="G613" s="25">
        <v>9</v>
      </c>
      <c r="H613" s="19" t="str">
        <f t="shared" si="10"/>
        <v>James River Bridge Toward Va Beach Non-Summer Friday 9</v>
      </c>
      <c r="I613" s="14">
        <f>+JRB!Q41</f>
        <v>528.55555555555554</v>
      </c>
    </row>
    <row r="614" spans="1:9" x14ac:dyDescent="0.25">
      <c r="A614" t="s">
        <v>49</v>
      </c>
      <c r="B614" t="s">
        <v>53</v>
      </c>
      <c r="C614" t="s">
        <v>81</v>
      </c>
      <c r="D614" t="s">
        <v>12</v>
      </c>
      <c r="E614" t="s">
        <v>5</v>
      </c>
      <c r="F614" s="19">
        <v>0.41666666666666702</v>
      </c>
      <c r="G614" s="25">
        <v>10</v>
      </c>
      <c r="H614" s="19" t="str">
        <f t="shared" si="10"/>
        <v>James River Bridge Toward Va Beach Non-Summer Friday 10</v>
      </c>
      <c r="I614" s="11">
        <f>+JRB!Q42</f>
        <v>567.63888888888891</v>
      </c>
    </row>
    <row r="615" spans="1:9" x14ac:dyDescent="0.25">
      <c r="A615" t="s">
        <v>49</v>
      </c>
      <c r="B615" t="s">
        <v>53</v>
      </c>
      <c r="C615" t="s">
        <v>81</v>
      </c>
      <c r="D615" t="s">
        <v>12</v>
      </c>
      <c r="E615" t="s">
        <v>5</v>
      </c>
      <c r="F615" s="19">
        <v>0.45833333333333298</v>
      </c>
      <c r="G615" s="25">
        <v>11</v>
      </c>
      <c r="H615" s="19" t="str">
        <f t="shared" si="10"/>
        <v>James River Bridge Toward Va Beach Non-Summer Friday 11</v>
      </c>
      <c r="I615" s="14">
        <f>+JRB!Q43</f>
        <v>717.36111111111109</v>
      </c>
    </row>
    <row r="616" spans="1:9" x14ac:dyDescent="0.25">
      <c r="A616" t="s">
        <v>49</v>
      </c>
      <c r="B616" t="s">
        <v>53</v>
      </c>
      <c r="C616" t="s">
        <v>81</v>
      </c>
      <c r="D616" t="s">
        <v>12</v>
      </c>
      <c r="E616" t="s">
        <v>5</v>
      </c>
      <c r="F616" s="19">
        <v>0.5</v>
      </c>
      <c r="G616" s="25">
        <v>12</v>
      </c>
      <c r="H616" s="19" t="str">
        <f t="shared" si="10"/>
        <v>James River Bridge Toward Va Beach Non-Summer Friday 12</v>
      </c>
      <c r="I616" s="11">
        <f>+JRB!Q44</f>
        <v>864.94444444444446</v>
      </c>
    </row>
    <row r="617" spans="1:9" x14ac:dyDescent="0.25">
      <c r="A617" t="s">
        <v>49</v>
      </c>
      <c r="B617" t="s">
        <v>53</v>
      </c>
      <c r="C617" t="s">
        <v>81</v>
      </c>
      <c r="D617" t="s">
        <v>12</v>
      </c>
      <c r="E617" t="s">
        <v>5</v>
      </c>
      <c r="F617" s="19">
        <v>0.54166666666666696</v>
      </c>
      <c r="G617" s="25">
        <v>13</v>
      </c>
      <c r="H617" s="19" t="str">
        <f t="shared" si="10"/>
        <v>James River Bridge Toward Va Beach Non-Summer Friday 13</v>
      </c>
      <c r="I617" s="14">
        <f>+JRB!Q45</f>
        <v>931.25</v>
      </c>
    </row>
    <row r="618" spans="1:9" x14ac:dyDescent="0.25">
      <c r="A618" t="s">
        <v>49</v>
      </c>
      <c r="B618" t="s">
        <v>53</v>
      </c>
      <c r="C618" t="s">
        <v>81</v>
      </c>
      <c r="D618" t="s">
        <v>12</v>
      </c>
      <c r="E618" t="s">
        <v>5</v>
      </c>
      <c r="F618" s="19">
        <v>0.58333333333333304</v>
      </c>
      <c r="G618" s="25">
        <v>14</v>
      </c>
      <c r="H618" s="19" t="str">
        <f t="shared" si="10"/>
        <v>James River Bridge Toward Va Beach Non-Summer Friday 14</v>
      </c>
      <c r="I618" s="11">
        <f>+JRB!Q46</f>
        <v>1321.5555555555557</v>
      </c>
    </row>
    <row r="619" spans="1:9" x14ac:dyDescent="0.25">
      <c r="A619" t="s">
        <v>49</v>
      </c>
      <c r="B619" t="s">
        <v>53</v>
      </c>
      <c r="C619" t="s">
        <v>81</v>
      </c>
      <c r="D619" t="s">
        <v>12</v>
      </c>
      <c r="E619" t="s">
        <v>5</v>
      </c>
      <c r="F619" s="19">
        <v>0.625</v>
      </c>
      <c r="G619" s="25">
        <v>15</v>
      </c>
      <c r="H619" s="19" t="str">
        <f t="shared" si="10"/>
        <v>James River Bridge Toward Va Beach Non-Summer Friday 15</v>
      </c>
      <c r="I619" s="14">
        <f>+JRB!Q47</f>
        <v>1903.2777777777778</v>
      </c>
    </row>
    <row r="620" spans="1:9" x14ac:dyDescent="0.25">
      <c r="A620" t="s">
        <v>49</v>
      </c>
      <c r="B620" t="s">
        <v>53</v>
      </c>
      <c r="C620" t="s">
        <v>81</v>
      </c>
      <c r="D620" t="s">
        <v>12</v>
      </c>
      <c r="E620" t="s">
        <v>5</v>
      </c>
      <c r="F620" s="19">
        <v>0.66666666666666696</v>
      </c>
      <c r="G620" s="25">
        <v>16</v>
      </c>
      <c r="H620" s="19" t="str">
        <f t="shared" si="10"/>
        <v>James River Bridge Toward Va Beach Non-Summer Friday 16</v>
      </c>
      <c r="I620" s="11">
        <f>+JRB!Q48</f>
        <v>1908.9166666666667</v>
      </c>
    </row>
    <row r="621" spans="1:9" x14ac:dyDescent="0.25">
      <c r="A621" t="s">
        <v>49</v>
      </c>
      <c r="B621" t="s">
        <v>53</v>
      </c>
      <c r="C621" t="s">
        <v>81</v>
      </c>
      <c r="D621" t="s">
        <v>12</v>
      </c>
      <c r="E621" t="s">
        <v>5</v>
      </c>
      <c r="F621" s="19">
        <v>0.70833333333333304</v>
      </c>
      <c r="G621" s="25">
        <v>17</v>
      </c>
      <c r="H621" s="19" t="str">
        <f t="shared" si="10"/>
        <v>James River Bridge Toward Va Beach Non-Summer Friday 17</v>
      </c>
      <c r="I621" s="14">
        <f>+JRB!Q49</f>
        <v>1628.3333333333333</v>
      </c>
    </row>
    <row r="622" spans="1:9" x14ac:dyDescent="0.25">
      <c r="A622" t="s">
        <v>49</v>
      </c>
      <c r="B622" t="s">
        <v>53</v>
      </c>
      <c r="C622" t="s">
        <v>81</v>
      </c>
      <c r="D622" t="s">
        <v>12</v>
      </c>
      <c r="E622" t="s">
        <v>5</v>
      </c>
      <c r="F622" s="19">
        <v>0.75</v>
      </c>
      <c r="G622" s="25">
        <v>18</v>
      </c>
      <c r="H622" s="19" t="str">
        <f t="shared" si="10"/>
        <v>James River Bridge Toward Va Beach Non-Summer Friday 18</v>
      </c>
      <c r="I622" s="11">
        <f>+JRB!Q50</f>
        <v>1073.0555555555557</v>
      </c>
    </row>
    <row r="623" spans="1:9" x14ac:dyDescent="0.25">
      <c r="A623" t="s">
        <v>49</v>
      </c>
      <c r="B623" t="s">
        <v>53</v>
      </c>
      <c r="C623" t="s">
        <v>81</v>
      </c>
      <c r="D623" t="s">
        <v>12</v>
      </c>
      <c r="E623" t="s">
        <v>5</v>
      </c>
      <c r="F623" s="19">
        <v>0.79166666666666696</v>
      </c>
      <c r="G623" s="25">
        <v>19</v>
      </c>
      <c r="H623" s="19" t="str">
        <f t="shared" si="10"/>
        <v>James River Bridge Toward Va Beach Non-Summer Friday 19</v>
      </c>
      <c r="I623" s="14">
        <f>+JRB!Q51</f>
        <v>758.91666666666674</v>
      </c>
    </row>
    <row r="624" spans="1:9" x14ac:dyDescent="0.25">
      <c r="A624" t="s">
        <v>49</v>
      </c>
      <c r="B624" t="s">
        <v>53</v>
      </c>
      <c r="C624" t="s">
        <v>81</v>
      </c>
      <c r="D624" t="s">
        <v>12</v>
      </c>
      <c r="E624" t="s">
        <v>5</v>
      </c>
      <c r="F624" s="19">
        <v>0.83333333333333304</v>
      </c>
      <c r="G624" s="25">
        <v>20</v>
      </c>
      <c r="H624" s="19" t="str">
        <f t="shared" si="10"/>
        <v>James River Bridge Toward Va Beach Non-Summer Friday 20</v>
      </c>
      <c r="I624" s="11">
        <f>+JRB!Q52</f>
        <v>642.97222222222217</v>
      </c>
    </row>
    <row r="625" spans="1:9" x14ac:dyDescent="0.25">
      <c r="A625" t="s">
        <v>49</v>
      </c>
      <c r="B625" t="s">
        <v>53</v>
      </c>
      <c r="C625" t="s">
        <v>81</v>
      </c>
      <c r="D625" t="s">
        <v>12</v>
      </c>
      <c r="E625" t="s">
        <v>5</v>
      </c>
      <c r="F625" s="19">
        <v>0.875</v>
      </c>
      <c r="G625" s="25">
        <v>21</v>
      </c>
      <c r="H625" s="19" t="str">
        <f t="shared" si="10"/>
        <v>James River Bridge Toward Va Beach Non-Summer Friday 21</v>
      </c>
      <c r="I625" s="14">
        <f>+JRB!Q53</f>
        <v>554.94444444444446</v>
      </c>
    </row>
    <row r="626" spans="1:9" x14ac:dyDescent="0.25">
      <c r="A626" t="s">
        <v>49</v>
      </c>
      <c r="B626" t="s">
        <v>53</v>
      </c>
      <c r="C626" t="s">
        <v>81</v>
      </c>
      <c r="D626" t="s">
        <v>12</v>
      </c>
      <c r="E626" t="s">
        <v>5</v>
      </c>
      <c r="F626" s="19">
        <v>0.91666666666666696</v>
      </c>
      <c r="G626" s="25">
        <v>22</v>
      </c>
      <c r="H626" s="19" t="str">
        <f t="shared" si="10"/>
        <v>James River Bridge Toward Va Beach Non-Summer Friday 22</v>
      </c>
      <c r="I626" s="11">
        <f>+JRB!Q54</f>
        <v>458.30555555555554</v>
      </c>
    </row>
    <row r="627" spans="1:9" ht="15.75" thickBot="1" x14ac:dyDescent="0.3">
      <c r="A627" t="s">
        <v>49</v>
      </c>
      <c r="B627" t="s">
        <v>53</v>
      </c>
      <c r="C627" t="s">
        <v>81</v>
      </c>
      <c r="D627" t="s">
        <v>12</v>
      </c>
      <c r="E627" t="s">
        <v>5</v>
      </c>
      <c r="F627" s="19">
        <v>0.95833333333333304</v>
      </c>
      <c r="G627" s="25">
        <v>23</v>
      </c>
      <c r="H627" s="19" t="str">
        <f t="shared" si="10"/>
        <v>James River Bridge Toward Va Beach Non-Summer Friday 23</v>
      </c>
      <c r="I627" s="16">
        <f>+JRB!Q55</f>
        <v>277.11111111111109</v>
      </c>
    </row>
    <row r="628" spans="1:9" x14ac:dyDescent="0.25">
      <c r="A628" t="s">
        <v>49</v>
      </c>
      <c r="B628" t="s">
        <v>53</v>
      </c>
      <c r="C628" t="s">
        <v>81</v>
      </c>
      <c r="D628" t="s">
        <v>12</v>
      </c>
      <c r="E628" t="s">
        <v>6</v>
      </c>
      <c r="F628" s="19">
        <v>0</v>
      </c>
      <c r="G628" s="25">
        <v>0</v>
      </c>
      <c r="H628" s="19" t="str">
        <f t="shared" si="10"/>
        <v>James River Bridge Toward Va Beach Non-Summer Saturday 0</v>
      </c>
      <c r="I628" s="11">
        <f>+JRB!R32</f>
        <v>272.86111111111114</v>
      </c>
    </row>
    <row r="629" spans="1:9" x14ac:dyDescent="0.25">
      <c r="A629" t="s">
        <v>49</v>
      </c>
      <c r="B629" t="s">
        <v>53</v>
      </c>
      <c r="C629" t="s">
        <v>81</v>
      </c>
      <c r="D629" t="s">
        <v>12</v>
      </c>
      <c r="E629" t="s">
        <v>6</v>
      </c>
      <c r="F629" s="19">
        <v>4.1666666666666664E-2</v>
      </c>
      <c r="G629" s="25">
        <v>1</v>
      </c>
      <c r="H629" s="19" t="str">
        <f t="shared" si="10"/>
        <v>James River Bridge Toward Va Beach Non-Summer Saturday 1</v>
      </c>
      <c r="I629" s="14">
        <f>+JRB!R33</f>
        <v>121.30555555555556</v>
      </c>
    </row>
    <row r="630" spans="1:9" x14ac:dyDescent="0.25">
      <c r="A630" t="s">
        <v>49</v>
      </c>
      <c r="B630" t="s">
        <v>53</v>
      </c>
      <c r="C630" t="s">
        <v>81</v>
      </c>
      <c r="D630" t="s">
        <v>12</v>
      </c>
      <c r="E630" t="s">
        <v>6</v>
      </c>
      <c r="F630" s="19">
        <v>8.3333333333333329E-2</v>
      </c>
      <c r="G630" s="25">
        <v>2</v>
      </c>
      <c r="H630" s="19" t="str">
        <f t="shared" si="10"/>
        <v>James River Bridge Toward Va Beach Non-Summer Saturday 2</v>
      </c>
      <c r="I630" s="11">
        <f>+JRB!R34</f>
        <v>84.194444444444443</v>
      </c>
    </row>
    <row r="631" spans="1:9" x14ac:dyDescent="0.25">
      <c r="A631" t="s">
        <v>49</v>
      </c>
      <c r="B631" t="s">
        <v>53</v>
      </c>
      <c r="C631" t="s">
        <v>81</v>
      </c>
      <c r="D631" t="s">
        <v>12</v>
      </c>
      <c r="E631" t="s">
        <v>6</v>
      </c>
      <c r="F631" s="19">
        <v>0.125</v>
      </c>
      <c r="G631" s="25">
        <v>3</v>
      </c>
      <c r="H631" s="19" t="str">
        <f t="shared" si="10"/>
        <v>James River Bridge Toward Va Beach Non-Summer Saturday 3</v>
      </c>
      <c r="I631" s="14">
        <f>+JRB!R35</f>
        <v>64.1388888888889</v>
      </c>
    </row>
    <row r="632" spans="1:9" x14ac:dyDescent="0.25">
      <c r="A632" t="s">
        <v>49</v>
      </c>
      <c r="B632" t="s">
        <v>53</v>
      </c>
      <c r="C632" t="s">
        <v>81</v>
      </c>
      <c r="D632" t="s">
        <v>12</v>
      </c>
      <c r="E632" t="s">
        <v>6</v>
      </c>
      <c r="F632" s="19">
        <v>0.16666666666666699</v>
      </c>
      <c r="G632" s="25">
        <v>4</v>
      </c>
      <c r="H632" s="19" t="str">
        <f t="shared" si="10"/>
        <v>James River Bridge Toward Va Beach Non-Summer Saturday 4</v>
      </c>
      <c r="I632" s="11">
        <f>+JRB!R36</f>
        <v>96.472222222222214</v>
      </c>
    </row>
    <row r="633" spans="1:9" x14ac:dyDescent="0.25">
      <c r="A633" t="s">
        <v>49</v>
      </c>
      <c r="B633" t="s">
        <v>53</v>
      </c>
      <c r="C633" t="s">
        <v>81</v>
      </c>
      <c r="D633" t="s">
        <v>12</v>
      </c>
      <c r="E633" t="s">
        <v>6</v>
      </c>
      <c r="F633" s="19">
        <v>0.20833333333333301</v>
      </c>
      <c r="G633" s="25">
        <v>5</v>
      </c>
      <c r="H633" s="19" t="str">
        <f t="shared" si="10"/>
        <v>James River Bridge Toward Va Beach Non-Summer Saturday 5</v>
      </c>
      <c r="I633" s="14">
        <f>+JRB!R37</f>
        <v>208.05555555555557</v>
      </c>
    </row>
    <row r="634" spans="1:9" x14ac:dyDescent="0.25">
      <c r="A634" t="s">
        <v>49</v>
      </c>
      <c r="B634" t="s">
        <v>53</v>
      </c>
      <c r="C634" t="s">
        <v>81</v>
      </c>
      <c r="D634" t="s">
        <v>12</v>
      </c>
      <c r="E634" t="s">
        <v>6</v>
      </c>
      <c r="F634" s="19">
        <v>0.25</v>
      </c>
      <c r="G634" s="25">
        <v>6</v>
      </c>
      <c r="H634" s="19" t="str">
        <f t="shared" si="10"/>
        <v>James River Bridge Toward Va Beach Non-Summer Saturday 6</v>
      </c>
      <c r="I634" s="11">
        <f>+JRB!R38</f>
        <v>266.55555555555554</v>
      </c>
    </row>
    <row r="635" spans="1:9" x14ac:dyDescent="0.25">
      <c r="A635" t="s">
        <v>49</v>
      </c>
      <c r="B635" t="s">
        <v>53</v>
      </c>
      <c r="C635" t="s">
        <v>81</v>
      </c>
      <c r="D635" t="s">
        <v>12</v>
      </c>
      <c r="E635" t="s">
        <v>6</v>
      </c>
      <c r="F635" s="19">
        <v>0.29166666666666702</v>
      </c>
      <c r="G635" s="25">
        <v>7</v>
      </c>
      <c r="H635" s="19" t="str">
        <f t="shared" si="10"/>
        <v>James River Bridge Toward Va Beach Non-Summer Saturday 7</v>
      </c>
      <c r="I635" s="14">
        <f>+JRB!R39</f>
        <v>338.5</v>
      </c>
    </row>
    <row r="636" spans="1:9" x14ac:dyDescent="0.25">
      <c r="A636" t="s">
        <v>49</v>
      </c>
      <c r="B636" t="s">
        <v>53</v>
      </c>
      <c r="C636" t="s">
        <v>81</v>
      </c>
      <c r="D636" t="s">
        <v>12</v>
      </c>
      <c r="E636" t="s">
        <v>6</v>
      </c>
      <c r="F636" s="19">
        <v>0.33333333333333298</v>
      </c>
      <c r="G636" s="25">
        <v>8</v>
      </c>
      <c r="H636" s="19" t="str">
        <f t="shared" si="10"/>
        <v>James River Bridge Toward Va Beach Non-Summer Saturday 8</v>
      </c>
      <c r="I636" s="11">
        <f>+JRB!R40</f>
        <v>435.44444444444446</v>
      </c>
    </row>
    <row r="637" spans="1:9" x14ac:dyDescent="0.25">
      <c r="A637" t="s">
        <v>49</v>
      </c>
      <c r="B637" t="s">
        <v>53</v>
      </c>
      <c r="C637" t="s">
        <v>81</v>
      </c>
      <c r="D637" t="s">
        <v>12</v>
      </c>
      <c r="E637" t="s">
        <v>6</v>
      </c>
      <c r="F637" s="19">
        <v>0.375</v>
      </c>
      <c r="G637" s="25">
        <v>9</v>
      </c>
      <c r="H637" s="19" t="str">
        <f t="shared" si="10"/>
        <v>James River Bridge Toward Va Beach Non-Summer Saturday 9</v>
      </c>
      <c r="I637" s="14">
        <f>+JRB!R41</f>
        <v>511.61111111111109</v>
      </c>
    </row>
    <row r="638" spans="1:9" x14ac:dyDescent="0.25">
      <c r="A638" t="s">
        <v>49</v>
      </c>
      <c r="B638" t="s">
        <v>53</v>
      </c>
      <c r="C638" t="s">
        <v>81</v>
      </c>
      <c r="D638" t="s">
        <v>12</v>
      </c>
      <c r="E638" t="s">
        <v>6</v>
      </c>
      <c r="F638" s="19">
        <v>0.41666666666666702</v>
      </c>
      <c r="G638" s="25">
        <v>10</v>
      </c>
      <c r="H638" s="19" t="str">
        <f t="shared" si="10"/>
        <v>James River Bridge Toward Va Beach Non-Summer Saturday 10</v>
      </c>
      <c r="I638" s="11">
        <f>+JRB!R42</f>
        <v>618.97222222222217</v>
      </c>
    </row>
    <row r="639" spans="1:9" x14ac:dyDescent="0.25">
      <c r="A639" t="s">
        <v>49</v>
      </c>
      <c r="B639" t="s">
        <v>53</v>
      </c>
      <c r="C639" t="s">
        <v>81</v>
      </c>
      <c r="D639" t="s">
        <v>12</v>
      </c>
      <c r="E639" t="s">
        <v>6</v>
      </c>
      <c r="F639" s="19">
        <v>0.45833333333333298</v>
      </c>
      <c r="G639" s="25">
        <v>11</v>
      </c>
      <c r="H639" s="19" t="str">
        <f t="shared" si="10"/>
        <v>James River Bridge Toward Va Beach Non-Summer Saturday 11</v>
      </c>
      <c r="I639" s="14">
        <f>+JRB!R43</f>
        <v>722.22222222222217</v>
      </c>
    </row>
    <row r="640" spans="1:9" x14ac:dyDescent="0.25">
      <c r="A640" t="s">
        <v>49</v>
      </c>
      <c r="B640" t="s">
        <v>53</v>
      </c>
      <c r="C640" t="s">
        <v>81</v>
      </c>
      <c r="D640" t="s">
        <v>12</v>
      </c>
      <c r="E640" t="s">
        <v>6</v>
      </c>
      <c r="F640" s="19">
        <v>0.5</v>
      </c>
      <c r="G640" s="25">
        <v>12</v>
      </c>
      <c r="H640" s="19" t="str">
        <f t="shared" si="10"/>
        <v>James River Bridge Toward Va Beach Non-Summer Saturday 12</v>
      </c>
      <c r="I640" s="11">
        <f>+JRB!R44</f>
        <v>815.25000000000011</v>
      </c>
    </row>
    <row r="641" spans="1:9" x14ac:dyDescent="0.25">
      <c r="A641" t="s">
        <v>49</v>
      </c>
      <c r="B641" t="s">
        <v>53</v>
      </c>
      <c r="C641" t="s">
        <v>81</v>
      </c>
      <c r="D641" t="s">
        <v>12</v>
      </c>
      <c r="E641" t="s">
        <v>6</v>
      </c>
      <c r="F641" s="19">
        <v>0.54166666666666696</v>
      </c>
      <c r="G641" s="25">
        <v>13</v>
      </c>
      <c r="H641" s="19" t="str">
        <f t="shared" si="10"/>
        <v>James River Bridge Toward Va Beach Non-Summer Saturday 13</v>
      </c>
      <c r="I641" s="14">
        <f>+JRB!R45</f>
        <v>897.05555555555554</v>
      </c>
    </row>
    <row r="642" spans="1:9" x14ac:dyDescent="0.25">
      <c r="A642" t="s">
        <v>49</v>
      </c>
      <c r="B642" t="s">
        <v>53</v>
      </c>
      <c r="C642" t="s">
        <v>81</v>
      </c>
      <c r="D642" t="s">
        <v>12</v>
      </c>
      <c r="E642" t="s">
        <v>6</v>
      </c>
      <c r="F642" s="19">
        <v>0.58333333333333304</v>
      </c>
      <c r="G642" s="25">
        <v>14</v>
      </c>
      <c r="H642" s="19" t="str">
        <f t="shared" si="10"/>
        <v>James River Bridge Toward Va Beach Non-Summer Saturday 14</v>
      </c>
      <c r="I642" s="11">
        <f>+JRB!R46</f>
        <v>1110.6944444444443</v>
      </c>
    </row>
    <row r="643" spans="1:9" x14ac:dyDescent="0.25">
      <c r="A643" t="s">
        <v>49</v>
      </c>
      <c r="B643" t="s">
        <v>53</v>
      </c>
      <c r="C643" t="s">
        <v>81</v>
      </c>
      <c r="D643" t="s">
        <v>12</v>
      </c>
      <c r="E643" t="s">
        <v>6</v>
      </c>
      <c r="F643" s="19">
        <v>0.625</v>
      </c>
      <c r="G643" s="25">
        <v>15</v>
      </c>
      <c r="H643" s="19" t="str">
        <f t="shared" si="10"/>
        <v>James River Bridge Toward Va Beach Non-Summer Saturday 15</v>
      </c>
      <c r="I643" s="14">
        <f>+JRB!R47</f>
        <v>1042.5833333333335</v>
      </c>
    </row>
    <row r="644" spans="1:9" x14ac:dyDescent="0.25">
      <c r="A644" t="s">
        <v>49</v>
      </c>
      <c r="B644" t="s">
        <v>53</v>
      </c>
      <c r="C644" t="s">
        <v>81</v>
      </c>
      <c r="D644" t="s">
        <v>12</v>
      </c>
      <c r="E644" t="s">
        <v>6</v>
      </c>
      <c r="F644" s="19">
        <v>0.66666666666666696</v>
      </c>
      <c r="G644" s="25">
        <v>16</v>
      </c>
      <c r="H644" s="19" t="str">
        <f t="shared" si="10"/>
        <v>James River Bridge Toward Va Beach Non-Summer Saturday 16</v>
      </c>
      <c r="I644" s="11">
        <f>+JRB!R48</f>
        <v>964.72222222222217</v>
      </c>
    </row>
    <row r="645" spans="1:9" x14ac:dyDescent="0.25">
      <c r="A645" t="s">
        <v>49</v>
      </c>
      <c r="B645" t="s">
        <v>53</v>
      </c>
      <c r="C645" t="s">
        <v>81</v>
      </c>
      <c r="D645" t="s">
        <v>12</v>
      </c>
      <c r="E645" t="s">
        <v>6</v>
      </c>
      <c r="F645" s="19">
        <v>0.70833333333333304</v>
      </c>
      <c r="G645" s="25">
        <v>17</v>
      </c>
      <c r="H645" s="19" t="str">
        <f t="shared" si="10"/>
        <v>James River Bridge Toward Va Beach Non-Summer Saturday 17</v>
      </c>
      <c r="I645" s="14">
        <f>+JRB!R49</f>
        <v>906.41666666666674</v>
      </c>
    </row>
    <row r="646" spans="1:9" x14ac:dyDescent="0.25">
      <c r="A646" t="s">
        <v>49</v>
      </c>
      <c r="B646" t="s">
        <v>53</v>
      </c>
      <c r="C646" t="s">
        <v>81</v>
      </c>
      <c r="D646" t="s">
        <v>12</v>
      </c>
      <c r="E646" t="s">
        <v>6</v>
      </c>
      <c r="F646" s="19">
        <v>0.75</v>
      </c>
      <c r="G646" s="25">
        <v>18</v>
      </c>
      <c r="H646" s="19" t="str">
        <f t="shared" si="10"/>
        <v>James River Bridge Toward Va Beach Non-Summer Saturday 18</v>
      </c>
      <c r="I646" s="11">
        <f>+JRB!R50</f>
        <v>765.16666666666663</v>
      </c>
    </row>
    <row r="647" spans="1:9" x14ac:dyDescent="0.25">
      <c r="A647" t="s">
        <v>49</v>
      </c>
      <c r="B647" t="s">
        <v>53</v>
      </c>
      <c r="C647" t="s">
        <v>81</v>
      </c>
      <c r="D647" t="s">
        <v>12</v>
      </c>
      <c r="E647" t="s">
        <v>6</v>
      </c>
      <c r="F647" s="19">
        <v>0.79166666666666696</v>
      </c>
      <c r="G647" s="25">
        <v>19</v>
      </c>
      <c r="H647" s="19" t="str">
        <f t="shared" si="10"/>
        <v>James River Bridge Toward Va Beach Non-Summer Saturday 19</v>
      </c>
      <c r="I647" s="14">
        <f>+JRB!R51</f>
        <v>661.36111111111109</v>
      </c>
    </row>
    <row r="648" spans="1:9" x14ac:dyDescent="0.25">
      <c r="A648" t="s">
        <v>49</v>
      </c>
      <c r="B648" t="s">
        <v>53</v>
      </c>
      <c r="C648" t="s">
        <v>81</v>
      </c>
      <c r="D648" t="s">
        <v>12</v>
      </c>
      <c r="E648" t="s">
        <v>6</v>
      </c>
      <c r="F648" s="19">
        <v>0.83333333333333304</v>
      </c>
      <c r="G648" s="25">
        <v>20</v>
      </c>
      <c r="H648" s="19" t="str">
        <f t="shared" si="10"/>
        <v>James River Bridge Toward Va Beach Non-Summer Saturday 20</v>
      </c>
      <c r="I648" s="11">
        <f>+JRB!R52</f>
        <v>572.25</v>
      </c>
    </row>
    <row r="649" spans="1:9" x14ac:dyDescent="0.25">
      <c r="A649" t="s">
        <v>49</v>
      </c>
      <c r="B649" t="s">
        <v>53</v>
      </c>
      <c r="C649" t="s">
        <v>81</v>
      </c>
      <c r="D649" t="s">
        <v>12</v>
      </c>
      <c r="E649" t="s">
        <v>6</v>
      </c>
      <c r="F649" s="19">
        <v>0.875</v>
      </c>
      <c r="G649" s="25">
        <v>21</v>
      </c>
      <c r="H649" s="19" t="str">
        <f t="shared" si="10"/>
        <v>James River Bridge Toward Va Beach Non-Summer Saturday 21</v>
      </c>
      <c r="I649" s="14">
        <f>+JRB!R53</f>
        <v>499.52777777777777</v>
      </c>
    </row>
    <row r="650" spans="1:9" x14ac:dyDescent="0.25">
      <c r="A650" t="s">
        <v>49</v>
      </c>
      <c r="B650" t="s">
        <v>53</v>
      </c>
      <c r="C650" t="s">
        <v>81</v>
      </c>
      <c r="D650" t="s">
        <v>12</v>
      </c>
      <c r="E650" t="s">
        <v>6</v>
      </c>
      <c r="F650" s="19">
        <v>0.91666666666666696</v>
      </c>
      <c r="G650" s="25">
        <v>22</v>
      </c>
      <c r="H650" s="19" t="str">
        <f t="shared" si="10"/>
        <v>James River Bridge Toward Va Beach Non-Summer Saturday 22</v>
      </c>
      <c r="I650" s="11">
        <f>+JRB!R54</f>
        <v>423.25</v>
      </c>
    </row>
    <row r="651" spans="1:9" ht="15.75" thickBot="1" x14ac:dyDescent="0.3">
      <c r="A651" t="s">
        <v>49</v>
      </c>
      <c r="B651" t="s">
        <v>53</v>
      </c>
      <c r="C651" t="s">
        <v>81</v>
      </c>
      <c r="D651" t="s">
        <v>12</v>
      </c>
      <c r="E651" t="s">
        <v>6</v>
      </c>
      <c r="F651" s="19">
        <v>0.95833333333333304</v>
      </c>
      <c r="G651" s="25">
        <v>23</v>
      </c>
      <c r="H651" s="19" t="str">
        <f t="shared" si="10"/>
        <v>James River Bridge Toward Va Beach Non-Summer Saturday 23</v>
      </c>
      <c r="I651" s="16">
        <f>+JRB!R55</f>
        <v>312.44444444444446</v>
      </c>
    </row>
    <row r="652" spans="1:9" x14ac:dyDescent="0.25">
      <c r="A652" t="s">
        <v>49</v>
      </c>
      <c r="B652" t="s">
        <v>53</v>
      </c>
      <c r="C652" t="s">
        <v>81</v>
      </c>
      <c r="D652" t="s">
        <v>12</v>
      </c>
      <c r="E652" t="s">
        <v>7</v>
      </c>
      <c r="F652" s="19">
        <v>0</v>
      </c>
      <c r="G652" s="25">
        <v>0</v>
      </c>
      <c r="H652" s="19" t="str">
        <f t="shared" si="10"/>
        <v>James River Bridge Toward Va Beach Non-Summer Sunday 0</v>
      </c>
      <c r="I652" s="13">
        <f>+JRB!S32</f>
        <v>173.18421052631581</v>
      </c>
    </row>
    <row r="653" spans="1:9" x14ac:dyDescent="0.25">
      <c r="A653" t="s">
        <v>49</v>
      </c>
      <c r="B653" t="s">
        <v>53</v>
      </c>
      <c r="C653" t="s">
        <v>81</v>
      </c>
      <c r="D653" t="s">
        <v>12</v>
      </c>
      <c r="E653" t="s">
        <v>7</v>
      </c>
      <c r="F653" s="19">
        <v>4.1666666666666664E-2</v>
      </c>
      <c r="G653" s="25">
        <v>1</v>
      </c>
      <c r="H653" s="19" t="str">
        <f t="shared" si="10"/>
        <v>James River Bridge Toward Va Beach Non-Summer Sunday 1</v>
      </c>
      <c r="I653" s="15">
        <f>+JRB!S33</f>
        <v>107.10526315789473</v>
      </c>
    </row>
    <row r="654" spans="1:9" x14ac:dyDescent="0.25">
      <c r="A654" t="s">
        <v>49</v>
      </c>
      <c r="B654" t="s">
        <v>53</v>
      </c>
      <c r="C654" t="s">
        <v>81</v>
      </c>
      <c r="D654" t="s">
        <v>12</v>
      </c>
      <c r="E654" t="s">
        <v>7</v>
      </c>
      <c r="F654" s="19">
        <v>8.3333333333333329E-2</v>
      </c>
      <c r="G654" s="25">
        <v>2</v>
      </c>
      <c r="H654" s="19" t="str">
        <f t="shared" si="10"/>
        <v>James River Bridge Toward Va Beach Non-Summer Sunday 2</v>
      </c>
      <c r="I654" s="13">
        <f>+JRB!S34</f>
        <v>90.567567567567565</v>
      </c>
    </row>
    <row r="655" spans="1:9" x14ac:dyDescent="0.25">
      <c r="A655" t="s">
        <v>49</v>
      </c>
      <c r="B655" t="s">
        <v>53</v>
      </c>
      <c r="C655" t="s">
        <v>81</v>
      </c>
      <c r="D655" t="s">
        <v>12</v>
      </c>
      <c r="E655" t="s">
        <v>7</v>
      </c>
      <c r="F655" s="19">
        <v>0.125</v>
      </c>
      <c r="G655" s="25">
        <v>3</v>
      </c>
      <c r="H655" s="19" t="str">
        <f t="shared" si="10"/>
        <v>James River Bridge Toward Va Beach Non-Summer Sunday 3</v>
      </c>
      <c r="I655" s="15">
        <f>+JRB!S35</f>
        <v>58.89473684210526</v>
      </c>
    </row>
    <row r="656" spans="1:9" x14ac:dyDescent="0.25">
      <c r="A656" t="s">
        <v>49</v>
      </c>
      <c r="B656" t="s">
        <v>53</v>
      </c>
      <c r="C656" t="s">
        <v>81</v>
      </c>
      <c r="D656" t="s">
        <v>12</v>
      </c>
      <c r="E656" t="s">
        <v>7</v>
      </c>
      <c r="F656" s="19">
        <v>0.16666666666666699</v>
      </c>
      <c r="G656" s="25">
        <v>4</v>
      </c>
      <c r="H656" s="19" t="str">
        <f t="shared" si="10"/>
        <v>James River Bridge Toward Va Beach Non-Summer Sunday 4</v>
      </c>
      <c r="I656" s="13">
        <f>+JRB!S36</f>
        <v>59.578947368421055</v>
      </c>
    </row>
    <row r="657" spans="1:9" x14ac:dyDescent="0.25">
      <c r="A657" t="s">
        <v>49</v>
      </c>
      <c r="B657" t="s">
        <v>53</v>
      </c>
      <c r="C657" t="s">
        <v>81</v>
      </c>
      <c r="D657" t="s">
        <v>12</v>
      </c>
      <c r="E657" t="s">
        <v>7</v>
      </c>
      <c r="F657" s="19">
        <v>0.20833333333333301</v>
      </c>
      <c r="G657" s="25">
        <v>5</v>
      </c>
      <c r="H657" s="19" t="str">
        <f t="shared" si="10"/>
        <v>James River Bridge Toward Va Beach Non-Summer Sunday 5</v>
      </c>
      <c r="I657" s="15">
        <f>+JRB!S37</f>
        <v>94.078947368421041</v>
      </c>
    </row>
    <row r="658" spans="1:9" x14ac:dyDescent="0.25">
      <c r="A658" t="s">
        <v>49</v>
      </c>
      <c r="B658" t="s">
        <v>53</v>
      </c>
      <c r="C658" t="s">
        <v>81</v>
      </c>
      <c r="D658" t="s">
        <v>12</v>
      </c>
      <c r="E658" t="s">
        <v>7</v>
      </c>
      <c r="F658" s="19">
        <v>0.25</v>
      </c>
      <c r="G658" s="25">
        <v>6</v>
      </c>
      <c r="H658" s="19" t="str">
        <f t="shared" si="10"/>
        <v>James River Bridge Toward Va Beach Non-Summer Sunday 6</v>
      </c>
      <c r="I658" s="13">
        <f>+JRB!S38</f>
        <v>140.31578947368422</v>
      </c>
    </row>
    <row r="659" spans="1:9" x14ac:dyDescent="0.25">
      <c r="A659" t="s">
        <v>49</v>
      </c>
      <c r="B659" t="s">
        <v>53</v>
      </c>
      <c r="C659" t="s">
        <v>81</v>
      </c>
      <c r="D659" t="s">
        <v>12</v>
      </c>
      <c r="E659" t="s">
        <v>7</v>
      </c>
      <c r="F659" s="19">
        <v>0.29166666666666702</v>
      </c>
      <c r="G659" s="25">
        <v>7</v>
      </c>
      <c r="H659" s="19" t="str">
        <f t="shared" si="10"/>
        <v>James River Bridge Toward Va Beach Non-Summer Sunday 7</v>
      </c>
      <c r="I659" s="15">
        <f>+JRB!S39</f>
        <v>192.73684210526315</v>
      </c>
    </row>
    <row r="660" spans="1:9" x14ac:dyDescent="0.25">
      <c r="A660" t="s">
        <v>49</v>
      </c>
      <c r="B660" t="s">
        <v>53</v>
      </c>
      <c r="C660" t="s">
        <v>81</v>
      </c>
      <c r="D660" t="s">
        <v>12</v>
      </c>
      <c r="E660" t="s">
        <v>7</v>
      </c>
      <c r="F660" s="19">
        <v>0.33333333333333298</v>
      </c>
      <c r="G660" s="25">
        <v>8</v>
      </c>
      <c r="H660" s="19" t="str">
        <f t="shared" si="10"/>
        <v>James River Bridge Toward Va Beach Non-Summer Sunday 8</v>
      </c>
      <c r="I660" s="13">
        <f>+JRB!S40</f>
        <v>305.34210526315792</v>
      </c>
    </row>
    <row r="661" spans="1:9" x14ac:dyDescent="0.25">
      <c r="A661" t="s">
        <v>49</v>
      </c>
      <c r="B661" t="s">
        <v>53</v>
      </c>
      <c r="C661" t="s">
        <v>81</v>
      </c>
      <c r="D661" t="s">
        <v>12</v>
      </c>
      <c r="E661" t="s">
        <v>7</v>
      </c>
      <c r="F661" s="19">
        <v>0.375</v>
      </c>
      <c r="G661" s="25">
        <v>9</v>
      </c>
      <c r="H661" s="19" t="str">
        <f t="shared" ref="H661:H675" si="11">+CONCATENATE(A661," ",C661," ",D661," ",E661," ",G661)</f>
        <v>James River Bridge Toward Va Beach Non-Summer Sunday 9</v>
      </c>
      <c r="I661" s="15">
        <f>+JRB!S41</f>
        <v>383.36842105263156</v>
      </c>
    </row>
    <row r="662" spans="1:9" x14ac:dyDescent="0.25">
      <c r="A662" t="s">
        <v>49</v>
      </c>
      <c r="B662" t="s">
        <v>53</v>
      </c>
      <c r="C662" t="s">
        <v>81</v>
      </c>
      <c r="D662" t="s">
        <v>12</v>
      </c>
      <c r="E662" t="s">
        <v>7</v>
      </c>
      <c r="F662" s="19">
        <v>0.41666666666666702</v>
      </c>
      <c r="G662" s="25">
        <v>10</v>
      </c>
      <c r="H662" s="19" t="str">
        <f t="shared" si="11"/>
        <v>James River Bridge Toward Va Beach Non-Summer Sunday 10</v>
      </c>
      <c r="I662" s="13">
        <f>+JRB!S42</f>
        <v>505.71052631578948</v>
      </c>
    </row>
    <row r="663" spans="1:9" x14ac:dyDescent="0.25">
      <c r="A663" t="s">
        <v>49</v>
      </c>
      <c r="B663" t="s">
        <v>53</v>
      </c>
      <c r="C663" t="s">
        <v>81</v>
      </c>
      <c r="D663" t="s">
        <v>12</v>
      </c>
      <c r="E663" t="s">
        <v>7</v>
      </c>
      <c r="F663" s="19">
        <v>0.45833333333333298</v>
      </c>
      <c r="G663" s="25">
        <v>11</v>
      </c>
      <c r="H663" s="19" t="str">
        <f t="shared" si="11"/>
        <v>James River Bridge Toward Va Beach Non-Summer Sunday 11</v>
      </c>
      <c r="I663" s="15">
        <f>+JRB!S43</f>
        <v>594.23684210526324</v>
      </c>
    </row>
    <row r="664" spans="1:9" x14ac:dyDescent="0.25">
      <c r="A664" t="s">
        <v>49</v>
      </c>
      <c r="B664" t="s">
        <v>53</v>
      </c>
      <c r="C664" t="s">
        <v>81</v>
      </c>
      <c r="D664" t="s">
        <v>12</v>
      </c>
      <c r="E664" t="s">
        <v>7</v>
      </c>
      <c r="F664" s="19">
        <v>0.5</v>
      </c>
      <c r="G664" s="25">
        <v>12</v>
      </c>
      <c r="H664" s="19" t="str">
        <f t="shared" si="11"/>
        <v>James River Bridge Toward Va Beach Non-Summer Sunday 12</v>
      </c>
      <c r="I664" s="13">
        <f>+JRB!S44</f>
        <v>787.5</v>
      </c>
    </row>
    <row r="665" spans="1:9" x14ac:dyDescent="0.25">
      <c r="A665" t="s">
        <v>49</v>
      </c>
      <c r="B665" t="s">
        <v>53</v>
      </c>
      <c r="C665" t="s">
        <v>81</v>
      </c>
      <c r="D665" t="s">
        <v>12</v>
      </c>
      <c r="E665" t="s">
        <v>7</v>
      </c>
      <c r="F665" s="19">
        <v>0.54166666666666696</v>
      </c>
      <c r="G665" s="25">
        <v>13</v>
      </c>
      <c r="H665" s="19" t="str">
        <f t="shared" si="11"/>
        <v>James River Bridge Toward Va Beach Non-Summer Sunday 13</v>
      </c>
      <c r="I665" s="15">
        <f>+JRB!S45</f>
        <v>848.65789473684208</v>
      </c>
    </row>
    <row r="666" spans="1:9" x14ac:dyDescent="0.25">
      <c r="A666" t="s">
        <v>49</v>
      </c>
      <c r="B666" t="s">
        <v>53</v>
      </c>
      <c r="C666" t="s">
        <v>81</v>
      </c>
      <c r="D666" t="s">
        <v>12</v>
      </c>
      <c r="E666" t="s">
        <v>7</v>
      </c>
      <c r="F666" s="19">
        <v>0.58333333333333304</v>
      </c>
      <c r="G666" s="25">
        <v>14</v>
      </c>
      <c r="H666" s="19" t="str">
        <f t="shared" si="11"/>
        <v>James River Bridge Toward Va Beach Non-Summer Sunday 14</v>
      </c>
      <c r="I666" s="13">
        <f>+JRB!S46</f>
        <v>928.31578947368428</v>
      </c>
    </row>
    <row r="667" spans="1:9" x14ac:dyDescent="0.25">
      <c r="A667" t="s">
        <v>49</v>
      </c>
      <c r="B667" t="s">
        <v>53</v>
      </c>
      <c r="C667" t="s">
        <v>81</v>
      </c>
      <c r="D667" t="s">
        <v>12</v>
      </c>
      <c r="E667" t="s">
        <v>7</v>
      </c>
      <c r="F667" s="19">
        <v>0.625</v>
      </c>
      <c r="G667" s="25">
        <v>15</v>
      </c>
      <c r="H667" s="19" t="str">
        <f t="shared" si="11"/>
        <v>James River Bridge Toward Va Beach Non-Summer Sunday 15</v>
      </c>
      <c r="I667" s="15">
        <f>+JRB!S47</f>
        <v>853.1052631578948</v>
      </c>
    </row>
    <row r="668" spans="1:9" x14ac:dyDescent="0.25">
      <c r="A668" t="s">
        <v>49</v>
      </c>
      <c r="B668" t="s">
        <v>53</v>
      </c>
      <c r="C668" t="s">
        <v>81</v>
      </c>
      <c r="D668" t="s">
        <v>12</v>
      </c>
      <c r="E668" t="s">
        <v>7</v>
      </c>
      <c r="F668" s="19">
        <v>0.66666666666666696</v>
      </c>
      <c r="G668" s="25">
        <v>16</v>
      </c>
      <c r="H668" s="19" t="str">
        <f t="shared" si="11"/>
        <v>James River Bridge Toward Va Beach Non-Summer Sunday 16</v>
      </c>
      <c r="I668" s="13">
        <f>+JRB!S48</f>
        <v>822.65789473684208</v>
      </c>
    </row>
    <row r="669" spans="1:9" x14ac:dyDescent="0.25">
      <c r="A669" t="s">
        <v>49</v>
      </c>
      <c r="B669" t="s">
        <v>53</v>
      </c>
      <c r="C669" t="s">
        <v>81</v>
      </c>
      <c r="D669" t="s">
        <v>12</v>
      </c>
      <c r="E669" t="s">
        <v>7</v>
      </c>
      <c r="F669" s="19">
        <v>0.70833333333333304</v>
      </c>
      <c r="G669" s="25">
        <v>17</v>
      </c>
      <c r="H669" s="19" t="str">
        <f t="shared" si="11"/>
        <v>James River Bridge Toward Va Beach Non-Summer Sunday 17</v>
      </c>
      <c r="I669" s="15">
        <f>+JRB!S49</f>
        <v>773.02631578947364</v>
      </c>
    </row>
    <row r="670" spans="1:9" x14ac:dyDescent="0.25">
      <c r="A670" t="s">
        <v>49</v>
      </c>
      <c r="B670" t="s">
        <v>53</v>
      </c>
      <c r="C670" t="s">
        <v>81</v>
      </c>
      <c r="D670" t="s">
        <v>12</v>
      </c>
      <c r="E670" t="s">
        <v>7</v>
      </c>
      <c r="F670" s="19">
        <v>0.75</v>
      </c>
      <c r="G670" s="25">
        <v>18</v>
      </c>
      <c r="H670" s="19" t="str">
        <f t="shared" si="11"/>
        <v>James River Bridge Toward Va Beach Non-Summer Sunday 18</v>
      </c>
      <c r="I670" s="13">
        <f>+JRB!S50</f>
        <v>651.31578947368416</v>
      </c>
    </row>
    <row r="671" spans="1:9" x14ac:dyDescent="0.25">
      <c r="A671" t="s">
        <v>49</v>
      </c>
      <c r="B671" t="s">
        <v>53</v>
      </c>
      <c r="C671" t="s">
        <v>81</v>
      </c>
      <c r="D671" t="s">
        <v>12</v>
      </c>
      <c r="E671" t="s">
        <v>7</v>
      </c>
      <c r="F671" s="19">
        <v>0.79166666666666696</v>
      </c>
      <c r="G671" s="25">
        <v>19</v>
      </c>
      <c r="H671" s="19" t="str">
        <f t="shared" si="11"/>
        <v>James River Bridge Toward Va Beach Non-Summer Sunday 19</v>
      </c>
      <c r="I671" s="15">
        <f>+JRB!S51</f>
        <v>538.57894736842104</v>
      </c>
    </row>
    <row r="672" spans="1:9" x14ac:dyDescent="0.25">
      <c r="A672" t="s">
        <v>49</v>
      </c>
      <c r="B672" t="s">
        <v>53</v>
      </c>
      <c r="C672" t="s">
        <v>81</v>
      </c>
      <c r="D672" t="s">
        <v>12</v>
      </c>
      <c r="E672" t="s">
        <v>7</v>
      </c>
      <c r="F672" s="19">
        <v>0.83333333333333304</v>
      </c>
      <c r="G672" s="25">
        <v>20</v>
      </c>
      <c r="H672" s="19" t="str">
        <f t="shared" si="11"/>
        <v>James River Bridge Toward Va Beach Non-Summer Sunday 20</v>
      </c>
      <c r="I672" s="13">
        <f>+JRB!S52</f>
        <v>428.4473684210526</v>
      </c>
    </row>
    <row r="673" spans="1:9" x14ac:dyDescent="0.25">
      <c r="A673" t="s">
        <v>49</v>
      </c>
      <c r="B673" t="s">
        <v>53</v>
      </c>
      <c r="C673" t="s">
        <v>81</v>
      </c>
      <c r="D673" t="s">
        <v>12</v>
      </c>
      <c r="E673" t="s">
        <v>7</v>
      </c>
      <c r="F673" s="19">
        <v>0.875</v>
      </c>
      <c r="G673" s="25">
        <v>21</v>
      </c>
      <c r="H673" s="19" t="str">
        <f t="shared" si="11"/>
        <v>James River Bridge Toward Va Beach Non-Summer Sunday 21</v>
      </c>
      <c r="I673" s="15">
        <f>+JRB!S53</f>
        <v>296.26315789473688</v>
      </c>
    </row>
    <row r="674" spans="1:9" x14ac:dyDescent="0.25">
      <c r="A674" t="s">
        <v>49</v>
      </c>
      <c r="B674" t="s">
        <v>53</v>
      </c>
      <c r="C674" t="s">
        <v>81</v>
      </c>
      <c r="D674" t="s">
        <v>12</v>
      </c>
      <c r="E674" t="s">
        <v>7</v>
      </c>
      <c r="F674" s="19">
        <v>0.91666666666666696</v>
      </c>
      <c r="G674" s="25">
        <v>22</v>
      </c>
      <c r="H674" s="19" t="str">
        <f t="shared" si="11"/>
        <v>James River Bridge Toward Va Beach Non-Summer Sunday 22</v>
      </c>
      <c r="I674" s="13">
        <f>+JRB!S54</f>
        <v>224.89473684210526</v>
      </c>
    </row>
    <row r="675" spans="1:9" ht="15.75" thickBot="1" x14ac:dyDescent="0.3">
      <c r="A675" s="29" t="s">
        <v>49</v>
      </c>
      <c r="B675" s="29" t="s">
        <v>53</v>
      </c>
      <c r="C675" s="29" t="s">
        <v>81</v>
      </c>
      <c r="D675" s="29" t="s">
        <v>12</v>
      </c>
      <c r="E675" s="29" t="s">
        <v>7</v>
      </c>
      <c r="F675" s="30">
        <v>0.95833333333333304</v>
      </c>
      <c r="G675" s="31">
        <v>23</v>
      </c>
      <c r="H675" s="30" t="str">
        <f t="shared" si="11"/>
        <v>James River Bridge Toward Va Beach Non-Summer Sunday 23</v>
      </c>
      <c r="I675" s="17">
        <f>+JRB!S55</f>
        <v>175.44736842105263</v>
      </c>
    </row>
    <row r="676" spans="1:9" x14ac:dyDescent="0.25">
      <c r="A676" t="s">
        <v>58</v>
      </c>
      <c r="B676" t="s">
        <v>56</v>
      </c>
      <c r="C676" t="s">
        <v>80</v>
      </c>
      <c r="D676" t="s">
        <v>11</v>
      </c>
      <c r="E676" t="s">
        <v>1</v>
      </c>
      <c r="F676" s="19">
        <v>0</v>
      </c>
      <c r="G676" s="25">
        <v>0</v>
      </c>
      <c r="H676" s="19" t="str">
        <f>+CONCATENATE(A676," ",C676," ",D676," ",E676," ",G676)</f>
        <v>MMMBT Away from Va Beach Summer Monday 0</v>
      </c>
      <c r="I676" s="11">
        <f>+MMMBT!C7</f>
        <v>259.69230769230768</v>
      </c>
    </row>
    <row r="677" spans="1:9" x14ac:dyDescent="0.25">
      <c r="A677" t="s">
        <v>58</v>
      </c>
      <c r="B677" t="s">
        <v>56</v>
      </c>
      <c r="C677" t="s">
        <v>80</v>
      </c>
      <c r="D677" t="s">
        <v>11</v>
      </c>
      <c r="E677" t="s">
        <v>1</v>
      </c>
      <c r="F677" s="19">
        <v>4.1666666666666664E-2</v>
      </c>
      <c r="G677" s="25">
        <v>1</v>
      </c>
      <c r="H677" s="19" t="str">
        <f t="shared" ref="H677:H740" si="12">+CONCATENATE(A677," ",C677," ",D677," ",E677," ",G677)</f>
        <v>MMMBT Away from Va Beach Summer Monday 1</v>
      </c>
      <c r="I677" s="14">
        <f>+MMMBT!C8</f>
        <v>167.23076923076923</v>
      </c>
    </row>
    <row r="678" spans="1:9" x14ac:dyDescent="0.25">
      <c r="A678" t="s">
        <v>58</v>
      </c>
      <c r="B678" t="s">
        <v>56</v>
      </c>
      <c r="C678" t="s">
        <v>80</v>
      </c>
      <c r="D678" t="s">
        <v>11</v>
      </c>
      <c r="E678" t="s">
        <v>1</v>
      </c>
      <c r="F678" s="19">
        <v>8.3333333333333329E-2</v>
      </c>
      <c r="G678" s="25">
        <v>2</v>
      </c>
      <c r="H678" s="19" t="str">
        <f t="shared" si="12"/>
        <v>MMMBT Away from Va Beach Summer Monday 2</v>
      </c>
      <c r="I678" s="11">
        <f>+MMMBT!C9</f>
        <v>144.84615384615387</v>
      </c>
    </row>
    <row r="679" spans="1:9" x14ac:dyDescent="0.25">
      <c r="A679" t="s">
        <v>58</v>
      </c>
      <c r="B679" t="s">
        <v>56</v>
      </c>
      <c r="C679" t="s">
        <v>80</v>
      </c>
      <c r="D679" t="s">
        <v>11</v>
      </c>
      <c r="E679" t="s">
        <v>1</v>
      </c>
      <c r="F679" s="19">
        <v>0.125</v>
      </c>
      <c r="G679" s="25">
        <v>3</v>
      </c>
      <c r="H679" s="19" t="str">
        <f t="shared" si="12"/>
        <v>MMMBT Away from Va Beach Summer Monday 3</v>
      </c>
      <c r="I679" s="14">
        <f>+MMMBT!C10</f>
        <v>236.92307692307691</v>
      </c>
    </row>
    <row r="680" spans="1:9" x14ac:dyDescent="0.25">
      <c r="A680" t="s">
        <v>58</v>
      </c>
      <c r="B680" t="s">
        <v>56</v>
      </c>
      <c r="C680" t="s">
        <v>80</v>
      </c>
      <c r="D680" t="s">
        <v>11</v>
      </c>
      <c r="E680" t="s">
        <v>1</v>
      </c>
      <c r="F680" s="19">
        <v>0.16666666666666699</v>
      </c>
      <c r="G680" s="25">
        <v>4</v>
      </c>
      <c r="H680" s="19" t="str">
        <f t="shared" si="12"/>
        <v>MMMBT Away from Va Beach Summer Monday 4</v>
      </c>
      <c r="I680" s="11">
        <f>+MMMBT!C11</f>
        <v>548.76923076923072</v>
      </c>
    </row>
    <row r="681" spans="1:9" x14ac:dyDescent="0.25">
      <c r="A681" t="s">
        <v>58</v>
      </c>
      <c r="B681" t="s">
        <v>56</v>
      </c>
      <c r="C681" t="s">
        <v>80</v>
      </c>
      <c r="D681" t="s">
        <v>11</v>
      </c>
      <c r="E681" t="s">
        <v>1</v>
      </c>
      <c r="F681" s="19">
        <v>0.20833333333333301</v>
      </c>
      <c r="G681" s="25">
        <v>5</v>
      </c>
      <c r="H681" s="19" t="str">
        <f t="shared" si="12"/>
        <v>MMMBT Away from Va Beach Summer Monday 5</v>
      </c>
      <c r="I681" s="14">
        <f>+MMMBT!C12</f>
        <v>1623.3076923076922</v>
      </c>
    </row>
    <row r="682" spans="1:9" x14ac:dyDescent="0.25">
      <c r="A682" t="s">
        <v>58</v>
      </c>
      <c r="B682" t="s">
        <v>56</v>
      </c>
      <c r="C682" t="s">
        <v>80</v>
      </c>
      <c r="D682" t="s">
        <v>11</v>
      </c>
      <c r="E682" t="s">
        <v>1</v>
      </c>
      <c r="F682" s="19">
        <v>0.25</v>
      </c>
      <c r="G682" s="25">
        <v>6</v>
      </c>
      <c r="H682" s="19" t="str">
        <f t="shared" si="12"/>
        <v>MMMBT Away from Va Beach Summer Monday 6</v>
      </c>
      <c r="I682" s="11">
        <f>+MMMBT!C13</f>
        <v>2813.0769230769229</v>
      </c>
    </row>
    <row r="683" spans="1:9" x14ac:dyDescent="0.25">
      <c r="A683" t="s">
        <v>58</v>
      </c>
      <c r="B683" t="s">
        <v>56</v>
      </c>
      <c r="C683" t="s">
        <v>80</v>
      </c>
      <c r="D683" t="s">
        <v>11</v>
      </c>
      <c r="E683" t="s">
        <v>1</v>
      </c>
      <c r="F683" s="19">
        <v>0.29166666666666702</v>
      </c>
      <c r="G683" s="25">
        <v>7</v>
      </c>
      <c r="H683" s="19" t="str">
        <f t="shared" si="12"/>
        <v>MMMBT Away from Va Beach Summer Monday 7</v>
      </c>
      <c r="I683" s="14">
        <f>+MMMBT!C14</f>
        <v>2867.5384615384614</v>
      </c>
    </row>
    <row r="684" spans="1:9" x14ac:dyDescent="0.25">
      <c r="A684" t="s">
        <v>58</v>
      </c>
      <c r="B684" t="s">
        <v>56</v>
      </c>
      <c r="C684" t="s">
        <v>80</v>
      </c>
      <c r="D684" t="s">
        <v>11</v>
      </c>
      <c r="E684" t="s">
        <v>1</v>
      </c>
      <c r="F684" s="19">
        <v>0.33333333333333298</v>
      </c>
      <c r="G684" s="25">
        <v>8</v>
      </c>
      <c r="H684" s="19" t="str">
        <f t="shared" si="12"/>
        <v>MMMBT Away from Va Beach Summer Monday 8</v>
      </c>
      <c r="I684" s="11">
        <f>+MMMBT!C15</f>
        <v>2185.4615384615386</v>
      </c>
    </row>
    <row r="685" spans="1:9" x14ac:dyDescent="0.25">
      <c r="A685" t="s">
        <v>58</v>
      </c>
      <c r="B685" t="s">
        <v>56</v>
      </c>
      <c r="C685" t="s">
        <v>80</v>
      </c>
      <c r="D685" t="s">
        <v>11</v>
      </c>
      <c r="E685" t="s">
        <v>1</v>
      </c>
      <c r="F685" s="19">
        <v>0.375</v>
      </c>
      <c r="G685" s="25">
        <v>9</v>
      </c>
      <c r="H685" s="19" t="str">
        <f t="shared" si="12"/>
        <v>MMMBT Away from Va Beach Summer Monday 9</v>
      </c>
      <c r="I685" s="14">
        <f>+MMMBT!C16</f>
        <v>1742.0769230769229</v>
      </c>
    </row>
    <row r="686" spans="1:9" x14ac:dyDescent="0.25">
      <c r="A686" t="s">
        <v>58</v>
      </c>
      <c r="B686" t="s">
        <v>56</v>
      </c>
      <c r="C686" t="s">
        <v>80</v>
      </c>
      <c r="D686" t="s">
        <v>11</v>
      </c>
      <c r="E686" t="s">
        <v>1</v>
      </c>
      <c r="F686" s="19">
        <v>0.41666666666666702</v>
      </c>
      <c r="G686" s="25">
        <v>10</v>
      </c>
      <c r="H686" s="19" t="str">
        <f t="shared" si="12"/>
        <v>MMMBT Away from Va Beach Summer Monday 10</v>
      </c>
      <c r="I686" s="11">
        <f>+MMMBT!C17</f>
        <v>1627.0769230769231</v>
      </c>
    </row>
    <row r="687" spans="1:9" x14ac:dyDescent="0.25">
      <c r="A687" t="s">
        <v>58</v>
      </c>
      <c r="B687" t="s">
        <v>56</v>
      </c>
      <c r="C687" t="s">
        <v>80</v>
      </c>
      <c r="D687" t="s">
        <v>11</v>
      </c>
      <c r="E687" t="s">
        <v>1</v>
      </c>
      <c r="F687" s="19">
        <v>0.45833333333333298</v>
      </c>
      <c r="G687" s="25">
        <v>11</v>
      </c>
      <c r="H687" s="19" t="str">
        <f t="shared" si="12"/>
        <v>MMMBT Away from Va Beach Summer Monday 11</v>
      </c>
      <c r="I687" s="14">
        <f>+MMMBT!C18</f>
        <v>1614.9230769230771</v>
      </c>
    </row>
    <row r="688" spans="1:9" x14ac:dyDescent="0.25">
      <c r="A688" t="s">
        <v>58</v>
      </c>
      <c r="B688" t="s">
        <v>56</v>
      </c>
      <c r="C688" t="s">
        <v>80</v>
      </c>
      <c r="D688" t="s">
        <v>11</v>
      </c>
      <c r="E688" t="s">
        <v>1</v>
      </c>
      <c r="F688" s="19">
        <v>0.5</v>
      </c>
      <c r="G688" s="25">
        <v>12</v>
      </c>
      <c r="H688" s="19" t="str">
        <f t="shared" si="12"/>
        <v>MMMBT Away from Va Beach Summer Monday 12</v>
      </c>
      <c r="I688" s="11">
        <f>+MMMBT!C19</f>
        <v>1688.3076923076924</v>
      </c>
    </row>
    <row r="689" spans="1:9" x14ac:dyDescent="0.25">
      <c r="A689" t="s">
        <v>58</v>
      </c>
      <c r="B689" t="s">
        <v>56</v>
      </c>
      <c r="C689" t="s">
        <v>80</v>
      </c>
      <c r="D689" t="s">
        <v>11</v>
      </c>
      <c r="E689" t="s">
        <v>1</v>
      </c>
      <c r="F689" s="19">
        <v>0.54166666666666696</v>
      </c>
      <c r="G689" s="25">
        <v>13</v>
      </c>
      <c r="H689" s="19" t="str">
        <f t="shared" si="12"/>
        <v>MMMBT Away from Va Beach Summer Monday 13</v>
      </c>
      <c r="I689" s="14">
        <f>+MMMBT!C20</f>
        <v>1741.3076923076924</v>
      </c>
    </row>
    <row r="690" spans="1:9" x14ac:dyDescent="0.25">
      <c r="A690" t="s">
        <v>58</v>
      </c>
      <c r="B690" t="s">
        <v>56</v>
      </c>
      <c r="C690" t="s">
        <v>80</v>
      </c>
      <c r="D690" t="s">
        <v>11</v>
      </c>
      <c r="E690" t="s">
        <v>1</v>
      </c>
      <c r="F690" s="19">
        <v>0.58333333333333304</v>
      </c>
      <c r="G690" s="25">
        <v>14</v>
      </c>
      <c r="H690" s="19" t="str">
        <f t="shared" si="12"/>
        <v>MMMBT Away from Va Beach Summer Monday 14</v>
      </c>
      <c r="I690" s="11">
        <f>+MMMBT!C21</f>
        <v>2132.4615384615381</v>
      </c>
    </row>
    <row r="691" spans="1:9" x14ac:dyDescent="0.25">
      <c r="A691" t="s">
        <v>58</v>
      </c>
      <c r="B691" t="s">
        <v>56</v>
      </c>
      <c r="C691" t="s">
        <v>80</v>
      </c>
      <c r="D691" t="s">
        <v>11</v>
      </c>
      <c r="E691" t="s">
        <v>1</v>
      </c>
      <c r="F691" s="19">
        <v>0.625</v>
      </c>
      <c r="G691" s="25">
        <v>15</v>
      </c>
      <c r="H691" s="19" t="str">
        <f t="shared" si="12"/>
        <v>MMMBT Away from Va Beach Summer Monday 15</v>
      </c>
      <c r="I691" s="14">
        <f>+MMMBT!C22</f>
        <v>2459.8461538461534</v>
      </c>
    </row>
    <row r="692" spans="1:9" x14ac:dyDescent="0.25">
      <c r="A692" t="s">
        <v>58</v>
      </c>
      <c r="B692" t="s">
        <v>56</v>
      </c>
      <c r="C692" t="s">
        <v>80</v>
      </c>
      <c r="D692" t="s">
        <v>11</v>
      </c>
      <c r="E692" t="s">
        <v>1</v>
      </c>
      <c r="F692" s="19">
        <v>0.66666666666666696</v>
      </c>
      <c r="G692" s="25">
        <v>16</v>
      </c>
      <c r="H692" s="19" t="str">
        <f t="shared" si="12"/>
        <v>MMMBT Away from Va Beach Summer Monday 16</v>
      </c>
      <c r="I692" s="11">
        <f>+MMMBT!C23</f>
        <v>2656.4615384615386</v>
      </c>
    </row>
    <row r="693" spans="1:9" x14ac:dyDescent="0.25">
      <c r="A693" t="s">
        <v>58</v>
      </c>
      <c r="B693" t="s">
        <v>56</v>
      </c>
      <c r="C693" t="s">
        <v>80</v>
      </c>
      <c r="D693" t="s">
        <v>11</v>
      </c>
      <c r="E693" t="s">
        <v>1</v>
      </c>
      <c r="F693" s="19">
        <v>0.70833333333333304</v>
      </c>
      <c r="G693" s="25">
        <v>17</v>
      </c>
      <c r="H693" s="19" t="str">
        <f t="shared" si="12"/>
        <v>MMMBT Away from Va Beach Summer Monday 17</v>
      </c>
      <c r="I693" s="14">
        <f>+MMMBT!C24</f>
        <v>2480.2307692307695</v>
      </c>
    </row>
    <row r="694" spans="1:9" x14ac:dyDescent="0.25">
      <c r="A694" t="s">
        <v>58</v>
      </c>
      <c r="B694" t="s">
        <v>56</v>
      </c>
      <c r="C694" t="s">
        <v>80</v>
      </c>
      <c r="D694" t="s">
        <v>11</v>
      </c>
      <c r="E694" t="s">
        <v>1</v>
      </c>
      <c r="F694" s="19">
        <v>0.75</v>
      </c>
      <c r="G694" s="25">
        <v>18</v>
      </c>
      <c r="H694" s="19" t="str">
        <f t="shared" si="12"/>
        <v>MMMBT Away from Va Beach Summer Monday 18</v>
      </c>
      <c r="I694" s="11">
        <f>+MMMBT!C25</f>
        <v>1816.7692307692307</v>
      </c>
    </row>
    <row r="695" spans="1:9" x14ac:dyDescent="0.25">
      <c r="A695" t="s">
        <v>58</v>
      </c>
      <c r="B695" t="s">
        <v>56</v>
      </c>
      <c r="C695" t="s">
        <v>80</v>
      </c>
      <c r="D695" t="s">
        <v>11</v>
      </c>
      <c r="E695" t="s">
        <v>1</v>
      </c>
      <c r="F695" s="19">
        <v>0.79166666666666696</v>
      </c>
      <c r="G695" s="25">
        <v>19</v>
      </c>
      <c r="H695" s="19" t="str">
        <f t="shared" si="12"/>
        <v>MMMBT Away from Va Beach Summer Monday 19</v>
      </c>
      <c r="I695" s="14">
        <f>+MMMBT!C26</f>
        <v>1134.9230769230769</v>
      </c>
    </row>
    <row r="696" spans="1:9" x14ac:dyDescent="0.25">
      <c r="A696" t="s">
        <v>58</v>
      </c>
      <c r="B696" t="s">
        <v>56</v>
      </c>
      <c r="C696" t="s">
        <v>80</v>
      </c>
      <c r="D696" t="s">
        <v>11</v>
      </c>
      <c r="E696" t="s">
        <v>1</v>
      </c>
      <c r="F696" s="19">
        <v>0.83333333333333304</v>
      </c>
      <c r="G696" s="25">
        <v>20</v>
      </c>
      <c r="H696" s="19" t="str">
        <f t="shared" si="12"/>
        <v>MMMBT Away from Va Beach Summer Monday 20</v>
      </c>
      <c r="I696" s="11">
        <f>+MMMBT!C27</f>
        <v>869.61538461538464</v>
      </c>
    </row>
    <row r="697" spans="1:9" x14ac:dyDescent="0.25">
      <c r="A697" t="s">
        <v>58</v>
      </c>
      <c r="B697" t="s">
        <v>56</v>
      </c>
      <c r="C697" t="s">
        <v>80</v>
      </c>
      <c r="D697" t="s">
        <v>11</v>
      </c>
      <c r="E697" t="s">
        <v>1</v>
      </c>
      <c r="F697" s="19">
        <v>0.875</v>
      </c>
      <c r="G697" s="25">
        <v>21</v>
      </c>
      <c r="H697" s="19" t="str">
        <f t="shared" si="12"/>
        <v>MMMBT Away from Va Beach Summer Monday 21</v>
      </c>
      <c r="I697" s="14">
        <f>+MMMBT!C28</f>
        <v>754.84615384615392</v>
      </c>
    </row>
    <row r="698" spans="1:9" x14ac:dyDescent="0.25">
      <c r="A698" t="s">
        <v>58</v>
      </c>
      <c r="B698" t="s">
        <v>56</v>
      </c>
      <c r="C698" t="s">
        <v>80</v>
      </c>
      <c r="D698" t="s">
        <v>11</v>
      </c>
      <c r="E698" t="s">
        <v>1</v>
      </c>
      <c r="F698" s="19">
        <v>0.91666666666666696</v>
      </c>
      <c r="G698" s="25">
        <v>22</v>
      </c>
      <c r="H698" s="19" t="str">
        <f t="shared" si="12"/>
        <v>MMMBT Away from Va Beach Summer Monday 22</v>
      </c>
      <c r="I698" s="11">
        <f>+MMMBT!C29</f>
        <v>677.38461538461547</v>
      </c>
    </row>
    <row r="699" spans="1:9" ht="15.75" thickBot="1" x14ac:dyDescent="0.3">
      <c r="A699" t="s">
        <v>58</v>
      </c>
      <c r="B699" t="s">
        <v>56</v>
      </c>
      <c r="C699" t="s">
        <v>80</v>
      </c>
      <c r="D699" t="s">
        <v>11</v>
      </c>
      <c r="E699" t="s">
        <v>1</v>
      </c>
      <c r="F699" s="19">
        <v>0.95833333333333304</v>
      </c>
      <c r="G699" s="25">
        <v>23</v>
      </c>
      <c r="H699" s="19" t="str">
        <f t="shared" si="12"/>
        <v>MMMBT Away from Va Beach Summer Monday 23</v>
      </c>
      <c r="I699" s="16">
        <f>+MMMBT!C30</f>
        <v>395.76923076923077</v>
      </c>
    </row>
    <row r="700" spans="1:9" x14ac:dyDescent="0.25">
      <c r="A700" t="s">
        <v>58</v>
      </c>
      <c r="B700" t="s">
        <v>56</v>
      </c>
      <c r="C700" t="s">
        <v>80</v>
      </c>
      <c r="D700" t="s">
        <v>11</v>
      </c>
      <c r="E700" t="s">
        <v>2</v>
      </c>
      <c r="F700" s="19">
        <v>0</v>
      </c>
      <c r="G700" s="25">
        <v>0</v>
      </c>
      <c r="H700" s="19" t="str">
        <f t="shared" si="12"/>
        <v>MMMBT Away from Va Beach Summer Tuesday 0</v>
      </c>
      <c r="I700" s="12">
        <f>+MMMBT!D7</f>
        <v>226.61538461538461</v>
      </c>
    </row>
    <row r="701" spans="1:9" x14ac:dyDescent="0.25">
      <c r="A701" t="s">
        <v>58</v>
      </c>
      <c r="B701" t="s">
        <v>56</v>
      </c>
      <c r="C701" t="s">
        <v>80</v>
      </c>
      <c r="D701" t="s">
        <v>11</v>
      </c>
      <c r="E701" t="s">
        <v>2</v>
      </c>
      <c r="F701" s="19">
        <v>4.1666666666666664E-2</v>
      </c>
      <c r="G701" s="25">
        <v>1</v>
      </c>
      <c r="H701" s="19" t="str">
        <f t="shared" si="12"/>
        <v>MMMBT Away from Va Beach Summer Tuesday 1</v>
      </c>
      <c r="I701" s="14">
        <f>+MMMBT!D8</f>
        <v>145.53846153846155</v>
      </c>
    </row>
    <row r="702" spans="1:9" x14ac:dyDescent="0.25">
      <c r="A702" t="s">
        <v>58</v>
      </c>
      <c r="B702" t="s">
        <v>56</v>
      </c>
      <c r="C702" t="s">
        <v>80</v>
      </c>
      <c r="D702" t="s">
        <v>11</v>
      </c>
      <c r="E702" t="s">
        <v>2</v>
      </c>
      <c r="F702" s="19">
        <v>8.3333333333333329E-2</v>
      </c>
      <c r="G702" s="25">
        <v>2</v>
      </c>
      <c r="H702" s="19" t="str">
        <f t="shared" si="12"/>
        <v>MMMBT Away from Va Beach Summer Tuesday 2</v>
      </c>
      <c r="I702" s="12">
        <f>+MMMBT!D9</f>
        <v>151.46153846153845</v>
      </c>
    </row>
    <row r="703" spans="1:9" x14ac:dyDescent="0.25">
      <c r="A703" t="s">
        <v>58</v>
      </c>
      <c r="B703" t="s">
        <v>56</v>
      </c>
      <c r="C703" t="s">
        <v>80</v>
      </c>
      <c r="D703" t="s">
        <v>11</v>
      </c>
      <c r="E703" t="s">
        <v>2</v>
      </c>
      <c r="F703" s="19">
        <v>0.125</v>
      </c>
      <c r="G703" s="25">
        <v>3</v>
      </c>
      <c r="H703" s="19" t="str">
        <f t="shared" si="12"/>
        <v>MMMBT Away from Va Beach Summer Tuesday 3</v>
      </c>
      <c r="I703" s="14">
        <f>+MMMBT!D10</f>
        <v>237.76923076923077</v>
      </c>
    </row>
    <row r="704" spans="1:9" x14ac:dyDescent="0.25">
      <c r="A704" t="s">
        <v>58</v>
      </c>
      <c r="B704" t="s">
        <v>56</v>
      </c>
      <c r="C704" t="s">
        <v>80</v>
      </c>
      <c r="D704" t="s">
        <v>11</v>
      </c>
      <c r="E704" t="s">
        <v>2</v>
      </c>
      <c r="F704" s="19">
        <v>0.16666666666666699</v>
      </c>
      <c r="G704" s="25">
        <v>4</v>
      </c>
      <c r="H704" s="19" t="str">
        <f t="shared" si="12"/>
        <v>MMMBT Away from Va Beach Summer Tuesday 4</v>
      </c>
      <c r="I704" s="12">
        <f>+MMMBT!D11</f>
        <v>584.38461538461536</v>
      </c>
    </row>
    <row r="705" spans="1:9" x14ac:dyDescent="0.25">
      <c r="A705" t="s">
        <v>58</v>
      </c>
      <c r="B705" t="s">
        <v>56</v>
      </c>
      <c r="C705" t="s">
        <v>80</v>
      </c>
      <c r="D705" t="s">
        <v>11</v>
      </c>
      <c r="E705" t="s">
        <v>2</v>
      </c>
      <c r="F705" s="19">
        <v>0.20833333333333301</v>
      </c>
      <c r="G705" s="25">
        <v>5</v>
      </c>
      <c r="H705" s="19" t="str">
        <f t="shared" si="12"/>
        <v>MMMBT Away from Va Beach Summer Tuesday 5</v>
      </c>
      <c r="I705" s="14">
        <f>+MMMBT!D12</f>
        <v>1732.6923076923076</v>
      </c>
    </row>
    <row r="706" spans="1:9" x14ac:dyDescent="0.25">
      <c r="A706" t="s">
        <v>58</v>
      </c>
      <c r="B706" t="s">
        <v>56</v>
      </c>
      <c r="C706" t="s">
        <v>80</v>
      </c>
      <c r="D706" t="s">
        <v>11</v>
      </c>
      <c r="E706" t="s">
        <v>2</v>
      </c>
      <c r="F706" s="19">
        <v>0.25</v>
      </c>
      <c r="G706" s="25">
        <v>6</v>
      </c>
      <c r="H706" s="19" t="str">
        <f t="shared" si="12"/>
        <v>MMMBT Away from Va Beach Summer Tuesday 6</v>
      </c>
      <c r="I706" s="12">
        <f>+MMMBT!D13</f>
        <v>2977.3076923076924</v>
      </c>
    </row>
    <row r="707" spans="1:9" x14ac:dyDescent="0.25">
      <c r="A707" t="s">
        <v>58</v>
      </c>
      <c r="B707" t="s">
        <v>56</v>
      </c>
      <c r="C707" t="s">
        <v>80</v>
      </c>
      <c r="D707" t="s">
        <v>11</v>
      </c>
      <c r="E707" t="s">
        <v>2</v>
      </c>
      <c r="F707" s="19">
        <v>0.29166666666666702</v>
      </c>
      <c r="G707" s="25">
        <v>7</v>
      </c>
      <c r="H707" s="19" t="str">
        <f t="shared" si="12"/>
        <v>MMMBT Away from Va Beach Summer Tuesday 7</v>
      </c>
      <c r="I707" s="14">
        <f>+MMMBT!D14</f>
        <v>3178.8461538461534</v>
      </c>
    </row>
    <row r="708" spans="1:9" x14ac:dyDescent="0.25">
      <c r="A708" t="s">
        <v>58</v>
      </c>
      <c r="B708" t="s">
        <v>56</v>
      </c>
      <c r="C708" t="s">
        <v>80</v>
      </c>
      <c r="D708" t="s">
        <v>11</v>
      </c>
      <c r="E708" t="s">
        <v>2</v>
      </c>
      <c r="F708" s="19">
        <v>0.33333333333333298</v>
      </c>
      <c r="G708" s="25">
        <v>8</v>
      </c>
      <c r="H708" s="19" t="str">
        <f t="shared" si="12"/>
        <v>MMMBT Away from Va Beach Summer Tuesday 8</v>
      </c>
      <c r="I708" s="12">
        <f>+MMMBT!D15</f>
        <v>2332.8461538461538</v>
      </c>
    </row>
    <row r="709" spans="1:9" x14ac:dyDescent="0.25">
      <c r="A709" t="s">
        <v>58</v>
      </c>
      <c r="B709" t="s">
        <v>56</v>
      </c>
      <c r="C709" t="s">
        <v>80</v>
      </c>
      <c r="D709" t="s">
        <v>11</v>
      </c>
      <c r="E709" t="s">
        <v>2</v>
      </c>
      <c r="F709" s="19">
        <v>0.375</v>
      </c>
      <c r="G709" s="25">
        <v>9</v>
      </c>
      <c r="H709" s="19" t="str">
        <f t="shared" si="12"/>
        <v>MMMBT Away from Va Beach Summer Tuesday 9</v>
      </c>
      <c r="I709" s="14">
        <f>+MMMBT!D16</f>
        <v>1727.5384615384617</v>
      </c>
    </row>
    <row r="710" spans="1:9" x14ac:dyDescent="0.25">
      <c r="A710" t="s">
        <v>58</v>
      </c>
      <c r="B710" t="s">
        <v>56</v>
      </c>
      <c r="C710" t="s">
        <v>80</v>
      </c>
      <c r="D710" t="s">
        <v>11</v>
      </c>
      <c r="E710" t="s">
        <v>2</v>
      </c>
      <c r="F710" s="19">
        <v>0.41666666666666702</v>
      </c>
      <c r="G710" s="25">
        <v>10</v>
      </c>
      <c r="H710" s="19" t="str">
        <f t="shared" si="12"/>
        <v>MMMBT Away from Va Beach Summer Tuesday 10</v>
      </c>
      <c r="I710" s="12">
        <f>+MMMBT!D17</f>
        <v>1593.5384615384614</v>
      </c>
    </row>
    <row r="711" spans="1:9" x14ac:dyDescent="0.25">
      <c r="A711" t="s">
        <v>58</v>
      </c>
      <c r="B711" t="s">
        <v>56</v>
      </c>
      <c r="C711" t="s">
        <v>80</v>
      </c>
      <c r="D711" t="s">
        <v>11</v>
      </c>
      <c r="E711" t="s">
        <v>2</v>
      </c>
      <c r="F711" s="19">
        <v>0.45833333333333298</v>
      </c>
      <c r="G711" s="25">
        <v>11</v>
      </c>
      <c r="H711" s="19" t="str">
        <f t="shared" si="12"/>
        <v>MMMBT Away from Va Beach Summer Tuesday 11</v>
      </c>
      <c r="I711" s="14">
        <f>+MMMBT!D18</f>
        <v>1561</v>
      </c>
    </row>
    <row r="712" spans="1:9" x14ac:dyDescent="0.25">
      <c r="A712" t="s">
        <v>58</v>
      </c>
      <c r="B712" t="s">
        <v>56</v>
      </c>
      <c r="C712" t="s">
        <v>80</v>
      </c>
      <c r="D712" t="s">
        <v>11</v>
      </c>
      <c r="E712" t="s">
        <v>2</v>
      </c>
      <c r="F712" s="19">
        <v>0.5</v>
      </c>
      <c r="G712" s="25">
        <v>12</v>
      </c>
      <c r="H712" s="19" t="str">
        <f t="shared" si="12"/>
        <v>MMMBT Away from Va Beach Summer Tuesday 12</v>
      </c>
      <c r="I712" s="12">
        <f>+MMMBT!D19</f>
        <v>1724.153846153846</v>
      </c>
    </row>
    <row r="713" spans="1:9" x14ac:dyDescent="0.25">
      <c r="A713" t="s">
        <v>58</v>
      </c>
      <c r="B713" t="s">
        <v>56</v>
      </c>
      <c r="C713" t="s">
        <v>80</v>
      </c>
      <c r="D713" t="s">
        <v>11</v>
      </c>
      <c r="E713" t="s">
        <v>2</v>
      </c>
      <c r="F713" s="19">
        <v>0.54166666666666696</v>
      </c>
      <c r="G713" s="25">
        <v>13</v>
      </c>
      <c r="H713" s="19" t="str">
        <f t="shared" si="12"/>
        <v>MMMBT Away from Va Beach Summer Tuesday 13</v>
      </c>
      <c r="I713" s="14">
        <f>+MMMBT!D20</f>
        <v>1586.9230769230771</v>
      </c>
    </row>
    <row r="714" spans="1:9" x14ac:dyDescent="0.25">
      <c r="A714" t="s">
        <v>58</v>
      </c>
      <c r="B714" t="s">
        <v>56</v>
      </c>
      <c r="C714" t="s">
        <v>80</v>
      </c>
      <c r="D714" t="s">
        <v>11</v>
      </c>
      <c r="E714" t="s">
        <v>2</v>
      </c>
      <c r="F714" s="19">
        <v>0.58333333333333304</v>
      </c>
      <c r="G714" s="25">
        <v>14</v>
      </c>
      <c r="H714" s="19" t="str">
        <f t="shared" si="12"/>
        <v>MMMBT Away from Va Beach Summer Tuesday 14</v>
      </c>
      <c r="I714" s="12">
        <f>+MMMBT!D21</f>
        <v>2119.3846153846152</v>
      </c>
    </row>
    <row r="715" spans="1:9" x14ac:dyDescent="0.25">
      <c r="A715" t="s">
        <v>58</v>
      </c>
      <c r="B715" t="s">
        <v>56</v>
      </c>
      <c r="C715" t="s">
        <v>80</v>
      </c>
      <c r="D715" t="s">
        <v>11</v>
      </c>
      <c r="E715" t="s">
        <v>2</v>
      </c>
      <c r="F715" s="19">
        <v>0.625</v>
      </c>
      <c r="G715" s="25">
        <v>15</v>
      </c>
      <c r="H715" s="19" t="str">
        <f t="shared" si="12"/>
        <v>MMMBT Away from Va Beach Summer Tuesday 15</v>
      </c>
      <c r="I715" s="14">
        <f>+MMMBT!D22</f>
        <v>2545.9230769230767</v>
      </c>
    </row>
    <row r="716" spans="1:9" x14ac:dyDescent="0.25">
      <c r="A716" t="s">
        <v>58</v>
      </c>
      <c r="B716" t="s">
        <v>56</v>
      </c>
      <c r="C716" t="s">
        <v>80</v>
      </c>
      <c r="D716" t="s">
        <v>11</v>
      </c>
      <c r="E716" t="s">
        <v>2</v>
      </c>
      <c r="F716" s="19">
        <v>0.66666666666666696</v>
      </c>
      <c r="G716" s="25">
        <v>16</v>
      </c>
      <c r="H716" s="19" t="str">
        <f t="shared" si="12"/>
        <v>MMMBT Away from Va Beach Summer Tuesday 16</v>
      </c>
      <c r="I716" s="12">
        <f>+MMMBT!D23</f>
        <v>2478.0769230769233</v>
      </c>
    </row>
    <row r="717" spans="1:9" x14ac:dyDescent="0.25">
      <c r="A717" t="s">
        <v>58</v>
      </c>
      <c r="B717" t="s">
        <v>56</v>
      </c>
      <c r="C717" t="s">
        <v>80</v>
      </c>
      <c r="D717" t="s">
        <v>11</v>
      </c>
      <c r="E717" t="s">
        <v>2</v>
      </c>
      <c r="F717" s="19">
        <v>0.70833333333333304</v>
      </c>
      <c r="G717" s="25">
        <v>17</v>
      </c>
      <c r="H717" s="19" t="str">
        <f t="shared" si="12"/>
        <v>MMMBT Away from Va Beach Summer Tuesday 17</v>
      </c>
      <c r="I717" s="14">
        <f>+MMMBT!D24</f>
        <v>2632.3846153846152</v>
      </c>
    </row>
    <row r="718" spans="1:9" x14ac:dyDescent="0.25">
      <c r="A718" t="s">
        <v>58</v>
      </c>
      <c r="B718" t="s">
        <v>56</v>
      </c>
      <c r="C718" t="s">
        <v>80</v>
      </c>
      <c r="D718" t="s">
        <v>11</v>
      </c>
      <c r="E718" t="s">
        <v>2</v>
      </c>
      <c r="F718" s="19">
        <v>0.75</v>
      </c>
      <c r="G718" s="25">
        <v>18</v>
      </c>
      <c r="H718" s="19" t="str">
        <f t="shared" si="12"/>
        <v>MMMBT Away from Va Beach Summer Tuesday 18</v>
      </c>
      <c r="I718" s="12">
        <f>+MMMBT!D25</f>
        <v>2012.2307692307695</v>
      </c>
    </row>
    <row r="719" spans="1:9" x14ac:dyDescent="0.25">
      <c r="A719" t="s">
        <v>58</v>
      </c>
      <c r="B719" t="s">
        <v>56</v>
      </c>
      <c r="C719" t="s">
        <v>80</v>
      </c>
      <c r="D719" t="s">
        <v>11</v>
      </c>
      <c r="E719" t="s">
        <v>2</v>
      </c>
      <c r="F719" s="19">
        <v>0.79166666666666696</v>
      </c>
      <c r="G719" s="25">
        <v>19</v>
      </c>
      <c r="H719" s="19" t="str">
        <f t="shared" si="12"/>
        <v>MMMBT Away from Va Beach Summer Tuesday 19</v>
      </c>
      <c r="I719" s="14">
        <f>+MMMBT!D26</f>
        <v>1218.8461538461538</v>
      </c>
    </row>
    <row r="720" spans="1:9" x14ac:dyDescent="0.25">
      <c r="A720" t="s">
        <v>58</v>
      </c>
      <c r="B720" t="s">
        <v>56</v>
      </c>
      <c r="C720" t="s">
        <v>80</v>
      </c>
      <c r="D720" t="s">
        <v>11</v>
      </c>
      <c r="E720" t="s">
        <v>2</v>
      </c>
      <c r="F720" s="19">
        <v>0.83333333333333304</v>
      </c>
      <c r="G720" s="25">
        <v>20</v>
      </c>
      <c r="H720" s="19" t="str">
        <f t="shared" si="12"/>
        <v>MMMBT Away from Va Beach Summer Tuesday 20</v>
      </c>
      <c r="I720" s="12">
        <f>+MMMBT!D27</f>
        <v>858</v>
      </c>
    </row>
    <row r="721" spans="1:9" x14ac:dyDescent="0.25">
      <c r="A721" t="s">
        <v>58</v>
      </c>
      <c r="B721" t="s">
        <v>56</v>
      </c>
      <c r="C721" t="s">
        <v>80</v>
      </c>
      <c r="D721" t="s">
        <v>11</v>
      </c>
      <c r="E721" t="s">
        <v>2</v>
      </c>
      <c r="F721" s="19">
        <v>0.875</v>
      </c>
      <c r="G721" s="25">
        <v>21</v>
      </c>
      <c r="H721" s="19" t="str">
        <f t="shared" si="12"/>
        <v>MMMBT Away from Va Beach Summer Tuesday 21</v>
      </c>
      <c r="I721" s="14">
        <f>+MMMBT!D28</f>
        <v>743</v>
      </c>
    </row>
    <row r="722" spans="1:9" x14ac:dyDescent="0.25">
      <c r="A722" t="s">
        <v>58</v>
      </c>
      <c r="B722" t="s">
        <v>56</v>
      </c>
      <c r="C722" t="s">
        <v>80</v>
      </c>
      <c r="D722" t="s">
        <v>11</v>
      </c>
      <c r="E722" t="s">
        <v>2</v>
      </c>
      <c r="F722" s="19">
        <v>0.91666666666666696</v>
      </c>
      <c r="G722" s="25">
        <v>22</v>
      </c>
      <c r="H722" s="19" t="str">
        <f t="shared" si="12"/>
        <v>MMMBT Away from Va Beach Summer Tuesday 22</v>
      </c>
      <c r="I722" s="12">
        <f>+MMMBT!D29</f>
        <v>699.76923076923083</v>
      </c>
    </row>
    <row r="723" spans="1:9" ht="15.75" thickBot="1" x14ac:dyDescent="0.3">
      <c r="A723" t="s">
        <v>58</v>
      </c>
      <c r="B723" t="s">
        <v>56</v>
      </c>
      <c r="C723" t="s">
        <v>80</v>
      </c>
      <c r="D723" t="s">
        <v>11</v>
      </c>
      <c r="E723" t="s">
        <v>2</v>
      </c>
      <c r="F723" s="19">
        <v>0.95833333333333304</v>
      </c>
      <c r="G723" s="25">
        <v>23</v>
      </c>
      <c r="H723" s="19" t="str">
        <f t="shared" si="12"/>
        <v>MMMBT Away from Va Beach Summer Tuesday 23</v>
      </c>
      <c r="I723" s="16">
        <f>+MMMBT!D30</f>
        <v>395.23076923076923</v>
      </c>
    </row>
    <row r="724" spans="1:9" x14ac:dyDescent="0.25">
      <c r="A724" t="s">
        <v>58</v>
      </c>
      <c r="B724" t="s">
        <v>56</v>
      </c>
      <c r="C724" t="s">
        <v>80</v>
      </c>
      <c r="D724" t="s">
        <v>11</v>
      </c>
      <c r="E724" t="s">
        <v>3</v>
      </c>
      <c r="F724" s="19">
        <v>0</v>
      </c>
      <c r="G724" s="25">
        <v>0</v>
      </c>
      <c r="H724" s="19" t="str">
        <f t="shared" si="12"/>
        <v>MMMBT Away from Va Beach Summer Wednesday 0</v>
      </c>
      <c r="I724" s="11">
        <f>+MMMBT!E7</f>
        <v>223.71428571428572</v>
      </c>
    </row>
    <row r="725" spans="1:9" x14ac:dyDescent="0.25">
      <c r="A725" t="s">
        <v>58</v>
      </c>
      <c r="B725" t="s">
        <v>56</v>
      </c>
      <c r="C725" t="s">
        <v>80</v>
      </c>
      <c r="D725" t="s">
        <v>11</v>
      </c>
      <c r="E725" t="s">
        <v>3</v>
      </c>
      <c r="F725" s="19">
        <v>4.1666666666666664E-2</v>
      </c>
      <c r="G725" s="25">
        <v>1</v>
      </c>
      <c r="H725" s="19" t="str">
        <f t="shared" si="12"/>
        <v>MMMBT Away from Va Beach Summer Wednesday 1</v>
      </c>
      <c r="I725" s="14">
        <f>+MMMBT!E8</f>
        <v>153.07142857142858</v>
      </c>
    </row>
    <row r="726" spans="1:9" x14ac:dyDescent="0.25">
      <c r="A726" t="s">
        <v>58</v>
      </c>
      <c r="B726" t="s">
        <v>56</v>
      </c>
      <c r="C726" t="s">
        <v>80</v>
      </c>
      <c r="D726" t="s">
        <v>11</v>
      </c>
      <c r="E726" t="s">
        <v>3</v>
      </c>
      <c r="F726" s="19">
        <v>8.3333333333333329E-2</v>
      </c>
      <c r="G726" s="25">
        <v>2</v>
      </c>
      <c r="H726" s="19" t="str">
        <f t="shared" si="12"/>
        <v>MMMBT Away from Va Beach Summer Wednesday 2</v>
      </c>
      <c r="I726" s="11">
        <f>+MMMBT!E9</f>
        <v>136.07142857142858</v>
      </c>
    </row>
    <row r="727" spans="1:9" x14ac:dyDescent="0.25">
      <c r="A727" t="s">
        <v>58</v>
      </c>
      <c r="B727" t="s">
        <v>56</v>
      </c>
      <c r="C727" t="s">
        <v>80</v>
      </c>
      <c r="D727" t="s">
        <v>11</v>
      </c>
      <c r="E727" t="s">
        <v>3</v>
      </c>
      <c r="F727" s="19">
        <v>0.125</v>
      </c>
      <c r="G727" s="25">
        <v>3</v>
      </c>
      <c r="H727" s="19" t="str">
        <f t="shared" si="12"/>
        <v>MMMBT Away from Va Beach Summer Wednesday 3</v>
      </c>
      <c r="I727" s="14">
        <f>+MMMBT!E10</f>
        <v>221</v>
      </c>
    </row>
    <row r="728" spans="1:9" x14ac:dyDescent="0.25">
      <c r="A728" t="s">
        <v>58</v>
      </c>
      <c r="B728" t="s">
        <v>56</v>
      </c>
      <c r="C728" t="s">
        <v>80</v>
      </c>
      <c r="D728" t="s">
        <v>11</v>
      </c>
      <c r="E728" t="s">
        <v>3</v>
      </c>
      <c r="F728" s="19">
        <v>0.16666666666666699</v>
      </c>
      <c r="G728" s="25">
        <v>4</v>
      </c>
      <c r="H728" s="19" t="str">
        <f t="shared" si="12"/>
        <v>MMMBT Away from Va Beach Summer Wednesday 4</v>
      </c>
      <c r="I728" s="11">
        <f>+MMMBT!E11</f>
        <v>579.5</v>
      </c>
    </row>
    <row r="729" spans="1:9" x14ac:dyDescent="0.25">
      <c r="A729" t="s">
        <v>58</v>
      </c>
      <c r="B729" t="s">
        <v>56</v>
      </c>
      <c r="C729" t="s">
        <v>80</v>
      </c>
      <c r="D729" t="s">
        <v>11</v>
      </c>
      <c r="E729" t="s">
        <v>3</v>
      </c>
      <c r="F729" s="19">
        <v>0.20833333333333301</v>
      </c>
      <c r="G729" s="25">
        <v>5</v>
      </c>
      <c r="H729" s="19" t="str">
        <f t="shared" si="12"/>
        <v>MMMBT Away from Va Beach Summer Wednesday 5</v>
      </c>
      <c r="I729" s="14">
        <f>+MMMBT!E12</f>
        <v>1742.6428571428573</v>
      </c>
    </row>
    <row r="730" spans="1:9" x14ac:dyDescent="0.25">
      <c r="A730" t="s">
        <v>58</v>
      </c>
      <c r="B730" t="s">
        <v>56</v>
      </c>
      <c r="C730" t="s">
        <v>80</v>
      </c>
      <c r="D730" t="s">
        <v>11</v>
      </c>
      <c r="E730" t="s">
        <v>3</v>
      </c>
      <c r="F730" s="19">
        <v>0.25</v>
      </c>
      <c r="G730" s="25">
        <v>6</v>
      </c>
      <c r="H730" s="19" t="str">
        <f t="shared" si="12"/>
        <v>MMMBT Away from Va Beach Summer Wednesday 6</v>
      </c>
      <c r="I730" s="11">
        <f>+MMMBT!E13</f>
        <v>2997.3571428571431</v>
      </c>
    </row>
    <row r="731" spans="1:9" x14ac:dyDescent="0.25">
      <c r="A731" t="s">
        <v>58</v>
      </c>
      <c r="B731" t="s">
        <v>56</v>
      </c>
      <c r="C731" t="s">
        <v>80</v>
      </c>
      <c r="D731" t="s">
        <v>11</v>
      </c>
      <c r="E731" t="s">
        <v>3</v>
      </c>
      <c r="F731" s="19">
        <v>0.29166666666666702</v>
      </c>
      <c r="G731" s="25">
        <v>7</v>
      </c>
      <c r="H731" s="19" t="str">
        <f t="shared" si="12"/>
        <v>MMMBT Away from Va Beach Summer Wednesday 7</v>
      </c>
      <c r="I731" s="14">
        <f>+MMMBT!E14</f>
        <v>3096.3571428571431</v>
      </c>
    </row>
    <row r="732" spans="1:9" x14ac:dyDescent="0.25">
      <c r="A732" t="s">
        <v>58</v>
      </c>
      <c r="B732" t="s">
        <v>56</v>
      </c>
      <c r="C732" t="s">
        <v>80</v>
      </c>
      <c r="D732" t="s">
        <v>11</v>
      </c>
      <c r="E732" t="s">
        <v>3</v>
      </c>
      <c r="F732" s="19">
        <v>0.33333333333333298</v>
      </c>
      <c r="G732" s="25">
        <v>8</v>
      </c>
      <c r="H732" s="19" t="str">
        <f t="shared" si="12"/>
        <v>MMMBT Away from Va Beach Summer Wednesday 8</v>
      </c>
      <c r="I732" s="11">
        <f>+MMMBT!E15</f>
        <v>2310.8571428571427</v>
      </c>
    </row>
    <row r="733" spans="1:9" x14ac:dyDescent="0.25">
      <c r="A733" t="s">
        <v>58</v>
      </c>
      <c r="B733" t="s">
        <v>56</v>
      </c>
      <c r="C733" t="s">
        <v>80</v>
      </c>
      <c r="D733" t="s">
        <v>11</v>
      </c>
      <c r="E733" t="s">
        <v>3</v>
      </c>
      <c r="F733" s="19">
        <v>0.375</v>
      </c>
      <c r="G733" s="25">
        <v>9</v>
      </c>
      <c r="H733" s="19" t="str">
        <f t="shared" si="12"/>
        <v>MMMBT Away from Va Beach Summer Wednesday 9</v>
      </c>
      <c r="I733" s="14">
        <f>+MMMBT!E16</f>
        <v>1762.5714285714284</v>
      </c>
    </row>
    <row r="734" spans="1:9" x14ac:dyDescent="0.25">
      <c r="A734" t="s">
        <v>58</v>
      </c>
      <c r="B734" t="s">
        <v>56</v>
      </c>
      <c r="C734" t="s">
        <v>80</v>
      </c>
      <c r="D734" t="s">
        <v>11</v>
      </c>
      <c r="E734" t="s">
        <v>3</v>
      </c>
      <c r="F734" s="19">
        <v>0.41666666666666702</v>
      </c>
      <c r="G734" s="25">
        <v>10</v>
      </c>
      <c r="H734" s="19" t="str">
        <f t="shared" si="12"/>
        <v>MMMBT Away from Va Beach Summer Wednesday 10</v>
      </c>
      <c r="I734" s="11">
        <f>+MMMBT!E17</f>
        <v>1627</v>
      </c>
    </row>
    <row r="735" spans="1:9" x14ac:dyDescent="0.25">
      <c r="A735" t="s">
        <v>58</v>
      </c>
      <c r="B735" t="s">
        <v>56</v>
      </c>
      <c r="C735" t="s">
        <v>80</v>
      </c>
      <c r="D735" t="s">
        <v>11</v>
      </c>
      <c r="E735" t="s">
        <v>3</v>
      </c>
      <c r="F735" s="19">
        <v>0.45833333333333298</v>
      </c>
      <c r="G735" s="25">
        <v>11</v>
      </c>
      <c r="H735" s="19" t="str">
        <f t="shared" si="12"/>
        <v>MMMBT Away from Va Beach Summer Wednesday 11</v>
      </c>
      <c r="I735" s="14">
        <f>+MMMBT!E18</f>
        <v>1588.7857142857142</v>
      </c>
    </row>
    <row r="736" spans="1:9" x14ac:dyDescent="0.25">
      <c r="A736" t="s">
        <v>58</v>
      </c>
      <c r="B736" t="s">
        <v>56</v>
      </c>
      <c r="C736" t="s">
        <v>80</v>
      </c>
      <c r="D736" t="s">
        <v>11</v>
      </c>
      <c r="E736" t="s">
        <v>3</v>
      </c>
      <c r="F736" s="19">
        <v>0.5</v>
      </c>
      <c r="G736" s="25">
        <v>12</v>
      </c>
      <c r="H736" s="19" t="str">
        <f t="shared" si="12"/>
        <v>MMMBT Away from Va Beach Summer Wednesday 12</v>
      </c>
      <c r="I736" s="11">
        <f>+MMMBT!E19</f>
        <v>1567.7142857142858</v>
      </c>
    </row>
    <row r="737" spans="1:9" x14ac:dyDescent="0.25">
      <c r="A737" t="s">
        <v>58</v>
      </c>
      <c r="B737" t="s">
        <v>56</v>
      </c>
      <c r="C737" t="s">
        <v>80</v>
      </c>
      <c r="D737" t="s">
        <v>11</v>
      </c>
      <c r="E737" t="s">
        <v>3</v>
      </c>
      <c r="F737" s="19">
        <v>0.54166666666666696</v>
      </c>
      <c r="G737" s="25">
        <v>13</v>
      </c>
      <c r="H737" s="19" t="str">
        <f t="shared" si="12"/>
        <v>MMMBT Away from Va Beach Summer Wednesday 13</v>
      </c>
      <c r="I737" s="14">
        <f>+MMMBT!E20</f>
        <v>1735.2857142857142</v>
      </c>
    </row>
    <row r="738" spans="1:9" x14ac:dyDescent="0.25">
      <c r="A738" t="s">
        <v>58</v>
      </c>
      <c r="B738" t="s">
        <v>56</v>
      </c>
      <c r="C738" t="s">
        <v>80</v>
      </c>
      <c r="D738" t="s">
        <v>11</v>
      </c>
      <c r="E738" t="s">
        <v>3</v>
      </c>
      <c r="F738" s="19">
        <v>0.58333333333333304</v>
      </c>
      <c r="G738" s="25">
        <v>14</v>
      </c>
      <c r="H738" s="19" t="str">
        <f t="shared" si="12"/>
        <v>MMMBT Away from Va Beach Summer Wednesday 14</v>
      </c>
      <c r="I738" s="11">
        <f>+MMMBT!E21</f>
        <v>2258.5714285714284</v>
      </c>
    </row>
    <row r="739" spans="1:9" x14ac:dyDescent="0.25">
      <c r="A739" t="s">
        <v>58</v>
      </c>
      <c r="B739" t="s">
        <v>56</v>
      </c>
      <c r="C739" t="s">
        <v>80</v>
      </c>
      <c r="D739" t="s">
        <v>11</v>
      </c>
      <c r="E739" t="s">
        <v>3</v>
      </c>
      <c r="F739" s="19">
        <v>0.625</v>
      </c>
      <c r="G739" s="25">
        <v>15</v>
      </c>
      <c r="H739" s="19" t="str">
        <f t="shared" si="12"/>
        <v>MMMBT Away from Va Beach Summer Wednesday 15</v>
      </c>
      <c r="I739" s="14">
        <f>+MMMBT!E22</f>
        <v>2609.4285714285716</v>
      </c>
    </row>
    <row r="740" spans="1:9" x14ac:dyDescent="0.25">
      <c r="A740" t="s">
        <v>58</v>
      </c>
      <c r="B740" t="s">
        <v>56</v>
      </c>
      <c r="C740" t="s">
        <v>80</v>
      </c>
      <c r="D740" t="s">
        <v>11</v>
      </c>
      <c r="E740" t="s">
        <v>3</v>
      </c>
      <c r="F740" s="19">
        <v>0.66666666666666696</v>
      </c>
      <c r="G740" s="25">
        <v>16</v>
      </c>
      <c r="H740" s="19" t="str">
        <f t="shared" si="12"/>
        <v>MMMBT Away from Va Beach Summer Wednesday 16</v>
      </c>
      <c r="I740" s="11">
        <f>+MMMBT!E23</f>
        <v>2754.7857142857142</v>
      </c>
    </row>
    <row r="741" spans="1:9" x14ac:dyDescent="0.25">
      <c r="A741" t="s">
        <v>58</v>
      </c>
      <c r="B741" t="s">
        <v>56</v>
      </c>
      <c r="C741" t="s">
        <v>80</v>
      </c>
      <c r="D741" t="s">
        <v>11</v>
      </c>
      <c r="E741" t="s">
        <v>3</v>
      </c>
      <c r="F741" s="19">
        <v>0.70833333333333304</v>
      </c>
      <c r="G741" s="25">
        <v>17</v>
      </c>
      <c r="H741" s="19" t="str">
        <f t="shared" ref="H741:H804" si="13">+CONCATENATE(A741," ",C741," ",D741," ",E741," ",G741)</f>
        <v>MMMBT Away from Va Beach Summer Wednesday 17</v>
      </c>
      <c r="I741" s="14">
        <f>+MMMBT!E24</f>
        <v>2717.2142857142858</v>
      </c>
    </row>
    <row r="742" spans="1:9" x14ac:dyDescent="0.25">
      <c r="A742" t="s">
        <v>58</v>
      </c>
      <c r="B742" t="s">
        <v>56</v>
      </c>
      <c r="C742" t="s">
        <v>80</v>
      </c>
      <c r="D742" t="s">
        <v>11</v>
      </c>
      <c r="E742" t="s">
        <v>3</v>
      </c>
      <c r="F742" s="19">
        <v>0.75</v>
      </c>
      <c r="G742" s="25">
        <v>18</v>
      </c>
      <c r="H742" s="19" t="str">
        <f t="shared" si="13"/>
        <v>MMMBT Away from Va Beach Summer Wednesday 18</v>
      </c>
      <c r="I742" s="11">
        <f>+MMMBT!E25</f>
        <v>2152.7857142857147</v>
      </c>
    </row>
    <row r="743" spans="1:9" x14ac:dyDescent="0.25">
      <c r="A743" t="s">
        <v>58</v>
      </c>
      <c r="B743" t="s">
        <v>56</v>
      </c>
      <c r="C743" t="s">
        <v>80</v>
      </c>
      <c r="D743" t="s">
        <v>11</v>
      </c>
      <c r="E743" t="s">
        <v>3</v>
      </c>
      <c r="F743" s="19">
        <v>0.79166666666666696</v>
      </c>
      <c r="G743" s="25">
        <v>19</v>
      </c>
      <c r="H743" s="19" t="str">
        <f t="shared" si="13"/>
        <v>MMMBT Away from Va Beach Summer Wednesday 19</v>
      </c>
      <c r="I743" s="14">
        <f>+MMMBT!E26</f>
        <v>1314</v>
      </c>
    </row>
    <row r="744" spans="1:9" x14ac:dyDescent="0.25">
      <c r="A744" t="s">
        <v>58</v>
      </c>
      <c r="B744" t="s">
        <v>56</v>
      </c>
      <c r="C744" t="s">
        <v>80</v>
      </c>
      <c r="D744" t="s">
        <v>11</v>
      </c>
      <c r="E744" t="s">
        <v>3</v>
      </c>
      <c r="F744" s="19">
        <v>0.83333333333333304</v>
      </c>
      <c r="G744" s="25">
        <v>20</v>
      </c>
      <c r="H744" s="19" t="str">
        <f t="shared" si="13"/>
        <v>MMMBT Away from Va Beach Summer Wednesday 20</v>
      </c>
      <c r="I744" s="11">
        <f>+MMMBT!E27</f>
        <v>932</v>
      </c>
    </row>
    <row r="745" spans="1:9" x14ac:dyDescent="0.25">
      <c r="A745" t="s">
        <v>58</v>
      </c>
      <c r="B745" t="s">
        <v>56</v>
      </c>
      <c r="C745" t="s">
        <v>80</v>
      </c>
      <c r="D745" t="s">
        <v>11</v>
      </c>
      <c r="E745" t="s">
        <v>3</v>
      </c>
      <c r="F745" s="19">
        <v>0.875</v>
      </c>
      <c r="G745" s="25">
        <v>21</v>
      </c>
      <c r="H745" s="19" t="str">
        <f t="shared" si="13"/>
        <v>MMMBT Away from Va Beach Summer Wednesday 21</v>
      </c>
      <c r="I745" s="14">
        <f>+MMMBT!E28</f>
        <v>840.78571428571422</v>
      </c>
    </row>
    <row r="746" spans="1:9" x14ac:dyDescent="0.25">
      <c r="A746" t="s">
        <v>58</v>
      </c>
      <c r="B746" t="s">
        <v>56</v>
      </c>
      <c r="C746" t="s">
        <v>80</v>
      </c>
      <c r="D746" t="s">
        <v>11</v>
      </c>
      <c r="E746" t="s">
        <v>3</v>
      </c>
      <c r="F746" s="19">
        <v>0.91666666666666696</v>
      </c>
      <c r="G746" s="25">
        <v>22</v>
      </c>
      <c r="H746" s="19" t="str">
        <f t="shared" si="13"/>
        <v>MMMBT Away from Va Beach Summer Wednesday 22</v>
      </c>
      <c r="I746" s="11">
        <f>+MMMBT!E29</f>
        <v>778.64285714285711</v>
      </c>
    </row>
    <row r="747" spans="1:9" ht="15.75" thickBot="1" x14ac:dyDescent="0.3">
      <c r="A747" t="s">
        <v>58</v>
      </c>
      <c r="B747" t="s">
        <v>56</v>
      </c>
      <c r="C747" t="s">
        <v>80</v>
      </c>
      <c r="D747" t="s">
        <v>11</v>
      </c>
      <c r="E747" t="s">
        <v>3</v>
      </c>
      <c r="F747" s="19">
        <v>0.95833333333333304</v>
      </c>
      <c r="G747" s="25">
        <v>23</v>
      </c>
      <c r="H747" s="19" t="str">
        <f t="shared" si="13"/>
        <v>MMMBT Away from Va Beach Summer Wednesday 23</v>
      </c>
      <c r="I747" s="16">
        <f>+MMMBT!E30</f>
        <v>465.5</v>
      </c>
    </row>
    <row r="748" spans="1:9" x14ac:dyDescent="0.25">
      <c r="A748" t="s">
        <v>58</v>
      </c>
      <c r="B748" t="s">
        <v>56</v>
      </c>
      <c r="C748" t="s">
        <v>80</v>
      </c>
      <c r="D748" t="s">
        <v>11</v>
      </c>
      <c r="E748" t="s">
        <v>4</v>
      </c>
      <c r="F748" s="19">
        <v>0</v>
      </c>
      <c r="G748" s="25">
        <v>0</v>
      </c>
      <c r="H748" s="19" t="str">
        <f t="shared" si="13"/>
        <v>MMMBT Away from Va Beach Summer Thursday 0</v>
      </c>
      <c r="I748" s="11">
        <f>+MMMBT!F7</f>
        <v>277.46153846153845</v>
      </c>
    </row>
    <row r="749" spans="1:9" x14ac:dyDescent="0.25">
      <c r="A749" t="s">
        <v>58</v>
      </c>
      <c r="B749" t="s">
        <v>56</v>
      </c>
      <c r="C749" t="s">
        <v>80</v>
      </c>
      <c r="D749" t="s">
        <v>11</v>
      </c>
      <c r="E749" t="s">
        <v>4</v>
      </c>
      <c r="F749" s="19">
        <v>4.1666666666666664E-2</v>
      </c>
      <c r="G749" s="25">
        <v>1</v>
      </c>
      <c r="H749" s="19" t="str">
        <f t="shared" si="13"/>
        <v>MMMBT Away from Va Beach Summer Thursday 1</v>
      </c>
      <c r="I749" s="14">
        <f>+MMMBT!F8</f>
        <v>165.92307692307691</v>
      </c>
    </row>
    <row r="750" spans="1:9" x14ac:dyDescent="0.25">
      <c r="A750" t="s">
        <v>58</v>
      </c>
      <c r="B750" t="s">
        <v>56</v>
      </c>
      <c r="C750" t="s">
        <v>80</v>
      </c>
      <c r="D750" t="s">
        <v>11</v>
      </c>
      <c r="E750" t="s">
        <v>4</v>
      </c>
      <c r="F750" s="19">
        <v>8.3333333333333329E-2</v>
      </c>
      <c r="G750" s="25">
        <v>2</v>
      </c>
      <c r="H750" s="19" t="str">
        <f t="shared" si="13"/>
        <v>MMMBT Away from Va Beach Summer Thursday 2</v>
      </c>
      <c r="I750" s="11">
        <f>+MMMBT!F9</f>
        <v>175.69230769230768</v>
      </c>
    </row>
    <row r="751" spans="1:9" x14ac:dyDescent="0.25">
      <c r="A751" t="s">
        <v>58</v>
      </c>
      <c r="B751" t="s">
        <v>56</v>
      </c>
      <c r="C751" t="s">
        <v>80</v>
      </c>
      <c r="D751" t="s">
        <v>11</v>
      </c>
      <c r="E751" t="s">
        <v>4</v>
      </c>
      <c r="F751" s="19">
        <v>0.125</v>
      </c>
      <c r="G751" s="25">
        <v>3</v>
      </c>
      <c r="H751" s="19" t="str">
        <f t="shared" si="13"/>
        <v>MMMBT Away from Va Beach Summer Thursday 3</v>
      </c>
      <c r="I751" s="14">
        <f>+MMMBT!F10</f>
        <v>246.07692307692307</v>
      </c>
    </row>
    <row r="752" spans="1:9" x14ac:dyDescent="0.25">
      <c r="A752" t="s">
        <v>58</v>
      </c>
      <c r="B752" t="s">
        <v>56</v>
      </c>
      <c r="C752" t="s">
        <v>80</v>
      </c>
      <c r="D752" t="s">
        <v>11</v>
      </c>
      <c r="E752" t="s">
        <v>4</v>
      </c>
      <c r="F752" s="19">
        <v>0.16666666666666699</v>
      </c>
      <c r="G752" s="25">
        <v>4</v>
      </c>
      <c r="H752" s="19" t="str">
        <f t="shared" si="13"/>
        <v>MMMBT Away from Va Beach Summer Thursday 4</v>
      </c>
      <c r="I752" s="11">
        <f>+MMMBT!F11</f>
        <v>579.69230769230762</v>
      </c>
    </row>
    <row r="753" spans="1:9" x14ac:dyDescent="0.25">
      <c r="A753" t="s">
        <v>58</v>
      </c>
      <c r="B753" t="s">
        <v>56</v>
      </c>
      <c r="C753" t="s">
        <v>80</v>
      </c>
      <c r="D753" t="s">
        <v>11</v>
      </c>
      <c r="E753" t="s">
        <v>4</v>
      </c>
      <c r="F753" s="19">
        <v>0.20833333333333301</v>
      </c>
      <c r="G753" s="25">
        <v>5</v>
      </c>
      <c r="H753" s="19" t="str">
        <f t="shared" si="13"/>
        <v>MMMBT Away from Va Beach Summer Thursday 5</v>
      </c>
      <c r="I753" s="14">
        <f>+MMMBT!F12</f>
        <v>1749.6153846153845</v>
      </c>
    </row>
    <row r="754" spans="1:9" x14ac:dyDescent="0.25">
      <c r="A754" t="s">
        <v>58</v>
      </c>
      <c r="B754" t="s">
        <v>56</v>
      </c>
      <c r="C754" t="s">
        <v>80</v>
      </c>
      <c r="D754" t="s">
        <v>11</v>
      </c>
      <c r="E754" t="s">
        <v>4</v>
      </c>
      <c r="F754" s="19">
        <v>0.25</v>
      </c>
      <c r="G754" s="25">
        <v>6</v>
      </c>
      <c r="H754" s="19" t="str">
        <f t="shared" si="13"/>
        <v>MMMBT Away from Va Beach Summer Thursday 6</v>
      </c>
      <c r="I754" s="11">
        <f>+MMMBT!F13</f>
        <v>2988.7692307692309</v>
      </c>
    </row>
    <row r="755" spans="1:9" x14ac:dyDescent="0.25">
      <c r="A755" t="s">
        <v>58</v>
      </c>
      <c r="B755" t="s">
        <v>56</v>
      </c>
      <c r="C755" t="s">
        <v>80</v>
      </c>
      <c r="D755" t="s">
        <v>11</v>
      </c>
      <c r="E755" t="s">
        <v>4</v>
      </c>
      <c r="F755" s="19">
        <v>0.29166666666666702</v>
      </c>
      <c r="G755" s="25">
        <v>7</v>
      </c>
      <c r="H755" s="19" t="str">
        <f t="shared" si="13"/>
        <v>MMMBT Away from Va Beach Summer Thursday 7</v>
      </c>
      <c r="I755" s="14">
        <f>+MMMBT!F14</f>
        <v>3132.0769230769229</v>
      </c>
    </row>
    <row r="756" spans="1:9" x14ac:dyDescent="0.25">
      <c r="A756" t="s">
        <v>58</v>
      </c>
      <c r="B756" t="s">
        <v>56</v>
      </c>
      <c r="C756" t="s">
        <v>80</v>
      </c>
      <c r="D756" t="s">
        <v>11</v>
      </c>
      <c r="E756" t="s">
        <v>4</v>
      </c>
      <c r="F756" s="19">
        <v>0.33333333333333298</v>
      </c>
      <c r="G756" s="25">
        <v>8</v>
      </c>
      <c r="H756" s="19" t="str">
        <f t="shared" si="13"/>
        <v>MMMBT Away from Va Beach Summer Thursday 8</v>
      </c>
      <c r="I756" s="11">
        <f>+MMMBT!F15</f>
        <v>2298.7692307692305</v>
      </c>
    </row>
    <row r="757" spans="1:9" x14ac:dyDescent="0.25">
      <c r="A757" t="s">
        <v>58</v>
      </c>
      <c r="B757" t="s">
        <v>56</v>
      </c>
      <c r="C757" t="s">
        <v>80</v>
      </c>
      <c r="D757" t="s">
        <v>11</v>
      </c>
      <c r="E757" t="s">
        <v>4</v>
      </c>
      <c r="F757" s="19">
        <v>0.375</v>
      </c>
      <c r="G757" s="25">
        <v>9</v>
      </c>
      <c r="H757" s="19" t="str">
        <f t="shared" si="13"/>
        <v>MMMBT Away from Va Beach Summer Thursday 9</v>
      </c>
      <c r="I757" s="14">
        <f>+MMMBT!F16</f>
        <v>1848.3846153846152</v>
      </c>
    </row>
    <row r="758" spans="1:9" x14ac:dyDescent="0.25">
      <c r="A758" t="s">
        <v>58</v>
      </c>
      <c r="B758" t="s">
        <v>56</v>
      </c>
      <c r="C758" t="s">
        <v>80</v>
      </c>
      <c r="D758" t="s">
        <v>11</v>
      </c>
      <c r="E758" t="s">
        <v>4</v>
      </c>
      <c r="F758" s="19">
        <v>0.41666666666666702</v>
      </c>
      <c r="G758" s="25">
        <v>10</v>
      </c>
      <c r="H758" s="19" t="str">
        <f t="shared" si="13"/>
        <v>MMMBT Away from Va Beach Summer Thursday 10</v>
      </c>
      <c r="I758" s="11">
        <f>+MMMBT!F17</f>
        <v>1732.3076923076924</v>
      </c>
    </row>
    <row r="759" spans="1:9" x14ac:dyDescent="0.25">
      <c r="A759" t="s">
        <v>58</v>
      </c>
      <c r="B759" t="s">
        <v>56</v>
      </c>
      <c r="C759" t="s">
        <v>80</v>
      </c>
      <c r="D759" t="s">
        <v>11</v>
      </c>
      <c r="E759" t="s">
        <v>4</v>
      </c>
      <c r="F759" s="19">
        <v>0.45833333333333298</v>
      </c>
      <c r="G759" s="25">
        <v>11</v>
      </c>
      <c r="H759" s="19" t="str">
        <f t="shared" si="13"/>
        <v>MMMBT Away from Va Beach Summer Thursday 11</v>
      </c>
      <c r="I759" s="14">
        <f>+MMMBT!F18</f>
        <v>1745.1538461538462</v>
      </c>
    </row>
    <row r="760" spans="1:9" x14ac:dyDescent="0.25">
      <c r="A760" t="s">
        <v>58</v>
      </c>
      <c r="B760" t="s">
        <v>56</v>
      </c>
      <c r="C760" t="s">
        <v>80</v>
      </c>
      <c r="D760" t="s">
        <v>11</v>
      </c>
      <c r="E760" t="s">
        <v>4</v>
      </c>
      <c r="F760" s="19">
        <v>0.5</v>
      </c>
      <c r="G760" s="25">
        <v>12</v>
      </c>
      <c r="H760" s="19" t="str">
        <f t="shared" si="13"/>
        <v>MMMBT Away from Va Beach Summer Thursday 12</v>
      </c>
      <c r="I760" s="11">
        <f>+MMMBT!F19</f>
        <v>1841.4615384615386</v>
      </c>
    </row>
    <row r="761" spans="1:9" x14ac:dyDescent="0.25">
      <c r="A761" t="s">
        <v>58</v>
      </c>
      <c r="B761" t="s">
        <v>56</v>
      </c>
      <c r="C761" t="s">
        <v>80</v>
      </c>
      <c r="D761" t="s">
        <v>11</v>
      </c>
      <c r="E761" t="s">
        <v>4</v>
      </c>
      <c r="F761" s="19">
        <v>0.54166666666666696</v>
      </c>
      <c r="G761" s="25">
        <v>13</v>
      </c>
      <c r="H761" s="19" t="str">
        <f t="shared" si="13"/>
        <v>MMMBT Away from Va Beach Summer Thursday 13</v>
      </c>
      <c r="I761" s="14">
        <f>+MMMBT!F20</f>
        <v>2027.0769230769231</v>
      </c>
    </row>
    <row r="762" spans="1:9" x14ac:dyDescent="0.25">
      <c r="A762" t="s">
        <v>58</v>
      </c>
      <c r="B762" t="s">
        <v>56</v>
      </c>
      <c r="C762" t="s">
        <v>80</v>
      </c>
      <c r="D762" t="s">
        <v>11</v>
      </c>
      <c r="E762" t="s">
        <v>4</v>
      </c>
      <c r="F762" s="19">
        <v>0.58333333333333304</v>
      </c>
      <c r="G762" s="25">
        <v>14</v>
      </c>
      <c r="H762" s="19" t="str">
        <f t="shared" si="13"/>
        <v>MMMBT Away from Va Beach Summer Thursday 14</v>
      </c>
      <c r="I762" s="11">
        <f>+MMMBT!F21</f>
        <v>2322.3846153846152</v>
      </c>
    </row>
    <row r="763" spans="1:9" x14ac:dyDescent="0.25">
      <c r="A763" t="s">
        <v>58</v>
      </c>
      <c r="B763" t="s">
        <v>56</v>
      </c>
      <c r="C763" t="s">
        <v>80</v>
      </c>
      <c r="D763" t="s">
        <v>11</v>
      </c>
      <c r="E763" t="s">
        <v>4</v>
      </c>
      <c r="F763" s="19">
        <v>0.625</v>
      </c>
      <c r="G763" s="25">
        <v>15</v>
      </c>
      <c r="H763" s="19" t="str">
        <f t="shared" si="13"/>
        <v>MMMBT Away from Va Beach Summer Thursday 15</v>
      </c>
      <c r="I763" s="14">
        <f>+MMMBT!F22</f>
        <v>2772.2307692307695</v>
      </c>
    </row>
    <row r="764" spans="1:9" x14ac:dyDescent="0.25">
      <c r="A764" t="s">
        <v>58</v>
      </c>
      <c r="B764" t="s">
        <v>56</v>
      </c>
      <c r="C764" t="s">
        <v>80</v>
      </c>
      <c r="D764" t="s">
        <v>11</v>
      </c>
      <c r="E764" t="s">
        <v>4</v>
      </c>
      <c r="F764" s="19">
        <v>0.66666666666666696</v>
      </c>
      <c r="G764" s="25">
        <v>16</v>
      </c>
      <c r="H764" s="19" t="str">
        <f t="shared" si="13"/>
        <v>MMMBT Away from Va Beach Summer Thursday 16</v>
      </c>
      <c r="I764" s="11">
        <f>+MMMBT!F23</f>
        <v>2892</v>
      </c>
    </row>
    <row r="765" spans="1:9" x14ac:dyDescent="0.25">
      <c r="A765" t="s">
        <v>58</v>
      </c>
      <c r="B765" t="s">
        <v>56</v>
      </c>
      <c r="C765" t="s">
        <v>80</v>
      </c>
      <c r="D765" t="s">
        <v>11</v>
      </c>
      <c r="E765" t="s">
        <v>4</v>
      </c>
      <c r="F765" s="19">
        <v>0.70833333333333304</v>
      </c>
      <c r="G765" s="25">
        <v>17</v>
      </c>
      <c r="H765" s="19" t="str">
        <f t="shared" si="13"/>
        <v>MMMBT Away from Va Beach Summer Thursday 17</v>
      </c>
      <c r="I765" s="14">
        <f>+MMMBT!F24</f>
        <v>2757</v>
      </c>
    </row>
    <row r="766" spans="1:9" x14ac:dyDescent="0.25">
      <c r="A766" t="s">
        <v>58</v>
      </c>
      <c r="B766" t="s">
        <v>56</v>
      </c>
      <c r="C766" t="s">
        <v>80</v>
      </c>
      <c r="D766" t="s">
        <v>11</v>
      </c>
      <c r="E766" t="s">
        <v>4</v>
      </c>
      <c r="F766" s="19">
        <v>0.75</v>
      </c>
      <c r="G766" s="25">
        <v>18</v>
      </c>
      <c r="H766" s="19" t="str">
        <f t="shared" si="13"/>
        <v>MMMBT Away from Va Beach Summer Thursday 18</v>
      </c>
      <c r="I766" s="11">
        <f>+MMMBT!F25</f>
        <v>2011.0769230769229</v>
      </c>
    </row>
    <row r="767" spans="1:9" x14ac:dyDescent="0.25">
      <c r="A767" t="s">
        <v>58</v>
      </c>
      <c r="B767" t="s">
        <v>56</v>
      </c>
      <c r="C767" t="s">
        <v>80</v>
      </c>
      <c r="D767" t="s">
        <v>11</v>
      </c>
      <c r="E767" t="s">
        <v>4</v>
      </c>
      <c r="F767" s="19">
        <v>0.79166666666666696</v>
      </c>
      <c r="G767" s="25">
        <v>19</v>
      </c>
      <c r="H767" s="19" t="str">
        <f t="shared" si="13"/>
        <v>MMMBT Away from Va Beach Summer Thursday 19</v>
      </c>
      <c r="I767" s="14">
        <f>+MMMBT!F26</f>
        <v>1409.8461538461538</v>
      </c>
    </row>
    <row r="768" spans="1:9" x14ac:dyDescent="0.25">
      <c r="A768" t="s">
        <v>58</v>
      </c>
      <c r="B768" t="s">
        <v>56</v>
      </c>
      <c r="C768" t="s">
        <v>80</v>
      </c>
      <c r="D768" t="s">
        <v>11</v>
      </c>
      <c r="E768" t="s">
        <v>4</v>
      </c>
      <c r="F768" s="19">
        <v>0.83333333333333304</v>
      </c>
      <c r="G768" s="25">
        <v>20</v>
      </c>
      <c r="H768" s="19" t="str">
        <f t="shared" si="13"/>
        <v>MMMBT Away from Va Beach Summer Thursday 20</v>
      </c>
      <c r="I768" s="11">
        <f>+MMMBT!F27</f>
        <v>1046</v>
      </c>
    </row>
    <row r="769" spans="1:9" x14ac:dyDescent="0.25">
      <c r="A769" t="s">
        <v>58</v>
      </c>
      <c r="B769" t="s">
        <v>56</v>
      </c>
      <c r="C769" t="s">
        <v>80</v>
      </c>
      <c r="D769" t="s">
        <v>11</v>
      </c>
      <c r="E769" t="s">
        <v>4</v>
      </c>
      <c r="F769" s="19">
        <v>0.875</v>
      </c>
      <c r="G769" s="25">
        <v>21</v>
      </c>
      <c r="H769" s="19" t="str">
        <f t="shared" si="13"/>
        <v>MMMBT Away from Va Beach Summer Thursday 21</v>
      </c>
      <c r="I769" s="14">
        <f>+MMMBT!F28</f>
        <v>890.15384615384619</v>
      </c>
    </row>
    <row r="770" spans="1:9" x14ac:dyDescent="0.25">
      <c r="A770" t="s">
        <v>58</v>
      </c>
      <c r="B770" t="s">
        <v>56</v>
      </c>
      <c r="C770" t="s">
        <v>80</v>
      </c>
      <c r="D770" t="s">
        <v>11</v>
      </c>
      <c r="E770" t="s">
        <v>4</v>
      </c>
      <c r="F770" s="19">
        <v>0.91666666666666696</v>
      </c>
      <c r="G770" s="25">
        <v>22</v>
      </c>
      <c r="H770" s="19" t="str">
        <f t="shared" si="13"/>
        <v>MMMBT Away from Va Beach Summer Thursday 22</v>
      </c>
      <c r="I770" s="11">
        <f>+MMMBT!F29</f>
        <v>794.53846153846155</v>
      </c>
    </row>
    <row r="771" spans="1:9" ht="15.75" thickBot="1" x14ac:dyDescent="0.3">
      <c r="A771" t="s">
        <v>58</v>
      </c>
      <c r="B771" t="s">
        <v>56</v>
      </c>
      <c r="C771" t="s">
        <v>80</v>
      </c>
      <c r="D771" t="s">
        <v>11</v>
      </c>
      <c r="E771" t="s">
        <v>4</v>
      </c>
      <c r="F771" s="19">
        <v>0.95833333333333304</v>
      </c>
      <c r="G771" s="25">
        <v>23</v>
      </c>
      <c r="H771" s="19" t="str">
        <f t="shared" si="13"/>
        <v>MMMBT Away from Va Beach Summer Thursday 23</v>
      </c>
      <c r="I771" s="16">
        <f>+MMMBT!F30</f>
        <v>474.99999999999994</v>
      </c>
    </row>
    <row r="772" spans="1:9" x14ac:dyDescent="0.25">
      <c r="A772" t="s">
        <v>58</v>
      </c>
      <c r="B772" t="s">
        <v>56</v>
      </c>
      <c r="C772" t="s">
        <v>80</v>
      </c>
      <c r="D772" t="s">
        <v>11</v>
      </c>
      <c r="E772" t="s">
        <v>5</v>
      </c>
      <c r="F772" s="19">
        <v>0</v>
      </c>
      <c r="G772" s="25">
        <v>0</v>
      </c>
      <c r="H772" s="19" t="str">
        <f t="shared" si="13"/>
        <v>MMMBT Away from Va Beach Summer Friday 0</v>
      </c>
      <c r="I772" s="11">
        <f>+MMMBT!G7</f>
        <v>303.46153846153845</v>
      </c>
    </row>
    <row r="773" spans="1:9" x14ac:dyDescent="0.25">
      <c r="A773" t="s">
        <v>58</v>
      </c>
      <c r="B773" t="s">
        <v>56</v>
      </c>
      <c r="C773" t="s">
        <v>80</v>
      </c>
      <c r="D773" t="s">
        <v>11</v>
      </c>
      <c r="E773" t="s">
        <v>5</v>
      </c>
      <c r="F773" s="19">
        <v>4.1666666666666664E-2</v>
      </c>
      <c r="G773" s="25">
        <v>1</v>
      </c>
      <c r="H773" s="19" t="str">
        <f t="shared" si="13"/>
        <v>MMMBT Away from Va Beach Summer Friday 1</v>
      </c>
      <c r="I773" s="14">
        <f>+MMMBT!G8</f>
        <v>189.46153846153845</v>
      </c>
    </row>
    <row r="774" spans="1:9" x14ac:dyDescent="0.25">
      <c r="A774" t="s">
        <v>58</v>
      </c>
      <c r="B774" t="s">
        <v>56</v>
      </c>
      <c r="C774" t="s">
        <v>80</v>
      </c>
      <c r="D774" t="s">
        <v>11</v>
      </c>
      <c r="E774" t="s">
        <v>5</v>
      </c>
      <c r="F774" s="19">
        <v>8.3333333333333329E-2</v>
      </c>
      <c r="G774" s="25">
        <v>2</v>
      </c>
      <c r="H774" s="19" t="str">
        <f t="shared" si="13"/>
        <v>MMMBT Away from Va Beach Summer Friday 2</v>
      </c>
      <c r="I774" s="11">
        <f>+MMMBT!G9</f>
        <v>192</v>
      </c>
    </row>
    <row r="775" spans="1:9" x14ac:dyDescent="0.25">
      <c r="A775" t="s">
        <v>58</v>
      </c>
      <c r="B775" t="s">
        <v>56</v>
      </c>
      <c r="C775" t="s">
        <v>80</v>
      </c>
      <c r="D775" t="s">
        <v>11</v>
      </c>
      <c r="E775" t="s">
        <v>5</v>
      </c>
      <c r="F775" s="19">
        <v>0.125</v>
      </c>
      <c r="G775" s="25">
        <v>3</v>
      </c>
      <c r="H775" s="19" t="str">
        <f t="shared" si="13"/>
        <v>MMMBT Away from Va Beach Summer Friday 3</v>
      </c>
      <c r="I775" s="14">
        <f>+MMMBT!G10</f>
        <v>246.38461538461539</v>
      </c>
    </row>
    <row r="776" spans="1:9" x14ac:dyDescent="0.25">
      <c r="A776" t="s">
        <v>58</v>
      </c>
      <c r="B776" t="s">
        <v>56</v>
      </c>
      <c r="C776" t="s">
        <v>80</v>
      </c>
      <c r="D776" t="s">
        <v>11</v>
      </c>
      <c r="E776" t="s">
        <v>5</v>
      </c>
      <c r="F776" s="19">
        <v>0.16666666666666699</v>
      </c>
      <c r="G776" s="25">
        <v>4</v>
      </c>
      <c r="H776" s="19" t="str">
        <f t="shared" si="13"/>
        <v>MMMBT Away from Va Beach Summer Friday 4</v>
      </c>
      <c r="I776" s="11">
        <f>+MMMBT!G11</f>
        <v>549.30769230769226</v>
      </c>
    </row>
    <row r="777" spans="1:9" x14ac:dyDescent="0.25">
      <c r="A777" t="s">
        <v>58</v>
      </c>
      <c r="B777" t="s">
        <v>56</v>
      </c>
      <c r="C777" t="s">
        <v>80</v>
      </c>
      <c r="D777" t="s">
        <v>11</v>
      </c>
      <c r="E777" t="s">
        <v>5</v>
      </c>
      <c r="F777" s="19">
        <v>0.20833333333333301</v>
      </c>
      <c r="G777" s="25">
        <v>5</v>
      </c>
      <c r="H777" s="19" t="str">
        <f t="shared" si="13"/>
        <v>MMMBT Away from Va Beach Summer Friday 5</v>
      </c>
      <c r="I777" s="14">
        <f>+MMMBT!G12</f>
        <v>1625.5384615384614</v>
      </c>
    </row>
    <row r="778" spans="1:9" x14ac:dyDescent="0.25">
      <c r="A778" t="s">
        <v>58</v>
      </c>
      <c r="B778" t="s">
        <v>56</v>
      </c>
      <c r="C778" t="s">
        <v>80</v>
      </c>
      <c r="D778" t="s">
        <v>11</v>
      </c>
      <c r="E778" t="s">
        <v>5</v>
      </c>
      <c r="F778" s="19">
        <v>0.25</v>
      </c>
      <c r="G778" s="25">
        <v>6</v>
      </c>
      <c r="H778" s="19" t="str">
        <f t="shared" si="13"/>
        <v>MMMBT Away from Va Beach Summer Friday 6</v>
      </c>
      <c r="I778" s="11">
        <f>+MMMBT!G13</f>
        <v>2705.6923076923076</v>
      </c>
    </row>
    <row r="779" spans="1:9" x14ac:dyDescent="0.25">
      <c r="A779" t="s">
        <v>58</v>
      </c>
      <c r="B779" t="s">
        <v>56</v>
      </c>
      <c r="C779" t="s">
        <v>80</v>
      </c>
      <c r="D779" t="s">
        <v>11</v>
      </c>
      <c r="E779" t="s">
        <v>5</v>
      </c>
      <c r="F779" s="19">
        <v>0.29166666666666702</v>
      </c>
      <c r="G779" s="25">
        <v>7</v>
      </c>
      <c r="H779" s="19" t="str">
        <f t="shared" si="13"/>
        <v>MMMBT Away from Va Beach Summer Friday 7</v>
      </c>
      <c r="I779" s="14">
        <f>+MMMBT!G14</f>
        <v>2959.6153846153848</v>
      </c>
    </row>
    <row r="780" spans="1:9" x14ac:dyDescent="0.25">
      <c r="A780" t="s">
        <v>58</v>
      </c>
      <c r="B780" t="s">
        <v>56</v>
      </c>
      <c r="C780" t="s">
        <v>80</v>
      </c>
      <c r="D780" t="s">
        <v>11</v>
      </c>
      <c r="E780" t="s">
        <v>5</v>
      </c>
      <c r="F780" s="19">
        <v>0.33333333333333298</v>
      </c>
      <c r="G780" s="25">
        <v>8</v>
      </c>
      <c r="H780" s="19" t="str">
        <f t="shared" si="13"/>
        <v>MMMBT Away from Va Beach Summer Friday 8</v>
      </c>
      <c r="I780" s="11">
        <f>+MMMBT!G15</f>
        <v>2187.2307692307691</v>
      </c>
    </row>
    <row r="781" spans="1:9" x14ac:dyDescent="0.25">
      <c r="A781" t="s">
        <v>58</v>
      </c>
      <c r="B781" t="s">
        <v>56</v>
      </c>
      <c r="C781" t="s">
        <v>80</v>
      </c>
      <c r="D781" t="s">
        <v>11</v>
      </c>
      <c r="E781" t="s">
        <v>5</v>
      </c>
      <c r="F781" s="19">
        <v>0.375</v>
      </c>
      <c r="G781" s="25">
        <v>9</v>
      </c>
      <c r="H781" s="19" t="str">
        <f t="shared" si="13"/>
        <v>MMMBT Away from Va Beach Summer Friday 9</v>
      </c>
      <c r="I781" s="14">
        <f>+MMMBT!G16</f>
        <v>1974.7692307692307</v>
      </c>
    </row>
    <row r="782" spans="1:9" x14ac:dyDescent="0.25">
      <c r="A782" t="s">
        <v>58</v>
      </c>
      <c r="B782" t="s">
        <v>56</v>
      </c>
      <c r="C782" t="s">
        <v>80</v>
      </c>
      <c r="D782" t="s">
        <v>11</v>
      </c>
      <c r="E782" t="s">
        <v>5</v>
      </c>
      <c r="F782" s="19">
        <v>0.41666666666666702</v>
      </c>
      <c r="G782" s="25">
        <v>10</v>
      </c>
      <c r="H782" s="19" t="str">
        <f t="shared" si="13"/>
        <v>MMMBT Away from Va Beach Summer Friday 10</v>
      </c>
      <c r="I782" s="11">
        <f>+MMMBT!G17</f>
        <v>1995.9230769230769</v>
      </c>
    </row>
    <row r="783" spans="1:9" x14ac:dyDescent="0.25">
      <c r="A783" t="s">
        <v>58</v>
      </c>
      <c r="B783" t="s">
        <v>56</v>
      </c>
      <c r="C783" t="s">
        <v>80</v>
      </c>
      <c r="D783" t="s">
        <v>11</v>
      </c>
      <c r="E783" t="s">
        <v>5</v>
      </c>
      <c r="F783" s="19">
        <v>0.45833333333333298</v>
      </c>
      <c r="G783" s="25">
        <v>11</v>
      </c>
      <c r="H783" s="19" t="str">
        <f t="shared" si="13"/>
        <v>MMMBT Away from Va Beach Summer Friday 11</v>
      </c>
      <c r="I783" s="14">
        <f>+MMMBT!G18</f>
        <v>2263.6923076923076</v>
      </c>
    </row>
    <row r="784" spans="1:9" x14ac:dyDescent="0.25">
      <c r="A784" t="s">
        <v>58</v>
      </c>
      <c r="B784" t="s">
        <v>56</v>
      </c>
      <c r="C784" t="s">
        <v>80</v>
      </c>
      <c r="D784" t="s">
        <v>11</v>
      </c>
      <c r="E784" t="s">
        <v>5</v>
      </c>
      <c r="F784" s="19">
        <v>0.5</v>
      </c>
      <c r="G784" s="25">
        <v>12</v>
      </c>
      <c r="H784" s="19" t="str">
        <f t="shared" si="13"/>
        <v>MMMBT Away from Va Beach Summer Friday 12</v>
      </c>
      <c r="I784" s="11">
        <f>+MMMBT!G19</f>
        <v>2372</v>
      </c>
    </row>
    <row r="785" spans="1:9" x14ac:dyDescent="0.25">
      <c r="A785" t="s">
        <v>58</v>
      </c>
      <c r="B785" t="s">
        <v>56</v>
      </c>
      <c r="C785" t="s">
        <v>80</v>
      </c>
      <c r="D785" t="s">
        <v>11</v>
      </c>
      <c r="E785" t="s">
        <v>5</v>
      </c>
      <c r="F785" s="19">
        <v>0.54166666666666696</v>
      </c>
      <c r="G785" s="25">
        <v>13</v>
      </c>
      <c r="H785" s="19" t="str">
        <f t="shared" si="13"/>
        <v>MMMBT Away from Va Beach Summer Friday 13</v>
      </c>
      <c r="I785" s="14">
        <f>+MMMBT!G20</f>
        <v>2431.2307692307695</v>
      </c>
    </row>
    <row r="786" spans="1:9" x14ac:dyDescent="0.25">
      <c r="A786" t="s">
        <v>58</v>
      </c>
      <c r="B786" t="s">
        <v>56</v>
      </c>
      <c r="C786" t="s">
        <v>80</v>
      </c>
      <c r="D786" t="s">
        <v>11</v>
      </c>
      <c r="E786" t="s">
        <v>5</v>
      </c>
      <c r="F786" s="19">
        <v>0.58333333333333304</v>
      </c>
      <c r="G786" s="25">
        <v>14</v>
      </c>
      <c r="H786" s="19" t="str">
        <f t="shared" si="13"/>
        <v>MMMBT Away from Va Beach Summer Friday 14</v>
      </c>
      <c r="I786" s="11">
        <f>+MMMBT!G21</f>
        <v>2500.3846153846152</v>
      </c>
    </row>
    <row r="787" spans="1:9" x14ac:dyDescent="0.25">
      <c r="A787" t="s">
        <v>58</v>
      </c>
      <c r="B787" t="s">
        <v>56</v>
      </c>
      <c r="C787" t="s">
        <v>80</v>
      </c>
      <c r="D787" t="s">
        <v>11</v>
      </c>
      <c r="E787" t="s">
        <v>5</v>
      </c>
      <c r="F787" s="19">
        <v>0.625</v>
      </c>
      <c r="G787" s="25">
        <v>15</v>
      </c>
      <c r="H787" s="19" t="str">
        <f t="shared" si="13"/>
        <v>MMMBT Away from Va Beach Summer Friday 15</v>
      </c>
      <c r="I787" s="14">
        <f>+MMMBT!G22</f>
        <v>2653.9230769230771</v>
      </c>
    </row>
    <row r="788" spans="1:9" x14ac:dyDescent="0.25">
      <c r="A788" t="s">
        <v>58</v>
      </c>
      <c r="B788" t="s">
        <v>56</v>
      </c>
      <c r="C788" t="s">
        <v>80</v>
      </c>
      <c r="D788" t="s">
        <v>11</v>
      </c>
      <c r="E788" t="s">
        <v>5</v>
      </c>
      <c r="F788" s="19">
        <v>0.66666666666666696</v>
      </c>
      <c r="G788" s="25">
        <v>16</v>
      </c>
      <c r="H788" s="19" t="str">
        <f t="shared" si="13"/>
        <v>MMMBT Away from Va Beach Summer Friday 16</v>
      </c>
      <c r="I788" s="11">
        <f>+MMMBT!G23</f>
        <v>2824.7692307692305</v>
      </c>
    </row>
    <row r="789" spans="1:9" x14ac:dyDescent="0.25">
      <c r="A789" t="s">
        <v>58</v>
      </c>
      <c r="B789" t="s">
        <v>56</v>
      </c>
      <c r="C789" t="s">
        <v>80</v>
      </c>
      <c r="D789" t="s">
        <v>11</v>
      </c>
      <c r="E789" t="s">
        <v>5</v>
      </c>
      <c r="F789" s="19">
        <v>0.70833333333333304</v>
      </c>
      <c r="G789" s="25">
        <v>17</v>
      </c>
      <c r="H789" s="19" t="str">
        <f t="shared" si="13"/>
        <v>MMMBT Away from Va Beach Summer Friday 17</v>
      </c>
      <c r="I789" s="14">
        <f>+MMMBT!G24</f>
        <v>2519.6153846153848</v>
      </c>
    </row>
    <row r="790" spans="1:9" x14ac:dyDescent="0.25">
      <c r="A790" t="s">
        <v>58</v>
      </c>
      <c r="B790" t="s">
        <v>56</v>
      </c>
      <c r="C790" t="s">
        <v>80</v>
      </c>
      <c r="D790" t="s">
        <v>11</v>
      </c>
      <c r="E790" t="s">
        <v>5</v>
      </c>
      <c r="F790" s="19">
        <v>0.75</v>
      </c>
      <c r="G790" s="25">
        <v>18</v>
      </c>
      <c r="H790" s="19" t="str">
        <f t="shared" si="13"/>
        <v>MMMBT Away from Va Beach Summer Friday 18</v>
      </c>
      <c r="I790" s="11">
        <f>+MMMBT!G25</f>
        <v>2331.0769230769229</v>
      </c>
    </row>
    <row r="791" spans="1:9" x14ac:dyDescent="0.25">
      <c r="A791" t="s">
        <v>58</v>
      </c>
      <c r="B791" t="s">
        <v>56</v>
      </c>
      <c r="C791" t="s">
        <v>80</v>
      </c>
      <c r="D791" t="s">
        <v>11</v>
      </c>
      <c r="E791" t="s">
        <v>5</v>
      </c>
      <c r="F791" s="19">
        <v>0.79166666666666696</v>
      </c>
      <c r="G791" s="25">
        <v>19</v>
      </c>
      <c r="H791" s="19" t="str">
        <f t="shared" si="13"/>
        <v>MMMBT Away from Va Beach Summer Friday 19</v>
      </c>
      <c r="I791" s="14">
        <f>+MMMBT!G26</f>
        <v>1730.8461538461538</v>
      </c>
    </row>
    <row r="792" spans="1:9" x14ac:dyDescent="0.25">
      <c r="A792" t="s">
        <v>58</v>
      </c>
      <c r="B792" t="s">
        <v>56</v>
      </c>
      <c r="C792" t="s">
        <v>80</v>
      </c>
      <c r="D792" t="s">
        <v>11</v>
      </c>
      <c r="E792" t="s">
        <v>5</v>
      </c>
      <c r="F792" s="19">
        <v>0.83333333333333304</v>
      </c>
      <c r="G792" s="25">
        <v>20</v>
      </c>
      <c r="H792" s="19" t="str">
        <f t="shared" si="13"/>
        <v>MMMBT Away from Va Beach Summer Friday 20</v>
      </c>
      <c r="I792" s="11">
        <f>+MMMBT!G27</f>
        <v>1232.7692307692309</v>
      </c>
    </row>
    <row r="793" spans="1:9" x14ac:dyDescent="0.25">
      <c r="A793" t="s">
        <v>58</v>
      </c>
      <c r="B793" t="s">
        <v>56</v>
      </c>
      <c r="C793" t="s">
        <v>80</v>
      </c>
      <c r="D793" t="s">
        <v>11</v>
      </c>
      <c r="E793" t="s">
        <v>5</v>
      </c>
      <c r="F793" s="19">
        <v>0.875</v>
      </c>
      <c r="G793" s="25">
        <v>21</v>
      </c>
      <c r="H793" s="19" t="str">
        <f t="shared" si="13"/>
        <v>MMMBT Away from Va Beach Summer Friday 21</v>
      </c>
      <c r="I793" s="14">
        <f>+MMMBT!G28</f>
        <v>1048.3076923076924</v>
      </c>
    </row>
    <row r="794" spans="1:9" x14ac:dyDescent="0.25">
      <c r="A794" t="s">
        <v>58</v>
      </c>
      <c r="B794" t="s">
        <v>56</v>
      </c>
      <c r="C794" t="s">
        <v>80</v>
      </c>
      <c r="D794" t="s">
        <v>11</v>
      </c>
      <c r="E794" t="s">
        <v>5</v>
      </c>
      <c r="F794" s="19">
        <v>0.91666666666666696</v>
      </c>
      <c r="G794" s="25">
        <v>22</v>
      </c>
      <c r="H794" s="19" t="str">
        <f t="shared" si="13"/>
        <v>MMMBT Away from Va Beach Summer Friday 22</v>
      </c>
      <c r="I794" s="11">
        <f>+MMMBT!G29</f>
        <v>900.23076923076917</v>
      </c>
    </row>
    <row r="795" spans="1:9" ht="15.75" thickBot="1" x14ac:dyDescent="0.3">
      <c r="A795" t="s">
        <v>58</v>
      </c>
      <c r="B795" t="s">
        <v>56</v>
      </c>
      <c r="C795" t="s">
        <v>80</v>
      </c>
      <c r="D795" t="s">
        <v>11</v>
      </c>
      <c r="E795" t="s">
        <v>5</v>
      </c>
      <c r="F795" s="19">
        <v>0.95833333333333304</v>
      </c>
      <c r="G795" s="25">
        <v>23</v>
      </c>
      <c r="H795" s="19" t="str">
        <f t="shared" si="13"/>
        <v>MMMBT Away from Va Beach Summer Friday 23</v>
      </c>
      <c r="I795" s="16">
        <f>+MMMBT!G30</f>
        <v>615.84615384615392</v>
      </c>
    </row>
    <row r="796" spans="1:9" x14ac:dyDescent="0.25">
      <c r="A796" t="s">
        <v>58</v>
      </c>
      <c r="B796" t="s">
        <v>56</v>
      </c>
      <c r="C796" t="s">
        <v>80</v>
      </c>
      <c r="D796" t="s">
        <v>11</v>
      </c>
      <c r="E796" t="s">
        <v>6</v>
      </c>
      <c r="F796" s="19">
        <v>0</v>
      </c>
      <c r="G796" s="25">
        <v>0</v>
      </c>
      <c r="H796" s="19" t="str">
        <f t="shared" si="13"/>
        <v>MMMBT Away from Va Beach Summer Saturday 0</v>
      </c>
      <c r="I796" s="11">
        <f>+MMMBT!H7</f>
        <v>389.69230769230768</v>
      </c>
    </row>
    <row r="797" spans="1:9" x14ac:dyDescent="0.25">
      <c r="A797" t="s">
        <v>58</v>
      </c>
      <c r="B797" t="s">
        <v>56</v>
      </c>
      <c r="C797" t="s">
        <v>80</v>
      </c>
      <c r="D797" t="s">
        <v>11</v>
      </c>
      <c r="E797" t="s">
        <v>6</v>
      </c>
      <c r="F797" s="19">
        <v>4.1666666666666664E-2</v>
      </c>
      <c r="G797" s="25">
        <v>1</v>
      </c>
      <c r="H797" s="19" t="str">
        <f t="shared" si="13"/>
        <v>MMMBT Away from Va Beach Summer Saturday 1</v>
      </c>
      <c r="I797" s="14">
        <f>+MMMBT!H8</f>
        <v>243.53846153846152</v>
      </c>
    </row>
    <row r="798" spans="1:9" x14ac:dyDescent="0.25">
      <c r="A798" t="s">
        <v>58</v>
      </c>
      <c r="B798" t="s">
        <v>56</v>
      </c>
      <c r="C798" t="s">
        <v>80</v>
      </c>
      <c r="D798" t="s">
        <v>11</v>
      </c>
      <c r="E798" t="s">
        <v>6</v>
      </c>
      <c r="F798" s="19">
        <v>8.3333333333333329E-2</v>
      </c>
      <c r="G798" s="25">
        <v>2</v>
      </c>
      <c r="H798" s="19" t="str">
        <f t="shared" si="13"/>
        <v>MMMBT Away from Va Beach Summer Saturday 2</v>
      </c>
      <c r="I798" s="11">
        <f>+MMMBT!H9</f>
        <v>246.61538461538461</v>
      </c>
    </row>
    <row r="799" spans="1:9" x14ac:dyDescent="0.25">
      <c r="A799" t="s">
        <v>58</v>
      </c>
      <c r="B799" t="s">
        <v>56</v>
      </c>
      <c r="C799" t="s">
        <v>80</v>
      </c>
      <c r="D799" t="s">
        <v>11</v>
      </c>
      <c r="E799" t="s">
        <v>6</v>
      </c>
      <c r="F799" s="19">
        <v>0.125</v>
      </c>
      <c r="G799" s="25">
        <v>3</v>
      </c>
      <c r="H799" s="19" t="str">
        <f t="shared" si="13"/>
        <v>MMMBT Away from Va Beach Summer Saturday 3</v>
      </c>
      <c r="I799" s="14">
        <f>+MMMBT!H10</f>
        <v>218.15384615384619</v>
      </c>
    </row>
    <row r="800" spans="1:9" x14ac:dyDescent="0.25">
      <c r="A800" t="s">
        <v>58</v>
      </c>
      <c r="B800" t="s">
        <v>56</v>
      </c>
      <c r="C800" t="s">
        <v>80</v>
      </c>
      <c r="D800" t="s">
        <v>11</v>
      </c>
      <c r="E800" t="s">
        <v>6</v>
      </c>
      <c r="F800" s="19">
        <v>0.16666666666666699</v>
      </c>
      <c r="G800" s="25">
        <v>4</v>
      </c>
      <c r="H800" s="19" t="str">
        <f t="shared" si="13"/>
        <v>MMMBT Away from Va Beach Summer Saturday 4</v>
      </c>
      <c r="I800" s="11">
        <f>+MMMBT!H11</f>
        <v>417.07692307692309</v>
      </c>
    </row>
    <row r="801" spans="1:9" x14ac:dyDescent="0.25">
      <c r="A801" t="s">
        <v>58</v>
      </c>
      <c r="B801" t="s">
        <v>56</v>
      </c>
      <c r="C801" t="s">
        <v>80</v>
      </c>
      <c r="D801" t="s">
        <v>11</v>
      </c>
      <c r="E801" t="s">
        <v>6</v>
      </c>
      <c r="F801" s="19">
        <v>0.20833333333333301</v>
      </c>
      <c r="G801" s="25">
        <v>5</v>
      </c>
      <c r="H801" s="19" t="str">
        <f t="shared" si="13"/>
        <v>MMMBT Away from Va Beach Summer Saturday 5</v>
      </c>
      <c r="I801" s="14">
        <f>+MMMBT!H12</f>
        <v>856.92307692307702</v>
      </c>
    </row>
    <row r="802" spans="1:9" x14ac:dyDescent="0.25">
      <c r="A802" t="s">
        <v>58</v>
      </c>
      <c r="B802" t="s">
        <v>56</v>
      </c>
      <c r="C802" t="s">
        <v>80</v>
      </c>
      <c r="D802" t="s">
        <v>11</v>
      </c>
      <c r="E802" t="s">
        <v>6</v>
      </c>
      <c r="F802" s="19">
        <v>0.25</v>
      </c>
      <c r="G802" s="25">
        <v>6</v>
      </c>
      <c r="H802" s="19" t="str">
        <f t="shared" si="13"/>
        <v>MMMBT Away from Va Beach Summer Saturday 6</v>
      </c>
      <c r="I802" s="11">
        <f>+MMMBT!H13</f>
        <v>974.84615384615381</v>
      </c>
    </row>
    <row r="803" spans="1:9" x14ac:dyDescent="0.25">
      <c r="A803" t="s">
        <v>58</v>
      </c>
      <c r="B803" t="s">
        <v>56</v>
      </c>
      <c r="C803" t="s">
        <v>80</v>
      </c>
      <c r="D803" t="s">
        <v>11</v>
      </c>
      <c r="E803" t="s">
        <v>6</v>
      </c>
      <c r="F803" s="19">
        <v>0.29166666666666702</v>
      </c>
      <c r="G803" s="25">
        <v>7</v>
      </c>
      <c r="H803" s="19" t="str">
        <f t="shared" si="13"/>
        <v>MMMBT Away from Va Beach Summer Saturday 7</v>
      </c>
      <c r="I803" s="14">
        <f>+MMMBT!H14</f>
        <v>1358.3846153846152</v>
      </c>
    </row>
    <row r="804" spans="1:9" x14ac:dyDescent="0.25">
      <c r="A804" t="s">
        <v>58</v>
      </c>
      <c r="B804" t="s">
        <v>56</v>
      </c>
      <c r="C804" t="s">
        <v>80</v>
      </c>
      <c r="D804" t="s">
        <v>11</v>
      </c>
      <c r="E804" t="s">
        <v>6</v>
      </c>
      <c r="F804" s="19">
        <v>0.33333333333333298</v>
      </c>
      <c r="G804" s="25">
        <v>8</v>
      </c>
      <c r="H804" s="19" t="str">
        <f t="shared" si="13"/>
        <v>MMMBT Away from Va Beach Summer Saturday 8</v>
      </c>
      <c r="I804" s="11">
        <f>+MMMBT!H15</f>
        <v>1745.4615384615386</v>
      </c>
    </row>
    <row r="805" spans="1:9" x14ac:dyDescent="0.25">
      <c r="A805" t="s">
        <v>58</v>
      </c>
      <c r="B805" t="s">
        <v>56</v>
      </c>
      <c r="C805" t="s">
        <v>80</v>
      </c>
      <c r="D805" t="s">
        <v>11</v>
      </c>
      <c r="E805" t="s">
        <v>6</v>
      </c>
      <c r="F805" s="19">
        <v>0.375</v>
      </c>
      <c r="G805" s="25">
        <v>9</v>
      </c>
      <c r="H805" s="19" t="str">
        <f t="shared" ref="H805:H868" si="14">+CONCATENATE(A805," ",C805," ",D805," ",E805," ",G805)</f>
        <v>MMMBT Away from Va Beach Summer Saturday 9</v>
      </c>
      <c r="I805" s="14">
        <f>+MMMBT!H16</f>
        <v>2201.2307692307695</v>
      </c>
    </row>
    <row r="806" spans="1:9" x14ac:dyDescent="0.25">
      <c r="A806" t="s">
        <v>58</v>
      </c>
      <c r="B806" t="s">
        <v>56</v>
      </c>
      <c r="C806" t="s">
        <v>80</v>
      </c>
      <c r="D806" t="s">
        <v>11</v>
      </c>
      <c r="E806" t="s">
        <v>6</v>
      </c>
      <c r="F806" s="19">
        <v>0.41666666666666702</v>
      </c>
      <c r="G806" s="25">
        <v>10</v>
      </c>
      <c r="H806" s="19" t="str">
        <f t="shared" si="14"/>
        <v>MMMBT Away from Va Beach Summer Saturday 10</v>
      </c>
      <c r="I806" s="11">
        <f>+MMMBT!H17</f>
        <v>2396.6923076923076</v>
      </c>
    </row>
    <row r="807" spans="1:9" x14ac:dyDescent="0.25">
      <c r="A807" t="s">
        <v>58</v>
      </c>
      <c r="B807" t="s">
        <v>56</v>
      </c>
      <c r="C807" t="s">
        <v>80</v>
      </c>
      <c r="D807" t="s">
        <v>11</v>
      </c>
      <c r="E807" t="s">
        <v>6</v>
      </c>
      <c r="F807" s="19">
        <v>0.45833333333333298</v>
      </c>
      <c r="G807" s="25">
        <v>11</v>
      </c>
      <c r="H807" s="19" t="str">
        <f t="shared" si="14"/>
        <v>MMMBT Away from Va Beach Summer Saturday 11</v>
      </c>
      <c r="I807" s="14">
        <f>+MMMBT!H18</f>
        <v>2478.2307692307691</v>
      </c>
    </row>
    <row r="808" spans="1:9" x14ac:dyDescent="0.25">
      <c r="A808" t="s">
        <v>58</v>
      </c>
      <c r="B808" t="s">
        <v>56</v>
      </c>
      <c r="C808" t="s">
        <v>80</v>
      </c>
      <c r="D808" t="s">
        <v>11</v>
      </c>
      <c r="E808" t="s">
        <v>6</v>
      </c>
      <c r="F808" s="19">
        <v>0.5</v>
      </c>
      <c r="G808" s="25">
        <v>12</v>
      </c>
      <c r="H808" s="19" t="str">
        <f t="shared" si="14"/>
        <v>MMMBT Away from Va Beach Summer Saturday 12</v>
      </c>
      <c r="I808" s="11">
        <f>+MMMBT!H19</f>
        <v>2484.6153846153848</v>
      </c>
    </row>
    <row r="809" spans="1:9" x14ac:dyDescent="0.25">
      <c r="A809" t="s">
        <v>58</v>
      </c>
      <c r="B809" t="s">
        <v>56</v>
      </c>
      <c r="C809" t="s">
        <v>80</v>
      </c>
      <c r="D809" t="s">
        <v>11</v>
      </c>
      <c r="E809" t="s">
        <v>6</v>
      </c>
      <c r="F809" s="19">
        <v>0.54166666666666696</v>
      </c>
      <c r="G809" s="25">
        <v>13</v>
      </c>
      <c r="H809" s="19" t="str">
        <f t="shared" si="14"/>
        <v>MMMBT Away from Va Beach Summer Saturday 13</v>
      </c>
      <c r="I809" s="14">
        <f>+MMMBT!H20</f>
        <v>2394.6923076923076</v>
      </c>
    </row>
    <row r="810" spans="1:9" x14ac:dyDescent="0.25">
      <c r="A810" t="s">
        <v>58</v>
      </c>
      <c r="B810" t="s">
        <v>56</v>
      </c>
      <c r="C810" t="s">
        <v>80</v>
      </c>
      <c r="D810" t="s">
        <v>11</v>
      </c>
      <c r="E810" t="s">
        <v>6</v>
      </c>
      <c r="F810" s="19">
        <v>0.58333333333333304</v>
      </c>
      <c r="G810" s="25">
        <v>14</v>
      </c>
      <c r="H810" s="19" t="str">
        <f t="shared" si="14"/>
        <v>MMMBT Away from Va Beach Summer Saturday 14</v>
      </c>
      <c r="I810" s="11">
        <f>+MMMBT!H21</f>
        <v>2192.1538461538462</v>
      </c>
    </row>
    <row r="811" spans="1:9" x14ac:dyDescent="0.25">
      <c r="A811" t="s">
        <v>58</v>
      </c>
      <c r="B811" t="s">
        <v>56</v>
      </c>
      <c r="C811" t="s">
        <v>80</v>
      </c>
      <c r="D811" t="s">
        <v>11</v>
      </c>
      <c r="E811" t="s">
        <v>6</v>
      </c>
      <c r="F811" s="19">
        <v>0.625</v>
      </c>
      <c r="G811" s="25">
        <v>15</v>
      </c>
      <c r="H811" s="19" t="str">
        <f t="shared" si="14"/>
        <v>MMMBT Away from Va Beach Summer Saturday 15</v>
      </c>
      <c r="I811" s="14">
        <f>+MMMBT!H22</f>
        <v>1986.6923076923076</v>
      </c>
    </row>
    <row r="812" spans="1:9" x14ac:dyDescent="0.25">
      <c r="A812" t="s">
        <v>58</v>
      </c>
      <c r="B812" t="s">
        <v>56</v>
      </c>
      <c r="C812" t="s">
        <v>80</v>
      </c>
      <c r="D812" t="s">
        <v>11</v>
      </c>
      <c r="E812" t="s">
        <v>6</v>
      </c>
      <c r="F812" s="19">
        <v>0.66666666666666696</v>
      </c>
      <c r="G812" s="25">
        <v>16</v>
      </c>
      <c r="H812" s="19" t="str">
        <f t="shared" si="14"/>
        <v>MMMBT Away from Va Beach Summer Saturday 16</v>
      </c>
      <c r="I812" s="11">
        <f>+MMMBT!H23</f>
        <v>1837.2307692307691</v>
      </c>
    </row>
    <row r="813" spans="1:9" x14ac:dyDescent="0.25">
      <c r="A813" t="s">
        <v>58</v>
      </c>
      <c r="B813" t="s">
        <v>56</v>
      </c>
      <c r="C813" t="s">
        <v>80</v>
      </c>
      <c r="D813" t="s">
        <v>11</v>
      </c>
      <c r="E813" t="s">
        <v>6</v>
      </c>
      <c r="F813" s="19">
        <v>0.70833333333333304</v>
      </c>
      <c r="G813" s="25">
        <v>17</v>
      </c>
      <c r="H813" s="19" t="str">
        <f t="shared" si="14"/>
        <v>MMMBT Away from Va Beach Summer Saturday 17</v>
      </c>
      <c r="I813" s="14">
        <f>+MMMBT!H24</f>
        <v>1682.4615384615386</v>
      </c>
    </row>
    <row r="814" spans="1:9" x14ac:dyDescent="0.25">
      <c r="A814" t="s">
        <v>58</v>
      </c>
      <c r="B814" t="s">
        <v>56</v>
      </c>
      <c r="C814" t="s">
        <v>80</v>
      </c>
      <c r="D814" t="s">
        <v>11</v>
      </c>
      <c r="E814" t="s">
        <v>6</v>
      </c>
      <c r="F814" s="19">
        <v>0.75</v>
      </c>
      <c r="G814" s="25">
        <v>18</v>
      </c>
      <c r="H814" s="19" t="str">
        <f t="shared" si="14"/>
        <v>MMMBT Away from Va Beach Summer Saturday 18</v>
      </c>
      <c r="I814" s="11">
        <f>+MMMBT!H25</f>
        <v>1566.7692307692307</v>
      </c>
    </row>
    <row r="815" spans="1:9" x14ac:dyDescent="0.25">
      <c r="A815" t="s">
        <v>58</v>
      </c>
      <c r="B815" t="s">
        <v>56</v>
      </c>
      <c r="C815" t="s">
        <v>80</v>
      </c>
      <c r="D815" t="s">
        <v>11</v>
      </c>
      <c r="E815" t="s">
        <v>6</v>
      </c>
      <c r="F815" s="19">
        <v>0.79166666666666696</v>
      </c>
      <c r="G815" s="25">
        <v>19</v>
      </c>
      <c r="H815" s="19" t="str">
        <f t="shared" si="14"/>
        <v>MMMBT Away from Va Beach Summer Saturday 19</v>
      </c>
      <c r="I815" s="14">
        <f>+MMMBT!H26</f>
        <v>1317.9230769230769</v>
      </c>
    </row>
    <row r="816" spans="1:9" x14ac:dyDescent="0.25">
      <c r="A816" t="s">
        <v>58</v>
      </c>
      <c r="B816" t="s">
        <v>56</v>
      </c>
      <c r="C816" t="s">
        <v>80</v>
      </c>
      <c r="D816" t="s">
        <v>11</v>
      </c>
      <c r="E816" t="s">
        <v>6</v>
      </c>
      <c r="F816" s="19">
        <v>0.83333333333333304</v>
      </c>
      <c r="G816" s="25">
        <v>20</v>
      </c>
      <c r="H816" s="19" t="str">
        <f t="shared" si="14"/>
        <v>MMMBT Away from Va Beach Summer Saturday 20</v>
      </c>
      <c r="I816" s="11">
        <f>+MMMBT!H27</f>
        <v>1195.3846153846155</v>
      </c>
    </row>
    <row r="817" spans="1:9" x14ac:dyDescent="0.25">
      <c r="A817" t="s">
        <v>58</v>
      </c>
      <c r="B817" t="s">
        <v>56</v>
      </c>
      <c r="C817" t="s">
        <v>80</v>
      </c>
      <c r="D817" t="s">
        <v>11</v>
      </c>
      <c r="E817" t="s">
        <v>6</v>
      </c>
      <c r="F817" s="19">
        <v>0.875</v>
      </c>
      <c r="G817" s="25">
        <v>21</v>
      </c>
      <c r="H817" s="19" t="str">
        <f t="shared" si="14"/>
        <v>MMMBT Away from Va Beach Summer Saturday 21</v>
      </c>
      <c r="I817" s="14">
        <f>+MMMBT!H28</f>
        <v>1228.9230769230769</v>
      </c>
    </row>
    <row r="818" spans="1:9" x14ac:dyDescent="0.25">
      <c r="A818" t="s">
        <v>58</v>
      </c>
      <c r="B818" t="s">
        <v>56</v>
      </c>
      <c r="C818" t="s">
        <v>80</v>
      </c>
      <c r="D818" t="s">
        <v>11</v>
      </c>
      <c r="E818" t="s">
        <v>6</v>
      </c>
      <c r="F818" s="19">
        <v>0.91666666666666696</v>
      </c>
      <c r="G818" s="25">
        <v>22</v>
      </c>
      <c r="H818" s="19" t="str">
        <f t="shared" si="14"/>
        <v>MMMBT Away from Va Beach Summer Saturday 22</v>
      </c>
      <c r="I818" s="11">
        <f>+MMMBT!H29</f>
        <v>1093.8461538461538</v>
      </c>
    </row>
    <row r="819" spans="1:9" ht="15.75" thickBot="1" x14ac:dyDescent="0.3">
      <c r="A819" t="s">
        <v>58</v>
      </c>
      <c r="B819" t="s">
        <v>56</v>
      </c>
      <c r="C819" t="s">
        <v>80</v>
      </c>
      <c r="D819" t="s">
        <v>11</v>
      </c>
      <c r="E819" t="s">
        <v>6</v>
      </c>
      <c r="F819" s="19">
        <v>0.95833333333333304</v>
      </c>
      <c r="G819" s="25">
        <v>23</v>
      </c>
      <c r="H819" s="19" t="str">
        <f t="shared" si="14"/>
        <v>MMMBT Away from Va Beach Summer Saturday 23</v>
      </c>
      <c r="I819" s="16">
        <f>+MMMBT!H30</f>
        <v>791.76923076923083</v>
      </c>
    </row>
    <row r="820" spans="1:9" x14ac:dyDescent="0.25">
      <c r="A820" t="s">
        <v>58</v>
      </c>
      <c r="B820" t="s">
        <v>56</v>
      </c>
      <c r="C820" t="s">
        <v>80</v>
      </c>
      <c r="D820" t="s">
        <v>11</v>
      </c>
      <c r="E820" t="s">
        <v>7</v>
      </c>
      <c r="F820" s="19">
        <v>0</v>
      </c>
      <c r="G820" s="25">
        <v>0</v>
      </c>
      <c r="H820" s="19" t="str">
        <f t="shared" si="14"/>
        <v>MMMBT Away from Va Beach Summer Sunday 0</v>
      </c>
      <c r="I820" s="13">
        <f>+MMMBT!I7</f>
        <v>423.84615384615387</v>
      </c>
    </row>
    <row r="821" spans="1:9" x14ac:dyDescent="0.25">
      <c r="A821" t="s">
        <v>58</v>
      </c>
      <c r="B821" t="s">
        <v>56</v>
      </c>
      <c r="C821" t="s">
        <v>80</v>
      </c>
      <c r="D821" t="s">
        <v>11</v>
      </c>
      <c r="E821" t="s">
        <v>7</v>
      </c>
      <c r="F821" s="19">
        <v>4.1666666666666664E-2</v>
      </c>
      <c r="G821" s="25">
        <v>1</v>
      </c>
      <c r="H821" s="19" t="str">
        <f t="shared" si="14"/>
        <v>MMMBT Away from Va Beach Summer Sunday 1</v>
      </c>
      <c r="I821" s="15">
        <f>+MMMBT!I8</f>
        <v>269.69230769230768</v>
      </c>
    </row>
    <row r="822" spans="1:9" x14ac:dyDescent="0.25">
      <c r="A822" t="s">
        <v>58</v>
      </c>
      <c r="B822" t="s">
        <v>56</v>
      </c>
      <c r="C822" t="s">
        <v>80</v>
      </c>
      <c r="D822" t="s">
        <v>11</v>
      </c>
      <c r="E822" t="s">
        <v>7</v>
      </c>
      <c r="F822" s="19">
        <v>8.3333333333333329E-2</v>
      </c>
      <c r="G822" s="25">
        <v>2</v>
      </c>
      <c r="H822" s="19" t="str">
        <f t="shared" si="14"/>
        <v>MMMBT Away from Va Beach Summer Sunday 2</v>
      </c>
      <c r="I822" s="13">
        <f>+MMMBT!I9</f>
        <v>243.15384615384613</v>
      </c>
    </row>
    <row r="823" spans="1:9" x14ac:dyDescent="0.25">
      <c r="A823" t="s">
        <v>58</v>
      </c>
      <c r="B823" t="s">
        <v>56</v>
      </c>
      <c r="C823" t="s">
        <v>80</v>
      </c>
      <c r="D823" t="s">
        <v>11</v>
      </c>
      <c r="E823" t="s">
        <v>7</v>
      </c>
      <c r="F823" s="19">
        <v>0.125</v>
      </c>
      <c r="G823" s="25">
        <v>3</v>
      </c>
      <c r="H823" s="19" t="str">
        <f t="shared" si="14"/>
        <v>MMMBT Away from Va Beach Summer Sunday 3</v>
      </c>
      <c r="I823" s="15">
        <f>+MMMBT!I10</f>
        <v>181.23076923076923</v>
      </c>
    </row>
    <row r="824" spans="1:9" x14ac:dyDescent="0.25">
      <c r="A824" t="s">
        <v>58</v>
      </c>
      <c r="B824" t="s">
        <v>56</v>
      </c>
      <c r="C824" t="s">
        <v>80</v>
      </c>
      <c r="D824" t="s">
        <v>11</v>
      </c>
      <c r="E824" t="s">
        <v>7</v>
      </c>
      <c r="F824" s="19">
        <v>0.16666666666666699</v>
      </c>
      <c r="G824" s="25">
        <v>4</v>
      </c>
      <c r="H824" s="19" t="str">
        <f t="shared" si="14"/>
        <v>MMMBT Away from Va Beach Summer Sunday 4</v>
      </c>
      <c r="I824" s="13">
        <f>+MMMBT!I11</f>
        <v>228.92307692307691</v>
      </c>
    </row>
    <row r="825" spans="1:9" x14ac:dyDescent="0.25">
      <c r="A825" t="s">
        <v>58</v>
      </c>
      <c r="B825" t="s">
        <v>56</v>
      </c>
      <c r="C825" t="s">
        <v>80</v>
      </c>
      <c r="D825" t="s">
        <v>11</v>
      </c>
      <c r="E825" t="s">
        <v>7</v>
      </c>
      <c r="F825" s="19">
        <v>0.20833333333333301</v>
      </c>
      <c r="G825" s="25">
        <v>5</v>
      </c>
      <c r="H825" s="19" t="str">
        <f t="shared" si="14"/>
        <v>MMMBT Away from Va Beach Summer Sunday 5</v>
      </c>
      <c r="I825" s="15">
        <f>+MMMBT!I12</f>
        <v>531.69230769230762</v>
      </c>
    </row>
    <row r="826" spans="1:9" x14ac:dyDescent="0.25">
      <c r="A826" t="s">
        <v>58</v>
      </c>
      <c r="B826" t="s">
        <v>56</v>
      </c>
      <c r="C826" t="s">
        <v>80</v>
      </c>
      <c r="D826" t="s">
        <v>11</v>
      </c>
      <c r="E826" t="s">
        <v>7</v>
      </c>
      <c r="F826" s="19">
        <v>0.25</v>
      </c>
      <c r="G826" s="25">
        <v>6</v>
      </c>
      <c r="H826" s="19" t="str">
        <f t="shared" si="14"/>
        <v>MMMBT Away from Va Beach Summer Sunday 6</v>
      </c>
      <c r="I826" s="13">
        <f>+MMMBT!I13</f>
        <v>577.92307692307691</v>
      </c>
    </row>
    <row r="827" spans="1:9" x14ac:dyDescent="0.25">
      <c r="A827" t="s">
        <v>58</v>
      </c>
      <c r="B827" t="s">
        <v>56</v>
      </c>
      <c r="C827" t="s">
        <v>80</v>
      </c>
      <c r="D827" t="s">
        <v>11</v>
      </c>
      <c r="E827" t="s">
        <v>7</v>
      </c>
      <c r="F827" s="19">
        <v>0.29166666666666702</v>
      </c>
      <c r="G827" s="25">
        <v>7</v>
      </c>
      <c r="H827" s="19" t="str">
        <f t="shared" si="14"/>
        <v>MMMBT Away from Va Beach Summer Sunday 7</v>
      </c>
      <c r="I827" s="15">
        <f>+MMMBT!I14</f>
        <v>791.38461538461547</v>
      </c>
    </row>
    <row r="828" spans="1:9" x14ac:dyDescent="0.25">
      <c r="A828" t="s">
        <v>58</v>
      </c>
      <c r="B828" t="s">
        <v>56</v>
      </c>
      <c r="C828" t="s">
        <v>80</v>
      </c>
      <c r="D828" t="s">
        <v>11</v>
      </c>
      <c r="E828" t="s">
        <v>7</v>
      </c>
      <c r="F828" s="19">
        <v>0.33333333333333298</v>
      </c>
      <c r="G828" s="25">
        <v>8</v>
      </c>
      <c r="H828" s="19" t="str">
        <f t="shared" si="14"/>
        <v>MMMBT Away from Va Beach Summer Sunday 8</v>
      </c>
      <c r="I828" s="13">
        <f>+MMMBT!I15</f>
        <v>1060.4615384615386</v>
      </c>
    </row>
    <row r="829" spans="1:9" x14ac:dyDescent="0.25">
      <c r="A829" t="s">
        <v>58</v>
      </c>
      <c r="B829" t="s">
        <v>56</v>
      </c>
      <c r="C829" t="s">
        <v>80</v>
      </c>
      <c r="D829" t="s">
        <v>11</v>
      </c>
      <c r="E829" t="s">
        <v>7</v>
      </c>
      <c r="F829" s="19">
        <v>0.375</v>
      </c>
      <c r="G829" s="25">
        <v>9</v>
      </c>
      <c r="H829" s="19" t="str">
        <f t="shared" si="14"/>
        <v>MMMBT Away from Va Beach Summer Sunday 9</v>
      </c>
      <c r="I829" s="15">
        <f>+MMMBT!I16</f>
        <v>1453.153846153846</v>
      </c>
    </row>
    <row r="830" spans="1:9" x14ac:dyDescent="0.25">
      <c r="A830" t="s">
        <v>58</v>
      </c>
      <c r="B830" t="s">
        <v>56</v>
      </c>
      <c r="C830" t="s">
        <v>80</v>
      </c>
      <c r="D830" t="s">
        <v>11</v>
      </c>
      <c r="E830" t="s">
        <v>7</v>
      </c>
      <c r="F830" s="19">
        <v>0.41666666666666702</v>
      </c>
      <c r="G830" s="25">
        <v>10</v>
      </c>
      <c r="H830" s="19" t="str">
        <f t="shared" si="14"/>
        <v>MMMBT Away from Va Beach Summer Sunday 10</v>
      </c>
      <c r="I830" s="13">
        <f>+MMMBT!I17</f>
        <v>1774.1538461538462</v>
      </c>
    </row>
    <row r="831" spans="1:9" x14ac:dyDescent="0.25">
      <c r="A831" t="s">
        <v>58</v>
      </c>
      <c r="B831" t="s">
        <v>56</v>
      </c>
      <c r="C831" t="s">
        <v>80</v>
      </c>
      <c r="D831" t="s">
        <v>11</v>
      </c>
      <c r="E831" t="s">
        <v>7</v>
      </c>
      <c r="F831" s="19">
        <v>0.45833333333333298</v>
      </c>
      <c r="G831" s="25">
        <v>11</v>
      </c>
      <c r="H831" s="19" t="str">
        <f t="shared" si="14"/>
        <v>MMMBT Away from Va Beach Summer Sunday 11</v>
      </c>
      <c r="I831" s="15">
        <f>+MMMBT!I18</f>
        <v>2055.3846153846152</v>
      </c>
    </row>
    <row r="832" spans="1:9" x14ac:dyDescent="0.25">
      <c r="A832" t="s">
        <v>58</v>
      </c>
      <c r="B832" t="s">
        <v>56</v>
      </c>
      <c r="C832" t="s">
        <v>80</v>
      </c>
      <c r="D832" t="s">
        <v>11</v>
      </c>
      <c r="E832" t="s">
        <v>7</v>
      </c>
      <c r="F832" s="19">
        <v>0.5</v>
      </c>
      <c r="G832" s="25">
        <v>12</v>
      </c>
      <c r="H832" s="19" t="str">
        <f t="shared" si="14"/>
        <v>MMMBT Away from Va Beach Summer Sunday 12</v>
      </c>
      <c r="I832" s="13">
        <f>+MMMBT!I19</f>
        <v>2257</v>
      </c>
    </row>
    <row r="833" spans="1:9" x14ac:dyDescent="0.25">
      <c r="A833" t="s">
        <v>58</v>
      </c>
      <c r="B833" t="s">
        <v>56</v>
      </c>
      <c r="C833" t="s">
        <v>80</v>
      </c>
      <c r="D833" t="s">
        <v>11</v>
      </c>
      <c r="E833" t="s">
        <v>7</v>
      </c>
      <c r="F833" s="19">
        <v>0.54166666666666696</v>
      </c>
      <c r="G833" s="25">
        <v>13</v>
      </c>
      <c r="H833" s="19" t="str">
        <f t="shared" si="14"/>
        <v>MMMBT Away from Va Beach Summer Sunday 13</v>
      </c>
      <c r="I833" s="15">
        <f>+MMMBT!I20</f>
        <v>2293.7692307692309</v>
      </c>
    </row>
    <row r="834" spans="1:9" x14ac:dyDescent="0.25">
      <c r="A834" t="s">
        <v>58</v>
      </c>
      <c r="B834" t="s">
        <v>56</v>
      </c>
      <c r="C834" t="s">
        <v>80</v>
      </c>
      <c r="D834" t="s">
        <v>11</v>
      </c>
      <c r="E834" t="s">
        <v>7</v>
      </c>
      <c r="F834" s="19">
        <v>0.58333333333333304</v>
      </c>
      <c r="G834" s="25">
        <v>14</v>
      </c>
      <c r="H834" s="19" t="str">
        <f t="shared" si="14"/>
        <v>MMMBT Away from Va Beach Summer Sunday 14</v>
      </c>
      <c r="I834" s="13">
        <f>+MMMBT!I21</f>
        <v>2073.0769230769233</v>
      </c>
    </row>
    <row r="835" spans="1:9" x14ac:dyDescent="0.25">
      <c r="A835" t="s">
        <v>58</v>
      </c>
      <c r="B835" t="s">
        <v>56</v>
      </c>
      <c r="C835" t="s">
        <v>80</v>
      </c>
      <c r="D835" t="s">
        <v>11</v>
      </c>
      <c r="E835" t="s">
        <v>7</v>
      </c>
      <c r="F835" s="19">
        <v>0.625</v>
      </c>
      <c r="G835" s="25">
        <v>15</v>
      </c>
      <c r="H835" s="19" t="str">
        <f t="shared" si="14"/>
        <v>MMMBT Away from Va Beach Summer Sunday 15</v>
      </c>
      <c r="I835" s="15">
        <f>+MMMBT!I22</f>
        <v>1912.6923076923076</v>
      </c>
    </row>
    <row r="836" spans="1:9" x14ac:dyDescent="0.25">
      <c r="A836" t="s">
        <v>58</v>
      </c>
      <c r="B836" t="s">
        <v>56</v>
      </c>
      <c r="C836" t="s">
        <v>80</v>
      </c>
      <c r="D836" t="s">
        <v>11</v>
      </c>
      <c r="E836" t="s">
        <v>7</v>
      </c>
      <c r="F836" s="19">
        <v>0.66666666666666696</v>
      </c>
      <c r="G836" s="25">
        <v>16</v>
      </c>
      <c r="H836" s="19" t="str">
        <f t="shared" si="14"/>
        <v>MMMBT Away from Va Beach Summer Sunday 16</v>
      </c>
      <c r="I836" s="13">
        <f>+MMMBT!I23</f>
        <v>1870.4615384615383</v>
      </c>
    </row>
    <row r="837" spans="1:9" x14ac:dyDescent="0.25">
      <c r="A837" t="s">
        <v>58</v>
      </c>
      <c r="B837" t="s">
        <v>56</v>
      </c>
      <c r="C837" t="s">
        <v>80</v>
      </c>
      <c r="D837" t="s">
        <v>11</v>
      </c>
      <c r="E837" t="s">
        <v>7</v>
      </c>
      <c r="F837" s="19">
        <v>0.70833333333333304</v>
      </c>
      <c r="G837" s="25">
        <v>17</v>
      </c>
      <c r="H837" s="19" t="str">
        <f t="shared" si="14"/>
        <v>MMMBT Away from Va Beach Summer Sunday 17</v>
      </c>
      <c r="I837" s="15">
        <f>+MMMBT!I24</f>
        <v>1715.2307692307693</v>
      </c>
    </row>
    <row r="838" spans="1:9" x14ac:dyDescent="0.25">
      <c r="A838" t="s">
        <v>58</v>
      </c>
      <c r="B838" t="s">
        <v>56</v>
      </c>
      <c r="C838" t="s">
        <v>80</v>
      </c>
      <c r="D838" t="s">
        <v>11</v>
      </c>
      <c r="E838" t="s">
        <v>7</v>
      </c>
      <c r="F838" s="19">
        <v>0.75</v>
      </c>
      <c r="G838" s="25">
        <v>18</v>
      </c>
      <c r="H838" s="19" t="str">
        <f t="shared" si="14"/>
        <v>MMMBT Away from Va Beach Summer Sunday 18</v>
      </c>
      <c r="I838" s="13">
        <f>+MMMBT!I25</f>
        <v>1741.6923076923076</v>
      </c>
    </row>
    <row r="839" spans="1:9" x14ac:dyDescent="0.25">
      <c r="A839" t="s">
        <v>58</v>
      </c>
      <c r="B839" t="s">
        <v>56</v>
      </c>
      <c r="C839" t="s">
        <v>80</v>
      </c>
      <c r="D839" t="s">
        <v>11</v>
      </c>
      <c r="E839" t="s">
        <v>7</v>
      </c>
      <c r="F839" s="19">
        <v>0.79166666666666696</v>
      </c>
      <c r="G839" s="25">
        <v>19</v>
      </c>
      <c r="H839" s="19" t="str">
        <f t="shared" si="14"/>
        <v>MMMBT Away from Va Beach Summer Sunday 19</v>
      </c>
      <c r="I839" s="15">
        <f>+MMMBT!I26</f>
        <v>1412.9230769230769</v>
      </c>
    </row>
    <row r="840" spans="1:9" x14ac:dyDescent="0.25">
      <c r="A840" t="s">
        <v>58</v>
      </c>
      <c r="B840" t="s">
        <v>56</v>
      </c>
      <c r="C840" t="s">
        <v>80</v>
      </c>
      <c r="D840" t="s">
        <v>11</v>
      </c>
      <c r="E840" t="s">
        <v>7</v>
      </c>
      <c r="F840" s="19">
        <v>0.83333333333333304</v>
      </c>
      <c r="G840" s="25">
        <v>20</v>
      </c>
      <c r="H840" s="19" t="str">
        <f t="shared" si="14"/>
        <v>MMMBT Away from Va Beach Summer Sunday 20</v>
      </c>
      <c r="I840" s="13">
        <f>+MMMBT!I27</f>
        <v>1106.9230769230769</v>
      </c>
    </row>
    <row r="841" spans="1:9" x14ac:dyDescent="0.25">
      <c r="A841" t="s">
        <v>58</v>
      </c>
      <c r="B841" t="s">
        <v>56</v>
      </c>
      <c r="C841" t="s">
        <v>80</v>
      </c>
      <c r="D841" t="s">
        <v>11</v>
      </c>
      <c r="E841" t="s">
        <v>7</v>
      </c>
      <c r="F841" s="19">
        <v>0.875</v>
      </c>
      <c r="G841" s="25">
        <v>21</v>
      </c>
      <c r="H841" s="19" t="str">
        <f t="shared" si="14"/>
        <v>MMMBT Away from Va Beach Summer Sunday 21</v>
      </c>
      <c r="I841" s="15">
        <f>+MMMBT!I28</f>
        <v>910.07692307692309</v>
      </c>
    </row>
    <row r="842" spans="1:9" x14ac:dyDescent="0.25">
      <c r="A842" t="s">
        <v>58</v>
      </c>
      <c r="B842" t="s">
        <v>56</v>
      </c>
      <c r="C842" t="s">
        <v>80</v>
      </c>
      <c r="D842" t="s">
        <v>11</v>
      </c>
      <c r="E842" t="s">
        <v>7</v>
      </c>
      <c r="F842" s="19">
        <v>0.91666666666666696</v>
      </c>
      <c r="G842" s="25">
        <v>22</v>
      </c>
      <c r="H842" s="19" t="str">
        <f t="shared" si="14"/>
        <v>MMMBT Away from Va Beach Summer Sunday 22</v>
      </c>
      <c r="I842" s="13">
        <f>+MMMBT!I29</f>
        <v>722.07692307692309</v>
      </c>
    </row>
    <row r="843" spans="1:9" ht="15.75" thickBot="1" x14ac:dyDescent="0.3">
      <c r="A843" s="29" t="s">
        <v>58</v>
      </c>
      <c r="B843" s="29" t="s">
        <v>56</v>
      </c>
      <c r="C843" s="29" t="s">
        <v>80</v>
      </c>
      <c r="D843" s="29" t="s">
        <v>11</v>
      </c>
      <c r="E843" s="29" t="s">
        <v>7</v>
      </c>
      <c r="F843" s="30">
        <v>0.95833333333333304</v>
      </c>
      <c r="G843" s="31">
        <v>23</v>
      </c>
      <c r="H843" s="32" t="str">
        <f t="shared" si="14"/>
        <v>MMMBT Away from Va Beach Summer Sunday 23</v>
      </c>
      <c r="I843" s="17">
        <f>+MMMBT!I30</f>
        <v>481.61538461538458</v>
      </c>
    </row>
    <row r="844" spans="1:9" x14ac:dyDescent="0.25">
      <c r="A844" t="s">
        <v>58</v>
      </c>
      <c r="B844" t="s">
        <v>56</v>
      </c>
      <c r="C844" t="s">
        <v>80</v>
      </c>
      <c r="D844" t="s">
        <v>12</v>
      </c>
      <c r="E844" t="s">
        <v>1</v>
      </c>
      <c r="F844" s="19">
        <v>0</v>
      </c>
      <c r="G844" s="25">
        <v>0</v>
      </c>
      <c r="H844" s="19" t="str">
        <f t="shared" si="14"/>
        <v>MMMBT Away from Va Beach Non-Summer Monday 0</v>
      </c>
      <c r="I844" s="11">
        <f>+MMMBT!C32</f>
        <v>204.10526315789474</v>
      </c>
    </row>
    <row r="845" spans="1:9" x14ac:dyDescent="0.25">
      <c r="A845" t="s">
        <v>58</v>
      </c>
      <c r="B845" t="s">
        <v>56</v>
      </c>
      <c r="C845" t="s">
        <v>80</v>
      </c>
      <c r="D845" t="s">
        <v>12</v>
      </c>
      <c r="E845" t="s">
        <v>1</v>
      </c>
      <c r="F845" s="19">
        <v>4.1666666666666664E-2</v>
      </c>
      <c r="G845" s="25">
        <v>1</v>
      </c>
      <c r="H845" s="19" t="str">
        <f t="shared" si="14"/>
        <v>MMMBT Away from Va Beach Non-Summer Monday 1</v>
      </c>
      <c r="I845" s="14">
        <f>+MMMBT!C33</f>
        <v>135.55263157894737</v>
      </c>
    </row>
    <row r="846" spans="1:9" x14ac:dyDescent="0.25">
      <c r="A846" t="s">
        <v>58</v>
      </c>
      <c r="B846" t="s">
        <v>56</v>
      </c>
      <c r="C846" t="s">
        <v>80</v>
      </c>
      <c r="D846" t="s">
        <v>12</v>
      </c>
      <c r="E846" t="s">
        <v>1</v>
      </c>
      <c r="F846" s="19">
        <v>8.3333333333333329E-2</v>
      </c>
      <c r="G846" s="25">
        <v>2</v>
      </c>
      <c r="H846" s="19" t="str">
        <f t="shared" si="14"/>
        <v>MMMBT Away from Va Beach Non-Summer Monday 2</v>
      </c>
      <c r="I846" s="11">
        <f>+MMMBT!C34</f>
        <v>130.18421052631578</v>
      </c>
    </row>
    <row r="847" spans="1:9" x14ac:dyDescent="0.25">
      <c r="A847" t="s">
        <v>58</v>
      </c>
      <c r="B847" t="s">
        <v>56</v>
      </c>
      <c r="C847" t="s">
        <v>80</v>
      </c>
      <c r="D847" t="s">
        <v>12</v>
      </c>
      <c r="E847" t="s">
        <v>1</v>
      </c>
      <c r="F847" s="19">
        <v>0.125</v>
      </c>
      <c r="G847" s="25">
        <v>3</v>
      </c>
      <c r="H847" s="19" t="str">
        <f t="shared" si="14"/>
        <v>MMMBT Away from Va Beach Non-Summer Monday 3</v>
      </c>
      <c r="I847" s="14">
        <f>+MMMBT!C35</f>
        <v>219.84210526315789</v>
      </c>
    </row>
    <row r="848" spans="1:9" x14ac:dyDescent="0.25">
      <c r="A848" t="s">
        <v>58</v>
      </c>
      <c r="B848" t="s">
        <v>56</v>
      </c>
      <c r="C848" t="s">
        <v>80</v>
      </c>
      <c r="D848" t="s">
        <v>12</v>
      </c>
      <c r="E848" t="s">
        <v>1</v>
      </c>
      <c r="F848" s="19">
        <v>0.16666666666666699</v>
      </c>
      <c r="G848" s="25">
        <v>4</v>
      </c>
      <c r="H848" s="19" t="str">
        <f t="shared" si="14"/>
        <v>MMMBT Away from Va Beach Non-Summer Monday 4</v>
      </c>
      <c r="I848" s="11">
        <f>+MMMBT!C36</f>
        <v>521.65789473684208</v>
      </c>
    </row>
    <row r="849" spans="1:9" x14ac:dyDescent="0.25">
      <c r="A849" t="s">
        <v>58</v>
      </c>
      <c r="B849" t="s">
        <v>56</v>
      </c>
      <c r="C849" t="s">
        <v>80</v>
      </c>
      <c r="D849" t="s">
        <v>12</v>
      </c>
      <c r="E849" t="s">
        <v>1</v>
      </c>
      <c r="F849" s="19">
        <v>0.20833333333333301</v>
      </c>
      <c r="G849" s="25">
        <v>5</v>
      </c>
      <c r="H849" s="19" t="str">
        <f t="shared" si="14"/>
        <v>MMMBT Away from Va Beach Non-Summer Monday 5</v>
      </c>
      <c r="I849" s="14">
        <f>+MMMBT!C37</f>
        <v>1570.7631578947369</v>
      </c>
    </row>
    <row r="850" spans="1:9" x14ac:dyDescent="0.25">
      <c r="A850" t="s">
        <v>58</v>
      </c>
      <c r="B850" t="s">
        <v>56</v>
      </c>
      <c r="C850" t="s">
        <v>80</v>
      </c>
      <c r="D850" t="s">
        <v>12</v>
      </c>
      <c r="E850" t="s">
        <v>1</v>
      </c>
      <c r="F850" s="19">
        <v>0.25</v>
      </c>
      <c r="G850" s="25">
        <v>6</v>
      </c>
      <c r="H850" s="19" t="str">
        <f t="shared" si="14"/>
        <v>MMMBT Away from Va Beach Non-Summer Monday 6</v>
      </c>
      <c r="I850" s="11">
        <f>+MMMBT!C38</f>
        <v>2737.0263157894742</v>
      </c>
    </row>
    <row r="851" spans="1:9" x14ac:dyDescent="0.25">
      <c r="A851" t="s">
        <v>58</v>
      </c>
      <c r="B851" t="s">
        <v>56</v>
      </c>
      <c r="C851" t="s">
        <v>80</v>
      </c>
      <c r="D851" t="s">
        <v>12</v>
      </c>
      <c r="E851" t="s">
        <v>1</v>
      </c>
      <c r="F851" s="19">
        <v>0.29166666666666702</v>
      </c>
      <c r="G851" s="25">
        <v>7</v>
      </c>
      <c r="H851" s="19" t="str">
        <f t="shared" si="14"/>
        <v>MMMBT Away from Va Beach Non-Summer Monday 7</v>
      </c>
      <c r="I851" s="14">
        <f>+MMMBT!C39</f>
        <v>2921.6578947368421</v>
      </c>
    </row>
    <row r="852" spans="1:9" x14ac:dyDescent="0.25">
      <c r="A852" t="s">
        <v>58</v>
      </c>
      <c r="B852" t="s">
        <v>56</v>
      </c>
      <c r="C852" t="s">
        <v>80</v>
      </c>
      <c r="D852" t="s">
        <v>12</v>
      </c>
      <c r="E852" t="s">
        <v>1</v>
      </c>
      <c r="F852" s="19">
        <v>0.33333333333333298</v>
      </c>
      <c r="G852" s="25">
        <v>8</v>
      </c>
      <c r="H852" s="19" t="str">
        <f t="shared" si="14"/>
        <v>MMMBT Away from Va Beach Non-Summer Monday 8</v>
      </c>
      <c r="I852" s="11">
        <f>+MMMBT!C40</f>
        <v>2114.9210526315787</v>
      </c>
    </row>
    <row r="853" spans="1:9" x14ac:dyDescent="0.25">
      <c r="A853" t="s">
        <v>58</v>
      </c>
      <c r="B853" t="s">
        <v>56</v>
      </c>
      <c r="C853" t="s">
        <v>80</v>
      </c>
      <c r="D853" t="s">
        <v>12</v>
      </c>
      <c r="E853" t="s">
        <v>1</v>
      </c>
      <c r="F853" s="19">
        <v>0.375</v>
      </c>
      <c r="G853" s="25">
        <v>9</v>
      </c>
      <c r="H853" s="19" t="str">
        <f t="shared" si="14"/>
        <v>MMMBT Away from Va Beach Non-Summer Monday 9</v>
      </c>
      <c r="I853" s="14">
        <f>+MMMBT!C41</f>
        <v>1547.0789473684213</v>
      </c>
    </row>
    <row r="854" spans="1:9" x14ac:dyDescent="0.25">
      <c r="A854" t="s">
        <v>58</v>
      </c>
      <c r="B854" t="s">
        <v>56</v>
      </c>
      <c r="C854" t="s">
        <v>80</v>
      </c>
      <c r="D854" t="s">
        <v>12</v>
      </c>
      <c r="E854" t="s">
        <v>1</v>
      </c>
      <c r="F854" s="19">
        <v>0.41666666666666702</v>
      </c>
      <c r="G854" s="25">
        <v>10</v>
      </c>
      <c r="H854" s="19" t="str">
        <f t="shared" si="14"/>
        <v>MMMBT Away from Va Beach Non-Summer Monday 10</v>
      </c>
      <c r="I854" s="11">
        <f>+MMMBT!C42</f>
        <v>1409.5526315789473</v>
      </c>
    </row>
    <row r="855" spans="1:9" x14ac:dyDescent="0.25">
      <c r="A855" t="s">
        <v>58</v>
      </c>
      <c r="B855" t="s">
        <v>56</v>
      </c>
      <c r="C855" t="s">
        <v>80</v>
      </c>
      <c r="D855" t="s">
        <v>12</v>
      </c>
      <c r="E855" t="s">
        <v>1</v>
      </c>
      <c r="F855" s="19">
        <v>0.45833333333333298</v>
      </c>
      <c r="G855" s="25">
        <v>11</v>
      </c>
      <c r="H855" s="19" t="str">
        <f t="shared" si="14"/>
        <v>MMMBT Away from Va Beach Non-Summer Monday 11</v>
      </c>
      <c r="I855" s="14">
        <f>+MMMBT!C43</f>
        <v>1436.8157894736842</v>
      </c>
    </row>
    <row r="856" spans="1:9" x14ac:dyDescent="0.25">
      <c r="A856" t="s">
        <v>58</v>
      </c>
      <c r="B856" t="s">
        <v>56</v>
      </c>
      <c r="C856" t="s">
        <v>80</v>
      </c>
      <c r="D856" t="s">
        <v>12</v>
      </c>
      <c r="E856" t="s">
        <v>1</v>
      </c>
      <c r="F856" s="19">
        <v>0.5</v>
      </c>
      <c r="G856" s="25">
        <v>12</v>
      </c>
      <c r="H856" s="19" t="str">
        <f t="shared" si="14"/>
        <v>MMMBT Away from Va Beach Non-Summer Monday 12</v>
      </c>
      <c r="I856" s="11">
        <f>+MMMBT!C44</f>
        <v>1486.2105263157896</v>
      </c>
    </row>
    <row r="857" spans="1:9" x14ac:dyDescent="0.25">
      <c r="A857" t="s">
        <v>58</v>
      </c>
      <c r="B857" t="s">
        <v>56</v>
      </c>
      <c r="C857" t="s">
        <v>80</v>
      </c>
      <c r="D857" t="s">
        <v>12</v>
      </c>
      <c r="E857" t="s">
        <v>1</v>
      </c>
      <c r="F857" s="19">
        <v>0.54166666666666696</v>
      </c>
      <c r="G857" s="25">
        <v>13</v>
      </c>
      <c r="H857" s="19" t="str">
        <f t="shared" si="14"/>
        <v>MMMBT Away from Va Beach Non-Summer Monday 13</v>
      </c>
      <c r="I857" s="14">
        <f>+MMMBT!C45</f>
        <v>1529.4210526315787</v>
      </c>
    </row>
    <row r="858" spans="1:9" x14ac:dyDescent="0.25">
      <c r="A858" t="s">
        <v>58</v>
      </c>
      <c r="B858" t="s">
        <v>56</v>
      </c>
      <c r="C858" t="s">
        <v>80</v>
      </c>
      <c r="D858" t="s">
        <v>12</v>
      </c>
      <c r="E858" t="s">
        <v>1</v>
      </c>
      <c r="F858" s="19">
        <v>0.58333333333333304</v>
      </c>
      <c r="G858" s="25">
        <v>14</v>
      </c>
      <c r="H858" s="19" t="str">
        <f t="shared" si="14"/>
        <v>MMMBT Away from Va Beach Non-Summer Monday 14</v>
      </c>
      <c r="I858" s="11">
        <f>+MMMBT!C46</f>
        <v>1868.921052631579</v>
      </c>
    </row>
    <row r="859" spans="1:9" x14ac:dyDescent="0.25">
      <c r="A859" t="s">
        <v>58</v>
      </c>
      <c r="B859" t="s">
        <v>56</v>
      </c>
      <c r="C859" t="s">
        <v>80</v>
      </c>
      <c r="D859" t="s">
        <v>12</v>
      </c>
      <c r="E859" t="s">
        <v>1</v>
      </c>
      <c r="F859" s="19">
        <v>0.625</v>
      </c>
      <c r="G859" s="25">
        <v>15</v>
      </c>
      <c r="H859" s="19" t="str">
        <f t="shared" si="14"/>
        <v>MMMBT Away from Va Beach Non-Summer Monday 15</v>
      </c>
      <c r="I859" s="14">
        <f>+MMMBT!C47</f>
        <v>2214.5789473684208</v>
      </c>
    </row>
    <row r="860" spans="1:9" x14ac:dyDescent="0.25">
      <c r="A860" t="s">
        <v>58</v>
      </c>
      <c r="B860" t="s">
        <v>56</v>
      </c>
      <c r="C860" t="s">
        <v>80</v>
      </c>
      <c r="D860" t="s">
        <v>12</v>
      </c>
      <c r="E860" t="s">
        <v>1</v>
      </c>
      <c r="F860" s="19">
        <v>0.66666666666666696</v>
      </c>
      <c r="G860" s="25">
        <v>16</v>
      </c>
      <c r="H860" s="19" t="str">
        <f t="shared" si="14"/>
        <v>MMMBT Away from Va Beach Non-Summer Monday 16</v>
      </c>
      <c r="I860" s="11">
        <f>+MMMBT!C48</f>
        <v>2449.6052631578946</v>
      </c>
    </row>
    <row r="861" spans="1:9" x14ac:dyDescent="0.25">
      <c r="A861" t="s">
        <v>58</v>
      </c>
      <c r="B861" t="s">
        <v>56</v>
      </c>
      <c r="C861" t="s">
        <v>80</v>
      </c>
      <c r="D861" t="s">
        <v>12</v>
      </c>
      <c r="E861" t="s">
        <v>1</v>
      </c>
      <c r="F861" s="19">
        <v>0.70833333333333304</v>
      </c>
      <c r="G861" s="25">
        <v>17</v>
      </c>
      <c r="H861" s="19" t="str">
        <f t="shared" si="14"/>
        <v>MMMBT Away from Va Beach Non-Summer Monday 17</v>
      </c>
      <c r="I861" s="14">
        <f>+MMMBT!C49</f>
        <v>2284.0526315789475</v>
      </c>
    </row>
    <row r="862" spans="1:9" x14ac:dyDescent="0.25">
      <c r="A862" t="s">
        <v>58</v>
      </c>
      <c r="B862" t="s">
        <v>56</v>
      </c>
      <c r="C862" t="s">
        <v>80</v>
      </c>
      <c r="D862" t="s">
        <v>12</v>
      </c>
      <c r="E862" t="s">
        <v>1</v>
      </c>
      <c r="F862" s="19">
        <v>0.75</v>
      </c>
      <c r="G862" s="25">
        <v>18</v>
      </c>
      <c r="H862" s="19" t="str">
        <f t="shared" si="14"/>
        <v>MMMBT Away from Va Beach Non-Summer Monday 18</v>
      </c>
      <c r="I862" s="11">
        <f>+MMMBT!C50</f>
        <v>1563.3421052631579</v>
      </c>
    </row>
    <row r="863" spans="1:9" x14ac:dyDescent="0.25">
      <c r="A863" t="s">
        <v>58</v>
      </c>
      <c r="B863" t="s">
        <v>56</v>
      </c>
      <c r="C863" t="s">
        <v>80</v>
      </c>
      <c r="D863" t="s">
        <v>12</v>
      </c>
      <c r="E863" t="s">
        <v>1</v>
      </c>
      <c r="F863" s="19">
        <v>0.79166666666666696</v>
      </c>
      <c r="G863" s="25">
        <v>19</v>
      </c>
      <c r="H863" s="19" t="str">
        <f t="shared" si="14"/>
        <v>MMMBT Away from Va Beach Non-Summer Monday 19</v>
      </c>
      <c r="I863" s="14">
        <f>+MMMBT!C51</f>
        <v>960.5</v>
      </c>
    </row>
    <row r="864" spans="1:9" x14ac:dyDescent="0.25">
      <c r="A864" t="s">
        <v>58</v>
      </c>
      <c r="B864" t="s">
        <v>56</v>
      </c>
      <c r="C864" t="s">
        <v>80</v>
      </c>
      <c r="D864" t="s">
        <v>12</v>
      </c>
      <c r="E864" t="s">
        <v>1</v>
      </c>
      <c r="F864" s="19">
        <v>0.83333333333333304</v>
      </c>
      <c r="G864" s="25">
        <v>20</v>
      </c>
      <c r="H864" s="19" t="str">
        <f t="shared" si="14"/>
        <v>MMMBT Away from Va Beach Non-Summer Monday 20</v>
      </c>
      <c r="I864" s="11">
        <f>+MMMBT!C52</f>
        <v>754.07894736842104</v>
      </c>
    </row>
    <row r="865" spans="1:9" x14ac:dyDescent="0.25">
      <c r="A865" t="s">
        <v>58</v>
      </c>
      <c r="B865" t="s">
        <v>56</v>
      </c>
      <c r="C865" t="s">
        <v>80</v>
      </c>
      <c r="D865" t="s">
        <v>12</v>
      </c>
      <c r="E865" t="s">
        <v>1</v>
      </c>
      <c r="F865" s="19">
        <v>0.875</v>
      </c>
      <c r="G865" s="25">
        <v>21</v>
      </c>
      <c r="H865" s="19" t="str">
        <f t="shared" si="14"/>
        <v>MMMBT Away from Va Beach Non-Summer Monday 21</v>
      </c>
      <c r="I865" s="14">
        <f>+MMMBT!C53</f>
        <v>647.5</v>
      </c>
    </row>
    <row r="866" spans="1:9" x14ac:dyDescent="0.25">
      <c r="A866" t="s">
        <v>58</v>
      </c>
      <c r="B866" t="s">
        <v>56</v>
      </c>
      <c r="C866" t="s">
        <v>80</v>
      </c>
      <c r="D866" t="s">
        <v>12</v>
      </c>
      <c r="E866" t="s">
        <v>1</v>
      </c>
      <c r="F866" s="19">
        <v>0.91666666666666696</v>
      </c>
      <c r="G866" s="25">
        <v>22</v>
      </c>
      <c r="H866" s="19" t="str">
        <f t="shared" si="14"/>
        <v>MMMBT Away from Va Beach Non-Summer Monday 22</v>
      </c>
      <c r="I866" s="11">
        <f>+MMMBT!C54</f>
        <v>576.73684210526312</v>
      </c>
    </row>
    <row r="867" spans="1:9" ht="15.75" thickBot="1" x14ac:dyDescent="0.3">
      <c r="A867" t="s">
        <v>58</v>
      </c>
      <c r="B867" t="s">
        <v>56</v>
      </c>
      <c r="C867" t="s">
        <v>80</v>
      </c>
      <c r="D867" t="s">
        <v>12</v>
      </c>
      <c r="E867" t="s">
        <v>1</v>
      </c>
      <c r="F867" s="19">
        <v>0.95833333333333304</v>
      </c>
      <c r="G867" s="25">
        <v>23</v>
      </c>
      <c r="H867" s="19" t="str">
        <f t="shared" si="14"/>
        <v>MMMBT Away from Va Beach Non-Summer Monday 23</v>
      </c>
      <c r="I867" s="16">
        <f>+MMMBT!C55</f>
        <v>315.5</v>
      </c>
    </row>
    <row r="868" spans="1:9" x14ac:dyDescent="0.25">
      <c r="A868" t="s">
        <v>58</v>
      </c>
      <c r="B868" t="s">
        <v>56</v>
      </c>
      <c r="C868" t="s">
        <v>80</v>
      </c>
      <c r="D868" t="s">
        <v>12</v>
      </c>
      <c r="E868" t="s">
        <v>2</v>
      </c>
      <c r="F868" s="19">
        <v>0</v>
      </c>
      <c r="G868" s="25">
        <v>0</v>
      </c>
      <c r="H868" s="19" t="str">
        <f t="shared" si="14"/>
        <v>MMMBT Away from Va Beach Non-Summer Tuesday 0</v>
      </c>
      <c r="I868" s="12">
        <f>+MMMBT!D32</f>
        <v>201.69444444444443</v>
      </c>
    </row>
    <row r="869" spans="1:9" x14ac:dyDescent="0.25">
      <c r="A869" t="s">
        <v>58</v>
      </c>
      <c r="B869" t="s">
        <v>56</v>
      </c>
      <c r="C869" t="s">
        <v>80</v>
      </c>
      <c r="D869" t="s">
        <v>12</v>
      </c>
      <c r="E869" t="s">
        <v>2</v>
      </c>
      <c r="F869" s="19">
        <v>4.1666666666666664E-2</v>
      </c>
      <c r="G869" s="25">
        <v>1</v>
      </c>
      <c r="H869" s="19" t="str">
        <f t="shared" ref="H869:H932" si="15">+CONCATENATE(A869," ",C869," ",D869," ",E869," ",G869)</f>
        <v>MMMBT Away from Va Beach Non-Summer Tuesday 1</v>
      </c>
      <c r="I869" s="14">
        <f>+MMMBT!D33</f>
        <v>132.13888888888889</v>
      </c>
    </row>
    <row r="870" spans="1:9" x14ac:dyDescent="0.25">
      <c r="A870" t="s">
        <v>58</v>
      </c>
      <c r="B870" t="s">
        <v>56</v>
      </c>
      <c r="C870" t="s">
        <v>80</v>
      </c>
      <c r="D870" t="s">
        <v>12</v>
      </c>
      <c r="E870" t="s">
        <v>2</v>
      </c>
      <c r="F870" s="19">
        <v>8.3333333333333329E-2</v>
      </c>
      <c r="G870" s="25">
        <v>2</v>
      </c>
      <c r="H870" s="19" t="str">
        <f t="shared" si="15"/>
        <v>MMMBT Away from Va Beach Non-Summer Tuesday 2</v>
      </c>
      <c r="I870" s="12">
        <f>+MMMBT!D34</f>
        <v>131.88888888888889</v>
      </c>
    </row>
    <row r="871" spans="1:9" x14ac:dyDescent="0.25">
      <c r="A871" t="s">
        <v>58</v>
      </c>
      <c r="B871" t="s">
        <v>56</v>
      </c>
      <c r="C871" t="s">
        <v>80</v>
      </c>
      <c r="D871" t="s">
        <v>12</v>
      </c>
      <c r="E871" t="s">
        <v>2</v>
      </c>
      <c r="F871" s="19">
        <v>0.125</v>
      </c>
      <c r="G871" s="25">
        <v>3</v>
      </c>
      <c r="H871" s="19" t="str">
        <f t="shared" si="15"/>
        <v>MMMBT Away from Va Beach Non-Summer Tuesday 3</v>
      </c>
      <c r="I871" s="14">
        <f>+MMMBT!D35</f>
        <v>224.05555555555554</v>
      </c>
    </row>
    <row r="872" spans="1:9" x14ac:dyDescent="0.25">
      <c r="A872" t="s">
        <v>58</v>
      </c>
      <c r="B872" t="s">
        <v>56</v>
      </c>
      <c r="C872" t="s">
        <v>80</v>
      </c>
      <c r="D872" t="s">
        <v>12</v>
      </c>
      <c r="E872" t="s">
        <v>2</v>
      </c>
      <c r="F872" s="19">
        <v>0.16666666666666699</v>
      </c>
      <c r="G872" s="25">
        <v>4</v>
      </c>
      <c r="H872" s="19" t="str">
        <f t="shared" si="15"/>
        <v>MMMBT Away from Va Beach Non-Summer Tuesday 4</v>
      </c>
      <c r="I872" s="12">
        <f>+MMMBT!D36</f>
        <v>564.36111111111109</v>
      </c>
    </row>
    <row r="873" spans="1:9" x14ac:dyDescent="0.25">
      <c r="A873" t="s">
        <v>58</v>
      </c>
      <c r="B873" t="s">
        <v>56</v>
      </c>
      <c r="C873" t="s">
        <v>80</v>
      </c>
      <c r="D873" t="s">
        <v>12</v>
      </c>
      <c r="E873" t="s">
        <v>2</v>
      </c>
      <c r="F873" s="19">
        <v>0.20833333333333301</v>
      </c>
      <c r="G873" s="25">
        <v>5</v>
      </c>
      <c r="H873" s="19" t="str">
        <f t="shared" si="15"/>
        <v>MMMBT Away from Va Beach Non-Summer Tuesday 5</v>
      </c>
      <c r="I873" s="14">
        <f>+MMMBT!D37</f>
        <v>1741.083333333333</v>
      </c>
    </row>
    <row r="874" spans="1:9" x14ac:dyDescent="0.25">
      <c r="A874" t="s">
        <v>58</v>
      </c>
      <c r="B874" t="s">
        <v>56</v>
      </c>
      <c r="C874" t="s">
        <v>80</v>
      </c>
      <c r="D874" t="s">
        <v>12</v>
      </c>
      <c r="E874" t="s">
        <v>2</v>
      </c>
      <c r="F874" s="19">
        <v>0.25</v>
      </c>
      <c r="G874" s="25">
        <v>6</v>
      </c>
      <c r="H874" s="19" t="str">
        <f t="shared" si="15"/>
        <v>MMMBT Away from Va Beach Non-Summer Tuesday 6</v>
      </c>
      <c r="I874" s="12">
        <f>+MMMBT!D38</f>
        <v>3027.0833333333335</v>
      </c>
    </row>
    <row r="875" spans="1:9" x14ac:dyDescent="0.25">
      <c r="A875" t="s">
        <v>58</v>
      </c>
      <c r="B875" t="s">
        <v>56</v>
      </c>
      <c r="C875" t="s">
        <v>80</v>
      </c>
      <c r="D875" t="s">
        <v>12</v>
      </c>
      <c r="E875" t="s">
        <v>2</v>
      </c>
      <c r="F875" s="19">
        <v>0.29166666666666702</v>
      </c>
      <c r="G875" s="25">
        <v>7</v>
      </c>
      <c r="H875" s="19" t="str">
        <f t="shared" si="15"/>
        <v>MMMBT Away from Va Beach Non-Summer Tuesday 7</v>
      </c>
      <c r="I875" s="14">
        <f>+MMMBT!D39</f>
        <v>3219.8055555555557</v>
      </c>
    </row>
    <row r="876" spans="1:9" x14ac:dyDescent="0.25">
      <c r="A876" t="s">
        <v>58</v>
      </c>
      <c r="B876" t="s">
        <v>56</v>
      </c>
      <c r="C876" t="s">
        <v>80</v>
      </c>
      <c r="D876" t="s">
        <v>12</v>
      </c>
      <c r="E876" t="s">
        <v>2</v>
      </c>
      <c r="F876" s="19">
        <v>0.33333333333333298</v>
      </c>
      <c r="G876" s="25">
        <v>8</v>
      </c>
      <c r="H876" s="19" t="str">
        <f t="shared" si="15"/>
        <v>MMMBT Away from Va Beach Non-Summer Tuesday 8</v>
      </c>
      <c r="I876" s="12">
        <f>+MMMBT!D40</f>
        <v>2250.9444444444443</v>
      </c>
    </row>
    <row r="877" spans="1:9" x14ac:dyDescent="0.25">
      <c r="A877" t="s">
        <v>58</v>
      </c>
      <c r="B877" t="s">
        <v>56</v>
      </c>
      <c r="C877" t="s">
        <v>80</v>
      </c>
      <c r="D877" t="s">
        <v>12</v>
      </c>
      <c r="E877" t="s">
        <v>2</v>
      </c>
      <c r="F877" s="19">
        <v>0.375</v>
      </c>
      <c r="G877" s="25">
        <v>9</v>
      </c>
      <c r="H877" s="19" t="str">
        <f t="shared" si="15"/>
        <v>MMMBT Away from Va Beach Non-Summer Tuesday 9</v>
      </c>
      <c r="I877" s="14">
        <f>+MMMBT!D41</f>
        <v>1615.2222222222222</v>
      </c>
    </row>
    <row r="878" spans="1:9" x14ac:dyDescent="0.25">
      <c r="A878" t="s">
        <v>58</v>
      </c>
      <c r="B878" t="s">
        <v>56</v>
      </c>
      <c r="C878" t="s">
        <v>80</v>
      </c>
      <c r="D878" t="s">
        <v>12</v>
      </c>
      <c r="E878" t="s">
        <v>2</v>
      </c>
      <c r="F878" s="19">
        <v>0.41666666666666702</v>
      </c>
      <c r="G878" s="25">
        <v>10</v>
      </c>
      <c r="H878" s="19" t="str">
        <f t="shared" si="15"/>
        <v>MMMBT Away from Va Beach Non-Summer Tuesday 10</v>
      </c>
      <c r="I878" s="12">
        <f>+MMMBT!D42</f>
        <v>1435.8888888888889</v>
      </c>
    </row>
    <row r="879" spans="1:9" x14ac:dyDescent="0.25">
      <c r="A879" t="s">
        <v>58</v>
      </c>
      <c r="B879" t="s">
        <v>56</v>
      </c>
      <c r="C879" t="s">
        <v>80</v>
      </c>
      <c r="D879" t="s">
        <v>12</v>
      </c>
      <c r="E879" t="s">
        <v>2</v>
      </c>
      <c r="F879" s="19">
        <v>0.45833333333333298</v>
      </c>
      <c r="G879" s="25">
        <v>11</v>
      </c>
      <c r="H879" s="19" t="str">
        <f t="shared" si="15"/>
        <v>MMMBT Away from Va Beach Non-Summer Tuesday 11</v>
      </c>
      <c r="I879" s="14">
        <f>+MMMBT!D43</f>
        <v>1401.8333333333335</v>
      </c>
    </row>
    <row r="880" spans="1:9" x14ac:dyDescent="0.25">
      <c r="A880" t="s">
        <v>58</v>
      </c>
      <c r="B880" t="s">
        <v>56</v>
      </c>
      <c r="C880" t="s">
        <v>80</v>
      </c>
      <c r="D880" t="s">
        <v>12</v>
      </c>
      <c r="E880" t="s">
        <v>2</v>
      </c>
      <c r="F880" s="19">
        <v>0.5</v>
      </c>
      <c r="G880" s="25">
        <v>12</v>
      </c>
      <c r="H880" s="19" t="str">
        <f t="shared" si="15"/>
        <v>MMMBT Away from Va Beach Non-Summer Tuesday 12</v>
      </c>
      <c r="I880" s="12">
        <f>+MMMBT!D44</f>
        <v>1476.0277777777778</v>
      </c>
    </row>
    <row r="881" spans="1:9" x14ac:dyDescent="0.25">
      <c r="A881" t="s">
        <v>58</v>
      </c>
      <c r="B881" t="s">
        <v>56</v>
      </c>
      <c r="C881" t="s">
        <v>80</v>
      </c>
      <c r="D881" t="s">
        <v>12</v>
      </c>
      <c r="E881" t="s">
        <v>2</v>
      </c>
      <c r="F881" s="19">
        <v>0.54166666666666696</v>
      </c>
      <c r="G881" s="25">
        <v>13</v>
      </c>
      <c r="H881" s="19" t="str">
        <f t="shared" si="15"/>
        <v>MMMBT Away from Va Beach Non-Summer Tuesday 13</v>
      </c>
      <c r="I881" s="14">
        <f>+MMMBT!D45</f>
        <v>1519.5833333333335</v>
      </c>
    </row>
    <row r="882" spans="1:9" x14ac:dyDescent="0.25">
      <c r="A882" t="s">
        <v>58</v>
      </c>
      <c r="B882" t="s">
        <v>56</v>
      </c>
      <c r="C882" t="s">
        <v>80</v>
      </c>
      <c r="D882" t="s">
        <v>12</v>
      </c>
      <c r="E882" t="s">
        <v>2</v>
      </c>
      <c r="F882" s="19">
        <v>0.58333333333333304</v>
      </c>
      <c r="G882" s="25">
        <v>14</v>
      </c>
      <c r="H882" s="19" t="str">
        <f t="shared" si="15"/>
        <v>MMMBT Away from Va Beach Non-Summer Tuesday 14</v>
      </c>
      <c r="I882" s="12">
        <f>+MMMBT!D46</f>
        <v>1891</v>
      </c>
    </row>
    <row r="883" spans="1:9" x14ac:dyDescent="0.25">
      <c r="A883" t="s">
        <v>58</v>
      </c>
      <c r="B883" t="s">
        <v>56</v>
      </c>
      <c r="C883" t="s">
        <v>80</v>
      </c>
      <c r="D883" t="s">
        <v>12</v>
      </c>
      <c r="E883" t="s">
        <v>2</v>
      </c>
      <c r="F883" s="19">
        <v>0.625</v>
      </c>
      <c r="G883" s="25">
        <v>15</v>
      </c>
      <c r="H883" s="19" t="str">
        <f t="shared" si="15"/>
        <v>MMMBT Away from Va Beach Non-Summer Tuesday 15</v>
      </c>
      <c r="I883" s="14">
        <f>+MMMBT!D47</f>
        <v>2350.8888888888887</v>
      </c>
    </row>
    <row r="884" spans="1:9" x14ac:dyDescent="0.25">
      <c r="A884" t="s">
        <v>58</v>
      </c>
      <c r="B884" t="s">
        <v>56</v>
      </c>
      <c r="C884" t="s">
        <v>80</v>
      </c>
      <c r="D884" t="s">
        <v>12</v>
      </c>
      <c r="E884" t="s">
        <v>2</v>
      </c>
      <c r="F884" s="19">
        <v>0.66666666666666696</v>
      </c>
      <c r="G884" s="25">
        <v>16</v>
      </c>
      <c r="H884" s="19" t="str">
        <f t="shared" si="15"/>
        <v>MMMBT Away from Va Beach Non-Summer Tuesday 16</v>
      </c>
      <c r="I884" s="12">
        <f>+MMMBT!D48</f>
        <v>2649.166666666667</v>
      </c>
    </row>
    <row r="885" spans="1:9" x14ac:dyDescent="0.25">
      <c r="A885" t="s">
        <v>58</v>
      </c>
      <c r="B885" t="s">
        <v>56</v>
      </c>
      <c r="C885" t="s">
        <v>80</v>
      </c>
      <c r="D885" t="s">
        <v>12</v>
      </c>
      <c r="E885" t="s">
        <v>2</v>
      </c>
      <c r="F885" s="19">
        <v>0.70833333333333304</v>
      </c>
      <c r="G885" s="25">
        <v>17</v>
      </c>
      <c r="H885" s="19" t="str">
        <f t="shared" si="15"/>
        <v>MMMBT Away from Va Beach Non-Summer Tuesday 17</v>
      </c>
      <c r="I885" s="14">
        <f>+MMMBT!D49</f>
        <v>2483.4722222222217</v>
      </c>
    </row>
    <row r="886" spans="1:9" x14ac:dyDescent="0.25">
      <c r="A886" t="s">
        <v>58</v>
      </c>
      <c r="B886" t="s">
        <v>56</v>
      </c>
      <c r="C886" t="s">
        <v>80</v>
      </c>
      <c r="D886" t="s">
        <v>12</v>
      </c>
      <c r="E886" t="s">
        <v>2</v>
      </c>
      <c r="F886" s="19">
        <v>0.75</v>
      </c>
      <c r="G886" s="25">
        <v>18</v>
      </c>
      <c r="H886" s="19" t="str">
        <f t="shared" si="15"/>
        <v>MMMBT Away from Va Beach Non-Summer Tuesday 18</v>
      </c>
      <c r="I886" s="12">
        <f>+MMMBT!D50</f>
        <v>1721.7222222222222</v>
      </c>
    </row>
    <row r="887" spans="1:9" x14ac:dyDescent="0.25">
      <c r="A887" t="s">
        <v>58</v>
      </c>
      <c r="B887" t="s">
        <v>56</v>
      </c>
      <c r="C887" t="s">
        <v>80</v>
      </c>
      <c r="D887" t="s">
        <v>12</v>
      </c>
      <c r="E887" t="s">
        <v>2</v>
      </c>
      <c r="F887" s="19">
        <v>0.79166666666666696</v>
      </c>
      <c r="G887" s="25">
        <v>19</v>
      </c>
      <c r="H887" s="19" t="str">
        <f t="shared" si="15"/>
        <v>MMMBT Away from Va Beach Non-Summer Tuesday 19</v>
      </c>
      <c r="I887" s="14">
        <f>+MMMBT!D51</f>
        <v>1026.4444444444443</v>
      </c>
    </row>
    <row r="888" spans="1:9" x14ac:dyDescent="0.25">
      <c r="A888" t="s">
        <v>58</v>
      </c>
      <c r="B888" t="s">
        <v>56</v>
      </c>
      <c r="C888" t="s">
        <v>80</v>
      </c>
      <c r="D888" t="s">
        <v>12</v>
      </c>
      <c r="E888" t="s">
        <v>2</v>
      </c>
      <c r="F888" s="19">
        <v>0.83333333333333304</v>
      </c>
      <c r="G888" s="25">
        <v>20</v>
      </c>
      <c r="H888" s="19" t="str">
        <f t="shared" si="15"/>
        <v>MMMBT Away from Va Beach Non-Summer Tuesday 20</v>
      </c>
      <c r="I888" s="12">
        <f>+MMMBT!D52</f>
        <v>757.61111111111109</v>
      </c>
    </row>
    <row r="889" spans="1:9" x14ac:dyDescent="0.25">
      <c r="A889" t="s">
        <v>58</v>
      </c>
      <c r="B889" t="s">
        <v>56</v>
      </c>
      <c r="C889" t="s">
        <v>80</v>
      </c>
      <c r="D889" t="s">
        <v>12</v>
      </c>
      <c r="E889" t="s">
        <v>2</v>
      </c>
      <c r="F889" s="19">
        <v>0.875</v>
      </c>
      <c r="G889" s="25">
        <v>21</v>
      </c>
      <c r="H889" s="19" t="str">
        <f t="shared" si="15"/>
        <v>MMMBT Away from Va Beach Non-Summer Tuesday 21</v>
      </c>
      <c r="I889" s="14">
        <f>+MMMBT!D53</f>
        <v>684.69444444444446</v>
      </c>
    </row>
    <row r="890" spans="1:9" x14ac:dyDescent="0.25">
      <c r="A890" t="s">
        <v>58</v>
      </c>
      <c r="B890" t="s">
        <v>56</v>
      </c>
      <c r="C890" t="s">
        <v>80</v>
      </c>
      <c r="D890" t="s">
        <v>12</v>
      </c>
      <c r="E890" t="s">
        <v>2</v>
      </c>
      <c r="F890" s="19">
        <v>0.91666666666666696</v>
      </c>
      <c r="G890" s="25">
        <v>22</v>
      </c>
      <c r="H890" s="19" t="str">
        <f t="shared" si="15"/>
        <v>MMMBT Away from Va Beach Non-Summer Tuesday 22</v>
      </c>
      <c r="I890" s="12">
        <f>+MMMBT!D54</f>
        <v>572.16666666666663</v>
      </c>
    </row>
    <row r="891" spans="1:9" ht="15.75" thickBot="1" x14ac:dyDescent="0.3">
      <c r="A891" t="s">
        <v>58</v>
      </c>
      <c r="B891" t="s">
        <v>56</v>
      </c>
      <c r="C891" t="s">
        <v>80</v>
      </c>
      <c r="D891" t="s">
        <v>12</v>
      </c>
      <c r="E891" t="s">
        <v>2</v>
      </c>
      <c r="F891" s="19">
        <v>0.95833333333333304</v>
      </c>
      <c r="G891" s="25">
        <v>23</v>
      </c>
      <c r="H891" s="19" t="str">
        <f t="shared" si="15"/>
        <v>MMMBT Away from Va Beach Non-Summer Tuesday 23</v>
      </c>
      <c r="I891" s="16">
        <f>+MMMBT!D55</f>
        <v>327.91666666666663</v>
      </c>
    </row>
    <row r="892" spans="1:9" x14ac:dyDescent="0.25">
      <c r="A892" t="s">
        <v>58</v>
      </c>
      <c r="B892" t="s">
        <v>56</v>
      </c>
      <c r="C892" t="s">
        <v>80</v>
      </c>
      <c r="D892" t="s">
        <v>12</v>
      </c>
      <c r="E892" t="s">
        <v>3</v>
      </c>
      <c r="F892" s="19">
        <v>0</v>
      </c>
      <c r="G892" s="25">
        <v>0</v>
      </c>
      <c r="H892" s="19" t="str">
        <f t="shared" si="15"/>
        <v>MMMBT Away from Va Beach Non-Summer Wednesday 0</v>
      </c>
      <c r="I892" s="11">
        <f>+MMMBT!E32</f>
        <v>204.48571428571427</v>
      </c>
    </row>
    <row r="893" spans="1:9" x14ac:dyDescent="0.25">
      <c r="A893" t="s">
        <v>58</v>
      </c>
      <c r="B893" t="s">
        <v>56</v>
      </c>
      <c r="C893" t="s">
        <v>80</v>
      </c>
      <c r="D893" t="s">
        <v>12</v>
      </c>
      <c r="E893" t="s">
        <v>3</v>
      </c>
      <c r="F893" s="19">
        <v>4.1666666666666664E-2</v>
      </c>
      <c r="G893" s="25">
        <v>1</v>
      </c>
      <c r="H893" s="19" t="str">
        <f t="shared" si="15"/>
        <v>MMMBT Away from Va Beach Non-Summer Wednesday 1</v>
      </c>
      <c r="I893" s="14">
        <f>+MMMBT!E33</f>
        <v>131.77142857142854</v>
      </c>
    </row>
    <row r="894" spans="1:9" x14ac:dyDescent="0.25">
      <c r="A894" t="s">
        <v>58</v>
      </c>
      <c r="B894" t="s">
        <v>56</v>
      </c>
      <c r="C894" t="s">
        <v>80</v>
      </c>
      <c r="D894" t="s">
        <v>12</v>
      </c>
      <c r="E894" t="s">
        <v>3</v>
      </c>
      <c r="F894" s="19">
        <v>8.3333333333333329E-2</v>
      </c>
      <c r="G894" s="25">
        <v>2</v>
      </c>
      <c r="H894" s="19" t="str">
        <f t="shared" si="15"/>
        <v>MMMBT Away from Va Beach Non-Summer Wednesday 2</v>
      </c>
      <c r="I894" s="11">
        <f>+MMMBT!E34</f>
        <v>124.11428571428571</v>
      </c>
    </row>
    <row r="895" spans="1:9" x14ac:dyDescent="0.25">
      <c r="A895" t="s">
        <v>58</v>
      </c>
      <c r="B895" t="s">
        <v>56</v>
      </c>
      <c r="C895" t="s">
        <v>80</v>
      </c>
      <c r="D895" t="s">
        <v>12</v>
      </c>
      <c r="E895" t="s">
        <v>3</v>
      </c>
      <c r="F895" s="19">
        <v>0.125</v>
      </c>
      <c r="G895" s="25">
        <v>3</v>
      </c>
      <c r="H895" s="19" t="str">
        <f t="shared" si="15"/>
        <v>MMMBT Away from Va Beach Non-Summer Wednesday 3</v>
      </c>
      <c r="I895" s="14">
        <f>+MMMBT!E35</f>
        <v>211.45714285714286</v>
      </c>
    </row>
    <row r="896" spans="1:9" x14ac:dyDescent="0.25">
      <c r="A896" t="s">
        <v>58</v>
      </c>
      <c r="B896" t="s">
        <v>56</v>
      </c>
      <c r="C896" t="s">
        <v>80</v>
      </c>
      <c r="D896" t="s">
        <v>12</v>
      </c>
      <c r="E896" t="s">
        <v>3</v>
      </c>
      <c r="F896" s="19">
        <v>0.16666666666666699</v>
      </c>
      <c r="G896" s="25">
        <v>4</v>
      </c>
      <c r="H896" s="19" t="str">
        <f t="shared" si="15"/>
        <v>MMMBT Away from Va Beach Non-Summer Wednesday 4</v>
      </c>
      <c r="I896" s="11">
        <f>+MMMBT!E36</f>
        <v>555.91428571428571</v>
      </c>
    </row>
    <row r="897" spans="1:9" x14ac:dyDescent="0.25">
      <c r="A897" t="s">
        <v>58</v>
      </c>
      <c r="B897" t="s">
        <v>56</v>
      </c>
      <c r="C897" t="s">
        <v>80</v>
      </c>
      <c r="D897" t="s">
        <v>12</v>
      </c>
      <c r="E897" t="s">
        <v>3</v>
      </c>
      <c r="F897" s="19">
        <v>0.20833333333333301</v>
      </c>
      <c r="G897" s="25">
        <v>5</v>
      </c>
      <c r="H897" s="19" t="str">
        <f t="shared" si="15"/>
        <v>MMMBT Away from Va Beach Non-Summer Wednesday 5</v>
      </c>
      <c r="I897" s="14">
        <f>+MMMBT!E37</f>
        <v>1738.2285714285715</v>
      </c>
    </row>
    <row r="898" spans="1:9" x14ac:dyDescent="0.25">
      <c r="A898" t="s">
        <v>58</v>
      </c>
      <c r="B898" t="s">
        <v>56</v>
      </c>
      <c r="C898" t="s">
        <v>80</v>
      </c>
      <c r="D898" t="s">
        <v>12</v>
      </c>
      <c r="E898" t="s">
        <v>3</v>
      </c>
      <c r="F898" s="19">
        <v>0.25</v>
      </c>
      <c r="G898" s="25">
        <v>6</v>
      </c>
      <c r="H898" s="19" t="str">
        <f t="shared" si="15"/>
        <v>MMMBT Away from Va Beach Non-Summer Wednesday 6</v>
      </c>
      <c r="I898" s="11">
        <f>+MMMBT!E38</f>
        <v>3054.3714285714282</v>
      </c>
    </row>
    <row r="899" spans="1:9" x14ac:dyDescent="0.25">
      <c r="A899" t="s">
        <v>58</v>
      </c>
      <c r="B899" t="s">
        <v>56</v>
      </c>
      <c r="C899" t="s">
        <v>80</v>
      </c>
      <c r="D899" t="s">
        <v>12</v>
      </c>
      <c r="E899" t="s">
        <v>3</v>
      </c>
      <c r="F899" s="19">
        <v>0.29166666666666702</v>
      </c>
      <c r="G899" s="25">
        <v>7</v>
      </c>
      <c r="H899" s="19" t="str">
        <f t="shared" si="15"/>
        <v>MMMBT Away from Va Beach Non-Summer Wednesday 7</v>
      </c>
      <c r="I899" s="14">
        <f>+MMMBT!E39</f>
        <v>3225.6</v>
      </c>
    </row>
    <row r="900" spans="1:9" x14ac:dyDescent="0.25">
      <c r="A900" t="s">
        <v>58</v>
      </c>
      <c r="B900" t="s">
        <v>56</v>
      </c>
      <c r="C900" t="s">
        <v>80</v>
      </c>
      <c r="D900" t="s">
        <v>12</v>
      </c>
      <c r="E900" t="s">
        <v>3</v>
      </c>
      <c r="F900" s="19">
        <v>0.33333333333333298</v>
      </c>
      <c r="G900" s="25">
        <v>8</v>
      </c>
      <c r="H900" s="19" t="str">
        <f t="shared" si="15"/>
        <v>MMMBT Away from Va Beach Non-Summer Wednesday 8</v>
      </c>
      <c r="I900" s="11">
        <f>+MMMBT!E40</f>
        <v>2280.0285714285715</v>
      </c>
    </row>
    <row r="901" spans="1:9" x14ac:dyDescent="0.25">
      <c r="A901" t="s">
        <v>58</v>
      </c>
      <c r="B901" t="s">
        <v>56</v>
      </c>
      <c r="C901" t="s">
        <v>80</v>
      </c>
      <c r="D901" t="s">
        <v>12</v>
      </c>
      <c r="E901" t="s">
        <v>3</v>
      </c>
      <c r="F901" s="19">
        <v>0.375</v>
      </c>
      <c r="G901" s="25">
        <v>9</v>
      </c>
      <c r="H901" s="19" t="str">
        <f t="shared" si="15"/>
        <v>MMMBT Away from Va Beach Non-Summer Wednesday 9</v>
      </c>
      <c r="I901" s="14">
        <f>+MMMBT!E41</f>
        <v>1604.6</v>
      </c>
    </row>
    <row r="902" spans="1:9" x14ac:dyDescent="0.25">
      <c r="A902" t="s">
        <v>58</v>
      </c>
      <c r="B902" t="s">
        <v>56</v>
      </c>
      <c r="C902" t="s">
        <v>80</v>
      </c>
      <c r="D902" t="s">
        <v>12</v>
      </c>
      <c r="E902" t="s">
        <v>3</v>
      </c>
      <c r="F902" s="19">
        <v>0.41666666666666702</v>
      </c>
      <c r="G902" s="25">
        <v>10</v>
      </c>
      <c r="H902" s="19" t="str">
        <f t="shared" si="15"/>
        <v>MMMBT Away from Va Beach Non-Summer Wednesday 10</v>
      </c>
      <c r="I902" s="11">
        <f>+MMMBT!E42</f>
        <v>1423.4571428571428</v>
      </c>
    </row>
    <row r="903" spans="1:9" x14ac:dyDescent="0.25">
      <c r="A903" t="s">
        <v>58</v>
      </c>
      <c r="B903" t="s">
        <v>56</v>
      </c>
      <c r="C903" t="s">
        <v>80</v>
      </c>
      <c r="D903" t="s">
        <v>12</v>
      </c>
      <c r="E903" t="s">
        <v>3</v>
      </c>
      <c r="F903" s="19">
        <v>0.45833333333333298</v>
      </c>
      <c r="G903" s="25">
        <v>11</v>
      </c>
      <c r="H903" s="19" t="str">
        <f t="shared" si="15"/>
        <v>MMMBT Away from Va Beach Non-Summer Wednesday 11</v>
      </c>
      <c r="I903" s="14">
        <f>+MMMBT!E43</f>
        <v>1417.6</v>
      </c>
    </row>
    <row r="904" spans="1:9" x14ac:dyDescent="0.25">
      <c r="A904" t="s">
        <v>58</v>
      </c>
      <c r="B904" t="s">
        <v>56</v>
      </c>
      <c r="C904" t="s">
        <v>80</v>
      </c>
      <c r="D904" t="s">
        <v>12</v>
      </c>
      <c r="E904" t="s">
        <v>3</v>
      </c>
      <c r="F904" s="19">
        <v>0.5</v>
      </c>
      <c r="G904" s="25">
        <v>12</v>
      </c>
      <c r="H904" s="19" t="str">
        <f t="shared" si="15"/>
        <v>MMMBT Away from Va Beach Non-Summer Wednesday 12</v>
      </c>
      <c r="I904" s="11">
        <f>+MMMBT!E44</f>
        <v>1479.8857142857141</v>
      </c>
    </row>
    <row r="905" spans="1:9" x14ac:dyDescent="0.25">
      <c r="A905" t="s">
        <v>58</v>
      </c>
      <c r="B905" t="s">
        <v>56</v>
      </c>
      <c r="C905" t="s">
        <v>80</v>
      </c>
      <c r="D905" t="s">
        <v>12</v>
      </c>
      <c r="E905" t="s">
        <v>3</v>
      </c>
      <c r="F905" s="19">
        <v>0.54166666666666696</v>
      </c>
      <c r="G905" s="25">
        <v>13</v>
      </c>
      <c r="H905" s="19" t="str">
        <f t="shared" si="15"/>
        <v>MMMBT Away from Va Beach Non-Summer Wednesday 13</v>
      </c>
      <c r="I905" s="14">
        <f>+MMMBT!E45</f>
        <v>1536.6</v>
      </c>
    </row>
    <row r="906" spans="1:9" x14ac:dyDescent="0.25">
      <c r="A906" t="s">
        <v>58</v>
      </c>
      <c r="B906" t="s">
        <v>56</v>
      </c>
      <c r="C906" t="s">
        <v>80</v>
      </c>
      <c r="D906" t="s">
        <v>12</v>
      </c>
      <c r="E906" t="s">
        <v>3</v>
      </c>
      <c r="F906" s="19">
        <v>0.58333333333333304</v>
      </c>
      <c r="G906" s="25">
        <v>14</v>
      </c>
      <c r="H906" s="19" t="str">
        <f t="shared" si="15"/>
        <v>MMMBT Away from Va Beach Non-Summer Wednesday 14</v>
      </c>
      <c r="I906" s="11">
        <f>+MMMBT!E46</f>
        <v>1941.9428571428571</v>
      </c>
    </row>
    <row r="907" spans="1:9" x14ac:dyDescent="0.25">
      <c r="A907" t="s">
        <v>58</v>
      </c>
      <c r="B907" t="s">
        <v>56</v>
      </c>
      <c r="C907" t="s">
        <v>80</v>
      </c>
      <c r="D907" t="s">
        <v>12</v>
      </c>
      <c r="E907" t="s">
        <v>3</v>
      </c>
      <c r="F907" s="19">
        <v>0.625</v>
      </c>
      <c r="G907" s="25">
        <v>15</v>
      </c>
      <c r="H907" s="19" t="str">
        <f t="shared" si="15"/>
        <v>MMMBT Away from Va Beach Non-Summer Wednesday 15</v>
      </c>
      <c r="I907" s="14">
        <f>+MMMBT!E47</f>
        <v>2402.1142857142854</v>
      </c>
    </row>
    <row r="908" spans="1:9" x14ac:dyDescent="0.25">
      <c r="A908" t="s">
        <v>58</v>
      </c>
      <c r="B908" t="s">
        <v>56</v>
      </c>
      <c r="C908" t="s">
        <v>80</v>
      </c>
      <c r="D908" t="s">
        <v>12</v>
      </c>
      <c r="E908" t="s">
        <v>3</v>
      </c>
      <c r="F908" s="19">
        <v>0.66666666666666696</v>
      </c>
      <c r="G908" s="25">
        <v>16</v>
      </c>
      <c r="H908" s="19" t="str">
        <f t="shared" si="15"/>
        <v>MMMBT Away from Va Beach Non-Summer Wednesday 16</v>
      </c>
      <c r="I908" s="11">
        <f>+MMMBT!E48</f>
        <v>2690.8</v>
      </c>
    </row>
    <row r="909" spans="1:9" x14ac:dyDescent="0.25">
      <c r="A909" t="s">
        <v>58</v>
      </c>
      <c r="B909" t="s">
        <v>56</v>
      </c>
      <c r="C909" t="s">
        <v>80</v>
      </c>
      <c r="D909" t="s">
        <v>12</v>
      </c>
      <c r="E909" t="s">
        <v>3</v>
      </c>
      <c r="F909" s="19">
        <v>0.70833333333333304</v>
      </c>
      <c r="G909" s="25">
        <v>17</v>
      </c>
      <c r="H909" s="19" t="str">
        <f t="shared" si="15"/>
        <v>MMMBT Away from Va Beach Non-Summer Wednesday 17</v>
      </c>
      <c r="I909" s="14">
        <f>+MMMBT!E49</f>
        <v>2518.2571428571428</v>
      </c>
    </row>
    <row r="910" spans="1:9" x14ac:dyDescent="0.25">
      <c r="A910" t="s">
        <v>58</v>
      </c>
      <c r="B910" t="s">
        <v>56</v>
      </c>
      <c r="C910" t="s">
        <v>80</v>
      </c>
      <c r="D910" t="s">
        <v>12</v>
      </c>
      <c r="E910" t="s">
        <v>3</v>
      </c>
      <c r="F910" s="19">
        <v>0.75</v>
      </c>
      <c r="G910" s="25">
        <v>18</v>
      </c>
      <c r="H910" s="19" t="str">
        <f t="shared" si="15"/>
        <v>MMMBT Away from Va Beach Non-Summer Wednesday 18</v>
      </c>
      <c r="I910" s="11">
        <f>+MMMBT!E50</f>
        <v>1827.0285714285715</v>
      </c>
    </row>
    <row r="911" spans="1:9" x14ac:dyDescent="0.25">
      <c r="A911" t="s">
        <v>58</v>
      </c>
      <c r="B911" t="s">
        <v>56</v>
      </c>
      <c r="C911" t="s">
        <v>80</v>
      </c>
      <c r="D911" t="s">
        <v>12</v>
      </c>
      <c r="E911" t="s">
        <v>3</v>
      </c>
      <c r="F911" s="19">
        <v>0.79166666666666696</v>
      </c>
      <c r="G911" s="25">
        <v>19</v>
      </c>
      <c r="H911" s="19" t="str">
        <f t="shared" si="15"/>
        <v>MMMBT Away from Va Beach Non-Summer Wednesday 19</v>
      </c>
      <c r="I911" s="14">
        <f>+MMMBT!E51</f>
        <v>1059.4571428571428</v>
      </c>
    </row>
    <row r="912" spans="1:9" x14ac:dyDescent="0.25">
      <c r="A912" t="s">
        <v>58</v>
      </c>
      <c r="B912" t="s">
        <v>56</v>
      </c>
      <c r="C912" t="s">
        <v>80</v>
      </c>
      <c r="D912" t="s">
        <v>12</v>
      </c>
      <c r="E912" t="s">
        <v>3</v>
      </c>
      <c r="F912" s="19">
        <v>0.83333333333333304</v>
      </c>
      <c r="G912" s="25">
        <v>20</v>
      </c>
      <c r="H912" s="19" t="str">
        <f t="shared" si="15"/>
        <v>MMMBT Away from Va Beach Non-Summer Wednesday 20</v>
      </c>
      <c r="I912" s="11">
        <f>+MMMBT!E52</f>
        <v>806.0857142857144</v>
      </c>
    </row>
    <row r="913" spans="1:9" x14ac:dyDescent="0.25">
      <c r="A913" t="s">
        <v>58</v>
      </c>
      <c r="B913" t="s">
        <v>56</v>
      </c>
      <c r="C913" t="s">
        <v>80</v>
      </c>
      <c r="D913" t="s">
        <v>12</v>
      </c>
      <c r="E913" t="s">
        <v>3</v>
      </c>
      <c r="F913" s="19">
        <v>0.875</v>
      </c>
      <c r="G913" s="25">
        <v>21</v>
      </c>
      <c r="H913" s="19" t="str">
        <f t="shared" si="15"/>
        <v>MMMBT Away from Va Beach Non-Summer Wednesday 21</v>
      </c>
      <c r="I913" s="14">
        <f>+MMMBT!E53</f>
        <v>737.14285714285711</v>
      </c>
    </row>
    <row r="914" spans="1:9" x14ac:dyDescent="0.25">
      <c r="A914" t="s">
        <v>58</v>
      </c>
      <c r="B914" t="s">
        <v>56</v>
      </c>
      <c r="C914" t="s">
        <v>80</v>
      </c>
      <c r="D914" t="s">
        <v>12</v>
      </c>
      <c r="E914" t="s">
        <v>3</v>
      </c>
      <c r="F914" s="19">
        <v>0.91666666666666696</v>
      </c>
      <c r="G914" s="25">
        <v>22</v>
      </c>
      <c r="H914" s="19" t="str">
        <f t="shared" si="15"/>
        <v>MMMBT Away from Va Beach Non-Summer Wednesday 22</v>
      </c>
      <c r="I914" s="11">
        <f>+MMMBT!E54</f>
        <v>631.94285714285718</v>
      </c>
    </row>
    <row r="915" spans="1:9" ht="15.75" thickBot="1" x14ac:dyDescent="0.3">
      <c r="A915" t="s">
        <v>58</v>
      </c>
      <c r="B915" t="s">
        <v>56</v>
      </c>
      <c r="C915" t="s">
        <v>80</v>
      </c>
      <c r="D915" t="s">
        <v>12</v>
      </c>
      <c r="E915" t="s">
        <v>3</v>
      </c>
      <c r="F915" s="19">
        <v>0.95833333333333304</v>
      </c>
      <c r="G915" s="25">
        <v>23</v>
      </c>
      <c r="H915" s="19" t="str">
        <f t="shared" si="15"/>
        <v>MMMBT Away from Va Beach Non-Summer Wednesday 23</v>
      </c>
      <c r="I915" s="16">
        <f>+MMMBT!E55</f>
        <v>330.31428571428569</v>
      </c>
    </row>
    <row r="916" spans="1:9" x14ac:dyDescent="0.25">
      <c r="A916" t="s">
        <v>58</v>
      </c>
      <c r="B916" t="s">
        <v>56</v>
      </c>
      <c r="C916" t="s">
        <v>80</v>
      </c>
      <c r="D916" t="s">
        <v>12</v>
      </c>
      <c r="E916" t="s">
        <v>4</v>
      </c>
      <c r="F916" s="19">
        <v>0</v>
      </c>
      <c r="G916" s="25">
        <v>0</v>
      </c>
      <c r="H916" s="19" t="str">
        <f t="shared" si="15"/>
        <v>MMMBT Away from Va Beach Non-Summer Thursday 0</v>
      </c>
      <c r="I916" s="11">
        <f>+MMMBT!F32</f>
        <v>225.55555555555557</v>
      </c>
    </row>
    <row r="917" spans="1:9" x14ac:dyDescent="0.25">
      <c r="A917" t="s">
        <v>58</v>
      </c>
      <c r="B917" t="s">
        <v>56</v>
      </c>
      <c r="C917" t="s">
        <v>80</v>
      </c>
      <c r="D917" t="s">
        <v>12</v>
      </c>
      <c r="E917" t="s">
        <v>4</v>
      </c>
      <c r="F917" s="19">
        <v>4.1666666666666664E-2</v>
      </c>
      <c r="G917" s="25">
        <v>1</v>
      </c>
      <c r="H917" s="19" t="str">
        <f t="shared" si="15"/>
        <v>MMMBT Away from Va Beach Non-Summer Thursday 1</v>
      </c>
      <c r="I917" s="14">
        <f>+MMMBT!F33</f>
        <v>140.47222222222223</v>
      </c>
    </row>
    <row r="918" spans="1:9" x14ac:dyDescent="0.25">
      <c r="A918" t="s">
        <v>58</v>
      </c>
      <c r="B918" t="s">
        <v>56</v>
      </c>
      <c r="C918" t="s">
        <v>80</v>
      </c>
      <c r="D918" t="s">
        <v>12</v>
      </c>
      <c r="E918" t="s">
        <v>4</v>
      </c>
      <c r="F918" s="19">
        <v>8.3333333333333329E-2</v>
      </c>
      <c r="G918" s="25">
        <v>2</v>
      </c>
      <c r="H918" s="19" t="str">
        <f t="shared" si="15"/>
        <v>MMMBT Away from Va Beach Non-Summer Thursday 2</v>
      </c>
      <c r="I918" s="11">
        <f>+MMMBT!F34</f>
        <v>149</v>
      </c>
    </row>
    <row r="919" spans="1:9" x14ac:dyDescent="0.25">
      <c r="A919" t="s">
        <v>58</v>
      </c>
      <c r="B919" t="s">
        <v>56</v>
      </c>
      <c r="C919" t="s">
        <v>80</v>
      </c>
      <c r="D919" t="s">
        <v>12</v>
      </c>
      <c r="E919" t="s">
        <v>4</v>
      </c>
      <c r="F919" s="19">
        <v>0.125</v>
      </c>
      <c r="G919" s="25">
        <v>3</v>
      </c>
      <c r="H919" s="19" t="str">
        <f t="shared" si="15"/>
        <v>MMMBT Away from Va Beach Non-Summer Thursday 3</v>
      </c>
      <c r="I919" s="14">
        <f>+MMMBT!F35</f>
        <v>235.97222222222223</v>
      </c>
    </row>
    <row r="920" spans="1:9" x14ac:dyDescent="0.25">
      <c r="A920" t="s">
        <v>58</v>
      </c>
      <c r="B920" t="s">
        <v>56</v>
      </c>
      <c r="C920" t="s">
        <v>80</v>
      </c>
      <c r="D920" t="s">
        <v>12</v>
      </c>
      <c r="E920" t="s">
        <v>4</v>
      </c>
      <c r="F920" s="19">
        <v>0.16666666666666699</v>
      </c>
      <c r="G920" s="25">
        <v>4</v>
      </c>
      <c r="H920" s="19" t="str">
        <f t="shared" si="15"/>
        <v>MMMBT Away from Va Beach Non-Summer Thursday 4</v>
      </c>
      <c r="I920" s="11">
        <f>+MMMBT!F36</f>
        <v>568.80555555555543</v>
      </c>
    </row>
    <row r="921" spans="1:9" x14ac:dyDescent="0.25">
      <c r="A921" t="s">
        <v>58</v>
      </c>
      <c r="B921" t="s">
        <v>56</v>
      </c>
      <c r="C921" t="s">
        <v>80</v>
      </c>
      <c r="D921" t="s">
        <v>12</v>
      </c>
      <c r="E921" t="s">
        <v>4</v>
      </c>
      <c r="F921" s="19">
        <v>0.20833333333333301</v>
      </c>
      <c r="G921" s="25">
        <v>5</v>
      </c>
      <c r="H921" s="19" t="str">
        <f t="shared" si="15"/>
        <v>MMMBT Away from Va Beach Non-Summer Thursday 5</v>
      </c>
      <c r="I921" s="14">
        <f>+MMMBT!F37</f>
        <v>1723.3611111111109</v>
      </c>
    </row>
    <row r="922" spans="1:9" x14ac:dyDescent="0.25">
      <c r="A922" t="s">
        <v>58</v>
      </c>
      <c r="B922" t="s">
        <v>56</v>
      </c>
      <c r="C922" t="s">
        <v>80</v>
      </c>
      <c r="D922" t="s">
        <v>12</v>
      </c>
      <c r="E922" t="s">
        <v>4</v>
      </c>
      <c r="F922" s="19">
        <v>0.25</v>
      </c>
      <c r="G922" s="25">
        <v>6</v>
      </c>
      <c r="H922" s="19" t="str">
        <f t="shared" si="15"/>
        <v>MMMBT Away from Va Beach Non-Summer Thursday 6</v>
      </c>
      <c r="I922" s="11">
        <f>+MMMBT!F38</f>
        <v>2976.6388888888887</v>
      </c>
    </row>
    <row r="923" spans="1:9" x14ac:dyDescent="0.25">
      <c r="A923" t="s">
        <v>58</v>
      </c>
      <c r="B923" t="s">
        <v>56</v>
      </c>
      <c r="C923" t="s">
        <v>80</v>
      </c>
      <c r="D923" t="s">
        <v>12</v>
      </c>
      <c r="E923" t="s">
        <v>4</v>
      </c>
      <c r="F923" s="19">
        <v>0.29166666666666702</v>
      </c>
      <c r="G923" s="25">
        <v>7</v>
      </c>
      <c r="H923" s="19" t="str">
        <f t="shared" si="15"/>
        <v>MMMBT Away from Va Beach Non-Summer Thursday 7</v>
      </c>
      <c r="I923" s="14">
        <f>+MMMBT!F39</f>
        <v>3200.6111111111113</v>
      </c>
    </row>
    <row r="924" spans="1:9" x14ac:dyDescent="0.25">
      <c r="A924" t="s">
        <v>58</v>
      </c>
      <c r="B924" t="s">
        <v>56</v>
      </c>
      <c r="C924" t="s">
        <v>80</v>
      </c>
      <c r="D924" t="s">
        <v>12</v>
      </c>
      <c r="E924" t="s">
        <v>4</v>
      </c>
      <c r="F924" s="19">
        <v>0.33333333333333298</v>
      </c>
      <c r="G924" s="25">
        <v>8</v>
      </c>
      <c r="H924" s="19" t="str">
        <f t="shared" si="15"/>
        <v>MMMBT Away from Va Beach Non-Summer Thursday 8</v>
      </c>
      <c r="I924" s="11">
        <f>+MMMBT!F40</f>
        <v>2309.6388888888887</v>
      </c>
    </row>
    <row r="925" spans="1:9" x14ac:dyDescent="0.25">
      <c r="A925" t="s">
        <v>58</v>
      </c>
      <c r="B925" t="s">
        <v>56</v>
      </c>
      <c r="C925" t="s">
        <v>80</v>
      </c>
      <c r="D925" t="s">
        <v>12</v>
      </c>
      <c r="E925" t="s">
        <v>4</v>
      </c>
      <c r="F925" s="19">
        <v>0.375</v>
      </c>
      <c r="G925" s="25">
        <v>9</v>
      </c>
      <c r="H925" s="19" t="str">
        <f t="shared" si="15"/>
        <v>MMMBT Away from Va Beach Non-Summer Thursday 9</v>
      </c>
      <c r="I925" s="14">
        <f>+MMMBT!F41</f>
        <v>1645.1666666666665</v>
      </c>
    </row>
    <row r="926" spans="1:9" x14ac:dyDescent="0.25">
      <c r="A926" t="s">
        <v>58</v>
      </c>
      <c r="B926" t="s">
        <v>56</v>
      </c>
      <c r="C926" t="s">
        <v>80</v>
      </c>
      <c r="D926" t="s">
        <v>12</v>
      </c>
      <c r="E926" t="s">
        <v>4</v>
      </c>
      <c r="F926" s="19">
        <v>0.41666666666666702</v>
      </c>
      <c r="G926" s="25">
        <v>10</v>
      </c>
      <c r="H926" s="19" t="str">
        <f t="shared" si="15"/>
        <v>MMMBT Away from Va Beach Non-Summer Thursday 10</v>
      </c>
      <c r="I926" s="11">
        <f>+MMMBT!F42</f>
        <v>1500.8055555555557</v>
      </c>
    </row>
    <row r="927" spans="1:9" x14ac:dyDescent="0.25">
      <c r="A927" t="s">
        <v>58</v>
      </c>
      <c r="B927" t="s">
        <v>56</v>
      </c>
      <c r="C927" t="s">
        <v>80</v>
      </c>
      <c r="D927" t="s">
        <v>12</v>
      </c>
      <c r="E927" t="s">
        <v>4</v>
      </c>
      <c r="F927" s="19">
        <v>0.45833333333333298</v>
      </c>
      <c r="G927" s="25">
        <v>11</v>
      </c>
      <c r="H927" s="19" t="str">
        <f t="shared" si="15"/>
        <v>MMMBT Away from Va Beach Non-Summer Thursday 11</v>
      </c>
      <c r="I927" s="14">
        <f>+MMMBT!F43</f>
        <v>1513.2777777777776</v>
      </c>
    </row>
    <row r="928" spans="1:9" x14ac:dyDescent="0.25">
      <c r="A928" t="s">
        <v>58</v>
      </c>
      <c r="B928" t="s">
        <v>56</v>
      </c>
      <c r="C928" t="s">
        <v>80</v>
      </c>
      <c r="D928" t="s">
        <v>12</v>
      </c>
      <c r="E928" t="s">
        <v>4</v>
      </c>
      <c r="F928" s="19">
        <v>0.5</v>
      </c>
      <c r="G928" s="25">
        <v>12</v>
      </c>
      <c r="H928" s="19" t="str">
        <f t="shared" si="15"/>
        <v>MMMBT Away from Va Beach Non-Summer Thursday 12</v>
      </c>
      <c r="I928" s="11">
        <f>+MMMBT!F44</f>
        <v>1587.4166666666667</v>
      </c>
    </row>
    <row r="929" spans="1:9" x14ac:dyDescent="0.25">
      <c r="A929" t="s">
        <v>58</v>
      </c>
      <c r="B929" t="s">
        <v>56</v>
      </c>
      <c r="C929" t="s">
        <v>80</v>
      </c>
      <c r="D929" t="s">
        <v>12</v>
      </c>
      <c r="E929" t="s">
        <v>4</v>
      </c>
      <c r="F929" s="19">
        <v>0.54166666666666696</v>
      </c>
      <c r="G929" s="25">
        <v>13</v>
      </c>
      <c r="H929" s="19" t="str">
        <f t="shared" si="15"/>
        <v>MMMBT Away from Va Beach Non-Summer Thursday 13</v>
      </c>
      <c r="I929" s="14">
        <f>+MMMBT!F45</f>
        <v>1639.9722222222222</v>
      </c>
    </row>
    <row r="930" spans="1:9" x14ac:dyDescent="0.25">
      <c r="A930" t="s">
        <v>58</v>
      </c>
      <c r="B930" t="s">
        <v>56</v>
      </c>
      <c r="C930" t="s">
        <v>80</v>
      </c>
      <c r="D930" t="s">
        <v>12</v>
      </c>
      <c r="E930" t="s">
        <v>4</v>
      </c>
      <c r="F930" s="19">
        <v>0.58333333333333304</v>
      </c>
      <c r="G930" s="25">
        <v>14</v>
      </c>
      <c r="H930" s="19" t="str">
        <f t="shared" si="15"/>
        <v>MMMBT Away from Va Beach Non-Summer Thursday 14</v>
      </c>
      <c r="I930" s="11">
        <f>+MMMBT!F46</f>
        <v>2033.0277777777778</v>
      </c>
    </row>
    <row r="931" spans="1:9" x14ac:dyDescent="0.25">
      <c r="A931" t="s">
        <v>58</v>
      </c>
      <c r="B931" t="s">
        <v>56</v>
      </c>
      <c r="C931" t="s">
        <v>80</v>
      </c>
      <c r="D931" t="s">
        <v>12</v>
      </c>
      <c r="E931" t="s">
        <v>4</v>
      </c>
      <c r="F931" s="19">
        <v>0.625</v>
      </c>
      <c r="G931" s="25">
        <v>15</v>
      </c>
      <c r="H931" s="19" t="str">
        <f t="shared" si="15"/>
        <v>MMMBT Away from Va Beach Non-Summer Thursday 15</v>
      </c>
      <c r="I931" s="14">
        <f>+MMMBT!F47</f>
        <v>2502.8611111111109</v>
      </c>
    </row>
    <row r="932" spans="1:9" x14ac:dyDescent="0.25">
      <c r="A932" t="s">
        <v>58</v>
      </c>
      <c r="B932" t="s">
        <v>56</v>
      </c>
      <c r="C932" t="s">
        <v>80</v>
      </c>
      <c r="D932" t="s">
        <v>12</v>
      </c>
      <c r="E932" t="s">
        <v>4</v>
      </c>
      <c r="F932" s="19">
        <v>0.66666666666666696</v>
      </c>
      <c r="G932" s="25">
        <v>16</v>
      </c>
      <c r="H932" s="19" t="str">
        <f t="shared" si="15"/>
        <v>MMMBT Away from Va Beach Non-Summer Thursday 16</v>
      </c>
      <c r="I932" s="11">
        <f>+MMMBT!F48</f>
        <v>2783.1666666666665</v>
      </c>
    </row>
    <row r="933" spans="1:9" x14ac:dyDescent="0.25">
      <c r="A933" t="s">
        <v>58</v>
      </c>
      <c r="B933" t="s">
        <v>56</v>
      </c>
      <c r="C933" t="s">
        <v>80</v>
      </c>
      <c r="D933" t="s">
        <v>12</v>
      </c>
      <c r="E933" t="s">
        <v>4</v>
      </c>
      <c r="F933" s="19">
        <v>0.70833333333333304</v>
      </c>
      <c r="G933" s="25">
        <v>17</v>
      </c>
      <c r="H933" s="19" t="str">
        <f t="shared" ref="H933:H996" si="16">+CONCATENATE(A933," ",C933," ",D933," ",E933," ",G933)</f>
        <v>MMMBT Away from Va Beach Non-Summer Thursday 17</v>
      </c>
      <c r="I933" s="14">
        <f>+MMMBT!F49</f>
        <v>2469.5</v>
      </c>
    </row>
    <row r="934" spans="1:9" x14ac:dyDescent="0.25">
      <c r="A934" t="s">
        <v>58</v>
      </c>
      <c r="B934" t="s">
        <v>56</v>
      </c>
      <c r="C934" t="s">
        <v>80</v>
      </c>
      <c r="D934" t="s">
        <v>12</v>
      </c>
      <c r="E934" t="s">
        <v>4</v>
      </c>
      <c r="F934" s="19">
        <v>0.75</v>
      </c>
      <c r="G934" s="25">
        <v>18</v>
      </c>
      <c r="H934" s="19" t="str">
        <f t="shared" si="16"/>
        <v>MMMBT Away from Va Beach Non-Summer Thursday 18</v>
      </c>
      <c r="I934" s="11">
        <f>+MMMBT!F50</f>
        <v>1942.9722222222222</v>
      </c>
    </row>
    <row r="935" spans="1:9" x14ac:dyDescent="0.25">
      <c r="A935" t="s">
        <v>58</v>
      </c>
      <c r="B935" t="s">
        <v>56</v>
      </c>
      <c r="C935" t="s">
        <v>80</v>
      </c>
      <c r="D935" t="s">
        <v>12</v>
      </c>
      <c r="E935" t="s">
        <v>4</v>
      </c>
      <c r="F935" s="19">
        <v>0.79166666666666696</v>
      </c>
      <c r="G935" s="25">
        <v>19</v>
      </c>
      <c r="H935" s="19" t="str">
        <f t="shared" si="16"/>
        <v>MMMBT Away from Va Beach Non-Summer Thursday 19</v>
      </c>
      <c r="I935" s="14">
        <f>+MMMBT!F51</f>
        <v>1165.5555555555554</v>
      </c>
    </row>
    <row r="936" spans="1:9" x14ac:dyDescent="0.25">
      <c r="A936" t="s">
        <v>58</v>
      </c>
      <c r="B936" t="s">
        <v>56</v>
      </c>
      <c r="C936" t="s">
        <v>80</v>
      </c>
      <c r="D936" t="s">
        <v>12</v>
      </c>
      <c r="E936" t="s">
        <v>4</v>
      </c>
      <c r="F936" s="19">
        <v>0.83333333333333304</v>
      </c>
      <c r="G936" s="25">
        <v>20</v>
      </c>
      <c r="H936" s="19" t="str">
        <f t="shared" si="16"/>
        <v>MMMBT Away from Va Beach Non-Summer Thursday 20</v>
      </c>
      <c r="I936" s="11">
        <f>+MMMBT!F52</f>
        <v>869.66666666666663</v>
      </c>
    </row>
    <row r="937" spans="1:9" x14ac:dyDescent="0.25">
      <c r="A937" t="s">
        <v>58</v>
      </c>
      <c r="B937" t="s">
        <v>56</v>
      </c>
      <c r="C937" t="s">
        <v>80</v>
      </c>
      <c r="D937" t="s">
        <v>12</v>
      </c>
      <c r="E937" t="s">
        <v>4</v>
      </c>
      <c r="F937" s="19">
        <v>0.875</v>
      </c>
      <c r="G937" s="25">
        <v>21</v>
      </c>
      <c r="H937" s="19" t="str">
        <f t="shared" si="16"/>
        <v>MMMBT Away from Va Beach Non-Summer Thursday 21</v>
      </c>
      <c r="I937" s="14">
        <f>+MMMBT!F53</f>
        <v>765.27777777777783</v>
      </c>
    </row>
    <row r="938" spans="1:9" x14ac:dyDescent="0.25">
      <c r="A938" t="s">
        <v>58</v>
      </c>
      <c r="B938" t="s">
        <v>56</v>
      </c>
      <c r="C938" t="s">
        <v>80</v>
      </c>
      <c r="D938" t="s">
        <v>12</v>
      </c>
      <c r="E938" t="s">
        <v>4</v>
      </c>
      <c r="F938" s="19">
        <v>0.91666666666666696</v>
      </c>
      <c r="G938" s="25">
        <v>22</v>
      </c>
      <c r="H938" s="19" t="str">
        <f t="shared" si="16"/>
        <v>MMMBT Away from Va Beach Non-Summer Thursday 22</v>
      </c>
      <c r="I938" s="11">
        <f>+MMMBT!F54</f>
        <v>654.11111111111109</v>
      </c>
    </row>
    <row r="939" spans="1:9" ht="15.75" thickBot="1" x14ac:dyDescent="0.3">
      <c r="A939" t="s">
        <v>58</v>
      </c>
      <c r="B939" t="s">
        <v>56</v>
      </c>
      <c r="C939" t="s">
        <v>80</v>
      </c>
      <c r="D939" t="s">
        <v>12</v>
      </c>
      <c r="E939" t="s">
        <v>4</v>
      </c>
      <c r="F939" s="19">
        <v>0.95833333333333304</v>
      </c>
      <c r="G939" s="25">
        <v>23</v>
      </c>
      <c r="H939" s="19" t="str">
        <f t="shared" si="16"/>
        <v>MMMBT Away from Va Beach Non-Summer Thursday 23</v>
      </c>
      <c r="I939" s="16">
        <f>+MMMBT!F55</f>
        <v>375.69444444444446</v>
      </c>
    </row>
    <row r="940" spans="1:9" x14ac:dyDescent="0.25">
      <c r="A940" t="s">
        <v>58</v>
      </c>
      <c r="B940" t="s">
        <v>56</v>
      </c>
      <c r="C940" t="s">
        <v>80</v>
      </c>
      <c r="D940" t="s">
        <v>12</v>
      </c>
      <c r="E940" t="s">
        <v>5</v>
      </c>
      <c r="F940" s="19">
        <v>0</v>
      </c>
      <c r="G940" s="25">
        <v>0</v>
      </c>
      <c r="H940" s="19" t="str">
        <f t="shared" si="16"/>
        <v>MMMBT Away from Va Beach Non-Summer Friday 0</v>
      </c>
      <c r="I940" s="11">
        <f>+MMMBT!G32</f>
        <v>245.16666666666669</v>
      </c>
    </row>
    <row r="941" spans="1:9" x14ac:dyDescent="0.25">
      <c r="A941" t="s">
        <v>58</v>
      </c>
      <c r="B941" t="s">
        <v>56</v>
      </c>
      <c r="C941" t="s">
        <v>80</v>
      </c>
      <c r="D941" t="s">
        <v>12</v>
      </c>
      <c r="E941" t="s">
        <v>5</v>
      </c>
      <c r="F941" s="19">
        <v>4.1666666666666664E-2</v>
      </c>
      <c r="G941" s="25">
        <v>1</v>
      </c>
      <c r="H941" s="19" t="str">
        <f t="shared" si="16"/>
        <v>MMMBT Away from Va Beach Non-Summer Friday 1</v>
      </c>
      <c r="I941" s="14">
        <f>+MMMBT!G33</f>
        <v>155.38888888888889</v>
      </c>
    </row>
    <row r="942" spans="1:9" x14ac:dyDescent="0.25">
      <c r="A942" t="s">
        <v>58</v>
      </c>
      <c r="B942" t="s">
        <v>56</v>
      </c>
      <c r="C942" t="s">
        <v>80</v>
      </c>
      <c r="D942" t="s">
        <v>12</v>
      </c>
      <c r="E942" t="s">
        <v>5</v>
      </c>
      <c r="F942" s="19">
        <v>8.3333333333333329E-2</v>
      </c>
      <c r="G942" s="25">
        <v>2</v>
      </c>
      <c r="H942" s="19" t="str">
        <f t="shared" si="16"/>
        <v>MMMBT Away from Va Beach Non-Summer Friday 2</v>
      </c>
      <c r="I942" s="11">
        <f>+MMMBT!G34</f>
        <v>165.05555555555554</v>
      </c>
    </row>
    <row r="943" spans="1:9" x14ac:dyDescent="0.25">
      <c r="A943" t="s">
        <v>58</v>
      </c>
      <c r="B943" t="s">
        <v>56</v>
      </c>
      <c r="C943" t="s">
        <v>80</v>
      </c>
      <c r="D943" t="s">
        <v>12</v>
      </c>
      <c r="E943" t="s">
        <v>5</v>
      </c>
      <c r="F943" s="19">
        <v>0.125</v>
      </c>
      <c r="G943" s="25">
        <v>3</v>
      </c>
      <c r="H943" s="19" t="str">
        <f t="shared" si="16"/>
        <v>MMMBT Away from Va Beach Non-Summer Friday 3</v>
      </c>
      <c r="I943" s="14">
        <f>+MMMBT!G35</f>
        <v>236.08333333333337</v>
      </c>
    </row>
    <row r="944" spans="1:9" x14ac:dyDescent="0.25">
      <c r="A944" t="s">
        <v>58</v>
      </c>
      <c r="B944" t="s">
        <v>56</v>
      </c>
      <c r="C944" t="s">
        <v>80</v>
      </c>
      <c r="D944" t="s">
        <v>12</v>
      </c>
      <c r="E944" t="s">
        <v>5</v>
      </c>
      <c r="F944" s="19">
        <v>0.16666666666666699</v>
      </c>
      <c r="G944" s="25">
        <v>4</v>
      </c>
      <c r="H944" s="19" t="str">
        <f t="shared" si="16"/>
        <v>MMMBT Away from Va Beach Non-Summer Friday 4</v>
      </c>
      <c r="I944" s="11">
        <f>+MMMBT!G36</f>
        <v>553.91666666666663</v>
      </c>
    </row>
    <row r="945" spans="1:9" x14ac:dyDescent="0.25">
      <c r="A945" t="s">
        <v>58</v>
      </c>
      <c r="B945" t="s">
        <v>56</v>
      </c>
      <c r="C945" t="s">
        <v>80</v>
      </c>
      <c r="D945" t="s">
        <v>12</v>
      </c>
      <c r="E945" t="s">
        <v>5</v>
      </c>
      <c r="F945" s="19">
        <v>0.20833333333333301</v>
      </c>
      <c r="G945" s="25">
        <v>5</v>
      </c>
      <c r="H945" s="19" t="str">
        <f t="shared" si="16"/>
        <v>MMMBT Away from Va Beach Non-Summer Friday 5</v>
      </c>
      <c r="I945" s="14">
        <f>+MMMBT!G37</f>
        <v>1617</v>
      </c>
    </row>
    <row r="946" spans="1:9" x14ac:dyDescent="0.25">
      <c r="A946" t="s">
        <v>58</v>
      </c>
      <c r="B946" t="s">
        <v>56</v>
      </c>
      <c r="C946" t="s">
        <v>80</v>
      </c>
      <c r="D946" t="s">
        <v>12</v>
      </c>
      <c r="E946" t="s">
        <v>5</v>
      </c>
      <c r="F946" s="19">
        <v>0.25</v>
      </c>
      <c r="G946" s="25">
        <v>6</v>
      </c>
      <c r="H946" s="19" t="str">
        <f t="shared" si="16"/>
        <v>MMMBT Away from Va Beach Non-Summer Friday 6</v>
      </c>
      <c r="I946" s="11">
        <f>+MMMBT!G38</f>
        <v>2787.8333333333335</v>
      </c>
    </row>
    <row r="947" spans="1:9" x14ac:dyDescent="0.25">
      <c r="A947" t="s">
        <v>58</v>
      </c>
      <c r="B947" t="s">
        <v>56</v>
      </c>
      <c r="C947" t="s">
        <v>80</v>
      </c>
      <c r="D947" t="s">
        <v>12</v>
      </c>
      <c r="E947" t="s">
        <v>5</v>
      </c>
      <c r="F947" s="19">
        <v>0.29166666666666702</v>
      </c>
      <c r="G947" s="25">
        <v>7</v>
      </c>
      <c r="H947" s="19" t="str">
        <f t="shared" si="16"/>
        <v>MMMBT Away from Va Beach Non-Summer Friday 7</v>
      </c>
      <c r="I947" s="14">
        <f>+MMMBT!G39</f>
        <v>2980.4722222222226</v>
      </c>
    </row>
    <row r="948" spans="1:9" x14ac:dyDescent="0.25">
      <c r="A948" t="s">
        <v>58</v>
      </c>
      <c r="B948" t="s">
        <v>56</v>
      </c>
      <c r="C948" t="s">
        <v>80</v>
      </c>
      <c r="D948" t="s">
        <v>12</v>
      </c>
      <c r="E948" t="s">
        <v>5</v>
      </c>
      <c r="F948" s="19">
        <v>0.33333333333333298</v>
      </c>
      <c r="G948" s="25">
        <v>8</v>
      </c>
      <c r="H948" s="19" t="str">
        <f t="shared" si="16"/>
        <v>MMMBT Away from Va Beach Non-Summer Friday 8</v>
      </c>
      <c r="I948" s="11">
        <f>+MMMBT!G40</f>
        <v>2180.1388888888887</v>
      </c>
    </row>
    <row r="949" spans="1:9" x14ac:dyDescent="0.25">
      <c r="A949" t="s">
        <v>58</v>
      </c>
      <c r="B949" t="s">
        <v>56</v>
      </c>
      <c r="C949" t="s">
        <v>80</v>
      </c>
      <c r="D949" t="s">
        <v>12</v>
      </c>
      <c r="E949" t="s">
        <v>5</v>
      </c>
      <c r="F949" s="19">
        <v>0.375</v>
      </c>
      <c r="G949" s="25">
        <v>9</v>
      </c>
      <c r="H949" s="19" t="str">
        <f t="shared" si="16"/>
        <v>MMMBT Away from Va Beach Non-Summer Friday 9</v>
      </c>
      <c r="I949" s="14">
        <f>+MMMBT!G41</f>
        <v>1745.8611111111111</v>
      </c>
    </row>
    <row r="950" spans="1:9" x14ac:dyDescent="0.25">
      <c r="A950" t="s">
        <v>58</v>
      </c>
      <c r="B950" t="s">
        <v>56</v>
      </c>
      <c r="C950" t="s">
        <v>80</v>
      </c>
      <c r="D950" t="s">
        <v>12</v>
      </c>
      <c r="E950" t="s">
        <v>5</v>
      </c>
      <c r="F950" s="19">
        <v>0.41666666666666702</v>
      </c>
      <c r="G950" s="25">
        <v>10</v>
      </c>
      <c r="H950" s="19" t="str">
        <f t="shared" si="16"/>
        <v>MMMBT Away from Va Beach Non-Summer Friday 10</v>
      </c>
      <c r="I950" s="11">
        <f>+MMMBT!G42</f>
        <v>1668.1111111111111</v>
      </c>
    </row>
    <row r="951" spans="1:9" x14ac:dyDescent="0.25">
      <c r="A951" t="s">
        <v>58</v>
      </c>
      <c r="B951" t="s">
        <v>56</v>
      </c>
      <c r="C951" t="s">
        <v>80</v>
      </c>
      <c r="D951" t="s">
        <v>12</v>
      </c>
      <c r="E951" t="s">
        <v>5</v>
      </c>
      <c r="F951" s="19">
        <v>0.45833333333333298</v>
      </c>
      <c r="G951" s="25">
        <v>11</v>
      </c>
      <c r="H951" s="19" t="str">
        <f t="shared" si="16"/>
        <v>MMMBT Away from Va Beach Non-Summer Friday 11</v>
      </c>
      <c r="I951" s="14">
        <f>+MMMBT!G43</f>
        <v>1809.1666666666667</v>
      </c>
    </row>
    <row r="952" spans="1:9" x14ac:dyDescent="0.25">
      <c r="A952" t="s">
        <v>58</v>
      </c>
      <c r="B952" t="s">
        <v>56</v>
      </c>
      <c r="C952" t="s">
        <v>80</v>
      </c>
      <c r="D952" t="s">
        <v>12</v>
      </c>
      <c r="E952" t="s">
        <v>5</v>
      </c>
      <c r="F952" s="19">
        <v>0.5</v>
      </c>
      <c r="G952" s="25">
        <v>12</v>
      </c>
      <c r="H952" s="19" t="str">
        <f t="shared" si="16"/>
        <v>MMMBT Away from Va Beach Non-Summer Friday 12</v>
      </c>
      <c r="I952" s="11">
        <f>+MMMBT!G44</f>
        <v>1975.9166666666665</v>
      </c>
    </row>
    <row r="953" spans="1:9" x14ac:dyDescent="0.25">
      <c r="A953" t="s">
        <v>58</v>
      </c>
      <c r="B953" t="s">
        <v>56</v>
      </c>
      <c r="C953" t="s">
        <v>80</v>
      </c>
      <c r="D953" t="s">
        <v>12</v>
      </c>
      <c r="E953" t="s">
        <v>5</v>
      </c>
      <c r="F953" s="19">
        <v>0.54166666666666696</v>
      </c>
      <c r="G953" s="25">
        <v>13</v>
      </c>
      <c r="H953" s="19" t="str">
        <f t="shared" si="16"/>
        <v>MMMBT Away from Va Beach Non-Summer Friday 13</v>
      </c>
      <c r="I953" s="14">
        <f>+MMMBT!G45</f>
        <v>2070.7222222222222</v>
      </c>
    </row>
    <row r="954" spans="1:9" x14ac:dyDescent="0.25">
      <c r="A954" t="s">
        <v>58</v>
      </c>
      <c r="B954" t="s">
        <v>56</v>
      </c>
      <c r="C954" t="s">
        <v>80</v>
      </c>
      <c r="D954" t="s">
        <v>12</v>
      </c>
      <c r="E954" t="s">
        <v>5</v>
      </c>
      <c r="F954" s="19">
        <v>0.58333333333333304</v>
      </c>
      <c r="G954" s="25">
        <v>14</v>
      </c>
      <c r="H954" s="19" t="str">
        <f t="shared" si="16"/>
        <v>MMMBT Away from Va Beach Non-Summer Friday 14</v>
      </c>
      <c r="I954" s="11">
        <f>+MMMBT!G46</f>
        <v>2460.4444444444443</v>
      </c>
    </row>
    <row r="955" spans="1:9" x14ac:dyDescent="0.25">
      <c r="A955" t="s">
        <v>58</v>
      </c>
      <c r="B955" t="s">
        <v>56</v>
      </c>
      <c r="C955" t="s">
        <v>80</v>
      </c>
      <c r="D955" t="s">
        <v>12</v>
      </c>
      <c r="E955" t="s">
        <v>5</v>
      </c>
      <c r="F955" s="19">
        <v>0.625</v>
      </c>
      <c r="G955" s="25">
        <v>15</v>
      </c>
      <c r="H955" s="19" t="str">
        <f t="shared" si="16"/>
        <v>MMMBT Away from Va Beach Non-Summer Friday 15</v>
      </c>
      <c r="I955" s="14">
        <f>+MMMBT!G47</f>
        <v>2687.833333333333</v>
      </c>
    </row>
    <row r="956" spans="1:9" x14ac:dyDescent="0.25">
      <c r="A956" t="s">
        <v>58</v>
      </c>
      <c r="B956" t="s">
        <v>56</v>
      </c>
      <c r="C956" t="s">
        <v>80</v>
      </c>
      <c r="D956" t="s">
        <v>12</v>
      </c>
      <c r="E956" t="s">
        <v>5</v>
      </c>
      <c r="F956" s="19">
        <v>0.66666666666666696</v>
      </c>
      <c r="G956" s="25">
        <v>16</v>
      </c>
      <c r="H956" s="19" t="str">
        <f t="shared" si="16"/>
        <v>MMMBT Away from Va Beach Non-Summer Friday 16</v>
      </c>
      <c r="I956" s="11">
        <f>+MMMBT!G48</f>
        <v>2659.7777777777778</v>
      </c>
    </row>
    <row r="957" spans="1:9" x14ac:dyDescent="0.25">
      <c r="A957" t="s">
        <v>58</v>
      </c>
      <c r="B957" t="s">
        <v>56</v>
      </c>
      <c r="C957" t="s">
        <v>80</v>
      </c>
      <c r="D957" t="s">
        <v>12</v>
      </c>
      <c r="E957" t="s">
        <v>5</v>
      </c>
      <c r="F957" s="19">
        <v>0.70833333333333304</v>
      </c>
      <c r="G957" s="25">
        <v>17</v>
      </c>
      <c r="H957" s="19" t="str">
        <f t="shared" si="16"/>
        <v>MMMBT Away from Va Beach Non-Summer Friday 17</v>
      </c>
      <c r="I957" s="14">
        <f>+MMMBT!G49</f>
        <v>2554.5833333333335</v>
      </c>
    </row>
    <row r="958" spans="1:9" x14ac:dyDescent="0.25">
      <c r="A958" t="s">
        <v>58</v>
      </c>
      <c r="B958" t="s">
        <v>56</v>
      </c>
      <c r="C958" t="s">
        <v>80</v>
      </c>
      <c r="D958" t="s">
        <v>12</v>
      </c>
      <c r="E958" t="s">
        <v>5</v>
      </c>
      <c r="F958" s="19">
        <v>0.75</v>
      </c>
      <c r="G958" s="25">
        <v>18</v>
      </c>
      <c r="H958" s="19" t="str">
        <f t="shared" si="16"/>
        <v>MMMBT Away from Va Beach Non-Summer Friday 18</v>
      </c>
      <c r="I958" s="11">
        <f>+MMMBT!G50</f>
        <v>2060.4444444444443</v>
      </c>
    </row>
    <row r="959" spans="1:9" x14ac:dyDescent="0.25">
      <c r="A959" t="s">
        <v>58</v>
      </c>
      <c r="B959" t="s">
        <v>56</v>
      </c>
      <c r="C959" t="s">
        <v>80</v>
      </c>
      <c r="D959" t="s">
        <v>12</v>
      </c>
      <c r="E959" t="s">
        <v>5</v>
      </c>
      <c r="F959" s="19">
        <v>0.79166666666666696</v>
      </c>
      <c r="G959" s="25">
        <v>19</v>
      </c>
      <c r="H959" s="19" t="str">
        <f t="shared" si="16"/>
        <v>MMMBT Away from Va Beach Non-Summer Friday 19</v>
      </c>
      <c r="I959" s="14">
        <f>+MMMBT!G51</f>
        <v>1476.8888888888889</v>
      </c>
    </row>
    <row r="960" spans="1:9" x14ac:dyDescent="0.25">
      <c r="A960" t="s">
        <v>58</v>
      </c>
      <c r="B960" t="s">
        <v>56</v>
      </c>
      <c r="C960" t="s">
        <v>80</v>
      </c>
      <c r="D960" t="s">
        <v>12</v>
      </c>
      <c r="E960" t="s">
        <v>5</v>
      </c>
      <c r="F960" s="19">
        <v>0.83333333333333304</v>
      </c>
      <c r="G960" s="25">
        <v>20</v>
      </c>
      <c r="H960" s="19" t="str">
        <f t="shared" si="16"/>
        <v>MMMBT Away from Va Beach Non-Summer Friday 20</v>
      </c>
      <c r="I960" s="11">
        <f>+MMMBT!G52</f>
        <v>1037.9444444444446</v>
      </c>
    </row>
    <row r="961" spans="1:9" x14ac:dyDescent="0.25">
      <c r="A961" t="s">
        <v>58</v>
      </c>
      <c r="B961" t="s">
        <v>56</v>
      </c>
      <c r="C961" t="s">
        <v>80</v>
      </c>
      <c r="D961" t="s">
        <v>12</v>
      </c>
      <c r="E961" t="s">
        <v>5</v>
      </c>
      <c r="F961" s="19">
        <v>0.875</v>
      </c>
      <c r="G961" s="25">
        <v>21</v>
      </c>
      <c r="H961" s="19" t="str">
        <f t="shared" si="16"/>
        <v>MMMBT Away from Va Beach Non-Summer Friday 21</v>
      </c>
      <c r="I961" s="14">
        <f>+MMMBT!G53</f>
        <v>886.44444444444446</v>
      </c>
    </row>
    <row r="962" spans="1:9" x14ac:dyDescent="0.25">
      <c r="A962" t="s">
        <v>58</v>
      </c>
      <c r="B962" t="s">
        <v>56</v>
      </c>
      <c r="C962" t="s">
        <v>80</v>
      </c>
      <c r="D962" t="s">
        <v>12</v>
      </c>
      <c r="E962" t="s">
        <v>5</v>
      </c>
      <c r="F962" s="19">
        <v>0.91666666666666696</v>
      </c>
      <c r="G962" s="25">
        <v>22</v>
      </c>
      <c r="H962" s="19" t="str">
        <f t="shared" si="16"/>
        <v>MMMBT Away from Va Beach Non-Summer Friday 22</v>
      </c>
      <c r="I962" s="11">
        <f>+MMMBT!G54</f>
        <v>752.58333333333326</v>
      </c>
    </row>
    <row r="963" spans="1:9" ht="15.75" thickBot="1" x14ac:dyDescent="0.3">
      <c r="A963" t="s">
        <v>58</v>
      </c>
      <c r="B963" t="s">
        <v>56</v>
      </c>
      <c r="C963" t="s">
        <v>80</v>
      </c>
      <c r="D963" t="s">
        <v>12</v>
      </c>
      <c r="E963" t="s">
        <v>5</v>
      </c>
      <c r="F963" s="19">
        <v>0.95833333333333304</v>
      </c>
      <c r="G963" s="25">
        <v>23</v>
      </c>
      <c r="H963" s="19" t="str">
        <f t="shared" si="16"/>
        <v>MMMBT Away from Va Beach Non-Summer Friday 23</v>
      </c>
      <c r="I963" s="16">
        <f>+MMMBT!G55</f>
        <v>511.6111111111112</v>
      </c>
    </row>
    <row r="964" spans="1:9" x14ac:dyDescent="0.25">
      <c r="A964" t="s">
        <v>58</v>
      </c>
      <c r="B964" t="s">
        <v>56</v>
      </c>
      <c r="C964" t="s">
        <v>80</v>
      </c>
      <c r="D964" t="s">
        <v>12</v>
      </c>
      <c r="E964" t="s">
        <v>6</v>
      </c>
      <c r="F964" s="19">
        <v>0</v>
      </c>
      <c r="G964" s="25">
        <v>0</v>
      </c>
      <c r="H964" s="19" t="str">
        <f t="shared" si="16"/>
        <v>MMMBT Away from Va Beach Non-Summer Saturday 0</v>
      </c>
      <c r="I964" s="11">
        <f>+MMMBT!H32</f>
        <v>333.61111111111109</v>
      </c>
    </row>
    <row r="965" spans="1:9" x14ac:dyDescent="0.25">
      <c r="A965" t="s">
        <v>58</v>
      </c>
      <c r="B965" t="s">
        <v>56</v>
      </c>
      <c r="C965" t="s">
        <v>80</v>
      </c>
      <c r="D965" t="s">
        <v>12</v>
      </c>
      <c r="E965" t="s">
        <v>6</v>
      </c>
      <c r="F965" s="19">
        <v>4.1666666666666664E-2</v>
      </c>
      <c r="G965" s="25">
        <v>1</v>
      </c>
      <c r="H965" s="19" t="str">
        <f t="shared" si="16"/>
        <v>MMMBT Away from Va Beach Non-Summer Saturday 1</v>
      </c>
      <c r="I965" s="14">
        <f>+MMMBT!H33</f>
        <v>214.66666666666669</v>
      </c>
    </row>
    <row r="966" spans="1:9" x14ac:dyDescent="0.25">
      <c r="A966" t="s">
        <v>58</v>
      </c>
      <c r="B966" t="s">
        <v>56</v>
      </c>
      <c r="C966" t="s">
        <v>80</v>
      </c>
      <c r="D966" t="s">
        <v>12</v>
      </c>
      <c r="E966" t="s">
        <v>6</v>
      </c>
      <c r="F966" s="19">
        <v>8.3333333333333329E-2</v>
      </c>
      <c r="G966" s="25">
        <v>2</v>
      </c>
      <c r="H966" s="19" t="str">
        <f t="shared" si="16"/>
        <v>MMMBT Away from Va Beach Non-Summer Saturday 2</v>
      </c>
      <c r="I966" s="11">
        <f>+MMMBT!H34</f>
        <v>197.66666666666666</v>
      </c>
    </row>
    <row r="967" spans="1:9" x14ac:dyDescent="0.25">
      <c r="A967" t="s">
        <v>58</v>
      </c>
      <c r="B967" t="s">
        <v>56</v>
      </c>
      <c r="C967" t="s">
        <v>80</v>
      </c>
      <c r="D967" t="s">
        <v>12</v>
      </c>
      <c r="E967" t="s">
        <v>6</v>
      </c>
      <c r="F967" s="19">
        <v>0.125</v>
      </c>
      <c r="G967" s="25">
        <v>3</v>
      </c>
      <c r="H967" s="19" t="str">
        <f t="shared" si="16"/>
        <v>MMMBT Away from Va Beach Non-Summer Saturday 3</v>
      </c>
      <c r="I967" s="14">
        <f>+MMMBT!H35</f>
        <v>186.11111111111109</v>
      </c>
    </row>
    <row r="968" spans="1:9" x14ac:dyDescent="0.25">
      <c r="A968" t="s">
        <v>58</v>
      </c>
      <c r="B968" t="s">
        <v>56</v>
      </c>
      <c r="C968" t="s">
        <v>80</v>
      </c>
      <c r="D968" t="s">
        <v>12</v>
      </c>
      <c r="E968" t="s">
        <v>6</v>
      </c>
      <c r="F968" s="19">
        <v>0.16666666666666699</v>
      </c>
      <c r="G968" s="25">
        <v>4</v>
      </c>
      <c r="H968" s="19" t="str">
        <f t="shared" si="16"/>
        <v>MMMBT Away from Va Beach Non-Summer Saturday 4</v>
      </c>
      <c r="I968" s="11">
        <f>+MMMBT!H36</f>
        <v>353.25</v>
      </c>
    </row>
    <row r="969" spans="1:9" x14ac:dyDescent="0.25">
      <c r="A969" t="s">
        <v>58</v>
      </c>
      <c r="B969" t="s">
        <v>56</v>
      </c>
      <c r="C969" t="s">
        <v>80</v>
      </c>
      <c r="D969" t="s">
        <v>12</v>
      </c>
      <c r="E969" t="s">
        <v>6</v>
      </c>
      <c r="F969" s="19">
        <v>0.20833333333333301</v>
      </c>
      <c r="G969" s="25">
        <v>5</v>
      </c>
      <c r="H969" s="19" t="str">
        <f t="shared" si="16"/>
        <v>MMMBT Away from Va Beach Non-Summer Saturday 5</v>
      </c>
      <c r="I969" s="14">
        <f>+MMMBT!H37</f>
        <v>726.08333333333326</v>
      </c>
    </row>
    <row r="970" spans="1:9" x14ac:dyDescent="0.25">
      <c r="A970" t="s">
        <v>58</v>
      </c>
      <c r="B970" t="s">
        <v>56</v>
      </c>
      <c r="C970" t="s">
        <v>80</v>
      </c>
      <c r="D970" t="s">
        <v>12</v>
      </c>
      <c r="E970" t="s">
        <v>6</v>
      </c>
      <c r="F970" s="19">
        <v>0.25</v>
      </c>
      <c r="G970" s="25">
        <v>6</v>
      </c>
      <c r="H970" s="19" t="str">
        <f t="shared" si="16"/>
        <v>MMMBT Away from Va Beach Non-Summer Saturday 6</v>
      </c>
      <c r="I970" s="11">
        <f>+MMMBT!H38</f>
        <v>757.97222222222217</v>
      </c>
    </row>
    <row r="971" spans="1:9" x14ac:dyDescent="0.25">
      <c r="A971" t="s">
        <v>58</v>
      </c>
      <c r="B971" t="s">
        <v>56</v>
      </c>
      <c r="C971" t="s">
        <v>80</v>
      </c>
      <c r="D971" t="s">
        <v>12</v>
      </c>
      <c r="E971" t="s">
        <v>6</v>
      </c>
      <c r="F971" s="19">
        <v>0.29166666666666702</v>
      </c>
      <c r="G971" s="25">
        <v>7</v>
      </c>
      <c r="H971" s="19" t="str">
        <f t="shared" si="16"/>
        <v>MMMBT Away from Va Beach Non-Summer Saturday 7</v>
      </c>
      <c r="I971" s="14">
        <f>+MMMBT!H39</f>
        <v>1040.8611111111111</v>
      </c>
    </row>
    <row r="972" spans="1:9" x14ac:dyDescent="0.25">
      <c r="A972" t="s">
        <v>58</v>
      </c>
      <c r="B972" t="s">
        <v>56</v>
      </c>
      <c r="C972" t="s">
        <v>80</v>
      </c>
      <c r="D972" t="s">
        <v>12</v>
      </c>
      <c r="E972" t="s">
        <v>6</v>
      </c>
      <c r="F972" s="19">
        <v>0.33333333333333298</v>
      </c>
      <c r="G972" s="25">
        <v>8</v>
      </c>
      <c r="H972" s="19" t="str">
        <f t="shared" si="16"/>
        <v>MMMBT Away from Va Beach Non-Summer Saturday 8</v>
      </c>
      <c r="I972" s="11">
        <f>+MMMBT!H40</f>
        <v>1290.1111111111113</v>
      </c>
    </row>
    <row r="973" spans="1:9" x14ac:dyDescent="0.25">
      <c r="A973" t="s">
        <v>58</v>
      </c>
      <c r="B973" t="s">
        <v>56</v>
      </c>
      <c r="C973" t="s">
        <v>80</v>
      </c>
      <c r="D973" t="s">
        <v>12</v>
      </c>
      <c r="E973" t="s">
        <v>6</v>
      </c>
      <c r="F973" s="19">
        <v>0.375</v>
      </c>
      <c r="G973" s="25">
        <v>9</v>
      </c>
      <c r="H973" s="19" t="str">
        <f t="shared" si="16"/>
        <v>MMMBT Away from Va Beach Non-Summer Saturday 9</v>
      </c>
      <c r="I973" s="14">
        <f>+MMMBT!H41</f>
        <v>1430.3333333333335</v>
      </c>
    </row>
    <row r="974" spans="1:9" x14ac:dyDescent="0.25">
      <c r="A974" t="s">
        <v>58</v>
      </c>
      <c r="B974" t="s">
        <v>56</v>
      </c>
      <c r="C974" t="s">
        <v>80</v>
      </c>
      <c r="D974" t="s">
        <v>12</v>
      </c>
      <c r="E974" t="s">
        <v>6</v>
      </c>
      <c r="F974" s="19">
        <v>0.41666666666666702</v>
      </c>
      <c r="G974" s="25">
        <v>10</v>
      </c>
      <c r="H974" s="19" t="str">
        <f t="shared" si="16"/>
        <v>MMMBT Away from Va Beach Non-Summer Saturday 10</v>
      </c>
      <c r="I974" s="11">
        <f>+MMMBT!H42</f>
        <v>1587.1388888888891</v>
      </c>
    </row>
    <row r="975" spans="1:9" x14ac:dyDescent="0.25">
      <c r="A975" t="s">
        <v>58</v>
      </c>
      <c r="B975" t="s">
        <v>56</v>
      </c>
      <c r="C975" t="s">
        <v>80</v>
      </c>
      <c r="D975" t="s">
        <v>12</v>
      </c>
      <c r="E975" t="s">
        <v>6</v>
      </c>
      <c r="F975" s="19">
        <v>0.45833333333333298</v>
      </c>
      <c r="G975" s="25">
        <v>11</v>
      </c>
      <c r="H975" s="19" t="str">
        <f t="shared" si="16"/>
        <v>MMMBT Away from Va Beach Non-Summer Saturday 11</v>
      </c>
      <c r="I975" s="14">
        <f>+MMMBT!H43</f>
        <v>1719.4166666666665</v>
      </c>
    </row>
    <row r="976" spans="1:9" x14ac:dyDescent="0.25">
      <c r="A976" t="s">
        <v>58</v>
      </c>
      <c r="B976" t="s">
        <v>56</v>
      </c>
      <c r="C976" t="s">
        <v>80</v>
      </c>
      <c r="D976" t="s">
        <v>12</v>
      </c>
      <c r="E976" t="s">
        <v>6</v>
      </c>
      <c r="F976" s="19">
        <v>0.5</v>
      </c>
      <c r="G976" s="25">
        <v>12</v>
      </c>
      <c r="H976" s="19" t="str">
        <f t="shared" si="16"/>
        <v>MMMBT Away from Va Beach Non-Summer Saturday 12</v>
      </c>
      <c r="I976" s="11">
        <f>+MMMBT!H44</f>
        <v>1817.4166666666667</v>
      </c>
    </row>
    <row r="977" spans="1:9" x14ac:dyDescent="0.25">
      <c r="A977" t="s">
        <v>58</v>
      </c>
      <c r="B977" t="s">
        <v>56</v>
      </c>
      <c r="C977" t="s">
        <v>80</v>
      </c>
      <c r="D977" t="s">
        <v>12</v>
      </c>
      <c r="E977" t="s">
        <v>6</v>
      </c>
      <c r="F977" s="19">
        <v>0.54166666666666696</v>
      </c>
      <c r="G977" s="25">
        <v>13</v>
      </c>
      <c r="H977" s="19" t="str">
        <f t="shared" si="16"/>
        <v>MMMBT Away from Va Beach Non-Summer Saturday 13</v>
      </c>
      <c r="I977" s="14">
        <f>+MMMBT!H45</f>
        <v>1824.6666666666667</v>
      </c>
    </row>
    <row r="978" spans="1:9" x14ac:dyDescent="0.25">
      <c r="A978" t="s">
        <v>58</v>
      </c>
      <c r="B978" t="s">
        <v>56</v>
      </c>
      <c r="C978" t="s">
        <v>80</v>
      </c>
      <c r="D978" t="s">
        <v>12</v>
      </c>
      <c r="E978" t="s">
        <v>6</v>
      </c>
      <c r="F978" s="19">
        <v>0.58333333333333304</v>
      </c>
      <c r="G978" s="25">
        <v>14</v>
      </c>
      <c r="H978" s="19" t="str">
        <f t="shared" si="16"/>
        <v>MMMBT Away from Va Beach Non-Summer Saturday 14</v>
      </c>
      <c r="I978" s="11">
        <f>+MMMBT!H46</f>
        <v>1708.6111111111111</v>
      </c>
    </row>
    <row r="979" spans="1:9" x14ac:dyDescent="0.25">
      <c r="A979" t="s">
        <v>58</v>
      </c>
      <c r="B979" t="s">
        <v>56</v>
      </c>
      <c r="C979" t="s">
        <v>80</v>
      </c>
      <c r="D979" t="s">
        <v>12</v>
      </c>
      <c r="E979" t="s">
        <v>6</v>
      </c>
      <c r="F979" s="19">
        <v>0.625</v>
      </c>
      <c r="G979" s="25">
        <v>15</v>
      </c>
      <c r="H979" s="19" t="str">
        <f t="shared" si="16"/>
        <v>MMMBT Away from Va Beach Non-Summer Saturday 15</v>
      </c>
      <c r="I979" s="14">
        <f>+MMMBT!H47</f>
        <v>1658.75</v>
      </c>
    </row>
    <row r="980" spans="1:9" x14ac:dyDescent="0.25">
      <c r="A980" t="s">
        <v>58</v>
      </c>
      <c r="B980" t="s">
        <v>56</v>
      </c>
      <c r="C980" t="s">
        <v>80</v>
      </c>
      <c r="D980" t="s">
        <v>12</v>
      </c>
      <c r="E980" t="s">
        <v>6</v>
      </c>
      <c r="F980" s="19">
        <v>0.66666666666666696</v>
      </c>
      <c r="G980" s="25">
        <v>16</v>
      </c>
      <c r="H980" s="19" t="str">
        <f t="shared" si="16"/>
        <v>MMMBT Away from Va Beach Non-Summer Saturday 16</v>
      </c>
      <c r="I980" s="11">
        <f>+MMMBT!H48</f>
        <v>1641.6111111111113</v>
      </c>
    </row>
    <row r="981" spans="1:9" x14ac:dyDescent="0.25">
      <c r="A981" t="s">
        <v>58</v>
      </c>
      <c r="B981" t="s">
        <v>56</v>
      </c>
      <c r="C981" t="s">
        <v>80</v>
      </c>
      <c r="D981" t="s">
        <v>12</v>
      </c>
      <c r="E981" t="s">
        <v>6</v>
      </c>
      <c r="F981" s="19">
        <v>0.70833333333333304</v>
      </c>
      <c r="G981" s="25">
        <v>17</v>
      </c>
      <c r="H981" s="19" t="str">
        <f t="shared" si="16"/>
        <v>MMMBT Away from Va Beach Non-Summer Saturday 17</v>
      </c>
      <c r="I981" s="14">
        <f>+MMMBT!H49</f>
        <v>1542.9166666666665</v>
      </c>
    </row>
    <row r="982" spans="1:9" x14ac:dyDescent="0.25">
      <c r="A982" t="s">
        <v>58</v>
      </c>
      <c r="B982" t="s">
        <v>56</v>
      </c>
      <c r="C982" t="s">
        <v>80</v>
      </c>
      <c r="D982" t="s">
        <v>12</v>
      </c>
      <c r="E982" t="s">
        <v>6</v>
      </c>
      <c r="F982" s="19">
        <v>0.75</v>
      </c>
      <c r="G982" s="25">
        <v>18</v>
      </c>
      <c r="H982" s="19" t="str">
        <f t="shared" si="16"/>
        <v>MMMBT Away from Va Beach Non-Summer Saturday 18</v>
      </c>
      <c r="I982" s="11">
        <f>+MMMBT!H50</f>
        <v>1366.1944444444446</v>
      </c>
    </row>
    <row r="983" spans="1:9" x14ac:dyDescent="0.25">
      <c r="A983" t="s">
        <v>58</v>
      </c>
      <c r="B983" t="s">
        <v>56</v>
      </c>
      <c r="C983" t="s">
        <v>80</v>
      </c>
      <c r="D983" t="s">
        <v>12</v>
      </c>
      <c r="E983" t="s">
        <v>6</v>
      </c>
      <c r="F983" s="19">
        <v>0.79166666666666696</v>
      </c>
      <c r="G983" s="25">
        <v>19</v>
      </c>
      <c r="H983" s="19" t="str">
        <f t="shared" si="16"/>
        <v>MMMBT Away from Va Beach Non-Summer Saturday 19</v>
      </c>
      <c r="I983" s="14">
        <f>+MMMBT!H51</f>
        <v>1094.9166666666667</v>
      </c>
    </row>
    <row r="984" spans="1:9" x14ac:dyDescent="0.25">
      <c r="A984" t="s">
        <v>58</v>
      </c>
      <c r="B984" t="s">
        <v>56</v>
      </c>
      <c r="C984" t="s">
        <v>80</v>
      </c>
      <c r="D984" t="s">
        <v>12</v>
      </c>
      <c r="E984" t="s">
        <v>6</v>
      </c>
      <c r="F984" s="19">
        <v>0.83333333333333304</v>
      </c>
      <c r="G984" s="25">
        <v>20</v>
      </c>
      <c r="H984" s="19" t="str">
        <f t="shared" si="16"/>
        <v>MMMBT Away from Va Beach Non-Summer Saturday 20</v>
      </c>
      <c r="I984" s="11">
        <f>+MMMBT!H52</f>
        <v>886.94444444444434</v>
      </c>
    </row>
    <row r="985" spans="1:9" x14ac:dyDescent="0.25">
      <c r="A985" t="s">
        <v>58</v>
      </c>
      <c r="B985" t="s">
        <v>56</v>
      </c>
      <c r="C985" t="s">
        <v>80</v>
      </c>
      <c r="D985" t="s">
        <v>12</v>
      </c>
      <c r="E985" t="s">
        <v>6</v>
      </c>
      <c r="F985" s="19">
        <v>0.875</v>
      </c>
      <c r="G985" s="25">
        <v>21</v>
      </c>
      <c r="H985" s="19" t="str">
        <f t="shared" si="16"/>
        <v>MMMBT Away from Va Beach Non-Summer Saturday 21</v>
      </c>
      <c r="I985" s="14">
        <f>+MMMBT!H53</f>
        <v>835.58333333333326</v>
      </c>
    </row>
    <row r="986" spans="1:9" x14ac:dyDescent="0.25">
      <c r="A986" t="s">
        <v>58</v>
      </c>
      <c r="B986" t="s">
        <v>56</v>
      </c>
      <c r="C986" t="s">
        <v>80</v>
      </c>
      <c r="D986" t="s">
        <v>12</v>
      </c>
      <c r="E986" t="s">
        <v>6</v>
      </c>
      <c r="F986" s="19">
        <v>0.91666666666666696</v>
      </c>
      <c r="G986" s="25">
        <v>22</v>
      </c>
      <c r="H986" s="19" t="str">
        <f t="shared" si="16"/>
        <v>MMMBT Away from Va Beach Non-Summer Saturday 22</v>
      </c>
      <c r="I986" s="11">
        <f>+MMMBT!H54</f>
        <v>768.52777777777783</v>
      </c>
    </row>
    <row r="987" spans="1:9" ht="15.75" thickBot="1" x14ac:dyDescent="0.3">
      <c r="A987" t="s">
        <v>58</v>
      </c>
      <c r="B987" t="s">
        <v>56</v>
      </c>
      <c r="C987" t="s">
        <v>80</v>
      </c>
      <c r="D987" t="s">
        <v>12</v>
      </c>
      <c r="E987" t="s">
        <v>6</v>
      </c>
      <c r="F987" s="19">
        <v>0.95833333333333304</v>
      </c>
      <c r="G987" s="25">
        <v>23</v>
      </c>
      <c r="H987" s="19" t="str">
        <f t="shared" si="16"/>
        <v>MMMBT Away from Va Beach Non-Summer Saturday 23</v>
      </c>
      <c r="I987" s="16">
        <f>+MMMBT!H55</f>
        <v>530.63888888888891</v>
      </c>
    </row>
    <row r="988" spans="1:9" x14ac:dyDescent="0.25">
      <c r="A988" t="s">
        <v>58</v>
      </c>
      <c r="B988" t="s">
        <v>56</v>
      </c>
      <c r="C988" t="s">
        <v>80</v>
      </c>
      <c r="D988" t="s">
        <v>12</v>
      </c>
      <c r="E988" t="s">
        <v>7</v>
      </c>
      <c r="F988" s="19">
        <v>0</v>
      </c>
      <c r="G988" s="25">
        <v>0</v>
      </c>
      <c r="H988" s="19" t="str">
        <f t="shared" si="16"/>
        <v>MMMBT Away from Va Beach Non-Summer Sunday 0</v>
      </c>
      <c r="I988" s="13">
        <f>+MMMBT!I32</f>
        <v>329.42105263157896</v>
      </c>
    </row>
    <row r="989" spans="1:9" x14ac:dyDescent="0.25">
      <c r="A989" t="s">
        <v>58</v>
      </c>
      <c r="B989" t="s">
        <v>56</v>
      </c>
      <c r="C989" t="s">
        <v>80</v>
      </c>
      <c r="D989" t="s">
        <v>12</v>
      </c>
      <c r="E989" t="s">
        <v>7</v>
      </c>
      <c r="F989" s="19">
        <v>4.1666666666666664E-2</v>
      </c>
      <c r="G989" s="25">
        <v>1</v>
      </c>
      <c r="H989" s="19" t="str">
        <f t="shared" si="16"/>
        <v>MMMBT Away from Va Beach Non-Summer Sunday 1</v>
      </c>
      <c r="I989" s="15">
        <f>+MMMBT!I33</f>
        <v>220.44736842105263</v>
      </c>
    </row>
    <row r="990" spans="1:9" x14ac:dyDescent="0.25">
      <c r="A990" t="s">
        <v>58</v>
      </c>
      <c r="B990" t="s">
        <v>56</v>
      </c>
      <c r="C990" t="s">
        <v>80</v>
      </c>
      <c r="D990" t="s">
        <v>12</v>
      </c>
      <c r="E990" t="s">
        <v>7</v>
      </c>
      <c r="F990" s="19">
        <v>8.3333333333333329E-2</v>
      </c>
      <c r="G990" s="25">
        <v>2</v>
      </c>
      <c r="H990" s="19" t="str">
        <f t="shared" si="16"/>
        <v>MMMBT Away from Va Beach Non-Summer Sunday 2</v>
      </c>
      <c r="I990" s="13">
        <f>+MMMBT!I34</f>
        <v>191.49359886201992</v>
      </c>
    </row>
    <row r="991" spans="1:9" x14ac:dyDescent="0.25">
      <c r="A991" t="s">
        <v>58</v>
      </c>
      <c r="B991" t="s">
        <v>56</v>
      </c>
      <c r="C991" t="s">
        <v>80</v>
      </c>
      <c r="D991" t="s">
        <v>12</v>
      </c>
      <c r="E991" t="s">
        <v>7</v>
      </c>
      <c r="F991" s="19">
        <v>0.125</v>
      </c>
      <c r="G991" s="25">
        <v>3</v>
      </c>
      <c r="H991" s="19" t="str">
        <f t="shared" si="16"/>
        <v>MMMBT Away from Va Beach Non-Summer Sunday 3</v>
      </c>
      <c r="I991" s="15">
        <f>+MMMBT!I35</f>
        <v>155.89473684210529</v>
      </c>
    </row>
    <row r="992" spans="1:9" x14ac:dyDescent="0.25">
      <c r="A992" t="s">
        <v>58</v>
      </c>
      <c r="B992" t="s">
        <v>56</v>
      </c>
      <c r="C992" t="s">
        <v>80</v>
      </c>
      <c r="D992" t="s">
        <v>12</v>
      </c>
      <c r="E992" t="s">
        <v>7</v>
      </c>
      <c r="F992" s="19">
        <v>0.16666666666666699</v>
      </c>
      <c r="G992" s="25">
        <v>4</v>
      </c>
      <c r="H992" s="19" t="str">
        <f t="shared" si="16"/>
        <v>MMMBT Away from Va Beach Non-Summer Sunday 4</v>
      </c>
      <c r="I992" s="13">
        <f>+MMMBT!I36</f>
        <v>209.21052631578948</v>
      </c>
    </row>
    <row r="993" spans="1:9" x14ac:dyDescent="0.25">
      <c r="A993" t="s">
        <v>58</v>
      </c>
      <c r="B993" t="s">
        <v>56</v>
      </c>
      <c r="C993" t="s">
        <v>80</v>
      </c>
      <c r="D993" t="s">
        <v>12</v>
      </c>
      <c r="E993" t="s">
        <v>7</v>
      </c>
      <c r="F993" s="19">
        <v>0.20833333333333301</v>
      </c>
      <c r="G993" s="25">
        <v>5</v>
      </c>
      <c r="H993" s="19" t="str">
        <f t="shared" si="16"/>
        <v>MMMBT Away from Va Beach Non-Summer Sunday 5</v>
      </c>
      <c r="I993" s="15">
        <f>+MMMBT!I37</f>
        <v>453.4736842105263</v>
      </c>
    </row>
    <row r="994" spans="1:9" x14ac:dyDescent="0.25">
      <c r="A994" t="s">
        <v>58</v>
      </c>
      <c r="B994" t="s">
        <v>56</v>
      </c>
      <c r="C994" t="s">
        <v>80</v>
      </c>
      <c r="D994" t="s">
        <v>12</v>
      </c>
      <c r="E994" t="s">
        <v>7</v>
      </c>
      <c r="F994" s="19">
        <v>0.25</v>
      </c>
      <c r="G994" s="25">
        <v>6</v>
      </c>
      <c r="H994" s="19" t="str">
        <f t="shared" si="16"/>
        <v>MMMBT Away from Va Beach Non-Summer Sunday 6</v>
      </c>
      <c r="I994" s="13">
        <f>+MMMBT!I38</f>
        <v>486.71052631578948</v>
      </c>
    </row>
    <row r="995" spans="1:9" x14ac:dyDescent="0.25">
      <c r="A995" t="s">
        <v>58</v>
      </c>
      <c r="B995" t="s">
        <v>56</v>
      </c>
      <c r="C995" t="s">
        <v>80</v>
      </c>
      <c r="D995" t="s">
        <v>12</v>
      </c>
      <c r="E995" t="s">
        <v>7</v>
      </c>
      <c r="F995" s="19">
        <v>0.29166666666666702</v>
      </c>
      <c r="G995" s="25">
        <v>7</v>
      </c>
      <c r="H995" s="19" t="str">
        <f t="shared" si="16"/>
        <v>MMMBT Away from Va Beach Non-Summer Sunday 7</v>
      </c>
      <c r="I995" s="15">
        <f>+MMMBT!I39</f>
        <v>619.39473684210532</v>
      </c>
    </row>
    <row r="996" spans="1:9" x14ac:dyDescent="0.25">
      <c r="A996" t="s">
        <v>58</v>
      </c>
      <c r="B996" t="s">
        <v>56</v>
      </c>
      <c r="C996" t="s">
        <v>80</v>
      </c>
      <c r="D996" t="s">
        <v>12</v>
      </c>
      <c r="E996" t="s">
        <v>7</v>
      </c>
      <c r="F996" s="19">
        <v>0.33333333333333298</v>
      </c>
      <c r="G996" s="25">
        <v>8</v>
      </c>
      <c r="H996" s="19" t="str">
        <f t="shared" si="16"/>
        <v>MMMBT Away from Va Beach Non-Summer Sunday 8</v>
      </c>
      <c r="I996" s="13">
        <f>+MMMBT!I40</f>
        <v>796.42105263157896</v>
      </c>
    </row>
    <row r="997" spans="1:9" x14ac:dyDescent="0.25">
      <c r="A997" t="s">
        <v>58</v>
      </c>
      <c r="B997" t="s">
        <v>56</v>
      </c>
      <c r="C997" t="s">
        <v>80</v>
      </c>
      <c r="D997" t="s">
        <v>12</v>
      </c>
      <c r="E997" t="s">
        <v>7</v>
      </c>
      <c r="F997" s="19">
        <v>0.375</v>
      </c>
      <c r="G997" s="25">
        <v>9</v>
      </c>
      <c r="H997" s="19" t="str">
        <f t="shared" ref="H997:H1011" si="17">+CONCATENATE(A997," ",C997," ",D997," ",E997," ",G997)</f>
        <v>MMMBT Away from Va Beach Non-Summer Sunday 9</v>
      </c>
      <c r="I997" s="15">
        <f>+MMMBT!I41</f>
        <v>1065.0526315789475</v>
      </c>
    </row>
    <row r="998" spans="1:9" x14ac:dyDescent="0.25">
      <c r="A998" t="s">
        <v>58</v>
      </c>
      <c r="B998" t="s">
        <v>56</v>
      </c>
      <c r="C998" t="s">
        <v>80</v>
      </c>
      <c r="D998" t="s">
        <v>12</v>
      </c>
      <c r="E998" t="s">
        <v>7</v>
      </c>
      <c r="F998" s="19">
        <v>0.41666666666666702</v>
      </c>
      <c r="G998" s="25">
        <v>10</v>
      </c>
      <c r="H998" s="19" t="str">
        <f t="shared" si="17"/>
        <v>MMMBT Away from Va Beach Non-Summer Sunday 10</v>
      </c>
      <c r="I998" s="13">
        <f>+MMMBT!I42</f>
        <v>1283.6315789473683</v>
      </c>
    </row>
    <row r="999" spans="1:9" x14ac:dyDescent="0.25">
      <c r="A999" t="s">
        <v>58</v>
      </c>
      <c r="B999" t="s">
        <v>56</v>
      </c>
      <c r="C999" t="s">
        <v>80</v>
      </c>
      <c r="D999" t="s">
        <v>12</v>
      </c>
      <c r="E999" t="s">
        <v>7</v>
      </c>
      <c r="F999" s="19">
        <v>0.45833333333333298</v>
      </c>
      <c r="G999" s="25">
        <v>11</v>
      </c>
      <c r="H999" s="19" t="str">
        <f t="shared" si="17"/>
        <v>MMMBT Away from Va Beach Non-Summer Sunday 11</v>
      </c>
      <c r="I999" s="15">
        <f>+MMMBT!I43</f>
        <v>1444.3947368421052</v>
      </c>
    </row>
    <row r="1000" spans="1:9" x14ac:dyDescent="0.25">
      <c r="A1000" t="s">
        <v>58</v>
      </c>
      <c r="B1000" t="s">
        <v>56</v>
      </c>
      <c r="C1000" t="s">
        <v>80</v>
      </c>
      <c r="D1000" t="s">
        <v>12</v>
      </c>
      <c r="E1000" t="s">
        <v>7</v>
      </c>
      <c r="F1000" s="19">
        <v>0.5</v>
      </c>
      <c r="G1000" s="25">
        <v>12</v>
      </c>
      <c r="H1000" s="19" t="str">
        <f t="shared" si="17"/>
        <v>MMMBT Away from Va Beach Non-Summer Sunday 12</v>
      </c>
      <c r="I1000" s="13">
        <f>+MMMBT!I44</f>
        <v>1579.0526315789473</v>
      </c>
    </row>
    <row r="1001" spans="1:9" x14ac:dyDescent="0.25">
      <c r="A1001" t="s">
        <v>58</v>
      </c>
      <c r="B1001" t="s">
        <v>56</v>
      </c>
      <c r="C1001" t="s">
        <v>80</v>
      </c>
      <c r="D1001" t="s">
        <v>12</v>
      </c>
      <c r="E1001" t="s">
        <v>7</v>
      </c>
      <c r="F1001" s="19">
        <v>0.54166666666666696</v>
      </c>
      <c r="G1001" s="25">
        <v>13</v>
      </c>
      <c r="H1001" s="19" t="str">
        <f t="shared" si="17"/>
        <v>MMMBT Away from Va Beach Non-Summer Sunday 13</v>
      </c>
      <c r="I1001" s="15">
        <f>+MMMBT!I45</f>
        <v>1687.0526315789473</v>
      </c>
    </row>
    <row r="1002" spans="1:9" x14ac:dyDescent="0.25">
      <c r="A1002" t="s">
        <v>58</v>
      </c>
      <c r="B1002" t="s">
        <v>56</v>
      </c>
      <c r="C1002" t="s">
        <v>80</v>
      </c>
      <c r="D1002" t="s">
        <v>12</v>
      </c>
      <c r="E1002" t="s">
        <v>7</v>
      </c>
      <c r="F1002" s="19">
        <v>0.58333333333333304</v>
      </c>
      <c r="G1002" s="25">
        <v>14</v>
      </c>
      <c r="H1002" s="19" t="str">
        <f t="shared" si="17"/>
        <v>MMMBT Away from Va Beach Non-Summer Sunday 14</v>
      </c>
      <c r="I1002" s="13">
        <f>+MMMBT!I46</f>
        <v>1706.4736842105262</v>
      </c>
    </row>
    <row r="1003" spans="1:9" x14ac:dyDescent="0.25">
      <c r="A1003" t="s">
        <v>58</v>
      </c>
      <c r="B1003" t="s">
        <v>56</v>
      </c>
      <c r="C1003" t="s">
        <v>80</v>
      </c>
      <c r="D1003" t="s">
        <v>12</v>
      </c>
      <c r="E1003" t="s">
        <v>7</v>
      </c>
      <c r="F1003" s="19">
        <v>0.625</v>
      </c>
      <c r="G1003" s="25">
        <v>15</v>
      </c>
      <c r="H1003" s="19" t="str">
        <f t="shared" si="17"/>
        <v>MMMBT Away from Va Beach Non-Summer Sunday 15</v>
      </c>
      <c r="I1003" s="15">
        <f>+MMMBT!I47</f>
        <v>1628.078947368421</v>
      </c>
    </row>
    <row r="1004" spans="1:9" x14ac:dyDescent="0.25">
      <c r="A1004" t="s">
        <v>58</v>
      </c>
      <c r="B1004" t="s">
        <v>56</v>
      </c>
      <c r="C1004" t="s">
        <v>80</v>
      </c>
      <c r="D1004" t="s">
        <v>12</v>
      </c>
      <c r="E1004" t="s">
        <v>7</v>
      </c>
      <c r="F1004" s="19">
        <v>0.66666666666666696</v>
      </c>
      <c r="G1004" s="25">
        <v>16</v>
      </c>
      <c r="H1004" s="19" t="str">
        <f t="shared" si="17"/>
        <v>MMMBT Away from Va Beach Non-Summer Sunday 16</v>
      </c>
      <c r="I1004" s="13">
        <f>+MMMBT!I48</f>
        <v>1543.9736842105262</v>
      </c>
    </row>
    <row r="1005" spans="1:9" x14ac:dyDescent="0.25">
      <c r="A1005" t="s">
        <v>58</v>
      </c>
      <c r="B1005" t="s">
        <v>56</v>
      </c>
      <c r="C1005" t="s">
        <v>80</v>
      </c>
      <c r="D1005" t="s">
        <v>12</v>
      </c>
      <c r="E1005" t="s">
        <v>7</v>
      </c>
      <c r="F1005" s="19">
        <v>0.70833333333333304</v>
      </c>
      <c r="G1005" s="25">
        <v>17</v>
      </c>
      <c r="H1005" s="19" t="str">
        <f t="shared" si="17"/>
        <v>MMMBT Away from Va Beach Non-Summer Sunday 17</v>
      </c>
      <c r="I1005" s="15">
        <f>+MMMBT!I49</f>
        <v>1429.1578947368421</v>
      </c>
    </row>
    <row r="1006" spans="1:9" x14ac:dyDescent="0.25">
      <c r="A1006" t="s">
        <v>58</v>
      </c>
      <c r="B1006" t="s">
        <v>56</v>
      </c>
      <c r="C1006" t="s">
        <v>80</v>
      </c>
      <c r="D1006" t="s">
        <v>12</v>
      </c>
      <c r="E1006" t="s">
        <v>7</v>
      </c>
      <c r="F1006" s="19">
        <v>0.75</v>
      </c>
      <c r="G1006" s="25">
        <v>18</v>
      </c>
      <c r="H1006" s="19" t="str">
        <f t="shared" si="17"/>
        <v>MMMBT Away from Va Beach Non-Summer Sunday 18</v>
      </c>
      <c r="I1006" s="13">
        <f>+MMMBT!I50</f>
        <v>1313.6315789473686</v>
      </c>
    </row>
    <row r="1007" spans="1:9" x14ac:dyDescent="0.25">
      <c r="A1007" t="s">
        <v>58</v>
      </c>
      <c r="B1007" t="s">
        <v>56</v>
      </c>
      <c r="C1007" t="s">
        <v>80</v>
      </c>
      <c r="D1007" t="s">
        <v>12</v>
      </c>
      <c r="E1007" t="s">
        <v>7</v>
      </c>
      <c r="F1007" s="19">
        <v>0.79166666666666696</v>
      </c>
      <c r="G1007" s="25">
        <v>19</v>
      </c>
      <c r="H1007" s="19" t="str">
        <f t="shared" si="17"/>
        <v>MMMBT Away from Va Beach Non-Summer Sunday 19</v>
      </c>
      <c r="I1007" s="15">
        <f>+MMMBT!I51</f>
        <v>1065.078947368421</v>
      </c>
    </row>
    <row r="1008" spans="1:9" x14ac:dyDescent="0.25">
      <c r="A1008" t="s">
        <v>58</v>
      </c>
      <c r="B1008" t="s">
        <v>56</v>
      </c>
      <c r="C1008" t="s">
        <v>80</v>
      </c>
      <c r="D1008" t="s">
        <v>12</v>
      </c>
      <c r="E1008" t="s">
        <v>7</v>
      </c>
      <c r="F1008" s="19">
        <v>0.83333333333333304</v>
      </c>
      <c r="G1008" s="25">
        <v>20</v>
      </c>
      <c r="H1008" s="19" t="str">
        <f t="shared" si="17"/>
        <v>MMMBT Away from Va Beach Non-Summer Sunday 20</v>
      </c>
      <c r="I1008" s="13">
        <f>+MMMBT!I52</f>
        <v>889.68421052631572</v>
      </c>
    </row>
    <row r="1009" spans="1:9" x14ac:dyDescent="0.25">
      <c r="A1009" t="s">
        <v>58</v>
      </c>
      <c r="B1009" t="s">
        <v>56</v>
      </c>
      <c r="C1009" t="s">
        <v>80</v>
      </c>
      <c r="D1009" t="s">
        <v>12</v>
      </c>
      <c r="E1009" t="s">
        <v>7</v>
      </c>
      <c r="F1009" s="19">
        <v>0.875</v>
      </c>
      <c r="G1009" s="25">
        <v>21</v>
      </c>
      <c r="H1009" s="19" t="str">
        <f t="shared" si="17"/>
        <v>MMMBT Away from Va Beach Non-Summer Sunday 21</v>
      </c>
      <c r="I1009" s="15">
        <f>+MMMBT!I53</f>
        <v>688.52631578947376</v>
      </c>
    </row>
    <row r="1010" spans="1:9" x14ac:dyDescent="0.25">
      <c r="A1010" t="s">
        <v>58</v>
      </c>
      <c r="B1010" t="s">
        <v>56</v>
      </c>
      <c r="C1010" t="s">
        <v>80</v>
      </c>
      <c r="D1010" t="s">
        <v>12</v>
      </c>
      <c r="E1010" t="s">
        <v>7</v>
      </c>
      <c r="F1010" s="19">
        <v>0.91666666666666696</v>
      </c>
      <c r="G1010" s="25">
        <v>22</v>
      </c>
      <c r="H1010" s="19" t="str">
        <f t="shared" si="17"/>
        <v>MMMBT Away from Va Beach Non-Summer Sunday 22</v>
      </c>
      <c r="I1010" s="13">
        <f>+MMMBT!I54</f>
        <v>587.97368421052624</v>
      </c>
    </row>
    <row r="1011" spans="1:9" ht="15.75" thickBot="1" x14ac:dyDescent="0.3">
      <c r="A1011" s="29" t="s">
        <v>58</v>
      </c>
      <c r="B1011" s="29" t="s">
        <v>56</v>
      </c>
      <c r="C1011" s="29" t="s">
        <v>80</v>
      </c>
      <c r="D1011" s="29" t="s">
        <v>12</v>
      </c>
      <c r="E1011" s="29" t="s">
        <v>7</v>
      </c>
      <c r="F1011" s="30">
        <v>0.95833333333333304</v>
      </c>
      <c r="G1011" s="31">
        <v>23</v>
      </c>
      <c r="H1011" s="30" t="str">
        <f t="shared" si="17"/>
        <v>MMMBT Away from Va Beach Non-Summer Sunday 23</v>
      </c>
      <c r="I1011" s="17">
        <f>+MMMBT!I55</f>
        <v>352.36842105263156</v>
      </c>
    </row>
    <row r="1012" spans="1:9" x14ac:dyDescent="0.25">
      <c r="A1012" t="s">
        <v>58</v>
      </c>
      <c r="B1012" t="s">
        <v>59</v>
      </c>
      <c r="C1012" t="s">
        <v>81</v>
      </c>
      <c r="D1012" t="s">
        <v>11</v>
      </c>
      <c r="E1012" t="s">
        <v>1</v>
      </c>
      <c r="F1012" s="19">
        <v>0</v>
      </c>
      <c r="G1012" s="25">
        <v>0</v>
      </c>
      <c r="H1012" s="19" t="str">
        <f>+CONCATENATE(A1012," ",C1012," ",D1012," ",E1012," ",G1012)</f>
        <v>MMMBT Toward Va Beach Summer Monday 0</v>
      </c>
      <c r="I1012" s="11">
        <f>+MMMBT!M7</f>
        <v>306</v>
      </c>
    </row>
    <row r="1013" spans="1:9" x14ac:dyDescent="0.25">
      <c r="A1013" t="s">
        <v>58</v>
      </c>
      <c r="B1013" t="s">
        <v>59</v>
      </c>
      <c r="C1013" t="s">
        <v>81</v>
      </c>
      <c r="D1013" t="s">
        <v>11</v>
      </c>
      <c r="E1013" t="s">
        <v>1</v>
      </c>
      <c r="F1013" s="19">
        <v>4.1666666666666664E-2</v>
      </c>
      <c r="G1013" s="25">
        <v>1</v>
      </c>
      <c r="H1013" s="19" t="str">
        <f t="shared" ref="H1013:H1076" si="18">+CONCATENATE(A1013," ",C1013," ",D1013," ",E1013," ",G1013)</f>
        <v>MMMBT Toward Va Beach Summer Monday 1</v>
      </c>
      <c r="I1013" s="14">
        <f>+MMMBT!M8</f>
        <v>178.69230769230768</v>
      </c>
    </row>
    <row r="1014" spans="1:9" x14ac:dyDescent="0.25">
      <c r="A1014" t="s">
        <v>58</v>
      </c>
      <c r="B1014" t="s">
        <v>59</v>
      </c>
      <c r="C1014" t="s">
        <v>81</v>
      </c>
      <c r="D1014" t="s">
        <v>11</v>
      </c>
      <c r="E1014" t="s">
        <v>1</v>
      </c>
      <c r="F1014" s="19">
        <v>8.3333333333333329E-2</v>
      </c>
      <c r="G1014" s="25">
        <v>2</v>
      </c>
      <c r="H1014" s="19" t="str">
        <f t="shared" si="18"/>
        <v>MMMBT Toward Va Beach Summer Monday 2</v>
      </c>
      <c r="I1014" s="11">
        <f>+MMMBT!M9</f>
        <v>152.23076923076923</v>
      </c>
    </row>
    <row r="1015" spans="1:9" x14ac:dyDescent="0.25">
      <c r="A1015" t="s">
        <v>58</v>
      </c>
      <c r="B1015" t="s">
        <v>59</v>
      </c>
      <c r="C1015" t="s">
        <v>81</v>
      </c>
      <c r="D1015" t="s">
        <v>11</v>
      </c>
      <c r="E1015" t="s">
        <v>1</v>
      </c>
      <c r="F1015" s="19">
        <v>0.125</v>
      </c>
      <c r="G1015" s="25">
        <v>3</v>
      </c>
      <c r="H1015" s="19" t="str">
        <f t="shared" si="18"/>
        <v>MMMBT Toward Va Beach Summer Monday 3</v>
      </c>
      <c r="I1015" s="14">
        <f>+MMMBT!M10</f>
        <v>193.92307692307693</v>
      </c>
    </row>
    <row r="1016" spans="1:9" x14ac:dyDescent="0.25">
      <c r="A1016" t="s">
        <v>58</v>
      </c>
      <c r="B1016" t="s">
        <v>59</v>
      </c>
      <c r="C1016" t="s">
        <v>81</v>
      </c>
      <c r="D1016" t="s">
        <v>11</v>
      </c>
      <c r="E1016" t="s">
        <v>1</v>
      </c>
      <c r="F1016" s="19">
        <v>0.16666666666666699</v>
      </c>
      <c r="G1016" s="25">
        <v>4</v>
      </c>
      <c r="H1016" s="19" t="str">
        <f t="shared" si="18"/>
        <v>MMMBT Toward Va Beach Summer Monday 4</v>
      </c>
      <c r="I1016" s="11">
        <f>+MMMBT!M11</f>
        <v>413.84615384615387</v>
      </c>
    </row>
    <row r="1017" spans="1:9" x14ac:dyDescent="0.25">
      <c r="A1017" t="s">
        <v>58</v>
      </c>
      <c r="B1017" t="s">
        <v>59</v>
      </c>
      <c r="C1017" t="s">
        <v>81</v>
      </c>
      <c r="D1017" t="s">
        <v>11</v>
      </c>
      <c r="E1017" t="s">
        <v>1</v>
      </c>
      <c r="F1017" s="19">
        <v>0.20833333333333301</v>
      </c>
      <c r="G1017" s="25">
        <v>5</v>
      </c>
      <c r="H1017" s="19" t="str">
        <f t="shared" si="18"/>
        <v>MMMBT Toward Va Beach Summer Monday 5</v>
      </c>
      <c r="I1017" s="14">
        <f>+MMMBT!M12</f>
        <v>1148.3846153846152</v>
      </c>
    </row>
    <row r="1018" spans="1:9" x14ac:dyDescent="0.25">
      <c r="A1018" t="s">
        <v>58</v>
      </c>
      <c r="B1018" t="s">
        <v>59</v>
      </c>
      <c r="C1018" t="s">
        <v>81</v>
      </c>
      <c r="D1018" t="s">
        <v>11</v>
      </c>
      <c r="E1018" t="s">
        <v>1</v>
      </c>
      <c r="F1018" s="19">
        <v>0.25</v>
      </c>
      <c r="G1018" s="25">
        <v>6</v>
      </c>
      <c r="H1018" s="19" t="str">
        <f t="shared" si="18"/>
        <v>MMMBT Toward Va Beach Summer Monday 6</v>
      </c>
      <c r="I1018" s="11">
        <f>+MMMBT!M13</f>
        <v>1985.6923076923078</v>
      </c>
    </row>
    <row r="1019" spans="1:9" x14ac:dyDescent="0.25">
      <c r="A1019" t="s">
        <v>58</v>
      </c>
      <c r="B1019" t="s">
        <v>59</v>
      </c>
      <c r="C1019" t="s">
        <v>81</v>
      </c>
      <c r="D1019" t="s">
        <v>11</v>
      </c>
      <c r="E1019" t="s">
        <v>1</v>
      </c>
      <c r="F1019" s="19">
        <v>0.29166666666666702</v>
      </c>
      <c r="G1019" s="25">
        <v>7</v>
      </c>
      <c r="H1019" s="19" t="str">
        <f t="shared" si="18"/>
        <v>MMMBT Toward Va Beach Summer Monday 7</v>
      </c>
      <c r="I1019" s="14">
        <f>+MMMBT!M14</f>
        <v>2131.9230769230771</v>
      </c>
    </row>
    <row r="1020" spans="1:9" x14ac:dyDescent="0.25">
      <c r="A1020" t="s">
        <v>58</v>
      </c>
      <c r="B1020" t="s">
        <v>59</v>
      </c>
      <c r="C1020" t="s">
        <v>81</v>
      </c>
      <c r="D1020" t="s">
        <v>11</v>
      </c>
      <c r="E1020" t="s">
        <v>1</v>
      </c>
      <c r="F1020" s="19">
        <v>0.33333333333333298</v>
      </c>
      <c r="G1020" s="25">
        <v>8</v>
      </c>
      <c r="H1020" s="19" t="str">
        <f t="shared" si="18"/>
        <v>MMMBT Toward Va Beach Summer Monday 8</v>
      </c>
      <c r="I1020" s="11">
        <f>+MMMBT!M15</f>
        <v>1747.4615384615386</v>
      </c>
    </row>
    <row r="1021" spans="1:9" x14ac:dyDescent="0.25">
      <c r="A1021" t="s">
        <v>58</v>
      </c>
      <c r="B1021" t="s">
        <v>59</v>
      </c>
      <c r="C1021" t="s">
        <v>81</v>
      </c>
      <c r="D1021" t="s">
        <v>11</v>
      </c>
      <c r="E1021" t="s">
        <v>1</v>
      </c>
      <c r="F1021" s="19">
        <v>0.375</v>
      </c>
      <c r="G1021" s="25">
        <v>9</v>
      </c>
      <c r="H1021" s="19" t="str">
        <f t="shared" si="18"/>
        <v>MMMBT Toward Va Beach Summer Monday 9</v>
      </c>
      <c r="I1021" s="14">
        <f>+MMMBT!M16</f>
        <v>1382.6923076923076</v>
      </c>
    </row>
    <row r="1022" spans="1:9" x14ac:dyDescent="0.25">
      <c r="A1022" t="s">
        <v>58</v>
      </c>
      <c r="B1022" t="s">
        <v>59</v>
      </c>
      <c r="C1022" t="s">
        <v>81</v>
      </c>
      <c r="D1022" t="s">
        <v>11</v>
      </c>
      <c r="E1022" t="s">
        <v>1</v>
      </c>
      <c r="F1022" s="19">
        <v>0.41666666666666702</v>
      </c>
      <c r="G1022" s="25">
        <v>10</v>
      </c>
      <c r="H1022" s="19" t="str">
        <f t="shared" si="18"/>
        <v>MMMBT Toward Va Beach Summer Monday 10</v>
      </c>
      <c r="I1022" s="11">
        <f>+MMMBT!M17</f>
        <v>1338.6153846153848</v>
      </c>
    </row>
    <row r="1023" spans="1:9" x14ac:dyDescent="0.25">
      <c r="A1023" t="s">
        <v>58</v>
      </c>
      <c r="B1023" t="s">
        <v>59</v>
      </c>
      <c r="C1023" t="s">
        <v>81</v>
      </c>
      <c r="D1023" t="s">
        <v>11</v>
      </c>
      <c r="E1023" t="s">
        <v>1</v>
      </c>
      <c r="F1023" s="19">
        <v>0.45833333333333298</v>
      </c>
      <c r="G1023" s="25">
        <v>11</v>
      </c>
      <c r="H1023" s="19" t="str">
        <f t="shared" si="18"/>
        <v>MMMBT Toward Va Beach Summer Monday 11</v>
      </c>
      <c r="I1023" s="14">
        <f>+MMMBT!M18</f>
        <v>1417.3846153846155</v>
      </c>
    </row>
    <row r="1024" spans="1:9" x14ac:dyDescent="0.25">
      <c r="A1024" t="s">
        <v>58</v>
      </c>
      <c r="B1024" t="s">
        <v>59</v>
      </c>
      <c r="C1024" t="s">
        <v>81</v>
      </c>
      <c r="D1024" t="s">
        <v>11</v>
      </c>
      <c r="E1024" t="s">
        <v>1</v>
      </c>
      <c r="F1024" s="19">
        <v>0.5</v>
      </c>
      <c r="G1024" s="25">
        <v>12</v>
      </c>
      <c r="H1024" s="19" t="str">
        <f t="shared" si="18"/>
        <v>MMMBT Toward Va Beach Summer Monday 12</v>
      </c>
      <c r="I1024" s="11">
        <f>+MMMBT!M19</f>
        <v>1537.7692307692307</v>
      </c>
    </row>
    <row r="1025" spans="1:9" x14ac:dyDescent="0.25">
      <c r="A1025" t="s">
        <v>58</v>
      </c>
      <c r="B1025" t="s">
        <v>59</v>
      </c>
      <c r="C1025" t="s">
        <v>81</v>
      </c>
      <c r="D1025" t="s">
        <v>11</v>
      </c>
      <c r="E1025" t="s">
        <v>1</v>
      </c>
      <c r="F1025" s="19">
        <v>0.54166666666666696</v>
      </c>
      <c r="G1025" s="25">
        <v>13</v>
      </c>
      <c r="H1025" s="19" t="str">
        <f t="shared" si="18"/>
        <v>MMMBT Toward Va Beach Summer Monday 13</v>
      </c>
      <c r="I1025" s="14">
        <f>+MMMBT!M20</f>
        <v>1625.7692307692309</v>
      </c>
    </row>
    <row r="1026" spans="1:9" x14ac:dyDescent="0.25">
      <c r="A1026" t="s">
        <v>58</v>
      </c>
      <c r="B1026" t="s">
        <v>59</v>
      </c>
      <c r="C1026" t="s">
        <v>81</v>
      </c>
      <c r="D1026" t="s">
        <v>11</v>
      </c>
      <c r="E1026" t="s">
        <v>1</v>
      </c>
      <c r="F1026" s="19">
        <v>0.58333333333333304</v>
      </c>
      <c r="G1026" s="25">
        <v>14</v>
      </c>
      <c r="H1026" s="19" t="str">
        <f t="shared" si="18"/>
        <v>MMMBT Toward Va Beach Summer Monday 14</v>
      </c>
      <c r="I1026" s="11">
        <f>+MMMBT!M21</f>
        <v>2127.6923076923076</v>
      </c>
    </row>
    <row r="1027" spans="1:9" x14ac:dyDescent="0.25">
      <c r="A1027" t="s">
        <v>58</v>
      </c>
      <c r="B1027" t="s">
        <v>59</v>
      </c>
      <c r="C1027" t="s">
        <v>81</v>
      </c>
      <c r="D1027" t="s">
        <v>11</v>
      </c>
      <c r="E1027" t="s">
        <v>1</v>
      </c>
      <c r="F1027" s="19">
        <v>0.625</v>
      </c>
      <c r="G1027" s="25">
        <v>15</v>
      </c>
      <c r="H1027" s="19" t="str">
        <f t="shared" si="18"/>
        <v>MMMBT Toward Va Beach Summer Monday 15</v>
      </c>
      <c r="I1027" s="14">
        <f>+MMMBT!M22</f>
        <v>2954.2307692307695</v>
      </c>
    </row>
    <row r="1028" spans="1:9" x14ac:dyDescent="0.25">
      <c r="A1028" t="s">
        <v>58</v>
      </c>
      <c r="B1028" t="s">
        <v>59</v>
      </c>
      <c r="C1028" t="s">
        <v>81</v>
      </c>
      <c r="D1028" t="s">
        <v>11</v>
      </c>
      <c r="E1028" t="s">
        <v>1</v>
      </c>
      <c r="F1028" s="19">
        <v>0.66666666666666696</v>
      </c>
      <c r="G1028" s="25">
        <v>16</v>
      </c>
      <c r="H1028" s="19" t="str">
        <f t="shared" si="18"/>
        <v>MMMBT Toward Va Beach Summer Monday 16</v>
      </c>
      <c r="I1028" s="11">
        <f>+MMMBT!M23</f>
        <v>3127.7692307692305</v>
      </c>
    </row>
    <row r="1029" spans="1:9" x14ac:dyDescent="0.25">
      <c r="A1029" t="s">
        <v>58</v>
      </c>
      <c r="B1029" t="s">
        <v>59</v>
      </c>
      <c r="C1029" t="s">
        <v>81</v>
      </c>
      <c r="D1029" t="s">
        <v>11</v>
      </c>
      <c r="E1029" t="s">
        <v>1</v>
      </c>
      <c r="F1029" s="19">
        <v>0.70833333333333304</v>
      </c>
      <c r="G1029" s="25">
        <v>17</v>
      </c>
      <c r="H1029" s="19" t="str">
        <f t="shared" si="18"/>
        <v>MMMBT Toward Va Beach Summer Monday 17</v>
      </c>
      <c r="I1029" s="14">
        <f>+MMMBT!M24</f>
        <v>2891.2307692307695</v>
      </c>
    </row>
    <row r="1030" spans="1:9" x14ac:dyDescent="0.25">
      <c r="A1030" t="s">
        <v>58</v>
      </c>
      <c r="B1030" t="s">
        <v>59</v>
      </c>
      <c r="C1030" t="s">
        <v>81</v>
      </c>
      <c r="D1030" t="s">
        <v>11</v>
      </c>
      <c r="E1030" t="s">
        <v>1</v>
      </c>
      <c r="F1030" s="19">
        <v>0.75</v>
      </c>
      <c r="G1030" s="25">
        <v>18</v>
      </c>
      <c r="H1030" s="19" t="str">
        <f t="shared" si="18"/>
        <v>MMMBT Toward Va Beach Summer Monday 18</v>
      </c>
      <c r="I1030" s="11">
        <f>+MMMBT!M25</f>
        <v>1896.4615384615386</v>
      </c>
    </row>
    <row r="1031" spans="1:9" x14ac:dyDescent="0.25">
      <c r="A1031" t="s">
        <v>58</v>
      </c>
      <c r="B1031" t="s">
        <v>59</v>
      </c>
      <c r="C1031" t="s">
        <v>81</v>
      </c>
      <c r="D1031" t="s">
        <v>11</v>
      </c>
      <c r="E1031" t="s">
        <v>1</v>
      </c>
      <c r="F1031" s="19">
        <v>0.79166666666666696</v>
      </c>
      <c r="G1031" s="25">
        <v>19</v>
      </c>
      <c r="H1031" s="19" t="str">
        <f t="shared" si="18"/>
        <v>MMMBT Toward Va Beach Summer Monday 19</v>
      </c>
      <c r="I1031" s="14">
        <f>+MMMBT!M26</f>
        <v>1173.0769230769229</v>
      </c>
    </row>
    <row r="1032" spans="1:9" x14ac:dyDescent="0.25">
      <c r="A1032" t="s">
        <v>58</v>
      </c>
      <c r="B1032" t="s">
        <v>59</v>
      </c>
      <c r="C1032" t="s">
        <v>81</v>
      </c>
      <c r="D1032" t="s">
        <v>11</v>
      </c>
      <c r="E1032" t="s">
        <v>1</v>
      </c>
      <c r="F1032" s="19">
        <v>0.83333333333333304</v>
      </c>
      <c r="G1032" s="25">
        <v>20</v>
      </c>
      <c r="H1032" s="19" t="str">
        <f t="shared" si="18"/>
        <v>MMMBT Toward Va Beach Summer Monday 20</v>
      </c>
      <c r="I1032" s="11">
        <f>+MMMBT!M27</f>
        <v>960.15384615384619</v>
      </c>
    </row>
    <row r="1033" spans="1:9" x14ac:dyDescent="0.25">
      <c r="A1033" t="s">
        <v>58</v>
      </c>
      <c r="B1033" t="s">
        <v>59</v>
      </c>
      <c r="C1033" t="s">
        <v>81</v>
      </c>
      <c r="D1033" t="s">
        <v>11</v>
      </c>
      <c r="E1033" t="s">
        <v>1</v>
      </c>
      <c r="F1033" s="19">
        <v>0.875</v>
      </c>
      <c r="G1033" s="25">
        <v>21</v>
      </c>
      <c r="H1033" s="19" t="str">
        <f t="shared" si="18"/>
        <v>MMMBT Toward Va Beach Summer Monday 21</v>
      </c>
      <c r="I1033" s="14">
        <f>+MMMBT!M28</f>
        <v>801.69230769230774</v>
      </c>
    </row>
    <row r="1034" spans="1:9" x14ac:dyDescent="0.25">
      <c r="A1034" t="s">
        <v>58</v>
      </c>
      <c r="B1034" t="s">
        <v>59</v>
      </c>
      <c r="C1034" t="s">
        <v>81</v>
      </c>
      <c r="D1034" t="s">
        <v>11</v>
      </c>
      <c r="E1034" t="s">
        <v>1</v>
      </c>
      <c r="F1034" s="19">
        <v>0.91666666666666696</v>
      </c>
      <c r="G1034" s="25">
        <v>22</v>
      </c>
      <c r="H1034" s="19" t="str">
        <f t="shared" si="18"/>
        <v>MMMBT Toward Va Beach Summer Monday 22</v>
      </c>
      <c r="I1034" s="11">
        <f>+MMMBT!M29</f>
        <v>628.23076923076917</v>
      </c>
    </row>
    <row r="1035" spans="1:9" ht="15.75" thickBot="1" x14ac:dyDescent="0.3">
      <c r="A1035" t="s">
        <v>58</v>
      </c>
      <c r="B1035" t="s">
        <v>59</v>
      </c>
      <c r="C1035" t="s">
        <v>81</v>
      </c>
      <c r="D1035" t="s">
        <v>11</v>
      </c>
      <c r="E1035" t="s">
        <v>1</v>
      </c>
      <c r="F1035" s="19">
        <v>0.95833333333333304</v>
      </c>
      <c r="G1035" s="25">
        <v>23</v>
      </c>
      <c r="H1035" s="19" t="str">
        <f t="shared" si="18"/>
        <v>MMMBT Toward Va Beach Summer Monday 23</v>
      </c>
      <c r="I1035" s="16">
        <f>+MMMBT!M30</f>
        <v>444.07692307692304</v>
      </c>
    </row>
    <row r="1036" spans="1:9" x14ac:dyDescent="0.25">
      <c r="A1036" t="s">
        <v>58</v>
      </c>
      <c r="B1036" t="s">
        <v>59</v>
      </c>
      <c r="C1036" t="s">
        <v>81</v>
      </c>
      <c r="D1036" t="s">
        <v>11</v>
      </c>
      <c r="E1036" t="s">
        <v>2</v>
      </c>
      <c r="F1036" s="19">
        <v>0</v>
      </c>
      <c r="G1036" s="25">
        <v>0</v>
      </c>
      <c r="H1036" s="19" t="str">
        <f t="shared" si="18"/>
        <v>MMMBT Toward Va Beach Summer Tuesday 0</v>
      </c>
      <c r="I1036" s="12">
        <f>+MMMBT!N7</f>
        <v>451.24999999999994</v>
      </c>
    </row>
    <row r="1037" spans="1:9" x14ac:dyDescent="0.25">
      <c r="A1037" t="s">
        <v>58</v>
      </c>
      <c r="B1037" t="s">
        <v>59</v>
      </c>
      <c r="C1037" t="s">
        <v>81</v>
      </c>
      <c r="D1037" t="s">
        <v>11</v>
      </c>
      <c r="E1037" t="s">
        <v>2</v>
      </c>
      <c r="F1037" s="19">
        <v>4.1666666666666664E-2</v>
      </c>
      <c r="G1037" s="25">
        <v>1</v>
      </c>
      <c r="H1037" s="19" t="str">
        <f t="shared" si="18"/>
        <v>MMMBT Toward Va Beach Summer Tuesday 1</v>
      </c>
      <c r="I1037" s="14">
        <f>+MMMBT!N8</f>
        <v>178.83333333333334</v>
      </c>
    </row>
    <row r="1038" spans="1:9" x14ac:dyDescent="0.25">
      <c r="A1038" t="s">
        <v>58</v>
      </c>
      <c r="B1038" t="s">
        <v>59</v>
      </c>
      <c r="C1038" t="s">
        <v>81</v>
      </c>
      <c r="D1038" t="s">
        <v>11</v>
      </c>
      <c r="E1038" t="s">
        <v>2</v>
      </c>
      <c r="F1038" s="19">
        <v>8.3333333333333329E-2</v>
      </c>
      <c r="G1038" s="25">
        <v>2</v>
      </c>
      <c r="H1038" s="19" t="str">
        <f t="shared" si="18"/>
        <v>MMMBT Toward Va Beach Summer Tuesday 2</v>
      </c>
      <c r="I1038" s="12">
        <f>+MMMBT!N9</f>
        <v>149.33333333333334</v>
      </c>
    </row>
    <row r="1039" spans="1:9" x14ac:dyDescent="0.25">
      <c r="A1039" t="s">
        <v>58</v>
      </c>
      <c r="B1039" t="s">
        <v>59</v>
      </c>
      <c r="C1039" t="s">
        <v>81</v>
      </c>
      <c r="D1039" t="s">
        <v>11</v>
      </c>
      <c r="E1039" t="s">
        <v>2</v>
      </c>
      <c r="F1039" s="19">
        <v>0.125</v>
      </c>
      <c r="G1039" s="25">
        <v>3</v>
      </c>
      <c r="H1039" s="19" t="str">
        <f t="shared" si="18"/>
        <v>MMMBT Toward Va Beach Summer Tuesday 3</v>
      </c>
      <c r="I1039" s="14">
        <f>+MMMBT!N10</f>
        <v>210.16666666666669</v>
      </c>
    </row>
    <row r="1040" spans="1:9" x14ac:dyDescent="0.25">
      <c r="A1040" t="s">
        <v>58</v>
      </c>
      <c r="B1040" t="s">
        <v>59</v>
      </c>
      <c r="C1040" t="s">
        <v>81</v>
      </c>
      <c r="D1040" t="s">
        <v>11</v>
      </c>
      <c r="E1040" t="s">
        <v>2</v>
      </c>
      <c r="F1040" s="19">
        <v>0.16666666666666699</v>
      </c>
      <c r="G1040" s="25">
        <v>4</v>
      </c>
      <c r="H1040" s="19" t="str">
        <f t="shared" si="18"/>
        <v>MMMBT Toward Va Beach Summer Tuesday 4</v>
      </c>
      <c r="I1040" s="12">
        <f>+MMMBT!N11</f>
        <v>421.91666666666669</v>
      </c>
    </row>
    <row r="1041" spans="1:9" x14ac:dyDescent="0.25">
      <c r="A1041" t="s">
        <v>58</v>
      </c>
      <c r="B1041" t="s">
        <v>59</v>
      </c>
      <c r="C1041" t="s">
        <v>81</v>
      </c>
      <c r="D1041" t="s">
        <v>11</v>
      </c>
      <c r="E1041" t="s">
        <v>2</v>
      </c>
      <c r="F1041" s="19">
        <v>0.20833333333333301</v>
      </c>
      <c r="G1041" s="25">
        <v>5</v>
      </c>
      <c r="H1041" s="19" t="str">
        <f t="shared" si="18"/>
        <v>MMMBT Toward Va Beach Summer Tuesday 5</v>
      </c>
      <c r="I1041" s="14">
        <f>+MMMBT!N12</f>
        <v>1225.8333333333335</v>
      </c>
    </row>
    <row r="1042" spans="1:9" x14ac:dyDescent="0.25">
      <c r="A1042" t="s">
        <v>58</v>
      </c>
      <c r="B1042" t="s">
        <v>59</v>
      </c>
      <c r="C1042" t="s">
        <v>81</v>
      </c>
      <c r="D1042" t="s">
        <v>11</v>
      </c>
      <c r="E1042" t="s">
        <v>2</v>
      </c>
      <c r="F1042" s="19">
        <v>0.25</v>
      </c>
      <c r="G1042" s="25">
        <v>6</v>
      </c>
      <c r="H1042" s="19" t="str">
        <f t="shared" si="18"/>
        <v>MMMBT Toward Va Beach Summer Tuesday 6</v>
      </c>
      <c r="I1042" s="12">
        <f>+MMMBT!N13</f>
        <v>2086.5833333333335</v>
      </c>
    </row>
    <row r="1043" spans="1:9" x14ac:dyDescent="0.25">
      <c r="A1043" t="s">
        <v>58</v>
      </c>
      <c r="B1043" t="s">
        <v>59</v>
      </c>
      <c r="C1043" t="s">
        <v>81</v>
      </c>
      <c r="D1043" t="s">
        <v>11</v>
      </c>
      <c r="E1043" t="s">
        <v>2</v>
      </c>
      <c r="F1043" s="19">
        <v>0.29166666666666702</v>
      </c>
      <c r="G1043" s="25">
        <v>7</v>
      </c>
      <c r="H1043" s="19" t="str">
        <f t="shared" si="18"/>
        <v>MMMBT Toward Va Beach Summer Tuesday 7</v>
      </c>
      <c r="I1043" s="14">
        <f>+MMMBT!N14</f>
        <v>2320.583333333333</v>
      </c>
    </row>
    <row r="1044" spans="1:9" x14ac:dyDescent="0.25">
      <c r="A1044" t="s">
        <v>58</v>
      </c>
      <c r="B1044" t="s">
        <v>59</v>
      </c>
      <c r="C1044" t="s">
        <v>81</v>
      </c>
      <c r="D1044" t="s">
        <v>11</v>
      </c>
      <c r="E1044" t="s">
        <v>2</v>
      </c>
      <c r="F1044" s="19">
        <v>0.33333333333333298</v>
      </c>
      <c r="G1044" s="25">
        <v>8</v>
      </c>
      <c r="H1044" s="19" t="str">
        <f t="shared" si="18"/>
        <v>MMMBT Toward Va Beach Summer Tuesday 8</v>
      </c>
      <c r="I1044" s="12">
        <f>+MMMBT!N15</f>
        <v>1781.7500000000002</v>
      </c>
    </row>
    <row r="1045" spans="1:9" x14ac:dyDescent="0.25">
      <c r="A1045" t="s">
        <v>58</v>
      </c>
      <c r="B1045" t="s">
        <v>59</v>
      </c>
      <c r="C1045" t="s">
        <v>81</v>
      </c>
      <c r="D1045" t="s">
        <v>11</v>
      </c>
      <c r="E1045" t="s">
        <v>2</v>
      </c>
      <c r="F1045" s="19">
        <v>0.375</v>
      </c>
      <c r="G1045" s="25">
        <v>9</v>
      </c>
      <c r="H1045" s="19" t="str">
        <f t="shared" si="18"/>
        <v>MMMBT Toward Va Beach Summer Tuesday 9</v>
      </c>
      <c r="I1045" s="14">
        <f>+MMMBT!N16</f>
        <v>1459.6666666666667</v>
      </c>
    </row>
    <row r="1046" spans="1:9" x14ac:dyDescent="0.25">
      <c r="A1046" t="s">
        <v>58</v>
      </c>
      <c r="B1046" t="s">
        <v>59</v>
      </c>
      <c r="C1046" t="s">
        <v>81</v>
      </c>
      <c r="D1046" t="s">
        <v>11</v>
      </c>
      <c r="E1046" t="s">
        <v>2</v>
      </c>
      <c r="F1046" s="19">
        <v>0.41666666666666702</v>
      </c>
      <c r="G1046" s="25">
        <v>10</v>
      </c>
      <c r="H1046" s="19" t="str">
        <f t="shared" si="18"/>
        <v>MMMBT Toward Va Beach Summer Tuesday 10</v>
      </c>
      <c r="I1046" s="12">
        <f>+MMMBT!N17</f>
        <v>1348.1666666666665</v>
      </c>
    </row>
    <row r="1047" spans="1:9" x14ac:dyDescent="0.25">
      <c r="A1047" t="s">
        <v>58</v>
      </c>
      <c r="B1047" t="s">
        <v>59</v>
      </c>
      <c r="C1047" t="s">
        <v>81</v>
      </c>
      <c r="D1047" t="s">
        <v>11</v>
      </c>
      <c r="E1047" t="s">
        <v>2</v>
      </c>
      <c r="F1047" s="19">
        <v>0.45833333333333298</v>
      </c>
      <c r="G1047" s="25">
        <v>11</v>
      </c>
      <c r="H1047" s="19" t="str">
        <f t="shared" si="18"/>
        <v>MMMBT Toward Va Beach Summer Tuesday 11</v>
      </c>
      <c r="I1047" s="14">
        <f>+MMMBT!N18</f>
        <v>1433.0833333333335</v>
      </c>
    </row>
    <row r="1048" spans="1:9" x14ac:dyDescent="0.25">
      <c r="A1048" t="s">
        <v>58</v>
      </c>
      <c r="B1048" t="s">
        <v>59</v>
      </c>
      <c r="C1048" t="s">
        <v>81</v>
      </c>
      <c r="D1048" t="s">
        <v>11</v>
      </c>
      <c r="E1048" t="s">
        <v>2</v>
      </c>
      <c r="F1048" s="19">
        <v>0.5</v>
      </c>
      <c r="G1048" s="25">
        <v>12</v>
      </c>
      <c r="H1048" s="19" t="str">
        <f t="shared" si="18"/>
        <v>MMMBT Toward Va Beach Summer Tuesday 12</v>
      </c>
      <c r="I1048" s="12">
        <f>+MMMBT!N19</f>
        <v>1499.4166666666667</v>
      </c>
    </row>
    <row r="1049" spans="1:9" x14ac:dyDescent="0.25">
      <c r="A1049" t="s">
        <v>58</v>
      </c>
      <c r="B1049" t="s">
        <v>59</v>
      </c>
      <c r="C1049" t="s">
        <v>81</v>
      </c>
      <c r="D1049" t="s">
        <v>11</v>
      </c>
      <c r="E1049" t="s">
        <v>2</v>
      </c>
      <c r="F1049" s="19">
        <v>0.54166666666666696</v>
      </c>
      <c r="G1049" s="25">
        <v>13</v>
      </c>
      <c r="H1049" s="19" t="str">
        <f t="shared" si="18"/>
        <v>MMMBT Toward Va Beach Summer Tuesday 13</v>
      </c>
      <c r="I1049" s="14">
        <f>+MMMBT!N20</f>
        <v>1580.9166666666667</v>
      </c>
    </row>
    <row r="1050" spans="1:9" x14ac:dyDescent="0.25">
      <c r="A1050" t="s">
        <v>58</v>
      </c>
      <c r="B1050" t="s">
        <v>59</v>
      </c>
      <c r="C1050" t="s">
        <v>81</v>
      </c>
      <c r="D1050" t="s">
        <v>11</v>
      </c>
      <c r="E1050" t="s">
        <v>2</v>
      </c>
      <c r="F1050" s="19">
        <v>0.58333333333333304</v>
      </c>
      <c r="G1050" s="25">
        <v>14</v>
      </c>
      <c r="H1050" s="19" t="str">
        <f t="shared" si="18"/>
        <v>MMMBT Toward Va Beach Summer Tuesday 14</v>
      </c>
      <c r="I1050" s="12">
        <f>+MMMBT!N21</f>
        <v>2117.5</v>
      </c>
    </row>
    <row r="1051" spans="1:9" x14ac:dyDescent="0.25">
      <c r="A1051" t="s">
        <v>58</v>
      </c>
      <c r="B1051" t="s">
        <v>59</v>
      </c>
      <c r="C1051" t="s">
        <v>81</v>
      </c>
      <c r="D1051" t="s">
        <v>11</v>
      </c>
      <c r="E1051" t="s">
        <v>2</v>
      </c>
      <c r="F1051" s="19">
        <v>0.625</v>
      </c>
      <c r="G1051" s="25">
        <v>15</v>
      </c>
      <c r="H1051" s="19" t="str">
        <f t="shared" si="18"/>
        <v>MMMBT Toward Va Beach Summer Tuesday 15</v>
      </c>
      <c r="I1051" s="14">
        <f>+MMMBT!N22</f>
        <v>2818.0833333333335</v>
      </c>
    </row>
    <row r="1052" spans="1:9" x14ac:dyDescent="0.25">
      <c r="A1052" t="s">
        <v>58</v>
      </c>
      <c r="B1052" t="s">
        <v>59</v>
      </c>
      <c r="C1052" t="s">
        <v>81</v>
      </c>
      <c r="D1052" t="s">
        <v>11</v>
      </c>
      <c r="E1052" t="s">
        <v>2</v>
      </c>
      <c r="F1052" s="19">
        <v>0.66666666666666696</v>
      </c>
      <c r="G1052" s="25">
        <v>16</v>
      </c>
      <c r="H1052" s="19" t="str">
        <f t="shared" si="18"/>
        <v>MMMBT Toward Va Beach Summer Tuesday 16</v>
      </c>
      <c r="I1052" s="12">
        <f>+MMMBT!N23</f>
        <v>3313.9166666666665</v>
      </c>
    </row>
    <row r="1053" spans="1:9" x14ac:dyDescent="0.25">
      <c r="A1053" t="s">
        <v>58</v>
      </c>
      <c r="B1053" t="s">
        <v>59</v>
      </c>
      <c r="C1053" t="s">
        <v>81</v>
      </c>
      <c r="D1053" t="s">
        <v>11</v>
      </c>
      <c r="E1053" t="s">
        <v>2</v>
      </c>
      <c r="F1053" s="19">
        <v>0.70833333333333304</v>
      </c>
      <c r="G1053" s="25">
        <v>17</v>
      </c>
      <c r="H1053" s="19" t="str">
        <f t="shared" si="18"/>
        <v>MMMBT Toward Va Beach Summer Tuesday 17</v>
      </c>
      <c r="I1053" s="14">
        <f>+MMMBT!N24</f>
        <v>3086.333333333333</v>
      </c>
    </row>
    <row r="1054" spans="1:9" x14ac:dyDescent="0.25">
      <c r="A1054" t="s">
        <v>58</v>
      </c>
      <c r="B1054" t="s">
        <v>59</v>
      </c>
      <c r="C1054" t="s">
        <v>81</v>
      </c>
      <c r="D1054" t="s">
        <v>11</v>
      </c>
      <c r="E1054" t="s">
        <v>2</v>
      </c>
      <c r="F1054" s="19">
        <v>0.75</v>
      </c>
      <c r="G1054" s="25">
        <v>18</v>
      </c>
      <c r="H1054" s="19" t="str">
        <f t="shared" si="18"/>
        <v>MMMBT Toward Va Beach Summer Tuesday 18</v>
      </c>
      <c r="I1054" s="12">
        <f>+MMMBT!N25</f>
        <v>2030.1666666666665</v>
      </c>
    </row>
    <row r="1055" spans="1:9" x14ac:dyDescent="0.25">
      <c r="A1055" t="s">
        <v>58</v>
      </c>
      <c r="B1055" t="s">
        <v>59</v>
      </c>
      <c r="C1055" t="s">
        <v>81</v>
      </c>
      <c r="D1055" t="s">
        <v>11</v>
      </c>
      <c r="E1055" t="s">
        <v>2</v>
      </c>
      <c r="F1055" s="19">
        <v>0.79166666666666696</v>
      </c>
      <c r="G1055" s="25">
        <v>19</v>
      </c>
      <c r="H1055" s="19" t="str">
        <f t="shared" si="18"/>
        <v>MMMBT Toward Va Beach Summer Tuesday 19</v>
      </c>
      <c r="I1055" s="14">
        <f>+MMMBT!N26</f>
        <v>1279.1666666666665</v>
      </c>
    </row>
    <row r="1056" spans="1:9" x14ac:dyDescent="0.25">
      <c r="A1056" t="s">
        <v>58</v>
      </c>
      <c r="B1056" t="s">
        <v>59</v>
      </c>
      <c r="C1056" t="s">
        <v>81</v>
      </c>
      <c r="D1056" t="s">
        <v>11</v>
      </c>
      <c r="E1056" t="s">
        <v>2</v>
      </c>
      <c r="F1056" s="19">
        <v>0.83333333333333304</v>
      </c>
      <c r="G1056" s="25">
        <v>20</v>
      </c>
      <c r="H1056" s="19" t="str">
        <f t="shared" si="18"/>
        <v>MMMBT Toward Va Beach Summer Tuesday 20</v>
      </c>
      <c r="I1056" s="12">
        <f>+MMMBT!N27</f>
        <v>1017.3333333333334</v>
      </c>
    </row>
    <row r="1057" spans="1:9" x14ac:dyDescent="0.25">
      <c r="A1057" t="s">
        <v>58</v>
      </c>
      <c r="B1057" t="s">
        <v>59</v>
      </c>
      <c r="C1057" t="s">
        <v>81</v>
      </c>
      <c r="D1057" t="s">
        <v>11</v>
      </c>
      <c r="E1057" t="s">
        <v>2</v>
      </c>
      <c r="F1057" s="19">
        <v>0.875</v>
      </c>
      <c r="G1057" s="25">
        <v>21</v>
      </c>
      <c r="H1057" s="19" t="str">
        <f t="shared" si="18"/>
        <v>MMMBT Toward Va Beach Summer Tuesday 21</v>
      </c>
      <c r="I1057" s="14">
        <f>+MMMBT!N28</f>
        <v>874.5</v>
      </c>
    </row>
    <row r="1058" spans="1:9" x14ac:dyDescent="0.25">
      <c r="A1058" t="s">
        <v>58</v>
      </c>
      <c r="B1058" t="s">
        <v>59</v>
      </c>
      <c r="C1058" t="s">
        <v>81</v>
      </c>
      <c r="D1058" t="s">
        <v>11</v>
      </c>
      <c r="E1058" t="s">
        <v>2</v>
      </c>
      <c r="F1058" s="19">
        <v>0.91666666666666696</v>
      </c>
      <c r="G1058" s="25">
        <v>22</v>
      </c>
      <c r="H1058" s="19" t="str">
        <f t="shared" si="18"/>
        <v>MMMBT Toward Va Beach Summer Tuesday 22</v>
      </c>
      <c r="I1058" s="12">
        <f>+MMMBT!N29</f>
        <v>621.58333333333326</v>
      </c>
    </row>
    <row r="1059" spans="1:9" ht="15.75" thickBot="1" x14ac:dyDescent="0.3">
      <c r="A1059" t="s">
        <v>58</v>
      </c>
      <c r="B1059" t="s">
        <v>59</v>
      </c>
      <c r="C1059" t="s">
        <v>81</v>
      </c>
      <c r="D1059" t="s">
        <v>11</v>
      </c>
      <c r="E1059" t="s">
        <v>2</v>
      </c>
      <c r="F1059" s="19">
        <v>0.95833333333333304</v>
      </c>
      <c r="G1059" s="25">
        <v>23</v>
      </c>
      <c r="H1059" s="19" t="str">
        <f t="shared" si="18"/>
        <v>MMMBT Toward Va Beach Summer Tuesday 23</v>
      </c>
      <c r="I1059" s="16">
        <f>+MMMBT!N30</f>
        <v>426</v>
      </c>
    </row>
    <row r="1060" spans="1:9" x14ac:dyDescent="0.25">
      <c r="A1060" t="s">
        <v>58</v>
      </c>
      <c r="B1060" t="s">
        <v>59</v>
      </c>
      <c r="C1060" t="s">
        <v>81</v>
      </c>
      <c r="D1060" t="s">
        <v>11</v>
      </c>
      <c r="E1060" t="s">
        <v>3</v>
      </c>
      <c r="F1060" s="19">
        <v>0</v>
      </c>
      <c r="G1060" s="25">
        <v>0</v>
      </c>
      <c r="H1060" s="19" t="str">
        <f t="shared" si="18"/>
        <v>MMMBT Toward Va Beach Summer Wednesday 0</v>
      </c>
      <c r="I1060" s="11">
        <f>+MMMBT!O7</f>
        <v>459.42857142857139</v>
      </c>
    </row>
    <row r="1061" spans="1:9" x14ac:dyDescent="0.25">
      <c r="A1061" t="s">
        <v>58</v>
      </c>
      <c r="B1061" t="s">
        <v>59</v>
      </c>
      <c r="C1061" t="s">
        <v>81</v>
      </c>
      <c r="D1061" t="s">
        <v>11</v>
      </c>
      <c r="E1061" t="s">
        <v>3</v>
      </c>
      <c r="F1061" s="19">
        <v>4.1666666666666664E-2</v>
      </c>
      <c r="G1061" s="25">
        <v>1</v>
      </c>
      <c r="H1061" s="19" t="str">
        <f t="shared" si="18"/>
        <v>MMMBT Toward Va Beach Summer Wednesday 1</v>
      </c>
      <c r="I1061" s="14">
        <f>+MMMBT!O8</f>
        <v>167.57142857142858</v>
      </c>
    </row>
    <row r="1062" spans="1:9" x14ac:dyDescent="0.25">
      <c r="A1062" t="s">
        <v>58</v>
      </c>
      <c r="B1062" t="s">
        <v>59</v>
      </c>
      <c r="C1062" t="s">
        <v>81</v>
      </c>
      <c r="D1062" t="s">
        <v>11</v>
      </c>
      <c r="E1062" t="s">
        <v>3</v>
      </c>
      <c r="F1062" s="19">
        <v>8.3333333333333329E-2</v>
      </c>
      <c r="G1062" s="25">
        <v>2</v>
      </c>
      <c r="H1062" s="19" t="str">
        <f t="shared" si="18"/>
        <v>MMMBT Toward Va Beach Summer Wednesday 2</v>
      </c>
      <c r="I1062" s="11">
        <f>+MMMBT!O9</f>
        <v>160.14285714285714</v>
      </c>
    </row>
    <row r="1063" spans="1:9" x14ac:dyDescent="0.25">
      <c r="A1063" t="s">
        <v>58</v>
      </c>
      <c r="B1063" t="s">
        <v>59</v>
      </c>
      <c r="C1063" t="s">
        <v>81</v>
      </c>
      <c r="D1063" t="s">
        <v>11</v>
      </c>
      <c r="E1063" t="s">
        <v>3</v>
      </c>
      <c r="F1063" s="19">
        <v>0.125</v>
      </c>
      <c r="G1063" s="25">
        <v>3</v>
      </c>
      <c r="H1063" s="19" t="str">
        <f t="shared" si="18"/>
        <v>MMMBT Toward Va Beach Summer Wednesday 3</v>
      </c>
      <c r="I1063" s="14">
        <f>+MMMBT!O10</f>
        <v>207.92857142857142</v>
      </c>
    </row>
    <row r="1064" spans="1:9" x14ac:dyDescent="0.25">
      <c r="A1064" t="s">
        <v>58</v>
      </c>
      <c r="B1064" t="s">
        <v>59</v>
      </c>
      <c r="C1064" t="s">
        <v>81</v>
      </c>
      <c r="D1064" t="s">
        <v>11</v>
      </c>
      <c r="E1064" t="s">
        <v>3</v>
      </c>
      <c r="F1064" s="19">
        <v>0.16666666666666699</v>
      </c>
      <c r="G1064" s="25">
        <v>4</v>
      </c>
      <c r="H1064" s="19" t="str">
        <f t="shared" si="18"/>
        <v>MMMBT Toward Va Beach Summer Wednesday 4</v>
      </c>
      <c r="I1064" s="11">
        <f>+MMMBT!O11</f>
        <v>446.21428571428578</v>
      </c>
    </row>
    <row r="1065" spans="1:9" x14ac:dyDescent="0.25">
      <c r="A1065" t="s">
        <v>58</v>
      </c>
      <c r="B1065" t="s">
        <v>59</v>
      </c>
      <c r="C1065" t="s">
        <v>81</v>
      </c>
      <c r="D1065" t="s">
        <v>11</v>
      </c>
      <c r="E1065" t="s">
        <v>3</v>
      </c>
      <c r="F1065" s="19">
        <v>0.20833333333333301</v>
      </c>
      <c r="G1065" s="25">
        <v>5</v>
      </c>
      <c r="H1065" s="19" t="str">
        <f t="shared" si="18"/>
        <v>MMMBT Toward Va Beach Summer Wednesday 5</v>
      </c>
      <c r="I1065" s="14">
        <f>+MMMBT!O12</f>
        <v>1217.6428571428571</v>
      </c>
    </row>
    <row r="1066" spans="1:9" x14ac:dyDescent="0.25">
      <c r="A1066" t="s">
        <v>58</v>
      </c>
      <c r="B1066" t="s">
        <v>59</v>
      </c>
      <c r="C1066" t="s">
        <v>81</v>
      </c>
      <c r="D1066" t="s">
        <v>11</v>
      </c>
      <c r="E1066" t="s">
        <v>3</v>
      </c>
      <c r="F1066" s="19">
        <v>0.25</v>
      </c>
      <c r="G1066" s="25">
        <v>6</v>
      </c>
      <c r="H1066" s="19" t="str">
        <f t="shared" si="18"/>
        <v>MMMBT Toward Va Beach Summer Wednesday 6</v>
      </c>
      <c r="I1066" s="11">
        <f>+MMMBT!O13</f>
        <v>2117.4285714285716</v>
      </c>
    </row>
    <row r="1067" spans="1:9" x14ac:dyDescent="0.25">
      <c r="A1067" t="s">
        <v>58</v>
      </c>
      <c r="B1067" t="s">
        <v>59</v>
      </c>
      <c r="C1067" t="s">
        <v>81</v>
      </c>
      <c r="D1067" t="s">
        <v>11</v>
      </c>
      <c r="E1067" t="s">
        <v>3</v>
      </c>
      <c r="F1067" s="19">
        <v>0.29166666666666702</v>
      </c>
      <c r="G1067" s="25">
        <v>7</v>
      </c>
      <c r="H1067" s="19" t="str">
        <f t="shared" si="18"/>
        <v>MMMBT Toward Va Beach Summer Wednesday 7</v>
      </c>
      <c r="I1067" s="14">
        <f>+MMMBT!O14</f>
        <v>2297.5714285714284</v>
      </c>
    </row>
    <row r="1068" spans="1:9" x14ac:dyDescent="0.25">
      <c r="A1068" t="s">
        <v>58</v>
      </c>
      <c r="B1068" t="s">
        <v>59</v>
      </c>
      <c r="C1068" t="s">
        <v>81</v>
      </c>
      <c r="D1068" t="s">
        <v>11</v>
      </c>
      <c r="E1068" t="s">
        <v>3</v>
      </c>
      <c r="F1068" s="19">
        <v>0.33333333333333298</v>
      </c>
      <c r="G1068" s="25">
        <v>8</v>
      </c>
      <c r="H1068" s="19" t="str">
        <f t="shared" si="18"/>
        <v>MMMBT Toward Va Beach Summer Wednesday 8</v>
      </c>
      <c r="I1068" s="11">
        <f>+MMMBT!O15</f>
        <v>1872</v>
      </c>
    </row>
    <row r="1069" spans="1:9" x14ac:dyDescent="0.25">
      <c r="A1069" t="s">
        <v>58</v>
      </c>
      <c r="B1069" t="s">
        <v>59</v>
      </c>
      <c r="C1069" t="s">
        <v>81</v>
      </c>
      <c r="D1069" t="s">
        <v>11</v>
      </c>
      <c r="E1069" t="s">
        <v>3</v>
      </c>
      <c r="F1069" s="19">
        <v>0.375</v>
      </c>
      <c r="G1069" s="25">
        <v>9</v>
      </c>
      <c r="H1069" s="19" t="str">
        <f t="shared" si="18"/>
        <v>MMMBT Toward Va Beach Summer Wednesday 9</v>
      </c>
      <c r="I1069" s="14">
        <f>+MMMBT!O16</f>
        <v>1526.7857142857142</v>
      </c>
    </row>
    <row r="1070" spans="1:9" x14ac:dyDescent="0.25">
      <c r="A1070" t="s">
        <v>58</v>
      </c>
      <c r="B1070" t="s">
        <v>59</v>
      </c>
      <c r="C1070" t="s">
        <v>81</v>
      </c>
      <c r="D1070" t="s">
        <v>11</v>
      </c>
      <c r="E1070" t="s">
        <v>3</v>
      </c>
      <c r="F1070" s="19">
        <v>0.41666666666666702</v>
      </c>
      <c r="G1070" s="25">
        <v>10</v>
      </c>
      <c r="H1070" s="19" t="str">
        <f t="shared" si="18"/>
        <v>MMMBT Toward Va Beach Summer Wednesday 10</v>
      </c>
      <c r="I1070" s="11">
        <f>+MMMBT!O17</f>
        <v>1400.3571428571431</v>
      </c>
    </row>
    <row r="1071" spans="1:9" x14ac:dyDescent="0.25">
      <c r="A1071" t="s">
        <v>58</v>
      </c>
      <c r="B1071" t="s">
        <v>59</v>
      </c>
      <c r="C1071" t="s">
        <v>81</v>
      </c>
      <c r="D1071" t="s">
        <v>11</v>
      </c>
      <c r="E1071" t="s">
        <v>3</v>
      </c>
      <c r="F1071" s="19">
        <v>0.45833333333333298</v>
      </c>
      <c r="G1071" s="25">
        <v>11</v>
      </c>
      <c r="H1071" s="19" t="str">
        <f t="shared" si="18"/>
        <v>MMMBT Toward Va Beach Summer Wednesday 11</v>
      </c>
      <c r="I1071" s="14">
        <f>+MMMBT!O18</f>
        <v>1566.5</v>
      </c>
    </row>
    <row r="1072" spans="1:9" x14ac:dyDescent="0.25">
      <c r="A1072" t="s">
        <v>58</v>
      </c>
      <c r="B1072" t="s">
        <v>59</v>
      </c>
      <c r="C1072" t="s">
        <v>81</v>
      </c>
      <c r="D1072" t="s">
        <v>11</v>
      </c>
      <c r="E1072" t="s">
        <v>3</v>
      </c>
      <c r="F1072" s="19">
        <v>0.5</v>
      </c>
      <c r="G1072" s="25">
        <v>12</v>
      </c>
      <c r="H1072" s="19" t="str">
        <f t="shared" si="18"/>
        <v>MMMBT Toward Va Beach Summer Wednesday 12</v>
      </c>
      <c r="I1072" s="11">
        <f>+MMMBT!O19</f>
        <v>1741.2857142857144</v>
      </c>
    </row>
    <row r="1073" spans="1:9" x14ac:dyDescent="0.25">
      <c r="A1073" t="s">
        <v>58</v>
      </c>
      <c r="B1073" t="s">
        <v>59</v>
      </c>
      <c r="C1073" t="s">
        <v>81</v>
      </c>
      <c r="D1073" t="s">
        <v>11</v>
      </c>
      <c r="E1073" t="s">
        <v>3</v>
      </c>
      <c r="F1073" s="19">
        <v>0.54166666666666696</v>
      </c>
      <c r="G1073" s="25">
        <v>13</v>
      </c>
      <c r="H1073" s="19" t="str">
        <f t="shared" si="18"/>
        <v>MMMBT Toward Va Beach Summer Wednesday 13</v>
      </c>
      <c r="I1073" s="14">
        <f>+MMMBT!O20</f>
        <v>1731.0714285714287</v>
      </c>
    </row>
    <row r="1074" spans="1:9" x14ac:dyDescent="0.25">
      <c r="A1074" t="s">
        <v>58</v>
      </c>
      <c r="B1074" t="s">
        <v>59</v>
      </c>
      <c r="C1074" t="s">
        <v>81</v>
      </c>
      <c r="D1074" t="s">
        <v>11</v>
      </c>
      <c r="E1074" t="s">
        <v>3</v>
      </c>
      <c r="F1074" s="19">
        <v>0.58333333333333304</v>
      </c>
      <c r="G1074" s="25">
        <v>14</v>
      </c>
      <c r="H1074" s="19" t="str">
        <f t="shared" si="18"/>
        <v>MMMBT Toward Va Beach Summer Wednesday 14</v>
      </c>
      <c r="I1074" s="11">
        <f>+MMMBT!O21</f>
        <v>2298.8571428571427</v>
      </c>
    </row>
    <row r="1075" spans="1:9" x14ac:dyDescent="0.25">
      <c r="A1075" t="s">
        <v>58</v>
      </c>
      <c r="B1075" t="s">
        <v>59</v>
      </c>
      <c r="C1075" t="s">
        <v>81</v>
      </c>
      <c r="D1075" t="s">
        <v>11</v>
      </c>
      <c r="E1075" t="s">
        <v>3</v>
      </c>
      <c r="F1075" s="19">
        <v>0.625</v>
      </c>
      <c r="G1075" s="25">
        <v>15</v>
      </c>
      <c r="H1075" s="19" t="str">
        <f t="shared" si="18"/>
        <v>MMMBT Toward Va Beach Summer Wednesday 15</v>
      </c>
      <c r="I1075" s="14">
        <f>+MMMBT!O22</f>
        <v>3029.7142857142853</v>
      </c>
    </row>
    <row r="1076" spans="1:9" x14ac:dyDescent="0.25">
      <c r="A1076" t="s">
        <v>58</v>
      </c>
      <c r="B1076" t="s">
        <v>59</v>
      </c>
      <c r="C1076" t="s">
        <v>81</v>
      </c>
      <c r="D1076" t="s">
        <v>11</v>
      </c>
      <c r="E1076" t="s">
        <v>3</v>
      </c>
      <c r="F1076" s="19">
        <v>0.66666666666666696</v>
      </c>
      <c r="G1076" s="25">
        <v>16</v>
      </c>
      <c r="H1076" s="19" t="str">
        <f t="shared" si="18"/>
        <v>MMMBT Toward Va Beach Summer Wednesday 16</v>
      </c>
      <c r="I1076" s="11">
        <f>+MMMBT!O23</f>
        <v>3343</v>
      </c>
    </row>
    <row r="1077" spans="1:9" x14ac:dyDescent="0.25">
      <c r="A1077" t="s">
        <v>58</v>
      </c>
      <c r="B1077" t="s">
        <v>59</v>
      </c>
      <c r="C1077" t="s">
        <v>81</v>
      </c>
      <c r="D1077" t="s">
        <v>11</v>
      </c>
      <c r="E1077" t="s">
        <v>3</v>
      </c>
      <c r="F1077" s="19">
        <v>0.70833333333333304</v>
      </c>
      <c r="G1077" s="25">
        <v>17</v>
      </c>
      <c r="H1077" s="19" t="str">
        <f t="shared" ref="H1077:H1140" si="19">+CONCATENATE(A1077," ",C1077," ",D1077," ",E1077," ",G1077)</f>
        <v>MMMBT Toward Va Beach Summer Wednesday 17</v>
      </c>
      <c r="I1077" s="14">
        <f>+MMMBT!O24</f>
        <v>3211.6428571428573</v>
      </c>
    </row>
    <row r="1078" spans="1:9" x14ac:dyDescent="0.25">
      <c r="A1078" t="s">
        <v>58</v>
      </c>
      <c r="B1078" t="s">
        <v>59</v>
      </c>
      <c r="C1078" t="s">
        <v>81</v>
      </c>
      <c r="D1078" t="s">
        <v>11</v>
      </c>
      <c r="E1078" t="s">
        <v>3</v>
      </c>
      <c r="F1078" s="19">
        <v>0.75</v>
      </c>
      <c r="G1078" s="25">
        <v>18</v>
      </c>
      <c r="H1078" s="19" t="str">
        <f t="shared" si="19"/>
        <v>MMMBT Toward Va Beach Summer Wednesday 18</v>
      </c>
      <c r="I1078" s="11">
        <f>+MMMBT!O25</f>
        <v>2246.1428571428573</v>
      </c>
    </row>
    <row r="1079" spans="1:9" x14ac:dyDescent="0.25">
      <c r="A1079" t="s">
        <v>58</v>
      </c>
      <c r="B1079" t="s">
        <v>59</v>
      </c>
      <c r="C1079" t="s">
        <v>81</v>
      </c>
      <c r="D1079" t="s">
        <v>11</v>
      </c>
      <c r="E1079" t="s">
        <v>3</v>
      </c>
      <c r="F1079" s="19">
        <v>0.79166666666666696</v>
      </c>
      <c r="G1079" s="25">
        <v>19</v>
      </c>
      <c r="H1079" s="19" t="str">
        <f t="shared" si="19"/>
        <v>MMMBT Toward Va Beach Summer Wednesday 19</v>
      </c>
      <c r="I1079" s="14">
        <f>+MMMBT!O26</f>
        <v>1457.6428571428571</v>
      </c>
    </row>
    <row r="1080" spans="1:9" x14ac:dyDescent="0.25">
      <c r="A1080" t="s">
        <v>58</v>
      </c>
      <c r="B1080" t="s">
        <v>59</v>
      </c>
      <c r="C1080" t="s">
        <v>81</v>
      </c>
      <c r="D1080" t="s">
        <v>11</v>
      </c>
      <c r="E1080" t="s">
        <v>3</v>
      </c>
      <c r="F1080" s="19">
        <v>0.83333333333333304</v>
      </c>
      <c r="G1080" s="25">
        <v>20</v>
      </c>
      <c r="H1080" s="19" t="str">
        <f t="shared" si="19"/>
        <v>MMMBT Toward Va Beach Summer Wednesday 20</v>
      </c>
      <c r="I1080" s="11">
        <f>+MMMBT!O27</f>
        <v>1102.0714285714287</v>
      </c>
    </row>
    <row r="1081" spans="1:9" x14ac:dyDescent="0.25">
      <c r="A1081" t="s">
        <v>58</v>
      </c>
      <c r="B1081" t="s">
        <v>59</v>
      </c>
      <c r="C1081" t="s">
        <v>81</v>
      </c>
      <c r="D1081" t="s">
        <v>11</v>
      </c>
      <c r="E1081" t="s">
        <v>3</v>
      </c>
      <c r="F1081" s="19">
        <v>0.875</v>
      </c>
      <c r="G1081" s="25">
        <v>21</v>
      </c>
      <c r="H1081" s="19" t="str">
        <f t="shared" si="19"/>
        <v>MMMBT Toward Va Beach Summer Wednesday 21</v>
      </c>
      <c r="I1081" s="14">
        <f>+MMMBT!O28</f>
        <v>951.78571428571422</v>
      </c>
    </row>
    <row r="1082" spans="1:9" x14ac:dyDescent="0.25">
      <c r="A1082" t="s">
        <v>58</v>
      </c>
      <c r="B1082" t="s">
        <v>59</v>
      </c>
      <c r="C1082" t="s">
        <v>81</v>
      </c>
      <c r="D1082" t="s">
        <v>11</v>
      </c>
      <c r="E1082" t="s">
        <v>3</v>
      </c>
      <c r="F1082" s="19">
        <v>0.91666666666666696</v>
      </c>
      <c r="G1082" s="25">
        <v>22</v>
      </c>
      <c r="H1082" s="19" t="str">
        <f t="shared" si="19"/>
        <v>MMMBT Toward Va Beach Summer Wednesday 22</v>
      </c>
      <c r="I1082" s="11">
        <f>+MMMBT!O29</f>
        <v>669.07142857142844</v>
      </c>
    </row>
    <row r="1083" spans="1:9" ht="15.75" thickBot="1" x14ac:dyDescent="0.3">
      <c r="A1083" t="s">
        <v>58</v>
      </c>
      <c r="B1083" t="s">
        <v>59</v>
      </c>
      <c r="C1083" t="s">
        <v>81</v>
      </c>
      <c r="D1083" t="s">
        <v>11</v>
      </c>
      <c r="E1083" t="s">
        <v>3</v>
      </c>
      <c r="F1083" s="19">
        <v>0.95833333333333304</v>
      </c>
      <c r="G1083" s="25">
        <v>23</v>
      </c>
      <c r="H1083" s="19" t="str">
        <f t="shared" si="19"/>
        <v>MMMBT Toward Va Beach Summer Wednesday 23</v>
      </c>
      <c r="I1083" s="16">
        <f>+MMMBT!O30</f>
        <v>463.28571428571433</v>
      </c>
    </row>
    <row r="1084" spans="1:9" x14ac:dyDescent="0.25">
      <c r="A1084" t="s">
        <v>58</v>
      </c>
      <c r="B1084" t="s">
        <v>59</v>
      </c>
      <c r="C1084" t="s">
        <v>81</v>
      </c>
      <c r="D1084" t="s">
        <v>11</v>
      </c>
      <c r="E1084" t="s">
        <v>4</v>
      </c>
      <c r="F1084" s="19">
        <v>0</v>
      </c>
      <c r="G1084" s="25">
        <v>0</v>
      </c>
      <c r="H1084" s="19" t="str">
        <f t="shared" si="19"/>
        <v>MMMBT Toward Va Beach Summer Thursday 0</v>
      </c>
      <c r="I1084" s="11">
        <f>+MMMBT!P7</f>
        <v>502.92307692307691</v>
      </c>
    </row>
    <row r="1085" spans="1:9" x14ac:dyDescent="0.25">
      <c r="A1085" t="s">
        <v>58</v>
      </c>
      <c r="B1085" t="s">
        <v>59</v>
      </c>
      <c r="C1085" t="s">
        <v>81</v>
      </c>
      <c r="D1085" t="s">
        <v>11</v>
      </c>
      <c r="E1085" t="s">
        <v>4</v>
      </c>
      <c r="F1085" s="19">
        <v>4.1666666666666664E-2</v>
      </c>
      <c r="G1085" s="25">
        <v>1</v>
      </c>
      <c r="H1085" s="19" t="str">
        <f t="shared" si="19"/>
        <v>MMMBT Toward Va Beach Summer Thursday 1</v>
      </c>
      <c r="I1085" s="14">
        <f>+MMMBT!P8</f>
        <v>212.38461538461542</v>
      </c>
    </row>
    <row r="1086" spans="1:9" x14ac:dyDescent="0.25">
      <c r="A1086" t="s">
        <v>58</v>
      </c>
      <c r="B1086" t="s">
        <v>59</v>
      </c>
      <c r="C1086" t="s">
        <v>81</v>
      </c>
      <c r="D1086" t="s">
        <v>11</v>
      </c>
      <c r="E1086" t="s">
        <v>4</v>
      </c>
      <c r="F1086" s="19">
        <v>8.3333333333333329E-2</v>
      </c>
      <c r="G1086" s="25">
        <v>2</v>
      </c>
      <c r="H1086" s="19" t="str">
        <f t="shared" si="19"/>
        <v>MMMBT Toward Va Beach Summer Thursday 2</v>
      </c>
      <c r="I1086" s="11">
        <f>+MMMBT!P9</f>
        <v>203.92307692307693</v>
      </c>
    </row>
    <row r="1087" spans="1:9" x14ac:dyDescent="0.25">
      <c r="A1087" t="s">
        <v>58</v>
      </c>
      <c r="B1087" t="s">
        <v>59</v>
      </c>
      <c r="C1087" t="s">
        <v>81</v>
      </c>
      <c r="D1087" t="s">
        <v>11</v>
      </c>
      <c r="E1087" t="s">
        <v>4</v>
      </c>
      <c r="F1087" s="19">
        <v>0.125</v>
      </c>
      <c r="G1087" s="25">
        <v>3</v>
      </c>
      <c r="H1087" s="19" t="str">
        <f t="shared" si="19"/>
        <v>MMMBT Toward Va Beach Summer Thursday 3</v>
      </c>
      <c r="I1087" s="14">
        <f>+MMMBT!P10</f>
        <v>224.7692307692308</v>
      </c>
    </row>
    <row r="1088" spans="1:9" x14ac:dyDescent="0.25">
      <c r="A1088" t="s">
        <v>58</v>
      </c>
      <c r="B1088" t="s">
        <v>59</v>
      </c>
      <c r="C1088" t="s">
        <v>81</v>
      </c>
      <c r="D1088" t="s">
        <v>11</v>
      </c>
      <c r="E1088" t="s">
        <v>4</v>
      </c>
      <c r="F1088" s="19">
        <v>0.16666666666666699</v>
      </c>
      <c r="G1088" s="25">
        <v>4</v>
      </c>
      <c r="H1088" s="19" t="str">
        <f t="shared" si="19"/>
        <v>MMMBT Toward Va Beach Summer Thursday 4</v>
      </c>
      <c r="I1088" s="11">
        <f>+MMMBT!P11</f>
        <v>436.30769230769226</v>
      </c>
    </row>
    <row r="1089" spans="1:9" x14ac:dyDescent="0.25">
      <c r="A1089" t="s">
        <v>58</v>
      </c>
      <c r="B1089" t="s">
        <v>59</v>
      </c>
      <c r="C1089" t="s">
        <v>81</v>
      </c>
      <c r="D1089" t="s">
        <v>11</v>
      </c>
      <c r="E1089" t="s">
        <v>4</v>
      </c>
      <c r="F1089" s="19">
        <v>0.20833333333333301</v>
      </c>
      <c r="G1089" s="25">
        <v>5</v>
      </c>
      <c r="H1089" s="19" t="str">
        <f t="shared" si="19"/>
        <v>MMMBT Toward Va Beach Summer Thursday 5</v>
      </c>
      <c r="I1089" s="14">
        <f>+MMMBT!P12</f>
        <v>1225.0769230769231</v>
      </c>
    </row>
    <row r="1090" spans="1:9" x14ac:dyDescent="0.25">
      <c r="A1090" t="s">
        <v>58</v>
      </c>
      <c r="B1090" t="s">
        <v>59</v>
      </c>
      <c r="C1090" t="s">
        <v>81</v>
      </c>
      <c r="D1090" t="s">
        <v>11</v>
      </c>
      <c r="E1090" t="s">
        <v>4</v>
      </c>
      <c r="F1090" s="19">
        <v>0.25</v>
      </c>
      <c r="G1090" s="25">
        <v>6</v>
      </c>
      <c r="H1090" s="19" t="str">
        <f t="shared" si="19"/>
        <v>MMMBT Toward Va Beach Summer Thursday 6</v>
      </c>
      <c r="I1090" s="11">
        <f>+MMMBT!P13</f>
        <v>2095.0769230769229</v>
      </c>
    </row>
    <row r="1091" spans="1:9" x14ac:dyDescent="0.25">
      <c r="A1091" t="s">
        <v>58</v>
      </c>
      <c r="B1091" t="s">
        <v>59</v>
      </c>
      <c r="C1091" t="s">
        <v>81</v>
      </c>
      <c r="D1091" t="s">
        <v>11</v>
      </c>
      <c r="E1091" t="s">
        <v>4</v>
      </c>
      <c r="F1091" s="19">
        <v>0.29166666666666702</v>
      </c>
      <c r="G1091" s="25">
        <v>7</v>
      </c>
      <c r="H1091" s="19" t="str">
        <f t="shared" si="19"/>
        <v>MMMBT Toward Va Beach Summer Thursday 7</v>
      </c>
      <c r="I1091" s="14">
        <f>+MMMBT!P14</f>
        <v>2348.6153846153848</v>
      </c>
    </row>
    <row r="1092" spans="1:9" x14ac:dyDescent="0.25">
      <c r="A1092" t="s">
        <v>58</v>
      </c>
      <c r="B1092" t="s">
        <v>59</v>
      </c>
      <c r="C1092" t="s">
        <v>81</v>
      </c>
      <c r="D1092" t="s">
        <v>11</v>
      </c>
      <c r="E1092" t="s">
        <v>4</v>
      </c>
      <c r="F1092" s="19">
        <v>0.33333333333333298</v>
      </c>
      <c r="G1092" s="25">
        <v>8</v>
      </c>
      <c r="H1092" s="19" t="str">
        <f t="shared" si="19"/>
        <v>MMMBT Toward Va Beach Summer Thursday 8</v>
      </c>
      <c r="I1092" s="11">
        <f>+MMMBT!P15</f>
        <v>1875.6153846153845</v>
      </c>
    </row>
    <row r="1093" spans="1:9" x14ac:dyDescent="0.25">
      <c r="A1093" t="s">
        <v>58</v>
      </c>
      <c r="B1093" t="s">
        <v>59</v>
      </c>
      <c r="C1093" t="s">
        <v>81</v>
      </c>
      <c r="D1093" t="s">
        <v>11</v>
      </c>
      <c r="E1093" t="s">
        <v>4</v>
      </c>
      <c r="F1093" s="19">
        <v>0.375</v>
      </c>
      <c r="G1093" s="25">
        <v>9</v>
      </c>
      <c r="H1093" s="19" t="str">
        <f t="shared" si="19"/>
        <v>MMMBT Toward Va Beach Summer Thursday 9</v>
      </c>
      <c r="I1093" s="14">
        <f>+MMMBT!P16</f>
        <v>1593.6153846153848</v>
      </c>
    </row>
    <row r="1094" spans="1:9" x14ac:dyDescent="0.25">
      <c r="A1094" t="s">
        <v>58</v>
      </c>
      <c r="B1094" t="s">
        <v>59</v>
      </c>
      <c r="C1094" t="s">
        <v>81</v>
      </c>
      <c r="D1094" t="s">
        <v>11</v>
      </c>
      <c r="E1094" t="s">
        <v>4</v>
      </c>
      <c r="F1094" s="19">
        <v>0.41666666666666702</v>
      </c>
      <c r="G1094" s="25">
        <v>10</v>
      </c>
      <c r="H1094" s="19" t="str">
        <f t="shared" si="19"/>
        <v>MMMBT Toward Va Beach Summer Thursday 10</v>
      </c>
      <c r="I1094" s="11">
        <f>+MMMBT!P17</f>
        <v>1395.4615384615386</v>
      </c>
    </row>
    <row r="1095" spans="1:9" x14ac:dyDescent="0.25">
      <c r="A1095" t="s">
        <v>58</v>
      </c>
      <c r="B1095" t="s">
        <v>59</v>
      </c>
      <c r="C1095" t="s">
        <v>81</v>
      </c>
      <c r="D1095" t="s">
        <v>11</v>
      </c>
      <c r="E1095" t="s">
        <v>4</v>
      </c>
      <c r="F1095" s="19">
        <v>0.45833333333333298</v>
      </c>
      <c r="G1095" s="25">
        <v>11</v>
      </c>
      <c r="H1095" s="19" t="str">
        <f t="shared" si="19"/>
        <v>MMMBT Toward Va Beach Summer Thursday 11</v>
      </c>
      <c r="I1095" s="14">
        <f>+MMMBT!P18</f>
        <v>1535.4615384615386</v>
      </c>
    </row>
    <row r="1096" spans="1:9" x14ac:dyDescent="0.25">
      <c r="A1096" t="s">
        <v>58</v>
      </c>
      <c r="B1096" t="s">
        <v>59</v>
      </c>
      <c r="C1096" t="s">
        <v>81</v>
      </c>
      <c r="D1096" t="s">
        <v>11</v>
      </c>
      <c r="E1096" t="s">
        <v>4</v>
      </c>
      <c r="F1096" s="19">
        <v>0.5</v>
      </c>
      <c r="G1096" s="25">
        <v>12</v>
      </c>
      <c r="H1096" s="19" t="str">
        <f t="shared" si="19"/>
        <v>MMMBT Toward Va Beach Summer Thursday 12</v>
      </c>
      <c r="I1096" s="11">
        <f>+MMMBT!P19</f>
        <v>1746.2307692307693</v>
      </c>
    </row>
    <row r="1097" spans="1:9" x14ac:dyDescent="0.25">
      <c r="A1097" t="s">
        <v>58</v>
      </c>
      <c r="B1097" t="s">
        <v>59</v>
      </c>
      <c r="C1097" t="s">
        <v>81</v>
      </c>
      <c r="D1097" t="s">
        <v>11</v>
      </c>
      <c r="E1097" t="s">
        <v>4</v>
      </c>
      <c r="F1097" s="19">
        <v>0.54166666666666696</v>
      </c>
      <c r="G1097" s="25">
        <v>13</v>
      </c>
      <c r="H1097" s="19" t="str">
        <f t="shared" si="19"/>
        <v>MMMBT Toward Va Beach Summer Thursday 13</v>
      </c>
      <c r="I1097" s="14">
        <f>+MMMBT!P20</f>
        <v>1866.8461538461538</v>
      </c>
    </row>
    <row r="1098" spans="1:9" x14ac:dyDescent="0.25">
      <c r="A1098" t="s">
        <v>58</v>
      </c>
      <c r="B1098" t="s">
        <v>59</v>
      </c>
      <c r="C1098" t="s">
        <v>81</v>
      </c>
      <c r="D1098" t="s">
        <v>11</v>
      </c>
      <c r="E1098" t="s">
        <v>4</v>
      </c>
      <c r="F1098" s="19">
        <v>0.58333333333333304</v>
      </c>
      <c r="G1098" s="25">
        <v>14</v>
      </c>
      <c r="H1098" s="19" t="str">
        <f t="shared" si="19"/>
        <v>MMMBT Toward Va Beach Summer Thursday 14</v>
      </c>
      <c r="I1098" s="11">
        <f>+MMMBT!P21</f>
        <v>2383.3846153846152</v>
      </c>
    </row>
    <row r="1099" spans="1:9" x14ac:dyDescent="0.25">
      <c r="A1099" t="s">
        <v>58</v>
      </c>
      <c r="B1099" t="s">
        <v>59</v>
      </c>
      <c r="C1099" t="s">
        <v>81</v>
      </c>
      <c r="D1099" t="s">
        <v>11</v>
      </c>
      <c r="E1099" t="s">
        <v>4</v>
      </c>
      <c r="F1099" s="19">
        <v>0.625</v>
      </c>
      <c r="G1099" s="25">
        <v>15</v>
      </c>
      <c r="H1099" s="19" t="str">
        <f t="shared" si="19"/>
        <v>MMMBT Toward Va Beach Summer Thursday 15</v>
      </c>
      <c r="I1099" s="14">
        <f>+MMMBT!P22</f>
        <v>3103.7692307692305</v>
      </c>
    </row>
    <row r="1100" spans="1:9" x14ac:dyDescent="0.25">
      <c r="A1100" t="s">
        <v>58</v>
      </c>
      <c r="B1100" t="s">
        <v>59</v>
      </c>
      <c r="C1100" t="s">
        <v>81</v>
      </c>
      <c r="D1100" t="s">
        <v>11</v>
      </c>
      <c r="E1100" t="s">
        <v>4</v>
      </c>
      <c r="F1100" s="19">
        <v>0.66666666666666696</v>
      </c>
      <c r="G1100" s="25">
        <v>16</v>
      </c>
      <c r="H1100" s="19" t="str">
        <f t="shared" si="19"/>
        <v>MMMBT Toward Va Beach Summer Thursday 16</v>
      </c>
      <c r="I1100" s="11">
        <f>+MMMBT!P23</f>
        <v>3183.6153846153848</v>
      </c>
    </row>
    <row r="1101" spans="1:9" x14ac:dyDescent="0.25">
      <c r="A1101" t="s">
        <v>58</v>
      </c>
      <c r="B1101" t="s">
        <v>59</v>
      </c>
      <c r="C1101" t="s">
        <v>81</v>
      </c>
      <c r="D1101" t="s">
        <v>11</v>
      </c>
      <c r="E1101" t="s">
        <v>4</v>
      </c>
      <c r="F1101" s="19">
        <v>0.70833333333333304</v>
      </c>
      <c r="G1101" s="25">
        <v>17</v>
      </c>
      <c r="H1101" s="19" t="str">
        <f t="shared" si="19"/>
        <v>MMMBT Toward Va Beach Summer Thursday 17</v>
      </c>
      <c r="I1101" s="14">
        <f>+MMMBT!P24</f>
        <v>2993.6153846153848</v>
      </c>
    </row>
    <row r="1102" spans="1:9" x14ac:dyDescent="0.25">
      <c r="A1102" t="s">
        <v>58</v>
      </c>
      <c r="B1102" t="s">
        <v>59</v>
      </c>
      <c r="C1102" t="s">
        <v>81</v>
      </c>
      <c r="D1102" t="s">
        <v>11</v>
      </c>
      <c r="E1102" t="s">
        <v>4</v>
      </c>
      <c r="F1102" s="19">
        <v>0.75</v>
      </c>
      <c r="G1102" s="25">
        <v>18</v>
      </c>
      <c r="H1102" s="19" t="str">
        <f t="shared" si="19"/>
        <v>MMMBT Toward Va Beach Summer Thursday 18</v>
      </c>
      <c r="I1102" s="11">
        <f>+MMMBT!P25</f>
        <v>2444.8461538461538</v>
      </c>
    </row>
    <row r="1103" spans="1:9" x14ac:dyDescent="0.25">
      <c r="A1103" t="s">
        <v>58</v>
      </c>
      <c r="B1103" t="s">
        <v>59</v>
      </c>
      <c r="C1103" t="s">
        <v>81</v>
      </c>
      <c r="D1103" t="s">
        <v>11</v>
      </c>
      <c r="E1103" t="s">
        <v>4</v>
      </c>
      <c r="F1103" s="19">
        <v>0.79166666666666696</v>
      </c>
      <c r="G1103" s="25">
        <v>19</v>
      </c>
      <c r="H1103" s="19" t="str">
        <f t="shared" si="19"/>
        <v>MMMBT Toward Va Beach Summer Thursday 19</v>
      </c>
      <c r="I1103" s="14">
        <f>+MMMBT!P26</f>
        <v>1466.6153846153845</v>
      </c>
    </row>
    <row r="1104" spans="1:9" x14ac:dyDescent="0.25">
      <c r="A1104" t="s">
        <v>58</v>
      </c>
      <c r="B1104" t="s">
        <v>59</v>
      </c>
      <c r="C1104" t="s">
        <v>81</v>
      </c>
      <c r="D1104" t="s">
        <v>11</v>
      </c>
      <c r="E1104" t="s">
        <v>4</v>
      </c>
      <c r="F1104" s="19">
        <v>0.83333333333333304</v>
      </c>
      <c r="G1104" s="25">
        <v>20</v>
      </c>
      <c r="H1104" s="19" t="str">
        <f t="shared" si="19"/>
        <v>MMMBT Toward Va Beach Summer Thursday 20</v>
      </c>
      <c r="I1104" s="11">
        <f>+MMMBT!P27</f>
        <v>1162.9230769230769</v>
      </c>
    </row>
    <row r="1105" spans="1:9" x14ac:dyDescent="0.25">
      <c r="A1105" t="s">
        <v>58</v>
      </c>
      <c r="B1105" t="s">
        <v>59</v>
      </c>
      <c r="C1105" t="s">
        <v>81</v>
      </c>
      <c r="D1105" t="s">
        <v>11</v>
      </c>
      <c r="E1105" t="s">
        <v>4</v>
      </c>
      <c r="F1105" s="19">
        <v>0.875</v>
      </c>
      <c r="G1105" s="25">
        <v>21</v>
      </c>
      <c r="H1105" s="19" t="str">
        <f t="shared" si="19"/>
        <v>MMMBT Toward Va Beach Summer Thursday 21</v>
      </c>
      <c r="I1105" s="14">
        <f>+MMMBT!P28</f>
        <v>1038.0769230769231</v>
      </c>
    </row>
    <row r="1106" spans="1:9" x14ac:dyDescent="0.25">
      <c r="A1106" t="s">
        <v>58</v>
      </c>
      <c r="B1106" t="s">
        <v>59</v>
      </c>
      <c r="C1106" t="s">
        <v>81</v>
      </c>
      <c r="D1106" t="s">
        <v>11</v>
      </c>
      <c r="E1106" t="s">
        <v>4</v>
      </c>
      <c r="F1106" s="19">
        <v>0.91666666666666696</v>
      </c>
      <c r="G1106" s="25">
        <v>22</v>
      </c>
      <c r="H1106" s="19" t="str">
        <f t="shared" si="19"/>
        <v>MMMBT Toward Va Beach Summer Thursday 22</v>
      </c>
      <c r="I1106" s="11">
        <f>+MMMBT!P29</f>
        <v>773.92307692307691</v>
      </c>
    </row>
    <row r="1107" spans="1:9" ht="15.75" thickBot="1" x14ac:dyDescent="0.3">
      <c r="A1107" t="s">
        <v>58</v>
      </c>
      <c r="B1107" t="s">
        <v>59</v>
      </c>
      <c r="C1107" t="s">
        <v>81</v>
      </c>
      <c r="D1107" t="s">
        <v>11</v>
      </c>
      <c r="E1107" t="s">
        <v>4</v>
      </c>
      <c r="F1107" s="19">
        <v>0.95833333333333304</v>
      </c>
      <c r="G1107" s="25">
        <v>23</v>
      </c>
      <c r="H1107" s="19" t="str">
        <f t="shared" si="19"/>
        <v>MMMBT Toward Va Beach Summer Thursday 23</v>
      </c>
      <c r="I1107" s="16">
        <f>+MMMBT!P30</f>
        <v>535.46153846153845</v>
      </c>
    </row>
    <row r="1108" spans="1:9" x14ac:dyDescent="0.25">
      <c r="A1108" t="s">
        <v>58</v>
      </c>
      <c r="B1108" t="s">
        <v>59</v>
      </c>
      <c r="C1108" t="s">
        <v>81</v>
      </c>
      <c r="D1108" t="s">
        <v>11</v>
      </c>
      <c r="E1108" t="s">
        <v>5</v>
      </c>
      <c r="F1108" s="19">
        <v>0</v>
      </c>
      <c r="G1108" s="25">
        <v>0</v>
      </c>
      <c r="H1108" s="19" t="str">
        <f t="shared" si="19"/>
        <v>MMMBT Toward Va Beach Summer Friday 0</v>
      </c>
      <c r="I1108" s="11">
        <f>+MMMBT!Q7</f>
        <v>527.53846153846155</v>
      </c>
    </row>
    <row r="1109" spans="1:9" x14ac:dyDescent="0.25">
      <c r="A1109" t="s">
        <v>58</v>
      </c>
      <c r="B1109" t="s">
        <v>59</v>
      </c>
      <c r="C1109" t="s">
        <v>81</v>
      </c>
      <c r="D1109" t="s">
        <v>11</v>
      </c>
      <c r="E1109" t="s">
        <v>5</v>
      </c>
      <c r="F1109" s="19">
        <v>4.1666666666666664E-2</v>
      </c>
      <c r="G1109" s="25">
        <v>1</v>
      </c>
      <c r="H1109" s="19" t="str">
        <f t="shared" si="19"/>
        <v>MMMBT Toward Va Beach Summer Friday 1</v>
      </c>
      <c r="I1109" s="14">
        <f>+MMMBT!Q8</f>
        <v>214</v>
      </c>
    </row>
    <row r="1110" spans="1:9" x14ac:dyDescent="0.25">
      <c r="A1110" t="s">
        <v>58</v>
      </c>
      <c r="B1110" t="s">
        <v>59</v>
      </c>
      <c r="C1110" t="s">
        <v>81</v>
      </c>
      <c r="D1110" t="s">
        <v>11</v>
      </c>
      <c r="E1110" t="s">
        <v>5</v>
      </c>
      <c r="F1110" s="19">
        <v>8.3333333333333329E-2</v>
      </c>
      <c r="G1110" s="25">
        <v>2</v>
      </c>
      <c r="H1110" s="19" t="str">
        <f t="shared" si="19"/>
        <v>MMMBT Toward Va Beach Summer Friday 2</v>
      </c>
      <c r="I1110" s="11">
        <f>+MMMBT!Q9</f>
        <v>193.15384615384616</v>
      </c>
    </row>
    <row r="1111" spans="1:9" x14ac:dyDescent="0.25">
      <c r="A1111" t="s">
        <v>58</v>
      </c>
      <c r="B1111" t="s">
        <v>59</v>
      </c>
      <c r="C1111" t="s">
        <v>81</v>
      </c>
      <c r="D1111" t="s">
        <v>11</v>
      </c>
      <c r="E1111" t="s">
        <v>5</v>
      </c>
      <c r="F1111" s="19">
        <v>0.125</v>
      </c>
      <c r="G1111" s="25">
        <v>3</v>
      </c>
      <c r="H1111" s="19" t="str">
        <f t="shared" si="19"/>
        <v>MMMBT Toward Va Beach Summer Friday 3</v>
      </c>
      <c r="I1111" s="14">
        <f>+MMMBT!Q10</f>
        <v>224.92307692307691</v>
      </c>
    </row>
    <row r="1112" spans="1:9" x14ac:dyDescent="0.25">
      <c r="A1112" t="s">
        <v>58</v>
      </c>
      <c r="B1112" t="s">
        <v>59</v>
      </c>
      <c r="C1112" t="s">
        <v>81</v>
      </c>
      <c r="D1112" t="s">
        <v>11</v>
      </c>
      <c r="E1112" t="s">
        <v>5</v>
      </c>
      <c r="F1112" s="19">
        <v>0.16666666666666699</v>
      </c>
      <c r="G1112" s="25">
        <v>4</v>
      </c>
      <c r="H1112" s="19" t="str">
        <f t="shared" si="19"/>
        <v>MMMBT Toward Va Beach Summer Friday 4</v>
      </c>
      <c r="I1112" s="11">
        <f>+MMMBT!Q11</f>
        <v>435.61538461538464</v>
      </c>
    </row>
    <row r="1113" spans="1:9" x14ac:dyDescent="0.25">
      <c r="A1113" t="s">
        <v>58</v>
      </c>
      <c r="B1113" t="s">
        <v>59</v>
      </c>
      <c r="C1113" t="s">
        <v>81</v>
      </c>
      <c r="D1113" t="s">
        <v>11</v>
      </c>
      <c r="E1113" t="s">
        <v>5</v>
      </c>
      <c r="F1113" s="19">
        <v>0.20833333333333301</v>
      </c>
      <c r="G1113" s="25">
        <v>5</v>
      </c>
      <c r="H1113" s="19" t="str">
        <f t="shared" si="19"/>
        <v>MMMBT Toward Va Beach Summer Friday 5</v>
      </c>
      <c r="I1113" s="14">
        <f>+MMMBT!Q12</f>
        <v>1156.2307692307693</v>
      </c>
    </row>
    <row r="1114" spans="1:9" x14ac:dyDescent="0.25">
      <c r="A1114" t="s">
        <v>58</v>
      </c>
      <c r="B1114" t="s">
        <v>59</v>
      </c>
      <c r="C1114" t="s">
        <v>81</v>
      </c>
      <c r="D1114" t="s">
        <v>11</v>
      </c>
      <c r="E1114" t="s">
        <v>5</v>
      </c>
      <c r="F1114" s="19">
        <v>0.25</v>
      </c>
      <c r="G1114" s="25">
        <v>6</v>
      </c>
      <c r="H1114" s="19" t="str">
        <f t="shared" si="19"/>
        <v>MMMBT Toward Va Beach Summer Friday 6</v>
      </c>
      <c r="I1114" s="11">
        <f>+MMMBT!Q13</f>
        <v>2008.7692307692307</v>
      </c>
    </row>
    <row r="1115" spans="1:9" x14ac:dyDescent="0.25">
      <c r="A1115" t="s">
        <v>58</v>
      </c>
      <c r="B1115" t="s">
        <v>59</v>
      </c>
      <c r="C1115" t="s">
        <v>81</v>
      </c>
      <c r="D1115" t="s">
        <v>11</v>
      </c>
      <c r="E1115" t="s">
        <v>5</v>
      </c>
      <c r="F1115" s="19">
        <v>0.29166666666666702</v>
      </c>
      <c r="G1115" s="25">
        <v>7</v>
      </c>
      <c r="H1115" s="19" t="str">
        <f t="shared" si="19"/>
        <v>MMMBT Toward Va Beach Summer Friday 7</v>
      </c>
      <c r="I1115" s="14">
        <f>+MMMBT!Q14</f>
        <v>2141.1538461538462</v>
      </c>
    </row>
    <row r="1116" spans="1:9" x14ac:dyDescent="0.25">
      <c r="A1116" t="s">
        <v>58</v>
      </c>
      <c r="B1116" t="s">
        <v>59</v>
      </c>
      <c r="C1116" t="s">
        <v>81</v>
      </c>
      <c r="D1116" t="s">
        <v>11</v>
      </c>
      <c r="E1116" t="s">
        <v>5</v>
      </c>
      <c r="F1116" s="19">
        <v>0.33333333333333298</v>
      </c>
      <c r="G1116" s="25">
        <v>8</v>
      </c>
      <c r="H1116" s="19" t="str">
        <f t="shared" si="19"/>
        <v>MMMBT Toward Va Beach Summer Friday 8</v>
      </c>
      <c r="I1116" s="11">
        <f>+MMMBT!Q15</f>
        <v>1837.7692307692307</v>
      </c>
    </row>
    <row r="1117" spans="1:9" x14ac:dyDescent="0.25">
      <c r="A1117" t="s">
        <v>58</v>
      </c>
      <c r="B1117" t="s">
        <v>59</v>
      </c>
      <c r="C1117" t="s">
        <v>81</v>
      </c>
      <c r="D1117" t="s">
        <v>11</v>
      </c>
      <c r="E1117" t="s">
        <v>5</v>
      </c>
      <c r="F1117" s="19">
        <v>0.375</v>
      </c>
      <c r="G1117" s="25">
        <v>9</v>
      </c>
      <c r="H1117" s="19" t="str">
        <f t="shared" si="19"/>
        <v>MMMBT Toward Va Beach Summer Friday 9</v>
      </c>
      <c r="I1117" s="14">
        <f>+MMMBT!Q16</f>
        <v>1644.9230769230771</v>
      </c>
    </row>
    <row r="1118" spans="1:9" x14ac:dyDescent="0.25">
      <c r="A1118" t="s">
        <v>58</v>
      </c>
      <c r="B1118" t="s">
        <v>59</v>
      </c>
      <c r="C1118" t="s">
        <v>81</v>
      </c>
      <c r="D1118" t="s">
        <v>11</v>
      </c>
      <c r="E1118" t="s">
        <v>5</v>
      </c>
      <c r="F1118" s="19">
        <v>0.41666666666666702</v>
      </c>
      <c r="G1118" s="25">
        <v>10</v>
      </c>
      <c r="H1118" s="19" t="str">
        <f t="shared" si="19"/>
        <v>MMMBT Toward Va Beach Summer Friday 10</v>
      </c>
      <c r="I1118" s="11">
        <f>+MMMBT!Q17</f>
        <v>1648.4615384615386</v>
      </c>
    </row>
    <row r="1119" spans="1:9" x14ac:dyDescent="0.25">
      <c r="A1119" t="s">
        <v>58</v>
      </c>
      <c r="B1119" t="s">
        <v>59</v>
      </c>
      <c r="C1119" t="s">
        <v>81</v>
      </c>
      <c r="D1119" t="s">
        <v>11</v>
      </c>
      <c r="E1119" t="s">
        <v>5</v>
      </c>
      <c r="F1119" s="19">
        <v>0.45833333333333298</v>
      </c>
      <c r="G1119" s="25">
        <v>11</v>
      </c>
      <c r="H1119" s="19" t="str">
        <f t="shared" si="19"/>
        <v>MMMBT Toward Va Beach Summer Friday 11</v>
      </c>
      <c r="I1119" s="14">
        <f>+MMMBT!Q18</f>
        <v>1875.0769230769231</v>
      </c>
    </row>
    <row r="1120" spans="1:9" x14ac:dyDescent="0.25">
      <c r="A1120" t="s">
        <v>58</v>
      </c>
      <c r="B1120" t="s">
        <v>59</v>
      </c>
      <c r="C1120" t="s">
        <v>81</v>
      </c>
      <c r="D1120" t="s">
        <v>11</v>
      </c>
      <c r="E1120" t="s">
        <v>5</v>
      </c>
      <c r="F1120" s="19">
        <v>0.5</v>
      </c>
      <c r="G1120" s="25">
        <v>12</v>
      </c>
      <c r="H1120" s="19" t="str">
        <f t="shared" si="19"/>
        <v>MMMBT Toward Va Beach Summer Friday 12</v>
      </c>
      <c r="I1120" s="11">
        <f>+MMMBT!Q19</f>
        <v>2281.9230769230767</v>
      </c>
    </row>
    <row r="1121" spans="1:9" x14ac:dyDescent="0.25">
      <c r="A1121" t="s">
        <v>58</v>
      </c>
      <c r="B1121" t="s">
        <v>59</v>
      </c>
      <c r="C1121" t="s">
        <v>81</v>
      </c>
      <c r="D1121" t="s">
        <v>11</v>
      </c>
      <c r="E1121" t="s">
        <v>5</v>
      </c>
      <c r="F1121" s="19">
        <v>0.54166666666666696</v>
      </c>
      <c r="G1121" s="25">
        <v>13</v>
      </c>
      <c r="H1121" s="19" t="str">
        <f t="shared" si="19"/>
        <v>MMMBT Toward Va Beach Summer Friday 13</v>
      </c>
      <c r="I1121" s="14">
        <f>+MMMBT!Q20</f>
        <v>2337.9230769230767</v>
      </c>
    </row>
    <row r="1122" spans="1:9" x14ac:dyDescent="0.25">
      <c r="A1122" t="s">
        <v>58</v>
      </c>
      <c r="B1122" t="s">
        <v>59</v>
      </c>
      <c r="C1122" t="s">
        <v>81</v>
      </c>
      <c r="D1122" t="s">
        <v>11</v>
      </c>
      <c r="E1122" t="s">
        <v>5</v>
      </c>
      <c r="F1122" s="19">
        <v>0.58333333333333304</v>
      </c>
      <c r="G1122" s="25">
        <v>14</v>
      </c>
      <c r="H1122" s="19" t="str">
        <f t="shared" si="19"/>
        <v>MMMBT Toward Va Beach Summer Friday 14</v>
      </c>
      <c r="I1122" s="11">
        <f>+MMMBT!Q21</f>
        <v>2893.3846153846152</v>
      </c>
    </row>
    <row r="1123" spans="1:9" x14ac:dyDescent="0.25">
      <c r="A1123" t="s">
        <v>58</v>
      </c>
      <c r="B1123" t="s">
        <v>59</v>
      </c>
      <c r="C1123" t="s">
        <v>81</v>
      </c>
      <c r="D1123" t="s">
        <v>11</v>
      </c>
      <c r="E1123" t="s">
        <v>5</v>
      </c>
      <c r="F1123" s="19">
        <v>0.625</v>
      </c>
      <c r="G1123" s="25">
        <v>15</v>
      </c>
      <c r="H1123" s="19" t="str">
        <f t="shared" si="19"/>
        <v>MMMBT Toward Va Beach Summer Friday 15</v>
      </c>
      <c r="I1123" s="14">
        <f>+MMMBT!Q22</f>
        <v>3122.6153846153843</v>
      </c>
    </row>
    <row r="1124" spans="1:9" x14ac:dyDescent="0.25">
      <c r="A1124" t="s">
        <v>58</v>
      </c>
      <c r="B1124" t="s">
        <v>59</v>
      </c>
      <c r="C1124" t="s">
        <v>81</v>
      </c>
      <c r="D1124" t="s">
        <v>11</v>
      </c>
      <c r="E1124" t="s">
        <v>5</v>
      </c>
      <c r="F1124" s="19">
        <v>0.66666666666666696</v>
      </c>
      <c r="G1124" s="25">
        <v>16</v>
      </c>
      <c r="H1124" s="19" t="str">
        <f t="shared" si="19"/>
        <v>MMMBT Toward Va Beach Summer Friday 16</v>
      </c>
      <c r="I1124" s="11">
        <f>+MMMBT!Q23</f>
        <v>3099.2307692307691</v>
      </c>
    </row>
    <row r="1125" spans="1:9" x14ac:dyDescent="0.25">
      <c r="A1125" t="s">
        <v>58</v>
      </c>
      <c r="B1125" t="s">
        <v>59</v>
      </c>
      <c r="C1125" t="s">
        <v>81</v>
      </c>
      <c r="D1125" t="s">
        <v>11</v>
      </c>
      <c r="E1125" t="s">
        <v>5</v>
      </c>
      <c r="F1125" s="19">
        <v>0.70833333333333304</v>
      </c>
      <c r="G1125" s="25">
        <v>17</v>
      </c>
      <c r="H1125" s="19" t="str">
        <f t="shared" si="19"/>
        <v>MMMBT Toward Va Beach Summer Friday 17</v>
      </c>
      <c r="I1125" s="14">
        <f>+MMMBT!Q24</f>
        <v>3067.7692307692309</v>
      </c>
    </row>
    <row r="1126" spans="1:9" x14ac:dyDescent="0.25">
      <c r="A1126" t="s">
        <v>58</v>
      </c>
      <c r="B1126" t="s">
        <v>59</v>
      </c>
      <c r="C1126" t="s">
        <v>81</v>
      </c>
      <c r="D1126" t="s">
        <v>11</v>
      </c>
      <c r="E1126" t="s">
        <v>5</v>
      </c>
      <c r="F1126" s="19">
        <v>0.75</v>
      </c>
      <c r="G1126" s="25">
        <v>18</v>
      </c>
      <c r="H1126" s="19" t="str">
        <f t="shared" si="19"/>
        <v>MMMBT Toward Va Beach Summer Friday 18</v>
      </c>
      <c r="I1126" s="11">
        <f>+MMMBT!Q25</f>
        <v>2409.6923076923076</v>
      </c>
    </row>
    <row r="1127" spans="1:9" x14ac:dyDescent="0.25">
      <c r="A1127" t="s">
        <v>58</v>
      </c>
      <c r="B1127" t="s">
        <v>59</v>
      </c>
      <c r="C1127" t="s">
        <v>81</v>
      </c>
      <c r="D1127" t="s">
        <v>11</v>
      </c>
      <c r="E1127" t="s">
        <v>5</v>
      </c>
      <c r="F1127" s="19">
        <v>0.79166666666666696</v>
      </c>
      <c r="G1127" s="25">
        <v>19</v>
      </c>
      <c r="H1127" s="19" t="str">
        <f t="shared" si="19"/>
        <v>MMMBT Toward Va Beach Summer Friday 19</v>
      </c>
      <c r="I1127" s="14">
        <f>+MMMBT!Q26</f>
        <v>1824.1538461538462</v>
      </c>
    </row>
    <row r="1128" spans="1:9" x14ac:dyDescent="0.25">
      <c r="A1128" t="s">
        <v>58</v>
      </c>
      <c r="B1128" t="s">
        <v>59</v>
      </c>
      <c r="C1128" t="s">
        <v>81</v>
      </c>
      <c r="D1128" t="s">
        <v>11</v>
      </c>
      <c r="E1128" t="s">
        <v>5</v>
      </c>
      <c r="F1128" s="19">
        <v>0.83333333333333304</v>
      </c>
      <c r="G1128" s="25">
        <v>20</v>
      </c>
      <c r="H1128" s="19" t="str">
        <f t="shared" si="19"/>
        <v>MMMBT Toward Va Beach Summer Friday 20</v>
      </c>
      <c r="I1128" s="11">
        <f>+MMMBT!Q27</f>
        <v>1410.3076923076924</v>
      </c>
    </row>
    <row r="1129" spans="1:9" x14ac:dyDescent="0.25">
      <c r="A1129" t="s">
        <v>58</v>
      </c>
      <c r="B1129" t="s">
        <v>59</v>
      </c>
      <c r="C1129" t="s">
        <v>81</v>
      </c>
      <c r="D1129" t="s">
        <v>11</v>
      </c>
      <c r="E1129" t="s">
        <v>5</v>
      </c>
      <c r="F1129" s="19">
        <v>0.875</v>
      </c>
      <c r="G1129" s="25">
        <v>21</v>
      </c>
      <c r="H1129" s="19" t="str">
        <f t="shared" si="19"/>
        <v>MMMBT Toward Va Beach Summer Friday 21</v>
      </c>
      <c r="I1129" s="14">
        <f>+MMMBT!Q28</f>
        <v>1193.8461538461538</v>
      </c>
    </row>
    <row r="1130" spans="1:9" x14ac:dyDescent="0.25">
      <c r="A1130" t="s">
        <v>58</v>
      </c>
      <c r="B1130" t="s">
        <v>59</v>
      </c>
      <c r="C1130" t="s">
        <v>81</v>
      </c>
      <c r="D1130" t="s">
        <v>11</v>
      </c>
      <c r="E1130" t="s">
        <v>5</v>
      </c>
      <c r="F1130" s="19">
        <v>0.91666666666666696</v>
      </c>
      <c r="G1130" s="25">
        <v>22</v>
      </c>
      <c r="H1130" s="19" t="str">
        <f t="shared" si="19"/>
        <v>MMMBT Toward Va Beach Summer Friday 22</v>
      </c>
      <c r="I1130" s="11">
        <f>+MMMBT!Q29</f>
        <v>1033.1538461538462</v>
      </c>
    </row>
    <row r="1131" spans="1:9" ht="15.75" thickBot="1" x14ac:dyDescent="0.3">
      <c r="A1131" t="s">
        <v>58</v>
      </c>
      <c r="B1131" t="s">
        <v>59</v>
      </c>
      <c r="C1131" t="s">
        <v>81</v>
      </c>
      <c r="D1131" t="s">
        <v>11</v>
      </c>
      <c r="E1131" t="s">
        <v>5</v>
      </c>
      <c r="F1131" s="19">
        <v>0.95833333333333304</v>
      </c>
      <c r="G1131" s="25">
        <v>23</v>
      </c>
      <c r="H1131" s="19" t="str">
        <f t="shared" si="19"/>
        <v>MMMBT Toward Va Beach Summer Friday 23</v>
      </c>
      <c r="I1131" s="16">
        <f>+MMMBT!Q30</f>
        <v>760.61538461538453</v>
      </c>
    </row>
    <row r="1132" spans="1:9" x14ac:dyDescent="0.25">
      <c r="A1132" t="s">
        <v>58</v>
      </c>
      <c r="B1132" t="s">
        <v>59</v>
      </c>
      <c r="C1132" t="s">
        <v>81</v>
      </c>
      <c r="D1132" t="s">
        <v>11</v>
      </c>
      <c r="E1132" t="s">
        <v>6</v>
      </c>
      <c r="F1132" s="19">
        <v>0</v>
      </c>
      <c r="G1132" s="25">
        <v>0</v>
      </c>
      <c r="H1132" s="19" t="str">
        <f t="shared" si="19"/>
        <v>MMMBT Toward Va Beach Summer Saturday 0</v>
      </c>
      <c r="I1132" s="11">
        <f>+MMMBT!R7</f>
        <v>699.76923076923072</v>
      </c>
    </row>
    <row r="1133" spans="1:9" x14ac:dyDescent="0.25">
      <c r="A1133" t="s">
        <v>58</v>
      </c>
      <c r="B1133" t="s">
        <v>59</v>
      </c>
      <c r="C1133" t="s">
        <v>81</v>
      </c>
      <c r="D1133" t="s">
        <v>11</v>
      </c>
      <c r="E1133" t="s">
        <v>6</v>
      </c>
      <c r="F1133" s="19">
        <v>4.1666666666666664E-2</v>
      </c>
      <c r="G1133" s="25">
        <v>1</v>
      </c>
      <c r="H1133" s="19" t="str">
        <f t="shared" si="19"/>
        <v>MMMBT Toward Va Beach Summer Saturday 1</v>
      </c>
      <c r="I1133" s="14">
        <f>+MMMBT!R8</f>
        <v>333.07692307692309</v>
      </c>
    </row>
    <row r="1134" spans="1:9" x14ac:dyDescent="0.25">
      <c r="A1134" t="s">
        <v>58</v>
      </c>
      <c r="B1134" t="s">
        <v>59</v>
      </c>
      <c r="C1134" t="s">
        <v>81</v>
      </c>
      <c r="D1134" t="s">
        <v>11</v>
      </c>
      <c r="E1134" t="s">
        <v>6</v>
      </c>
      <c r="F1134" s="19">
        <v>8.3333333333333329E-2</v>
      </c>
      <c r="G1134" s="25">
        <v>2</v>
      </c>
      <c r="H1134" s="19" t="str">
        <f t="shared" si="19"/>
        <v>MMMBT Toward Va Beach Summer Saturday 2</v>
      </c>
      <c r="I1134" s="11">
        <f>+MMMBT!R9</f>
        <v>256.15384615384619</v>
      </c>
    </row>
    <row r="1135" spans="1:9" x14ac:dyDescent="0.25">
      <c r="A1135" t="s">
        <v>58</v>
      </c>
      <c r="B1135" t="s">
        <v>59</v>
      </c>
      <c r="C1135" t="s">
        <v>81</v>
      </c>
      <c r="D1135" t="s">
        <v>11</v>
      </c>
      <c r="E1135" t="s">
        <v>6</v>
      </c>
      <c r="F1135" s="19">
        <v>0.125</v>
      </c>
      <c r="G1135" s="25">
        <v>3</v>
      </c>
      <c r="H1135" s="19" t="str">
        <f t="shared" si="19"/>
        <v>MMMBT Toward Va Beach Summer Saturday 3</v>
      </c>
      <c r="I1135" s="14">
        <f>+MMMBT!R10</f>
        <v>220.07692307692307</v>
      </c>
    </row>
    <row r="1136" spans="1:9" x14ac:dyDescent="0.25">
      <c r="A1136" t="s">
        <v>58</v>
      </c>
      <c r="B1136" t="s">
        <v>59</v>
      </c>
      <c r="C1136" t="s">
        <v>81</v>
      </c>
      <c r="D1136" t="s">
        <v>11</v>
      </c>
      <c r="E1136" t="s">
        <v>6</v>
      </c>
      <c r="F1136" s="19">
        <v>0.16666666666666699</v>
      </c>
      <c r="G1136" s="25">
        <v>4</v>
      </c>
      <c r="H1136" s="19" t="str">
        <f t="shared" si="19"/>
        <v>MMMBT Toward Va Beach Summer Saturday 4</v>
      </c>
      <c r="I1136" s="11">
        <f>+MMMBT!R11</f>
        <v>291.15384615384619</v>
      </c>
    </row>
    <row r="1137" spans="1:9" x14ac:dyDescent="0.25">
      <c r="A1137" t="s">
        <v>58</v>
      </c>
      <c r="B1137" t="s">
        <v>59</v>
      </c>
      <c r="C1137" t="s">
        <v>81</v>
      </c>
      <c r="D1137" t="s">
        <v>11</v>
      </c>
      <c r="E1137" t="s">
        <v>6</v>
      </c>
      <c r="F1137" s="19">
        <v>0.20833333333333301</v>
      </c>
      <c r="G1137" s="25">
        <v>5</v>
      </c>
      <c r="H1137" s="19" t="str">
        <f t="shared" si="19"/>
        <v>MMMBT Toward Va Beach Summer Saturday 5</v>
      </c>
      <c r="I1137" s="14">
        <f>+MMMBT!R12</f>
        <v>559.30769230769238</v>
      </c>
    </row>
    <row r="1138" spans="1:9" x14ac:dyDescent="0.25">
      <c r="A1138" t="s">
        <v>58</v>
      </c>
      <c r="B1138" t="s">
        <v>59</v>
      </c>
      <c r="C1138" t="s">
        <v>81</v>
      </c>
      <c r="D1138" t="s">
        <v>11</v>
      </c>
      <c r="E1138" t="s">
        <v>6</v>
      </c>
      <c r="F1138" s="19">
        <v>0.25</v>
      </c>
      <c r="G1138" s="25">
        <v>6</v>
      </c>
      <c r="H1138" s="19" t="str">
        <f t="shared" si="19"/>
        <v>MMMBT Toward Va Beach Summer Saturday 6</v>
      </c>
      <c r="I1138" s="11">
        <f>+MMMBT!R13</f>
        <v>985.92307692307691</v>
      </c>
    </row>
    <row r="1139" spans="1:9" x14ac:dyDescent="0.25">
      <c r="A1139" t="s">
        <v>58</v>
      </c>
      <c r="B1139" t="s">
        <v>59</v>
      </c>
      <c r="C1139" t="s">
        <v>81</v>
      </c>
      <c r="D1139" t="s">
        <v>11</v>
      </c>
      <c r="E1139" t="s">
        <v>6</v>
      </c>
      <c r="F1139" s="19">
        <v>0.29166666666666702</v>
      </c>
      <c r="G1139" s="25">
        <v>7</v>
      </c>
      <c r="H1139" s="19" t="str">
        <f t="shared" si="19"/>
        <v>MMMBT Toward Va Beach Summer Saturday 7</v>
      </c>
      <c r="I1139" s="14">
        <f>+MMMBT!R14</f>
        <v>1451.4615384615386</v>
      </c>
    </row>
    <row r="1140" spans="1:9" x14ac:dyDescent="0.25">
      <c r="A1140" t="s">
        <v>58</v>
      </c>
      <c r="B1140" t="s">
        <v>59</v>
      </c>
      <c r="C1140" t="s">
        <v>81</v>
      </c>
      <c r="D1140" t="s">
        <v>11</v>
      </c>
      <c r="E1140" t="s">
        <v>6</v>
      </c>
      <c r="F1140" s="19">
        <v>0.33333333333333298</v>
      </c>
      <c r="G1140" s="25">
        <v>8</v>
      </c>
      <c r="H1140" s="19" t="str">
        <f t="shared" si="19"/>
        <v>MMMBT Toward Va Beach Summer Saturday 8</v>
      </c>
      <c r="I1140" s="11">
        <f>+MMMBT!R15</f>
        <v>1832.6923076923078</v>
      </c>
    </row>
    <row r="1141" spans="1:9" x14ac:dyDescent="0.25">
      <c r="A1141" t="s">
        <v>58</v>
      </c>
      <c r="B1141" t="s">
        <v>59</v>
      </c>
      <c r="C1141" t="s">
        <v>81</v>
      </c>
      <c r="D1141" t="s">
        <v>11</v>
      </c>
      <c r="E1141" t="s">
        <v>6</v>
      </c>
      <c r="F1141" s="19">
        <v>0.375</v>
      </c>
      <c r="G1141" s="25">
        <v>9</v>
      </c>
      <c r="H1141" s="19" t="str">
        <f t="shared" ref="H1141:H1204" si="20">+CONCATENATE(A1141," ",C1141," ",D1141," ",E1141," ",G1141)</f>
        <v>MMMBT Toward Va Beach Summer Saturday 9</v>
      </c>
      <c r="I1141" s="14">
        <f>+MMMBT!R16</f>
        <v>1923.5384615384614</v>
      </c>
    </row>
    <row r="1142" spans="1:9" x14ac:dyDescent="0.25">
      <c r="A1142" t="s">
        <v>58</v>
      </c>
      <c r="B1142" t="s">
        <v>59</v>
      </c>
      <c r="C1142" t="s">
        <v>81</v>
      </c>
      <c r="D1142" t="s">
        <v>11</v>
      </c>
      <c r="E1142" t="s">
        <v>6</v>
      </c>
      <c r="F1142" s="19">
        <v>0.41666666666666702</v>
      </c>
      <c r="G1142" s="25">
        <v>10</v>
      </c>
      <c r="H1142" s="19" t="str">
        <f t="shared" si="20"/>
        <v>MMMBT Toward Va Beach Summer Saturday 10</v>
      </c>
      <c r="I1142" s="11">
        <f>+MMMBT!R17</f>
        <v>1961</v>
      </c>
    </row>
    <row r="1143" spans="1:9" x14ac:dyDescent="0.25">
      <c r="A1143" t="s">
        <v>58</v>
      </c>
      <c r="B1143" t="s">
        <v>59</v>
      </c>
      <c r="C1143" t="s">
        <v>81</v>
      </c>
      <c r="D1143" t="s">
        <v>11</v>
      </c>
      <c r="E1143" t="s">
        <v>6</v>
      </c>
      <c r="F1143" s="19">
        <v>0.45833333333333298</v>
      </c>
      <c r="G1143" s="25">
        <v>11</v>
      </c>
      <c r="H1143" s="19" t="str">
        <f t="shared" si="20"/>
        <v>MMMBT Toward Va Beach Summer Saturday 11</v>
      </c>
      <c r="I1143" s="14">
        <f>+MMMBT!R18</f>
        <v>2132.4615384615381</v>
      </c>
    </row>
    <row r="1144" spans="1:9" x14ac:dyDescent="0.25">
      <c r="A1144" t="s">
        <v>58</v>
      </c>
      <c r="B1144" t="s">
        <v>59</v>
      </c>
      <c r="C1144" t="s">
        <v>81</v>
      </c>
      <c r="D1144" t="s">
        <v>11</v>
      </c>
      <c r="E1144" t="s">
        <v>6</v>
      </c>
      <c r="F1144" s="19">
        <v>0.5</v>
      </c>
      <c r="G1144" s="25">
        <v>12</v>
      </c>
      <c r="H1144" s="19" t="str">
        <f t="shared" si="20"/>
        <v>MMMBT Toward Va Beach Summer Saturday 12</v>
      </c>
      <c r="I1144" s="11">
        <f>+MMMBT!R19</f>
        <v>2228.3846153846152</v>
      </c>
    </row>
    <row r="1145" spans="1:9" x14ac:dyDescent="0.25">
      <c r="A1145" t="s">
        <v>58</v>
      </c>
      <c r="B1145" t="s">
        <v>59</v>
      </c>
      <c r="C1145" t="s">
        <v>81</v>
      </c>
      <c r="D1145" t="s">
        <v>11</v>
      </c>
      <c r="E1145" t="s">
        <v>6</v>
      </c>
      <c r="F1145" s="19">
        <v>0.54166666666666696</v>
      </c>
      <c r="G1145" s="25">
        <v>13</v>
      </c>
      <c r="H1145" s="19" t="str">
        <f t="shared" si="20"/>
        <v>MMMBT Toward Va Beach Summer Saturday 13</v>
      </c>
      <c r="I1145" s="14">
        <f>+MMMBT!R20</f>
        <v>2452.5384615384614</v>
      </c>
    </row>
    <row r="1146" spans="1:9" x14ac:dyDescent="0.25">
      <c r="A1146" t="s">
        <v>58</v>
      </c>
      <c r="B1146" t="s">
        <v>59</v>
      </c>
      <c r="C1146" t="s">
        <v>81</v>
      </c>
      <c r="D1146" t="s">
        <v>11</v>
      </c>
      <c r="E1146" t="s">
        <v>6</v>
      </c>
      <c r="F1146" s="19">
        <v>0.58333333333333304</v>
      </c>
      <c r="G1146" s="25">
        <v>14</v>
      </c>
      <c r="H1146" s="19" t="str">
        <f t="shared" si="20"/>
        <v>MMMBT Toward Va Beach Summer Saturday 14</v>
      </c>
      <c r="I1146" s="11">
        <f>+MMMBT!R21</f>
        <v>2784.6153846153848</v>
      </c>
    </row>
    <row r="1147" spans="1:9" x14ac:dyDescent="0.25">
      <c r="A1147" t="s">
        <v>58</v>
      </c>
      <c r="B1147" t="s">
        <v>59</v>
      </c>
      <c r="C1147" t="s">
        <v>81</v>
      </c>
      <c r="D1147" t="s">
        <v>11</v>
      </c>
      <c r="E1147" t="s">
        <v>6</v>
      </c>
      <c r="F1147" s="19">
        <v>0.625</v>
      </c>
      <c r="G1147" s="25">
        <v>15</v>
      </c>
      <c r="H1147" s="19" t="str">
        <f t="shared" si="20"/>
        <v>MMMBT Toward Va Beach Summer Saturday 15</v>
      </c>
      <c r="I1147" s="14">
        <f>+MMMBT!R22</f>
        <v>2692.2307692307691</v>
      </c>
    </row>
    <row r="1148" spans="1:9" x14ac:dyDescent="0.25">
      <c r="A1148" t="s">
        <v>58</v>
      </c>
      <c r="B1148" t="s">
        <v>59</v>
      </c>
      <c r="C1148" t="s">
        <v>81</v>
      </c>
      <c r="D1148" t="s">
        <v>11</v>
      </c>
      <c r="E1148" t="s">
        <v>6</v>
      </c>
      <c r="F1148" s="19">
        <v>0.66666666666666696</v>
      </c>
      <c r="G1148" s="25">
        <v>16</v>
      </c>
      <c r="H1148" s="19" t="str">
        <f t="shared" si="20"/>
        <v>MMMBT Toward Va Beach Summer Saturday 16</v>
      </c>
      <c r="I1148" s="11">
        <f>+MMMBT!R23</f>
        <v>2642.0769230769229</v>
      </c>
    </row>
    <row r="1149" spans="1:9" x14ac:dyDescent="0.25">
      <c r="A1149" t="s">
        <v>58</v>
      </c>
      <c r="B1149" t="s">
        <v>59</v>
      </c>
      <c r="C1149" t="s">
        <v>81</v>
      </c>
      <c r="D1149" t="s">
        <v>11</v>
      </c>
      <c r="E1149" t="s">
        <v>6</v>
      </c>
      <c r="F1149" s="19">
        <v>0.70833333333333304</v>
      </c>
      <c r="G1149" s="25">
        <v>17</v>
      </c>
      <c r="H1149" s="19" t="str">
        <f t="shared" si="20"/>
        <v>MMMBT Toward Va Beach Summer Saturday 17</v>
      </c>
      <c r="I1149" s="14">
        <f>+MMMBT!R24</f>
        <v>2474.9230769230771</v>
      </c>
    </row>
    <row r="1150" spans="1:9" x14ac:dyDescent="0.25">
      <c r="A1150" t="s">
        <v>58</v>
      </c>
      <c r="B1150" t="s">
        <v>59</v>
      </c>
      <c r="C1150" t="s">
        <v>81</v>
      </c>
      <c r="D1150" t="s">
        <v>11</v>
      </c>
      <c r="E1150" t="s">
        <v>6</v>
      </c>
      <c r="F1150" s="19">
        <v>0.75</v>
      </c>
      <c r="G1150" s="25">
        <v>18</v>
      </c>
      <c r="H1150" s="19" t="str">
        <f t="shared" si="20"/>
        <v>MMMBT Toward Va Beach Summer Saturday 18</v>
      </c>
      <c r="I1150" s="11">
        <f>+MMMBT!R25</f>
        <v>2201.9230769230771</v>
      </c>
    </row>
    <row r="1151" spans="1:9" x14ac:dyDescent="0.25">
      <c r="A1151" t="s">
        <v>58</v>
      </c>
      <c r="B1151" t="s">
        <v>59</v>
      </c>
      <c r="C1151" t="s">
        <v>81</v>
      </c>
      <c r="D1151" t="s">
        <v>11</v>
      </c>
      <c r="E1151" t="s">
        <v>6</v>
      </c>
      <c r="F1151" s="19">
        <v>0.79166666666666696</v>
      </c>
      <c r="G1151" s="25">
        <v>19</v>
      </c>
      <c r="H1151" s="19" t="str">
        <f t="shared" si="20"/>
        <v>MMMBT Toward Va Beach Summer Saturday 19</v>
      </c>
      <c r="I1151" s="14">
        <f>+MMMBT!R26</f>
        <v>1743.9230769230771</v>
      </c>
    </row>
    <row r="1152" spans="1:9" x14ac:dyDescent="0.25">
      <c r="A1152" t="s">
        <v>58</v>
      </c>
      <c r="B1152" t="s">
        <v>59</v>
      </c>
      <c r="C1152" t="s">
        <v>81</v>
      </c>
      <c r="D1152" t="s">
        <v>11</v>
      </c>
      <c r="E1152" t="s">
        <v>6</v>
      </c>
      <c r="F1152" s="19">
        <v>0.83333333333333304</v>
      </c>
      <c r="G1152" s="25">
        <v>20</v>
      </c>
      <c r="H1152" s="19" t="str">
        <f t="shared" si="20"/>
        <v>MMMBT Toward Va Beach Summer Saturday 20</v>
      </c>
      <c r="I1152" s="11">
        <f>+MMMBT!R27</f>
        <v>1533.9230769230769</v>
      </c>
    </row>
    <row r="1153" spans="1:9" x14ac:dyDescent="0.25">
      <c r="A1153" t="s">
        <v>58</v>
      </c>
      <c r="B1153" t="s">
        <v>59</v>
      </c>
      <c r="C1153" t="s">
        <v>81</v>
      </c>
      <c r="D1153" t="s">
        <v>11</v>
      </c>
      <c r="E1153" t="s">
        <v>6</v>
      </c>
      <c r="F1153" s="19">
        <v>0.875</v>
      </c>
      <c r="G1153" s="25">
        <v>21</v>
      </c>
      <c r="H1153" s="19" t="str">
        <f t="shared" si="20"/>
        <v>MMMBT Toward Va Beach Summer Saturday 21</v>
      </c>
      <c r="I1153" s="14">
        <f>+MMMBT!R28</f>
        <v>1380</v>
      </c>
    </row>
    <row r="1154" spans="1:9" x14ac:dyDescent="0.25">
      <c r="A1154" t="s">
        <v>58</v>
      </c>
      <c r="B1154" t="s">
        <v>59</v>
      </c>
      <c r="C1154" t="s">
        <v>81</v>
      </c>
      <c r="D1154" t="s">
        <v>11</v>
      </c>
      <c r="E1154" t="s">
        <v>6</v>
      </c>
      <c r="F1154" s="19">
        <v>0.91666666666666696</v>
      </c>
      <c r="G1154" s="25">
        <v>22</v>
      </c>
      <c r="H1154" s="19" t="str">
        <f t="shared" si="20"/>
        <v>MMMBT Toward Va Beach Summer Saturday 22</v>
      </c>
      <c r="I1154" s="11">
        <f>+MMMBT!R29</f>
        <v>1185.8461538461538</v>
      </c>
    </row>
    <row r="1155" spans="1:9" ht="15.75" thickBot="1" x14ac:dyDescent="0.3">
      <c r="A1155" t="s">
        <v>58</v>
      </c>
      <c r="B1155" t="s">
        <v>59</v>
      </c>
      <c r="C1155" t="s">
        <v>81</v>
      </c>
      <c r="D1155" t="s">
        <v>11</v>
      </c>
      <c r="E1155" t="s">
        <v>6</v>
      </c>
      <c r="F1155" s="19">
        <v>0.95833333333333304</v>
      </c>
      <c r="G1155" s="25">
        <v>23</v>
      </c>
      <c r="H1155" s="19" t="str">
        <f t="shared" si="20"/>
        <v>MMMBT Toward Va Beach Summer Saturday 23</v>
      </c>
      <c r="I1155" s="16">
        <f>+MMMBT!R30</f>
        <v>955.53846153846143</v>
      </c>
    </row>
    <row r="1156" spans="1:9" x14ac:dyDescent="0.25">
      <c r="A1156" t="s">
        <v>58</v>
      </c>
      <c r="B1156" t="s">
        <v>59</v>
      </c>
      <c r="C1156" t="s">
        <v>81</v>
      </c>
      <c r="D1156" t="s">
        <v>11</v>
      </c>
      <c r="E1156" t="s">
        <v>7</v>
      </c>
      <c r="F1156" s="19">
        <v>0</v>
      </c>
      <c r="G1156" s="25">
        <v>0</v>
      </c>
      <c r="H1156" s="19" t="str">
        <f t="shared" si="20"/>
        <v>MMMBT Toward Va Beach Summer Sunday 0</v>
      </c>
      <c r="I1156" s="13">
        <f>+MMMBT!S7</f>
        <v>496.69230769230774</v>
      </c>
    </row>
    <row r="1157" spans="1:9" x14ac:dyDescent="0.25">
      <c r="A1157" t="s">
        <v>58</v>
      </c>
      <c r="B1157" t="s">
        <v>59</v>
      </c>
      <c r="C1157" t="s">
        <v>81</v>
      </c>
      <c r="D1157" t="s">
        <v>11</v>
      </c>
      <c r="E1157" t="s">
        <v>7</v>
      </c>
      <c r="F1157" s="19">
        <v>4.1666666666666664E-2</v>
      </c>
      <c r="G1157" s="25">
        <v>1</v>
      </c>
      <c r="H1157" s="19" t="str">
        <f t="shared" si="20"/>
        <v>MMMBT Toward Va Beach Summer Sunday 1</v>
      </c>
      <c r="I1157" s="15">
        <f>+MMMBT!S8</f>
        <v>334.92307692307691</v>
      </c>
    </row>
    <row r="1158" spans="1:9" x14ac:dyDescent="0.25">
      <c r="A1158" t="s">
        <v>58</v>
      </c>
      <c r="B1158" t="s">
        <v>59</v>
      </c>
      <c r="C1158" t="s">
        <v>81</v>
      </c>
      <c r="D1158" t="s">
        <v>11</v>
      </c>
      <c r="E1158" t="s">
        <v>7</v>
      </c>
      <c r="F1158" s="19">
        <v>8.3333333333333329E-2</v>
      </c>
      <c r="G1158" s="25">
        <v>2</v>
      </c>
      <c r="H1158" s="19" t="str">
        <f t="shared" si="20"/>
        <v>MMMBT Toward Va Beach Summer Sunday 2</v>
      </c>
      <c r="I1158" s="13">
        <f>+MMMBT!S9</f>
        <v>288.92307692307691</v>
      </c>
    </row>
    <row r="1159" spans="1:9" x14ac:dyDescent="0.25">
      <c r="A1159" t="s">
        <v>58</v>
      </c>
      <c r="B1159" t="s">
        <v>59</v>
      </c>
      <c r="C1159" t="s">
        <v>81</v>
      </c>
      <c r="D1159" t="s">
        <v>11</v>
      </c>
      <c r="E1159" t="s">
        <v>7</v>
      </c>
      <c r="F1159" s="19">
        <v>0.125</v>
      </c>
      <c r="G1159" s="25">
        <v>3</v>
      </c>
      <c r="H1159" s="19" t="str">
        <f t="shared" si="20"/>
        <v>MMMBT Toward Va Beach Summer Sunday 3</v>
      </c>
      <c r="I1159" s="15">
        <f>+MMMBT!S10</f>
        <v>196.07692307692309</v>
      </c>
    </row>
    <row r="1160" spans="1:9" x14ac:dyDescent="0.25">
      <c r="A1160" t="s">
        <v>58</v>
      </c>
      <c r="B1160" t="s">
        <v>59</v>
      </c>
      <c r="C1160" t="s">
        <v>81</v>
      </c>
      <c r="D1160" t="s">
        <v>11</v>
      </c>
      <c r="E1160" t="s">
        <v>7</v>
      </c>
      <c r="F1160" s="19">
        <v>0.16666666666666699</v>
      </c>
      <c r="G1160" s="25">
        <v>4</v>
      </c>
      <c r="H1160" s="19" t="str">
        <f t="shared" si="20"/>
        <v>MMMBT Toward Va Beach Summer Sunday 4</v>
      </c>
      <c r="I1160" s="13">
        <f>+MMMBT!S11</f>
        <v>166.53846153846155</v>
      </c>
    </row>
    <row r="1161" spans="1:9" x14ac:dyDescent="0.25">
      <c r="A1161" t="s">
        <v>58</v>
      </c>
      <c r="B1161" t="s">
        <v>59</v>
      </c>
      <c r="C1161" t="s">
        <v>81</v>
      </c>
      <c r="D1161" t="s">
        <v>11</v>
      </c>
      <c r="E1161" t="s">
        <v>7</v>
      </c>
      <c r="F1161" s="19">
        <v>0.20833333333333301</v>
      </c>
      <c r="G1161" s="25">
        <v>5</v>
      </c>
      <c r="H1161" s="19" t="str">
        <f t="shared" si="20"/>
        <v>MMMBT Toward Va Beach Summer Sunday 5</v>
      </c>
      <c r="I1161" s="15">
        <f>+MMMBT!S12</f>
        <v>281.92307692307696</v>
      </c>
    </row>
    <row r="1162" spans="1:9" x14ac:dyDescent="0.25">
      <c r="A1162" t="s">
        <v>58</v>
      </c>
      <c r="B1162" t="s">
        <v>59</v>
      </c>
      <c r="C1162" t="s">
        <v>81</v>
      </c>
      <c r="D1162" t="s">
        <v>11</v>
      </c>
      <c r="E1162" t="s">
        <v>7</v>
      </c>
      <c r="F1162" s="19">
        <v>0.25</v>
      </c>
      <c r="G1162" s="25">
        <v>6</v>
      </c>
      <c r="H1162" s="19" t="str">
        <f t="shared" si="20"/>
        <v>MMMBT Toward Va Beach Summer Sunday 6</v>
      </c>
      <c r="I1162" s="13">
        <f>+MMMBT!S13</f>
        <v>475.23076923076923</v>
      </c>
    </row>
    <row r="1163" spans="1:9" x14ac:dyDescent="0.25">
      <c r="A1163" t="s">
        <v>58</v>
      </c>
      <c r="B1163" t="s">
        <v>59</v>
      </c>
      <c r="C1163" t="s">
        <v>81</v>
      </c>
      <c r="D1163" t="s">
        <v>11</v>
      </c>
      <c r="E1163" t="s">
        <v>7</v>
      </c>
      <c r="F1163" s="19">
        <v>0.29166666666666702</v>
      </c>
      <c r="G1163" s="25">
        <v>7</v>
      </c>
      <c r="H1163" s="19" t="str">
        <f t="shared" si="20"/>
        <v>MMMBT Toward Va Beach Summer Sunday 7</v>
      </c>
      <c r="I1163" s="15">
        <f>+MMMBT!S14</f>
        <v>720.92307692307691</v>
      </c>
    </row>
    <row r="1164" spans="1:9" x14ac:dyDescent="0.25">
      <c r="A1164" t="s">
        <v>58</v>
      </c>
      <c r="B1164" t="s">
        <v>59</v>
      </c>
      <c r="C1164" t="s">
        <v>81</v>
      </c>
      <c r="D1164" t="s">
        <v>11</v>
      </c>
      <c r="E1164" t="s">
        <v>7</v>
      </c>
      <c r="F1164" s="19">
        <v>0.33333333333333298</v>
      </c>
      <c r="G1164" s="25">
        <v>8</v>
      </c>
      <c r="H1164" s="19" t="str">
        <f t="shared" si="20"/>
        <v>MMMBT Toward Va Beach Summer Sunday 8</v>
      </c>
      <c r="I1164" s="13">
        <f>+MMMBT!S15</f>
        <v>1018.2307692307692</v>
      </c>
    </row>
    <row r="1165" spans="1:9" x14ac:dyDescent="0.25">
      <c r="A1165" t="s">
        <v>58</v>
      </c>
      <c r="B1165" t="s">
        <v>59</v>
      </c>
      <c r="C1165" t="s">
        <v>81</v>
      </c>
      <c r="D1165" t="s">
        <v>11</v>
      </c>
      <c r="E1165" t="s">
        <v>7</v>
      </c>
      <c r="F1165" s="19">
        <v>0.375</v>
      </c>
      <c r="G1165" s="25">
        <v>9</v>
      </c>
      <c r="H1165" s="19" t="str">
        <f t="shared" si="20"/>
        <v>MMMBT Toward Va Beach Summer Sunday 9</v>
      </c>
      <c r="I1165" s="15">
        <f>+MMMBT!S16</f>
        <v>1322</v>
      </c>
    </row>
    <row r="1166" spans="1:9" x14ac:dyDescent="0.25">
      <c r="A1166" t="s">
        <v>58</v>
      </c>
      <c r="B1166" t="s">
        <v>59</v>
      </c>
      <c r="C1166" t="s">
        <v>81</v>
      </c>
      <c r="D1166" t="s">
        <v>11</v>
      </c>
      <c r="E1166" t="s">
        <v>7</v>
      </c>
      <c r="F1166" s="19">
        <v>0.41666666666666702</v>
      </c>
      <c r="G1166" s="25">
        <v>10</v>
      </c>
      <c r="H1166" s="19" t="str">
        <f t="shared" si="20"/>
        <v>MMMBT Toward Va Beach Summer Sunday 10</v>
      </c>
      <c r="I1166" s="13">
        <f>+MMMBT!S17</f>
        <v>1549</v>
      </c>
    </row>
    <row r="1167" spans="1:9" x14ac:dyDescent="0.25">
      <c r="A1167" t="s">
        <v>58</v>
      </c>
      <c r="B1167" t="s">
        <v>59</v>
      </c>
      <c r="C1167" t="s">
        <v>81</v>
      </c>
      <c r="D1167" t="s">
        <v>11</v>
      </c>
      <c r="E1167" t="s">
        <v>7</v>
      </c>
      <c r="F1167" s="19">
        <v>0.45833333333333298</v>
      </c>
      <c r="G1167" s="25">
        <v>11</v>
      </c>
      <c r="H1167" s="19" t="str">
        <f t="shared" si="20"/>
        <v>MMMBT Toward Va Beach Summer Sunday 11</v>
      </c>
      <c r="I1167" s="15">
        <f>+MMMBT!S18</f>
        <v>1700.3076923076922</v>
      </c>
    </row>
    <row r="1168" spans="1:9" x14ac:dyDescent="0.25">
      <c r="A1168" t="s">
        <v>58</v>
      </c>
      <c r="B1168" t="s">
        <v>59</v>
      </c>
      <c r="C1168" t="s">
        <v>81</v>
      </c>
      <c r="D1168" t="s">
        <v>11</v>
      </c>
      <c r="E1168" t="s">
        <v>7</v>
      </c>
      <c r="F1168" s="19">
        <v>0.5</v>
      </c>
      <c r="G1168" s="25">
        <v>12</v>
      </c>
      <c r="H1168" s="19" t="str">
        <f t="shared" si="20"/>
        <v>MMMBT Toward Va Beach Summer Sunday 12</v>
      </c>
      <c r="I1168" s="13">
        <f>+MMMBT!S19</f>
        <v>1796.6153846153848</v>
      </c>
    </row>
    <row r="1169" spans="1:9" x14ac:dyDescent="0.25">
      <c r="A1169" t="s">
        <v>58</v>
      </c>
      <c r="B1169" t="s">
        <v>59</v>
      </c>
      <c r="C1169" t="s">
        <v>81</v>
      </c>
      <c r="D1169" t="s">
        <v>11</v>
      </c>
      <c r="E1169" t="s">
        <v>7</v>
      </c>
      <c r="F1169" s="19">
        <v>0.54166666666666696</v>
      </c>
      <c r="G1169" s="25">
        <v>13</v>
      </c>
      <c r="H1169" s="19" t="str">
        <f t="shared" si="20"/>
        <v>MMMBT Toward Va Beach Summer Sunday 13</v>
      </c>
      <c r="I1169" s="15">
        <f>+MMMBT!S20</f>
        <v>1863.9230769230767</v>
      </c>
    </row>
    <row r="1170" spans="1:9" x14ac:dyDescent="0.25">
      <c r="A1170" t="s">
        <v>58</v>
      </c>
      <c r="B1170" t="s">
        <v>59</v>
      </c>
      <c r="C1170" t="s">
        <v>81</v>
      </c>
      <c r="D1170" t="s">
        <v>11</v>
      </c>
      <c r="E1170" t="s">
        <v>7</v>
      </c>
      <c r="F1170" s="19">
        <v>0.58333333333333304</v>
      </c>
      <c r="G1170" s="25">
        <v>14</v>
      </c>
      <c r="H1170" s="19" t="str">
        <f t="shared" si="20"/>
        <v>MMMBT Toward Va Beach Summer Sunday 14</v>
      </c>
      <c r="I1170" s="13">
        <f>+MMMBT!S21</f>
        <v>2154.5384615384614</v>
      </c>
    </row>
    <row r="1171" spans="1:9" x14ac:dyDescent="0.25">
      <c r="A1171" t="s">
        <v>58</v>
      </c>
      <c r="B1171" t="s">
        <v>59</v>
      </c>
      <c r="C1171" t="s">
        <v>81</v>
      </c>
      <c r="D1171" t="s">
        <v>11</v>
      </c>
      <c r="E1171" t="s">
        <v>7</v>
      </c>
      <c r="F1171" s="19">
        <v>0.625</v>
      </c>
      <c r="G1171" s="25">
        <v>15</v>
      </c>
      <c r="H1171" s="19" t="str">
        <f t="shared" si="20"/>
        <v>MMMBT Toward Va Beach Summer Sunday 15</v>
      </c>
      <c r="I1171" s="15">
        <f>+MMMBT!S22</f>
        <v>1787.8461538461538</v>
      </c>
    </row>
    <row r="1172" spans="1:9" x14ac:dyDescent="0.25">
      <c r="A1172" t="s">
        <v>58</v>
      </c>
      <c r="B1172" t="s">
        <v>59</v>
      </c>
      <c r="C1172" t="s">
        <v>81</v>
      </c>
      <c r="D1172" t="s">
        <v>11</v>
      </c>
      <c r="E1172" t="s">
        <v>7</v>
      </c>
      <c r="F1172" s="19">
        <v>0.66666666666666696</v>
      </c>
      <c r="G1172" s="25">
        <v>16</v>
      </c>
      <c r="H1172" s="19" t="str">
        <f t="shared" si="20"/>
        <v>MMMBT Toward Va Beach Summer Sunday 16</v>
      </c>
      <c r="I1172" s="13">
        <f>+MMMBT!S23</f>
        <v>1855.6153846153848</v>
      </c>
    </row>
    <row r="1173" spans="1:9" x14ac:dyDescent="0.25">
      <c r="A1173" t="s">
        <v>58</v>
      </c>
      <c r="B1173" t="s">
        <v>59</v>
      </c>
      <c r="C1173" t="s">
        <v>81</v>
      </c>
      <c r="D1173" t="s">
        <v>11</v>
      </c>
      <c r="E1173" t="s">
        <v>7</v>
      </c>
      <c r="F1173" s="19">
        <v>0.70833333333333304</v>
      </c>
      <c r="G1173" s="25">
        <v>17</v>
      </c>
      <c r="H1173" s="19" t="str">
        <f t="shared" si="20"/>
        <v>MMMBT Toward Va Beach Summer Sunday 17</v>
      </c>
      <c r="I1173" s="15">
        <f>+MMMBT!S24</f>
        <v>1840.6153846153848</v>
      </c>
    </row>
    <row r="1174" spans="1:9" x14ac:dyDescent="0.25">
      <c r="A1174" t="s">
        <v>58</v>
      </c>
      <c r="B1174" t="s">
        <v>59</v>
      </c>
      <c r="C1174" t="s">
        <v>81</v>
      </c>
      <c r="D1174" t="s">
        <v>11</v>
      </c>
      <c r="E1174" t="s">
        <v>7</v>
      </c>
      <c r="F1174" s="19">
        <v>0.75</v>
      </c>
      <c r="G1174" s="25">
        <v>18</v>
      </c>
      <c r="H1174" s="19" t="str">
        <f t="shared" si="20"/>
        <v>MMMBT Toward Va Beach Summer Sunday 18</v>
      </c>
      <c r="I1174" s="13">
        <f>+MMMBT!S25</f>
        <v>1654.7692307692307</v>
      </c>
    </row>
    <row r="1175" spans="1:9" x14ac:dyDescent="0.25">
      <c r="A1175" t="s">
        <v>58</v>
      </c>
      <c r="B1175" t="s">
        <v>59</v>
      </c>
      <c r="C1175" t="s">
        <v>81</v>
      </c>
      <c r="D1175" t="s">
        <v>11</v>
      </c>
      <c r="E1175" t="s">
        <v>7</v>
      </c>
      <c r="F1175" s="19">
        <v>0.79166666666666696</v>
      </c>
      <c r="G1175" s="25">
        <v>19</v>
      </c>
      <c r="H1175" s="19" t="str">
        <f t="shared" si="20"/>
        <v>MMMBT Toward Va Beach Summer Sunday 19</v>
      </c>
      <c r="I1175" s="15">
        <f>+MMMBT!S26</f>
        <v>1472.6923076923076</v>
      </c>
    </row>
    <row r="1176" spans="1:9" x14ac:dyDescent="0.25">
      <c r="A1176" t="s">
        <v>58</v>
      </c>
      <c r="B1176" t="s">
        <v>59</v>
      </c>
      <c r="C1176" t="s">
        <v>81</v>
      </c>
      <c r="D1176" t="s">
        <v>11</v>
      </c>
      <c r="E1176" t="s">
        <v>7</v>
      </c>
      <c r="F1176" s="19">
        <v>0.83333333333333304</v>
      </c>
      <c r="G1176" s="25">
        <v>20</v>
      </c>
      <c r="H1176" s="19" t="str">
        <f t="shared" si="20"/>
        <v>MMMBT Toward Va Beach Summer Sunday 20</v>
      </c>
      <c r="I1176" s="13">
        <f>+MMMBT!S27</f>
        <v>1252.3846153846155</v>
      </c>
    </row>
    <row r="1177" spans="1:9" x14ac:dyDescent="0.25">
      <c r="A1177" t="s">
        <v>58</v>
      </c>
      <c r="B1177" t="s">
        <v>59</v>
      </c>
      <c r="C1177" t="s">
        <v>81</v>
      </c>
      <c r="D1177" t="s">
        <v>11</v>
      </c>
      <c r="E1177" t="s">
        <v>7</v>
      </c>
      <c r="F1177" s="19">
        <v>0.875</v>
      </c>
      <c r="G1177" s="25">
        <v>21</v>
      </c>
      <c r="H1177" s="19" t="str">
        <f t="shared" si="20"/>
        <v>MMMBT Toward Va Beach Summer Sunday 21</v>
      </c>
      <c r="I1177" s="15">
        <f>+MMMBT!S28</f>
        <v>998.46153846153845</v>
      </c>
    </row>
    <row r="1178" spans="1:9" x14ac:dyDescent="0.25">
      <c r="A1178" t="s">
        <v>58</v>
      </c>
      <c r="B1178" t="s">
        <v>59</v>
      </c>
      <c r="C1178" t="s">
        <v>81</v>
      </c>
      <c r="D1178" t="s">
        <v>11</v>
      </c>
      <c r="E1178" t="s">
        <v>7</v>
      </c>
      <c r="F1178" s="19">
        <v>0.91666666666666696</v>
      </c>
      <c r="G1178" s="25">
        <v>22</v>
      </c>
      <c r="H1178" s="19" t="str">
        <f t="shared" si="20"/>
        <v>MMMBT Toward Va Beach Summer Sunday 22</v>
      </c>
      <c r="I1178" s="13">
        <f>+MMMBT!S29</f>
        <v>821.46153846153845</v>
      </c>
    </row>
    <row r="1179" spans="1:9" ht="15.75" thickBot="1" x14ac:dyDescent="0.3">
      <c r="A1179" s="29" t="s">
        <v>58</v>
      </c>
      <c r="B1179" s="29" t="s">
        <v>59</v>
      </c>
      <c r="C1179" s="29" t="s">
        <v>81</v>
      </c>
      <c r="D1179" s="29" t="s">
        <v>11</v>
      </c>
      <c r="E1179" s="29" t="s">
        <v>7</v>
      </c>
      <c r="F1179" s="30">
        <v>0.95833333333333304</v>
      </c>
      <c r="G1179" s="31">
        <v>23</v>
      </c>
      <c r="H1179" s="32" t="str">
        <f t="shared" si="20"/>
        <v>MMMBT Toward Va Beach Summer Sunday 23</v>
      </c>
      <c r="I1179" s="17">
        <f>+MMMBT!S30</f>
        <v>592.23076923076928</v>
      </c>
    </row>
    <row r="1180" spans="1:9" x14ac:dyDescent="0.25">
      <c r="A1180" t="s">
        <v>58</v>
      </c>
      <c r="B1180" t="s">
        <v>59</v>
      </c>
      <c r="C1180" t="s">
        <v>81</v>
      </c>
      <c r="D1180" t="s">
        <v>12</v>
      </c>
      <c r="E1180" t="s">
        <v>1</v>
      </c>
      <c r="F1180" s="19">
        <v>0</v>
      </c>
      <c r="G1180" s="25">
        <v>0</v>
      </c>
      <c r="H1180" s="19" t="str">
        <f t="shared" si="20"/>
        <v>MMMBT Toward Va Beach Non-Summer Monday 0</v>
      </c>
      <c r="I1180" s="11">
        <f>+MMMBT!M32</f>
        <v>197.9736842105263</v>
      </c>
    </row>
    <row r="1181" spans="1:9" x14ac:dyDescent="0.25">
      <c r="A1181" t="s">
        <v>58</v>
      </c>
      <c r="B1181" t="s">
        <v>59</v>
      </c>
      <c r="C1181" t="s">
        <v>81</v>
      </c>
      <c r="D1181" t="s">
        <v>12</v>
      </c>
      <c r="E1181" t="s">
        <v>1</v>
      </c>
      <c r="F1181" s="19">
        <v>4.1666666666666664E-2</v>
      </c>
      <c r="G1181" s="25">
        <v>1</v>
      </c>
      <c r="H1181" s="19" t="str">
        <f t="shared" si="20"/>
        <v>MMMBT Toward Va Beach Non-Summer Monday 1</v>
      </c>
      <c r="I1181" s="14">
        <f>+MMMBT!M33</f>
        <v>114.07894736842105</v>
      </c>
    </row>
    <row r="1182" spans="1:9" x14ac:dyDescent="0.25">
      <c r="A1182" t="s">
        <v>58</v>
      </c>
      <c r="B1182" t="s">
        <v>59</v>
      </c>
      <c r="C1182" t="s">
        <v>81</v>
      </c>
      <c r="D1182" t="s">
        <v>12</v>
      </c>
      <c r="E1182" t="s">
        <v>1</v>
      </c>
      <c r="F1182" s="19">
        <v>8.3333333333333329E-2</v>
      </c>
      <c r="G1182" s="25">
        <v>2</v>
      </c>
      <c r="H1182" s="19" t="str">
        <f t="shared" si="20"/>
        <v>MMMBT Toward Va Beach Non-Summer Monday 2</v>
      </c>
      <c r="I1182" s="11">
        <f>+MMMBT!M34</f>
        <v>100.68421052631578</v>
      </c>
    </row>
    <row r="1183" spans="1:9" x14ac:dyDescent="0.25">
      <c r="A1183" t="s">
        <v>58</v>
      </c>
      <c r="B1183" t="s">
        <v>59</v>
      </c>
      <c r="C1183" t="s">
        <v>81</v>
      </c>
      <c r="D1183" t="s">
        <v>12</v>
      </c>
      <c r="E1183" t="s">
        <v>1</v>
      </c>
      <c r="F1183" s="19">
        <v>0.125</v>
      </c>
      <c r="G1183" s="25">
        <v>3</v>
      </c>
      <c r="H1183" s="19" t="str">
        <f t="shared" si="20"/>
        <v>MMMBT Toward Va Beach Non-Summer Monday 3</v>
      </c>
      <c r="I1183" s="14">
        <f>+MMMBT!M35</f>
        <v>153.10526315789474</v>
      </c>
    </row>
    <row r="1184" spans="1:9" x14ac:dyDescent="0.25">
      <c r="A1184" t="s">
        <v>58</v>
      </c>
      <c r="B1184" t="s">
        <v>59</v>
      </c>
      <c r="C1184" t="s">
        <v>81</v>
      </c>
      <c r="D1184" t="s">
        <v>12</v>
      </c>
      <c r="E1184" t="s">
        <v>1</v>
      </c>
      <c r="F1184" s="19">
        <v>0.16666666666666699</v>
      </c>
      <c r="G1184" s="25">
        <v>4</v>
      </c>
      <c r="H1184" s="19" t="str">
        <f t="shared" si="20"/>
        <v>MMMBT Toward Va Beach Non-Summer Monday 4</v>
      </c>
      <c r="I1184" s="11">
        <f>+MMMBT!M36</f>
        <v>373.5</v>
      </c>
    </row>
    <row r="1185" spans="1:9" x14ac:dyDescent="0.25">
      <c r="A1185" t="s">
        <v>58</v>
      </c>
      <c r="B1185" t="s">
        <v>59</v>
      </c>
      <c r="C1185" t="s">
        <v>81</v>
      </c>
      <c r="D1185" t="s">
        <v>12</v>
      </c>
      <c r="E1185" t="s">
        <v>1</v>
      </c>
      <c r="F1185" s="19">
        <v>0.20833333333333301</v>
      </c>
      <c r="G1185" s="25">
        <v>5</v>
      </c>
      <c r="H1185" s="19" t="str">
        <f t="shared" si="20"/>
        <v>MMMBT Toward Va Beach Non-Summer Monday 5</v>
      </c>
      <c r="I1185" s="14">
        <f>+MMMBT!M37</f>
        <v>968.31578947368416</v>
      </c>
    </row>
    <row r="1186" spans="1:9" x14ac:dyDescent="0.25">
      <c r="A1186" t="s">
        <v>58</v>
      </c>
      <c r="B1186" t="s">
        <v>59</v>
      </c>
      <c r="C1186" t="s">
        <v>81</v>
      </c>
      <c r="D1186" t="s">
        <v>12</v>
      </c>
      <c r="E1186" t="s">
        <v>1</v>
      </c>
      <c r="F1186" s="19">
        <v>0.25</v>
      </c>
      <c r="G1186" s="25">
        <v>6</v>
      </c>
      <c r="H1186" s="19" t="str">
        <f t="shared" si="20"/>
        <v>MMMBT Toward Va Beach Non-Summer Monday 6</v>
      </c>
      <c r="I1186" s="11">
        <f>+MMMBT!M38</f>
        <v>1769.421052631579</v>
      </c>
    </row>
    <row r="1187" spans="1:9" x14ac:dyDescent="0.25">
      <c r="A1187" t="s">
        <v>58</v>
      </c>
      <c r="B1187" t="s">
        <v>59</v>
      </c>
      <c r="C1187" t="s">
        <v>81</v>
      </c>
      <c r="D1187" t="s">
        <v>12</v>
      </c>
      <c r="E1187" t="s">
        <v>1</v>
      </c>
      <c r="F1187" s="19">
        <v>0.29166666666666702</v>
      </c>
      <c r="G1187" s="25">
        <v>7</v>
      </c>
      <c r="H1187" s="19" t="str">
        <f t="shared" si="20"/>
        <v>MMMBT Toward Va Beach Non-Summer Monday 7</v>
      </c>
      <c r="I1187" s="14">
        <f>+MMMBT!M39</f>
        <v>1812.6842105263158</v>
      </c>
    </row>
    <row r="1188" spans="1:9" x14ac:dyDescent="0.25">
      <c r="A1188" t="s">
        <v>58</v>
      </c>
      <c r="B1188" t="s">
        <v>59</v>
      </c>
      <c r="C1188" t="s">
        <v>81</v>
      </c>
      <c r="D1188" t="s">
        <v>12</v>
      </c>
      <c r="E1188" t="s">
        <v>1</v>
      </c>
      <c r="F1188" s="19">
        <v>0.33333333333333298</v>
      </c>
      <c r="G1188" s="25">
        <v>8</v>
      </c>
      <c r="H1188" s="19" t="str">
        <f t="shared" si="20"/>
        <v>MMMBT Toward Va Beach Non-Summer Monday 8</v>
      </c>
      <c r="I1188" s="11">
        <f>+MMMBT!M40</f>
        <v>1502.078947368421</v>
      </c>
    </row>
    <row r="1189" spans="1:9" x14ac:dyDescent="0.25">
      <c r="A1189" t="s">
        <v>58</v>
      </c>
      <c r="B1189" t="s">
        <v>59</v>
      </c>
      <c r="C1189" t="s">
        <v>81</v>
      </c>
      <c r="D1189" t="s">
        <v>12</v>
      </c>
      <c r="E1189" t="s">
        <v>1</v>
      </c>
      <c r="F1189" s="19">
        <v>0.375</v>
      </c>
      <c r="G1189" s="25">
        <v>9</v>
      </c>
      <c r="H1189" s="19" t="str">
        <f t="shared" si="20"/>
        <v>MMMBT Toward Va Beach Non-Summer Monday 9</v>
      </c>
      <c r="I1189" s="14">
        <f>+MMMBT!M41</f>
        <v>1174.5526315789475</v>
      </c>
    </row>
    <row r="1190" spans="1:9" x14ac:dyDescent="0.25">
      <c r="A1190" t="s">
        <v>58</v>
      </c>
      <c r="B1190" t="s">
        <v>59</v>
      </c>
      <c r="C1190" t="s">
        <v>81</v>
      </c>
      <c r="D1190" t="s">
        <v>12</v>
      </c>
      <c r="E1190" t="s">
        <v>1</v>
      </c>
      <c r="F1190" s="19">
        <v>0.41666666666666702</v>
      </c>
      <c r="G1190" s="25">
        <v>10</v>
      </c>
      <c r="H1190" s="19" t="str">
        <f t="shared" si="20"/>
        <v>MMMBT Toward Va Beach Non-Summer Monday 10</v>
      </c>
      <c r="I1190" s="11">
        <f>+MMMBT!M42</f>
        <v>1054.0526315789475</v>
      </c>
    </row>
    <row r="1191" spans="1:9" x14ac:dyDescent="0.25">
      <c r="A1191" t="s">
        <v>58</v>
      </c>
      <c r="B1191" t="s">
        <v>59</v>
      </c>
      <c r="C1191" t="s">
        <v>81</v>
      </c>
      <c r="D1191" t="s">
        <v>12</v>
      </c>
      <c r="E1191" t="s">
        <v>1</v>
      </c>
      <c r="F1191" s="19">
        <v>0.45833333333333298</v>
      </c>
      <c r="G1191" s="25">
        <v>11</v>
      </c>
      <c r="H1191" s="19" t="str">
        <f t="shared" si="20"/>
        <v>MMMBT Toward Va Beach Non-Summer Monday 11</v>
      </c>
      <c r="I1191" s="14">
        <f>+MMMBT!M43</f>
        <v>1127.7894736842104</v>
      </c>
    </row>
    <row r="1192" spans="1:9" x14ac:dyDescent="0.25">
      <c r="A1192" t="s">
        <v>58</v>
      </c>
      <c r="B1192" t="s">
        <v>59</v>
      </c>
      <c r="C1192" t="s">
        <v>81</v>
      </c>
      <c r="D1192" t="s">
        <v>12</v>
      </c>
      <c r="E1192" t="s">
        <v>1</v>
      </c>
      <c r="F1192" s="19">
        <v>0.5</v>
      </c>
      <c r="G1192" s="25">
        <v>12</v>
      </c>
      <c r="H1192" s="19" t="str">
        <f t="shared" si="20"/>
        <v>MMMBT Toward Va Beach Non-Summer Monday 12</v>
      </c>
      <c r="I1192" s="11">
        <f>+MMMBT!M44</f>
        <v>1211.2631578947369</v>
      </c>
    </row>
    <row r="1193" spans="1:9" x14ac:dyDescent="0.25">
      <c r="A1193" t="s">
        <v>58</v>
      </c>
      <c r="B1193" t="s">
        <v>59</v>
      </c>
      <c r="C1193" t="s">
        <v>81</v>
      </c>
      <c r="D1193" t="s">
        <v>12</v>
      </c>
      <c r="E1193" t="s">
        <v>1</v>
      </c>
      <c r="F1193" s="19">
        <v>0.54166666666666696</v>
      </c>
      <c r="G1193" s="25">
        <v>13</v>
      </c>
      <c r="H1193" s="19" t="str">
        <f t="shared" si="20"/>
        <v>MMMBT Toward Va Beach Non-Summer Monday 13</v>
      </c>
      <c r="I1193" s="14">
        <f>+MMMBT!M45</f>
        <v>1277.9473684210527</v>
      </c>
    </row>
    <row r="1194" spans="1:9" x14ac:dyDescent="0.25">
      <c r="A1194" t="s">
        <v>58</v>
      </c>
      <c r="B1194" t="s">
        <v>59</v>
      </c>
      <c r="C1194" t="s">
        <v>81</v>
      </c>
      <c r="D1194" t="s">
        <v>12</v>
      </c>
      <c r="E1194" t="s">
        <v>1</v>
      </c>
      <c r="F1194" s="19">
        <v>0.58333333333333304</v>
      </c>
      <c r="G1194" s="25">
        <v>14</v>
      </c>
      <c r="H1194" s="19" t="str">
        <f t="shared" si="20"/>
        <v>MMMBT Toward Va Beach Non-Summer Monday 14</v>
      </c>
      <c r="I1194" s="11">
        <f>+MMMBT!M46</f>
        <v>1709.8684210526317</v>
      </c>
    </row>
    <row r="1195" spans="1:9" x14ac:dyDescent="0.25">
      <c r="A1195" t="s">
        <v>58</v>
      </c>
      <c r="B1195" t="s">
        <v>59</v>
      </c>
      <c r="C1195" t="s">
        <v>81</v>
      </c>
      <c r="D1195" t="s">
        <v>12</v>
      </c>
      <c r="E1195" t="s">
        <v>1</v>
      </c>
      <c r="F1195" s="19">
        <v>0.625</v>
      </c>
      <c r="G1195" s="25">
        <v>15</v>
      </c>
      <c r="H1195" s="19" t="str">
        <f t="shared" si="20"/>
        <v>MMMBT Toward Va Beach Non-Summer Monday 15</v>
      </c>
      <c r="I1195" s="14">
        <f>+MMMBT!M47</f>
        <v>2491.8157894736842</v>
      </c>
    </row>
    <row r="1196" spans="1:9" x14ac:dyDescent="0.25">
      <c r="A1196" t="s">
        <v>58</v>
      </c>
      <c r="B1196" t="s">
        <v>59</v>
      </c>
      <c r="C1196" t="s">
        <v>81</v>
      </c>
      <c r="D1196" t="s">
        <v>12</v>
      </c>
      <c r="E1196" t="s">
        <v>1</v>
      </c>
      <c r="F1196" s="19">
        <v>0.66666666666666696</v>
      </c>
      <c r="G1196" s="25">
        <v>16</v>
      </c>
      <c r="H1196" s="19" t="str">
        <f t="shared" si="20"/>
        <v>MMMBT Toward Va Beach Non-Summer Monday 16</v>
      </c>
      <c r="I1196" s="11">
        <f>+MMMBT!M48</f>
        <v>2598.3684210526317</v>
      </c>
    </row>
    <row r="1197" spans="1:9" x14ac:dyDescent="0.25">
      <c r="A1197" t="s">
        <v>58</v>
      </c>
      <c r="B1197" t="s">
        <v>59</v>
      </c>
      <c r="C1197" t="s">
        <v>81</v>
      </c>
      <c r="D1197" t="s">
        <v>12</v>
      </c>
      <c r="E1197" t="s">
        <v>1</v>
      </c>
      <c r="F1197" s="19">
        <v>0.70833333333333304</v>
      </c>
      <c r="G1197" s="25">
        <v>17</v>
      </c>
      <c r="H1197" s="19" t="str">
        <f t="shared" si="20"/>
        <v>MMMBT Toward Va Beach Non-Summer Monday 17</v>
      </c>
      <c r="I1197" s="14">
        <f>+MMMBT!M49</f>
        <v>2270.7894736842109</v>
      </c>
    </row>
    <row r="1198" spans="1:9" x14ac:dyDescent="0.25">
      <c r="A1198" t="s">
        <v>58</v>
      </c>
      <c r="B1198" t="s">
        <v>59</v>
      </c>
      <c r="C1198" t="s">
        <v>81</v>
      </c>
      <c r="D1198" t="s">
        <v>12</v>
      </c>
      <c r="E1198" t="s">
        <v>1</v>
      </c>
      <c r="F1198" s="19">
        <v>0.75</v>
      </c>
      <c r="G1198" s="25">
        <v>18</v>
      </c>
      <c r="H1198" s="19" t="str">
        <f t="shared" si="20"/>
        <v>MMMBT Toward Va Beach Non-Summer Monday 18</v>
      </c>
      <c r="I1198" s="11">
        <f>+MMMBT!M50</f>
        <v>1409.6052631578946</v>
      </c>
    </row>
    <row r="1199" spans="1:9" x14ac:dyDescent="0.25">
      <c r="A1199" t="s">
        <v>58</v>
      </c>
      <c r="B1199" t="s">
        <v>59</v>
      </c>
      <c r="C1199" t="s">
        <v>81</v>
      </c>
      <c r="D1199" t="s">
        <v>12</v>
      </c>
      <c r="E1199" t="s">
        <v>1</v>
      </c>
      <c r="F1199" s="19">
        <v>0.79166666666666696</v>
      </c>
      <c r="G1199" s="25">
        <v>19</v>
      </c>
      <c r="H1199" s="19" t="str">
        <f t="shared" si="20"/>
        <v>MMMBT Toward Va Beach Non-Summer Monday 19</v>
      </c>
      <c r="I1199" s="14">
        <f>+MMMBT!M51</f>
        <v>874.21052631578948</v>
      </c>
    </row>
    <row r="1200" spans="1:9" x14ac:dyDescent="0.25">
      <c r="A1200" t="s">
        <v>58</v>
      </c>
      <c r="B1200" t="s">
        <v>59</v>
      </c>
      <c r="C1200" t="s">
        <v>81</v>
      </c>
      <c r="D1200" t="s">
        <v>12</v>
      </c>
      <c r="E1200" t="s">
        <v>1</v>
      </c>
      <c r="F1200" s="19">
        <v>0.83333333333333304</v>
      </c>
      <c r="G1200" s="25">
        <v>20</v>
      </c>
      <c r="H1200" s="19" t="str">
        <f t="shared" si="20"/>
        <v>MMMBT Toward Va Beach Non-Summer Monday 20</v>
      </c>
      <c r="I1200" s="11">
        <f>+MMMBT!M52</f>
        <v>696.65789473684208</v>
      </c>
    </row>
    <row r="1201" spans="1:9" x14ac:dyDescent="0.25">
      <c r="A1201" t="s">
        <v>58</v>
      </c>
      <c r="B1201" t="s">
        <v>59</v>
      </c>
      <c r="C1201" t="s">
        <v>81</v>
      </c>
      <c r="D1201" t="s">
        <v>12</v>
      </c>
      <c r="E1201" t="s">
        <v>1</v>
      </c>
      <c r="F1201" s="19">
        <v>0.875</v>
      </c>
      <c r="G1201" s="25">
        <v>21</v>
      </c>
      <c r="H1201" s="19" t="str">
        <f t="shared" si="20"/>
        <v>MMMBT Toward Va Beach Non-Summer Monday 21</v>
      </c>
      <c r="I1201" s="14">
        <f>+MMMBT!M53</f>
        <v>555.81578947368416</v>
      </c>
    </row>
    <row r="1202" spans="1:9" x14ac:dyDescent="0.25">
      <c r="A1202" t="s">
        <v>58</v>
      </c>
      <c r="B1202" t="s">
        <v>59</v>
      </c>
      <c r="C1202" t="s">
        <v>81</v>
      </c>
      <c r="D1202" t="s">
        <v>12</v>
      </c>
      <c r="E1202" t="s">
        <v>1</v>
      </c>
      <c r="F1202" s="19">
        <v>0.91666666666666696</v>
      </c>
      <c r="G1202" s="25">
        <v>22</v>
      </c>
      <c r="H1202" s="19" t="str">
        <f t="shared" si="20"/>
        <v>MMMBT Toward Va Beach Non-Summer Monday 22</v>
      </c>
      <c r="I1202" s="11">
        <f>+MMMBT!M54</f>
        <v>389.21052631578948</v>
      </c>
    </row>
    <row r="1203" spans="1:9" ht="15.75" thickBot="1" x14ac:dyDescent="0.3">
      <c r="A1203" t="s">
        <v>58</v>
      </c>
      <c r="B1203" t="s">
        <v>59</v>
      </c>
      <c r="C1203" t="s">
        <v>81</v>
      </c>
      <c r="D1203" t="s">
        <v>12</v>
      </c>
      <c r="E1203" t="s">
        <v>1</v>
      </c>
      <c r="F1203" s="19">
        <v>0.95833333333333304</v>
      </c>
      <c r="G1203" s="25">
        <v>23</v>
      </c>
      <c r="H1203" s="19" t="str">
        <f t="shared" si="20"/>
        <v>MMMBT Toward Va Beach Non-Summer Monday 23</v>
      </c>
      <c r="I1203" s="16">
        <f>+MMMBT!M55</f>
        <v>294.86842105263156</v>
      </c>
    </row>
    <row r="1204" spans="1:9" x14ac:dyDescent="0.25">
      <c r="A1204" t="s">
        <v>58</v>
      </c>
      <c r="B1204" t="s">
        <v>59</v>
      </c>
      <c r="C1204" t="s">
        <v>81</v>
      </c>
      <c r="D1204" t="s">
        <v>12</v>
      </c>
      <c r="E1204" t="s">
        <v>2</v>
      </c>
      <c r="F1204" s="19">
        <v>0</v>
      </c>
      <c r="G1204" s="25">
        <v>0</v>
      </c>
      <c r="H1204" s="19" t="str">
        <f t="shared" si="20"/>
        <v>MMMBT Toward Va Beach Non-Summer Tuesday 0</v>
      </c>
      <c r="I1204" s="12">
        <f>+MMMBT!N32</f>
        <v>342.63888888888886</v>
      </c>
    </row>
    <row r="1205" spans="1:9" x14ac:dyDescent="0.25">
      <c r="A1205" t="s">
        <v>58</v>
      </c>
      <c r="B1205" t="s">
        <v>59</v>
      </c>
      <c r="C1205" t="s">
        <v>81</v>
      </c>
      <c r="D1205" t="s">
        <v>12</v>
      </c>
      <c r="E1205" t="s">
        <v>2</v>
      </c>
      <c r="F1205" s="19">
        <v>4.1666666666666664E-2</v>
      </c>
      <c r="G1205" s="25">
        <v>1</v>
      </c>
      <c r="H1205" s="19" t="str">
        <f t="shared" ref="H1205:H1268" si="21">+CONCATENATE(A1205," ",C1205," ",D1205," ",E1205," ",G1205)</f>
        <v>MMMBT Toward Va Beach Non-Summer Tuesday 1</v>
      </c>
      <c r="I1205" s="14">
        <f>+MMMBT!N33</f>
        <v>118.25</v>
      </c>
    </row>
    <row r="1206" spans="1:9" x14ac:dyDescent="0.25">
      <c r="A1206" t="s">
        <v>58</v>
      </c>
      <c r="B1206" t="s">
        <v>59</v>
      </c>
      <c r="C1206" t="s">
        <v>81</v>
      </c>
      <c r="D1206" t="s">
        <v>12</v>
      </c>
      <c r="E1206" t="s">
        <v>2</v>
      </c>
      <c r="F1206" s="19">
        <v>8.3333333333333329E-2</v>
      </c>
      <c r="G1206" s="25">
        <v>2</v>
      </c>
      <c r="H1206" s="19" t="str">
        <f t="shared" si="21"/>
        <v>MMMBT Toward Va Beach Non-Summer Tuesday 2</v>
      </c>
      <c r="I1206" s="12">
        <f>+MMMBT!N34</f>
        <v>110.36111111111111</v>
      </c>
    </row>
    <row r="1207" spans="1:9" x14ac:dyDescent="0.25">
      <c r="A1207" t="s">
        <v>58</v>
      </c>
      <c r="B1207" t="s">
        <v>59</v>
      </c>
      <c r="C1207" t="s">
        <v>81</v>
      </c>
      <c r="D1207" t="s">
        <v>12</v>
      </c>
      <c r="E1207" t="s">
        <v>2</v>
      </c>
      <c r="F1207" s="19">
        <v>0.125</v>
      </c>
      <c r="G1207" s="25">
        <v>3</v>
      </c>
      <c r="H1207" s="19" t="str">
        <f t="shared" si="21"/>
        <v>MMMBT Toward Va Beach Non-Summer Tuesday 3</v>
      </c>
      <c r="I1207" s="14">
        <f>+MMMBT!N35</f>
        <v>157.22222222222223</v>
      </c>
    </row>
    <row r="1208" spans="1:9" x14ac:dyDescent="0.25">
      <c r="A1208" t="s">
        <v>58</v>
      </c>
      <c r="B1208" t="s">
        <v>59</v>
      </c>
      <c r="C1208" t="s">
        <v>81</v>
      </c>
      <c r="D1208" t="s">
        <v>12</v>
      </c>
      <c r="E1208" t="s">
        <v>2</v>
      </c>
      <c r="F1208" s="19">
        <v>0.16666666666666699</v>
      </c>
      <c r="G1208" s="25">
        <v>4</v>
      </c>
      <c r="H1208" s="19" t="str">
        <f t="shared" si="21"/>
        <v>MMMBT Toward Va Beach Non-Summer Tuesday 4</v>
      </c>
      <c r="I1208" s="12">
        <f>+MMMBT!N36</f>
        <v>388.11111111111109</v>
      </c>
    </row>
    <row r="1209" spans="1:9" x14ac:dyDescent="0.25">
      <c r="A1209" t="s">
        <v>58</v>
      </c>
      <c r="B1209" t="s">
        <v>59</v>
      </c>
      <c r="C1209" t="s">
        <v>81</v>
      </c>
      <c r="D1209" t="s">
        <v>12</v>
      </c>
      <c r="E1209" t="s">
        <v>2</v>
      </c>
      <c r="F1209" s="19">
        <v>0.20833333333333301</v>
      </c>
      <c r="G1209" s="25">
        <v>5</v>
      </c>
      <c r="H1209" s="19" t="str">
        <f t="shared" si="21"/>
        <v>MMMBT Toward Va Beach Non-Summer Tuesday 5</v>
      </c>
      <c r="I1209" s="14">
        <f>+MMMBT!N37</f>
        <v>1037.8055555555557</v>
      </c>
    </row>
    <row r="1210" spans="1:9" x14ac:dyDescent="0.25">
      <c r="A1210" t="s">
        <v>58</v>
      </c>
      <c r="B1210" t="s">
        <v>59</v>
      </c>
      <c r="C1210" t="s">
        <v>81</v>
      </c>
      <c r="D1210" t="s">
        <v>12</v>
      </c>
      <c r="E1210" t="s">
        <v>2</v>
      </c>
      <c r="F1210" s="19">
        <v>0.25</v>
      </c>
      <c r="G1210" s="25">
        <v>6</v>
      </c>
      <c r="H1210" s="19" t="str">
        <f t="shared" si="21"/>
        <v>MMMBT Toward Va Beach Non-Summer Tuesday 6</v>
      </c>
      <c r="I1210" s="12">
        <f>+MMMBT!N38</f>
        <v>1853.3055555555554</v>
      </c>
    </row>
    <row r="1211" spans="1:9" x14ac:dyDescent="0.25">
      <c r="A1211" t="s">
        <v>58</v>
      </c>
      <c r="B1211" t="s">
        <v>59</v>
      </c>
      <c r="C1211" t="s">
        <v>81</v>
      </c>
      <c r="D1211" t="s">
        <v>12</v>
      </c>
      <c r="E1211" t="s">
        <v>2</v>
      </c>
      <c r="F1211" s="19">
        <v>0.29166666666666702</v>
      </c>
      <c r="G1211" s="25">
        <v>7</v>
      </c>
      <c r="H1211" s="19" t="str">
        <f t="shared" si="21"/>
        <v>MMMBT Toward Va Beach Non-Summer Tuesday 7</v>
      </c>
      <c r="I1211" s="14">
        <f>+MMMBT!N39</f>
        <v>1972.6944444444441</v>
      </c>
    </row>
    <row r="1212" spans="1:9" x14ac:dyDescent="0.25">
      <c r="A1212" t="s">
        <v>58</v>
      </c>
      <c r="B1212" t="s">
        <v>59</v>
      </c>
      <c r="C1212" t="s">
        <v>81</v>
      </c>
      <c r="D1212" t="s">
        <v>12</v>
      </c>
      <c r="E1212" t="s">
        <v>2</v>
      </c>
      <c r="F1212" s="19">
        <v>0.33333333333333298</v>
      </c>
      <c r="G1212" s="25">
        <v>8</v>
      </c>
      <c r="H1212" s="19" t="str">
        <f t="shared" si="21"/>
        <v>MMMBT Toward Va Beach Non-Summer Tuesday 8</v>
      </c>
      <c r="I1212" s="12">
        <f>+MMMBT!N40</f>
        <v>1612.1111111111111</v>
      </c>
    </row>
    <row r="1213" spans="1:9" x14ac:dyDescent="0.25">
      <c r="A1213" t="s">
        <v>58</v>
      </c>
      <c r="B1213" t="s">
        <v>59</v>
      </c>
      <c r="C1213" t="s">
        <v>81</v>
      </c>
      <c r="D1213" t="s">
        <v>12</v>
      </c>
      <c r="E1213" t="s">
        <v>2</v>
      </c>
      <c r="F1213" s="19">
        <v>0.375</v>
      </c>
      <c r="G1213" s="25">
        <v>9</v>
      </c>
      <c r="H1213" s="19" t="str">
        <f t="shared" si="21"/>
        <v>MMMBT Toward Va Beach Non-Summer Tuesday 9</v>
      </c>
      <c r="I1213" s="14">
        <f>+MMMBT!N41</f>
        <v>1226.0555555555557</v>
      </c>
    </row>
    <row r="1214" spans="1:9" x14ac:dyDescent="0.25">
      <c r="A1214" t="s">
        <v>58</v>
      </c>
      <c r="B1214" t="s">
        <v>59</v>
      </c>
      <c r="C1214" t="s">
        <v>81</v>
      </c>
      <c r="D1214" t="s">
        <v>12</v>
      </c>
      <c r="E1214" t="s">
        <v>2</v>
      </c>
      <c r="F1214" s="19">
        <v>0.41666666666666702</v>
      </c>
      <c r="G1214" s="25">
        <v>10</v>
      </c>
      <c r="H1214" s="19" t="str">
        <f t="shared" si="21"/>
        <v>MMMBT Toward Va Beach Non-Summer Tuesday 10</v>
      </c>
      <c r="I1214" s="12">
        <f>+MMMBT!N42</f>
        <v>1086.75</v>
      </c>
    </row>
    <row r="1215" spans="1:9" x14ac:dyDescent="0.25">
      <c r="A1215" t="s">
        <v>58</v>
      </c>
      <c r="B1215" t="s">
        <v>59</v>
      </c>
      <c r="C1215" t="s">
        <v>81</v>
      </c>
      <c r="D1215" t="s">
        <v>12</v>
      </c>
      <c r="E1215" t="s">
        <v>2</v>
      </c>
      <c r="F1215" s="19">
        <v>0.45833333333333298</v>
      </c>
      <c r="G1215" s="25">
        <v>11</v>
      </c>
      <c r="H1215" s="19" t="str">
        <f t="shared" si="21"/>
        <v>MMMBT Toward Va Beach Non-Summer Tuesday 11</v>
      </c>
      <c r="I1215" s="14">
        <f>+MMMBT!N43</f>
        <v>1153.1111111111111</v>
      </c>
    </row>
    <row r="1216" spans="1:9" x14ac:dyDescent="0.25">
      <c r="A1216" t="s">
        <v>58</v>
      </c>
      <c r="B1216" t="s">
        <v>59</v>
      </c>
      <c r="C1216" t="s">
        <v>81</v>
      </c>
      <c r="D1216" t="s">
        <v>12</v>
      </c>
      <c r="E1216" t="s">
        <v>2</v>
      </c>
      <c r="F1216" s="19">
        <v>0.5</v>
      </c>
      <c r="G1216" s="25">
        <v>12</v>
      </c>
      <c r="H1216" s="19" t="str">
        <f t="shared" si="21"/>
        <v>MMMBT Toward Va Beach Non-Summer Tuesday 12</v>
      </c>
      <c r="I1216" s="12">
        <f>+MMMBT!N44</f>
        <v>1199.6388888888889</v>
      </c>
    </row>
    <row r="1217" spans="1:9" x14ac:dyDescent="0.25">
      <c r="A1217" t="s">
        <v>58</v>
      </c>
      <c r="B1217" t="s">
        <v>59</v>
      </c>
      <c r="C1217" t="s">
        <v>81</v>
      </c>
      <c r="D1217" t="s">
        <v>12</v>
      </c>
      <c r="E1217" t="s">
        <v>2</v>
      </c>
      <c r="F1217" s="19">
        <v>0.54166666666666696</v>
      </c>
      <c r="G1217" s="25">
        <v>13</v>
      </c>
      <c r="H1217" s="19" t="str">
        <f t="shared" si="21"/>
        <v>MMMBT Toward Va Beach Non-Summer Tuesday 13</v>
      </c>
      <c r="I1217" s="14">
        <f>+MMMBT!N45</f>
        <v>1295.4444444444446</v>
      </c>
    </row>
    <row r="1218" spans="1:9" x14ac:dyDescent="0.25">
      <c r="A1218" t="s">
        <v>58</v>
      </c>
      <c r="B1218" t="s">
        <v>59</v>
      </c>
      <c r="C1218" t="s">
        <v>81</v>
      </c>
      <c r="D1218" t="s">
        <v>12</v>
      </c>
      <c r="E1218" t="s">
        <v>2</v>
      </c>
      <c r="F1218" s="19">
        <v>0.58333333333333304</v>
      </c>
      <c r="G1218" s="25">
        <v>14</v>
      </c>
      <c r="H1218" s="19" t="str">
        <f t="shared" si="21"/>
        <v>MMMBT Toward Va Beach Non-Summer Tuesday 14</v>
      </c>
      <c r="I1218" s="12">
        <f>+MMMBT!N46</f>
        <v>1768.3333333333335</v>
      </c>
    </row>
    <row r="1219" spans="1:9" x14ac:dyDescent="0.25">
      <c r="A1219" t="s">
        <v>58</v>
      </c>
      <c r="B1219" t="s">
        <v>59</v>
      </c>
      <c r="C1219" t="s">
        <v>81</v>
      </c>
      <c r="D1219" t="s">
        <v>12</v>
      </c>
      <c r="E1219" t="s">
        <v>2</v>
      </c>
      <c r="F1219" s="19">
        <v>0.625</v>
      </c>
      <c r="G1219" s="25">
        <v>15</v>
      </c>
      <c r="H1219" s="19" t="str">
        <f t="shared" si="21"/>
        <v>MMMBT Toward Va Beach Non-Summer Tuesday 15</v>
      </c>
      <c r="I1219" s="14">
        <f>+MMMBT!N47</f>
        <v>2579.5</v>
      </c>
    </row>
    <row r="1220" spans="1:9" x14ac:dyDescent="0.25">
      <c r="A1220" t="s">
        <v>58</v>
      </c>
      <c r="B1220" t="s">
        <v>59</v>
      </c>
      <c r="C1220" t="s">
        <v>81</v>
      </c>
      <c r="D1220" t="s">
        <v>12</v>
      </c>
      <c r="E1220" t="s">
        <v>2</v>
      </c>
      <c r="F1220" s="19">
        <v>0.66666666666666696</v>
      </c>
      <c r="G1220" s="25">
        <v>16</v>
      </c>
      <c r="H1220" s="19" t="str">
        <f t="shared" si="21"/>
        <v>MMMBT Toward Va Beach Non-Summer Tuesday 16</v>
      </c>
      <c r="I1220" s="12">
        <f>+MMMBT!N48</f>
        <v>2691.416666666667</v>
      </c>
    </row>
    <row r="1221" spans="1:9" x14ac:dyDescent="0.25">
      <c r="A1221" t="s">
        <v>58</v>
      </c>
      <c r="B1221" t="s">
        <v>59</v>
      </c>
      <c r="C1221" t="s">
        <v>81</v>
      </c>
      <c r="D1221" t="s">
        <v>12</v>
      </c>
      <c r="E1221" t="s">
        <v>2</v>
      </c>
      <c r="F1221" s="19">
        <v>0.70833333333333304</v>
      </c>
      <c r="G1221" s="25">
        <v>17</v>
      </c>
      <c r="H1221" s="19" t="str">
        <f t="shared" si="21"/>
        <v>MMMBT Toward Va Beach Non-Summer Tuesday 17</v>
      </c>
      <c r="I1221" s="14">
        <f>+MMMBT!N49</f>
        <v>2353.8333333333335</v>
      </c>
    </row>
    <row r="1222" spans="1:9" x14ac:dyDescent="0.25">
      <c r="A1222" t="s">
        <v>58</v>
      </c>
      <c r="B1222" t="s">
        <v>59</v>
      </c>
      <c r="C1222" t="s">
        <v>81</v>
      </c>
      <c r="D1222" t="s">
        <v>12</v>
      </c>
      <c r="E1222" t="s">
        <v>2</v>
      </c>
      <c r="F1222" s="19">
        <v>0.75</v>
      </c>
      <c r="G1222" s="25">
        <v>18</v>
      </c>
      <c r="H1222" s="19" t="str">
        <f t="shared" si="21"/>
        <v>MMMBT Toward Va Beach Non-Summer Tuesday 18</v>
      </c>
      <c r="I1222" s="12">
        <f>+MMMBT!N50</f>
        <v>1527.4722222222222</v>
      </c>
    </row>
    <row r="1223" spans="1:9" x14ac:dyDescent="0.25">
      <c r="A1223" t="s">
        <v>58</v>
      </c>
      <c r="B1223" t="s">
        <v>59</v>
      </c>
      <c r="C1223" t="s">
        <v>81</v>
      </c>
      <c r="D1223" t="s">
        <v>12</v>
      </c>
      <c r="E1223" t="s">
        <v>2</v>
      </c>
      <c r="F1223" s="19">
        <v>0.79166666666666696</v>
      </c>
      <c r="G1223" s="25">
        <v>19</v>
      </c>
      <c r="H1223" s="19" t="str">
        <f t="shared" si="21"/>
        <v>MMMBT Toward Va Beach Non-Summer Tuesday 19</v>
      </c>
      <c r="I1223" s="14">
        <f>+MMMBT!N51</f>
        <v>920.77777777777771</v>
      </c>
    </row>
    <row r="1224" spans="1:9" x14ac:dyDescent="0.25">
      <c r="A1224" t="s">
        <v>58</v>
      </c>
      <c r="B1224" t="s">
        <v>59</v>
      </c>
      <c r="C1224" t="s">
        <v>81</v>
      </c>
      <c r="D1224" t="s">
        <v>12</v>
      </c>
      <c r="E1224" t="s">
        <v>2</v>
      </c>
      <c r="F1224" s="19">
        <v>0.83333333333333304</v>
      </c>
      <c r="G1224" s="25">
        <v>20</v>
      </c>
      <c r="H1224" s="19" t="str">
        <f t="shared" si="21"/>
        <v>MMMBT Toward Va Beach Non-Summer Tuesday 20</v>
      </c>
      <c r="I1224" s="12">
        <f>+MMMBT!N52</f>
        <v>748.8611111111112</v>
      </c>
    </row>
    <row r="1225" spans="1:9" x14ac:dyDescent="0.25">
      <c r="A1225" t="s">
        <v>58</v>
      </c>
      <c r="B1225" t="s">
        <v>59</v>
      </c>
      <c r="C1225" t="s">
        <v>81</v>
      </c>
      <c r="D1225" t="s">
        <v>12</v>
      </c>
      <c r="E1225" t="s">
        <v>2</v>
      </c>
      <c r="F1225" s="19">
        <v>0.875</v>
      </c>
      <c r="G1225" s="25">
        <v>21</v>
      </c>
      <c r="H1225" s="19" t="str">
        <f t="shared" si="21"/>
        <v>MMMBT Toward Va Beach Non-Summer Tuesday 21</v>
      </c>
      <c r="I1225" s="14">
        <f>+MMMBT!N53</f>
        <v>638.75</v>
      </c>
    </row>
    <row r="1226" spans="1:9" x14ac:dyDescent="0.25">
      <c r="A1226" t="s">
        <v>58</v>
      </c>
      <c r="B1226" t="s">
        <v>59</v>
      </c>
      <c r="C1226" t="s">
        <v>81</v>
      </c>
      <c r="D1226" t="s">
        <v>12</v>
      </c>
      <c r="E1226" t="s">
        <v>2</v>
      </c>
      <c r="F1226" s="19">
        <v>0.91666666666666696</v>
      </c>
      <c r="G1226" s="25">
        <v>22</v>
      </c>
      <c r="H1226" s="19" t="str">
        <f t="shared" si="21"/>
        <v>MMMBT Toward Va Beach Non-Summer Tuesday 22</v>
      </c>
      <c r="I1226" s="12">
        <f>+MMMBT!N54</f>
        <v>434.52777777777783</v>
      </c>
    </row>
    <row r="1227" spans="1:9" ht="15.75" thickBot="1" x14ac:dyDescent="0.3">
      <c r="A1227" t="s">
        <v>58</v>
      </c>
      <c r="B1227" t="s">
        <v>59</v>
      </c>
      <c r="C1227" t="s">
        <v>81</v>
      </c>
      <c r="D1227" t="s">
        <v>12</v>
      </c>
      <c r="E1227" t="s">
        <v>2</v>
      </c>
      <c r="F1227" s="19">
        <v>0.95833333333333304</v>
      </c>
      <c r="G1227" s="25">
        <v>23</v>
      </c>
      <c r="H1227" s="19" t="str">
        <f t="shared" si="21"/>
        <v>MMMBT Toward Va Beach Non-Summer Tuesday 23</v>
      </c>
      <c r="I1227" s="16">
        <f>+MMMBT!N55</f>
        <v>303.11111111111109</v>
      </c>
    </row>
    <row r="1228" spans="1:9" x14ac:dyDescent="0.25">
      <c r="A1228" t="s">
        <v>58</v>
      </c>
      <c r="B1228" t="s">
        <v>59</v>
      </c>
      <c r="C1228" t="s">
        <v>81</v>
      </c>
      <c r="D1228" t="s">
        <v>12</v>
      </c>
      <c r="E1228" t="s">
        <v>3</v>
      </c>
      <c r="F1228" s="19">
        <v>0</v>
      </c>
      <c r="G1228" s="25">
        <v>0</v>
      </c>
      <c r="H1228" s="19" t="str">
        <f t="shared" si="21"/>
        <v>MMMBT Toward Va Beach Non-Summer Wednesday 0</v>
      </c>
      <c r="I1228" s="11">
        <f>+MMMBT!O32</f>
        <v>361.59999999999997</v>
      </c>
    </row>
    <row r="1229" spans="1:9" x14ac:dyDescent="0.25">
      <c r="A1229" t="s">
        <v>58</v>
      </c>
      <c r="B1229" t="s">
        <v>59</v>
      </c>
      <c r="C1229" t="s">
        <v>81</v>
      </c>
      <c r="D1229" t="s">
        <v>12</v>
      </c>
      <c r="E1229" t="s">
        <v>3</v>
      </c>
      <c r="F1229" s="19">
        <v>4.1666666666666664E-2</v>
      </c>
      <c r="G1229" s="25">
        <v>1</v>
      </c>
      <c r="H1229" s="19" t="str">
        <f t="shared" si="21"/>
        <v>MMMBT Toward Va Beach Non-Summer Wednesday 1</v>
      </c>
      <c r="I1229" s="14">
        <f>+MMMBT!O33</f>
        <v>120.77142857142857</v>
      </c>
    </row>
    <row r="1230" spans="1:9" x14ac:dyDescent="0.25">
      <c r="A1230" t="s">
        <v>58</v>
      </c>
      <c r="B1230" t="s">
        <v>59</v>
      </c>
      <c r="C1230" t="s">
        <v>81</v>
      </c>
      <c r="D1230" t="s">
        <v>12</v>
      </c>
      <c r="E1230" t="s">
        <v>3</v>
      </c>
      <c r="F1230" s="19">
        <v>8.3333333333333329E-2</v>
      </c>
      <c r="G1230" s="25">
        <v>2</v>
      </c>
      <c r="H1230" s="19" t="str">
        <f t="shared" si="21"/>
        <v>MMMBT Toward Va Beach Non-Summer Wednesday 2</v>
      </c>
      <c r="I1230" s="11">
        <f>+MMMBT!O34</f>
        <v>118.37142857142857</v>
      </c>
    </row>
    <row r="1231" spans="1:9" x14ac:dyDescent="0.25">
      <c r="A1231" t="s">
        <v>58</v>
      </c>
      <c r="B1231" t="s">
        <v>59</v>
      </c>
      <c r="C1231" t="s">
        <v>81</v>
      </c>
      <c r="D1231" t="s">
        <v>12</v>
      </c>
      <c r="E1231" t="s">
        <v>3</v>
      </c>
      <c r="F1231" s="19">
        <v>0.125</v>
      </c>
      <c r="G1231" s="25">
        <v>3</v>
      </c>
      <c r="H1231" s="19" t="str">
        <f t="shared" si="21"/>
        <v>MMMBT Toward Va Beach Non-Summer Wednesday 3</v>
      </c>
      <c r="I1231" s="14">
        <f>+MMMBT!O35</f>
        <v>171.85714285714286</v>
      </c>
    </row>
    <row r="1232" spans="1:9" x14ac:dyDescent="0.25">
      <c r="A1232" t="s">
        <v>58</v>
      </c>
      <c r="B1232" t="s">
        <v>59</v>
      </c>
      <c r="C1232" t="s">
        <v>81</v>
      </c>
      <c r="D1232" t="s">
        <v>12</v>
      </c>
      <c r="E1232" t="s">
        <v>3</v>
      </c>
      <c r="F1232" s="19">
        <v>0.16666666666666699</v>
      </c>
      <c r="G1232" s="25">
        <v>4</v>
      </c>
      <c r="H1232" s="19" t="str">
        <f t="shared" si="21"/>
        <v>MMMBT Toward Va Beach Non-Summer Wednesday 4</v>
      </c>
      <c r="I1232" s="11">
        <f>+MMMBT!O36</f>
        <v>408.6</v>
      </c>
    </row>
    <row r="1233" spans="1:9" x14ac:dyDescent="0.25">
      <c r="A1233" t="s">
        <v>58</v>
      </c>
      <c r="B1233" t="s">
        <v>59</v>
      </c>
      <c r="C1233" t="s">
        <v>81</v>
      </c>
      <c r="D1233" t="s">
        <v>12</v>
      </c>
      <c r="E1233" t="s">
        <v>3</v>
      </c>
      <c r="F1233" s="19">
        <v>0.20833333333333301</v>
      </c>
      <c r="G1233" s="25">
        <v>5</v>
      </c>
      <c r="H1233" s="19" t="str">
        <f t="shared" si="21"/>
        <v>MMMBT Toward Va Beach Non-Summer Wednesday 5</v>
      </c>
      <c r="I1233" s="14">
        <f>+MMMBT!O37</f>
        <v>1037.8</v>
      </c>
    </row>
    <row r="1234" spans="1:9" x14ac:dyDescent="0.25">
      <c r="A1234" t="s">
        <v>58</v>
      </c>
      <c r="B1234" t="s">
        <v>59</v>
      </c>
      <c r="C1234" t="s">
        <v>81</v>
      </c>
      <c r="D1234" t="s">
        <v>12</v>
      </c>
      <c r="E1234" t="s">
        <v>3</v>
      </c>
      <c r="F1234" s="19">
        <v>0.25</v>
      </c>
      <c r="G1234" s="25">
        <v>6</v>
      </c>
      <c r="H1234" s="19" t="str">
        <f t="shared" si="21"/>
        <v>MMMBT Toward Va Beach Non-Summer Wednesday 6</v>
      </c>
      <c r="I1234" s="11">
        <f>+MMMBT!O38</f>
        <v>1847.6285714285714</v>
      </c>
    </row>
    <row r="1235" spans="1:9" x14ac:dyDescent="0.25">
      <c r="A1235" t="s">
        <v>58</v>
      </c>
      <c r="B1235" t="s">
        <v>59</v>
      </c>
      <c r="C1235" t="s">
        <v>81</v>
      </c>
      <c r="D1235" t="s">
        <v>12</v>
      </c>
      <c r="E1235" t="s">
        <v>3</v>
      </c>
      <c r="F1235" s="19">
        <v>0.29166666666666702</v>
      </c>
      <c r="G1235" s="25">
        <v>7</v>
      </c>
      <c r="H1235" s="19" t="str">
        <f t="shared" si="21"/>
        <v>MMMBT Toward Va Beach Non-Summer Wednesday 7</v>
      </c>
      <c r="I1235" s="14">
        <f>+MMMBT!O39</f>
        <v>1990.1714285714286</v>
      </c>
    </row>
    <row r="1236" spans="1:9" x14ac:dyDescent="0.25">
      <c r="A1236" t="s">
        <v>58</v>
      </c>
      <c r="B1236" t="s">
        <v>59</v>
      </c>
      <c r="C1236" t="s">
        <v>81</v>
      </c>
      <c r="D1236" t="s">
        <v>12</v>
      </c>
      <c r="E1236" t="s">
        <v>3</v>
      </c>
      <c r="F1236" s="19">
        <v>0.33333333333333298</v>
      </c>
      <c r="G1236" s="25">
        <v>8</v>
      </c>
      <c r="H1236" s="19" t="str">
        <f t="shared" si="21"/>
        <v>MMMBT Toward Va Beach Non-Summer Wednesday 8</v>
      </c>
      <c r="I1236" s="11">
        <f>+MMMBT!O40</f>
        <v>1624.2857142857142</v>
      </c>
    </row>
    <row r="1237" spans="1:9" x14ac:dyDescent="0.25">
      <c r="A1237" t="s">
        <v>58</v>
      </c>
      <c r="B1237" t="s">
        <v>59</v>
      </c>
      <c r="C1237" t="s">
        <v>81</v>
      </c>
      <c r="D1237" t="s">
        <v>12</v>
      </c>
      <c r="E1237" t="s">
        <v>3</v>
      </c>
      <c r="F1237" s="19">
        <v>0.375</v>
      </c>
      <c r="G1237" s="25">
        <v>9</v>
      </c>
      <c r="H1237" s="19" t="str">
        <f t="shared" si="21"/>
        <v>MMMBT Toward Va Beach Non-Summer Wednesday 9</v>
      </c>
      <c r="I1237" s="14">
        <f>+MMMBT!O41</f>
        <v>1296.8285714285714</v>
      </c>
    </row>
    <row r="1238" spans="1:9" x14ac:dyDescent="0.25">
      <c r="A1238" t="s">
        <v>58</v>
      </c>
      <c r="B1238" t="s">
        <v>59</v>
      </c>
      <c r="C1238" t="s">
        <v>81</v>
      </c>
      <c r="D1238" t="s">
        <v>12</v>
      </c>
      <c r="E1238" t="s">
        <v>3</v>
      </c>
      <c r="F1238" s="19">
        <v>0.41666666666666702</v>
      </c>
      <c r="G1238" s="25">
        <v>10</v>
      </c>
      <c r="H1238" s="19" t="str">
        <f t="shared" si="21"/>
        <v>MMMBT Toward Va Beach Non-Summer Wednesday 10</v>
      </c>
      <c r="I1238" s="11">
        <f>+MMMBT!O42</f>
        <v>1081.8571428571429</v>
      </c>
    </row>
    <row r="1239" spans="1:9" x14ac:dyDescent="0.25">
      <c r="A1239" t="s">
        <v>58</v>
      </c>
      <c r="B1239" t="s">
        <v>59</v>
      </c>
      <c r="C1239" t="s">
        <v>81</v>
      </c>
      <c r="D1239" t="s">
        <v>12</v>
      </c>
      <c r="E1239" t="s">
        <v>3</v>
      </c>
      <c r="F1239" s="19">
        <v>0.45833333333333298</v>
      </c>
      <c r="G1239" s="25">
        <v>11</v>
      </c>
      <c r="H1239" s="19" t="str">
        <f t="shared" si="21"/>
        <v>MMMBT Toward Va Beach Non-Summer Wednesday 11</v>
      </c>
      <c r="I1239" s="14">
        <f>+MMMBT!O43</f>
        <v>1109.3142857142857</v>
      </c>
    </row>
    <row r="1240" spans="1:9" x14ac:dyDescent="0.25">
      <c r="A1240" t="s">
        <v>58</v>
      </c>
      <c r="B1240" t="s">
        <v>59</v>
      </c>
      <c r="C1240" t="s">
        <v>81</v>
      </c>
      <c r="D1240" t="s">
        <v>12</v>
      </c>
      <c r="E1240" t="s">
        <v>3</v>
      </c>
      <c r="F1240" s="19">
        <v>0.5</v>
      </c>
      <c r="G1240" s="25">
        <v>12</v>
      </c>
      <c r="H1240" s="19" t="str">
        <f t="shared" si="21"/>
        <v>MMMBT Toward Va Beach Non-Summer Wednesday 12</v>
      </c>
      <c r="I1240" s="11">
        <f>+MMMBT!O44</f>
        <v>1201.1714285714284</v>
      </c>
    </row>
    <row r="1241" spans="1:9" x14ac:dyDescent="0.25">
      <c r="A1241" t="s">
        <v>58</v>
      </c>
      <c r="B1241" t="s">
        <v>59</v>
      </c>
      <c r="C1241" t="s">
        <v>81</v>
      </c>
      <c r="D1241" t="s">
        <v>12</v>
      </c>
      <c r="E1241" t="s">
        <v>3</v>
      </c>
      <c r="F1241" s="19">
        <v>0.54166666666666696</v>
      </c>
      <c r="G1241" s="25">
        <v>13</v>
      </c>
      <c r="H1241" s="19" t="str">
        <f t="shared" si="21"/>
        <v>MMMBT Toward Va Beach Non-Summer Wednesday 13</v>
      </c>
      <c r="I1241" s="14">
        <f>+MMMBT!O45</f>
        <v>1315.5714285714287</v>
      </c>
    </row>
    <row r="1242" spans="1:9" x14ac:dyDescent="0.25">
      <c r="A1242" t="s">
        <v>58</v>
      </c>
      <c r="B1242" t="s">
        <v>59</v>
      </c>
      <c r="C1242" t="s">
        <v>81</v>
      </c>
      <c r="D1242" t="s">
        <v>12</v>
      </c>
      <c r="E1242" t="s">
        <v>3</v>
      </c>
      <c r="F1242" s="19">
        <v>0.58333333333333304</v>
      </c>
      <c r="G1242" s="25">
        <v>14</v>
      </c>
      <c r="H1242" s="19" t="str">
        <f t="shared" si="21"/>
        <v>MMMBT Toward Va Beach Non-Summer Wednesday 14</v>
      </c>
      <c r="I1242" s="11">
        <f>+MMMBT!O46</f>
        <v>1803.5714285714287</v>
      </c>
    </row>
    <row r="1243" spans="1:9" x14ac:dyDescent="0.25">
      <c r="A1243" t="s">
        <v>58</v>
      </c>
      <c r="B1243" t="s">
        <v>59</v>
      </c>
      <c r="C1243" t="s">
        <v>81</v>
      </c>
      <c r="D1243" t="s">
        <v>12</v>
      </c>
      <c r="E1243" t="s">
        <v>3</v>
      </c>
      <c r="F1243" s="19">
        <v>0.625</v>
      </c>
      <c r="G1243" s="25">
        <v>15</v>
      </c>
      <c r="H1243" s="19" t="str">
        <f t="shared" si="21"/>
        <v>MMMBT Toward Va Beach Non-Summer Wednesday 15</v>
      </c>
      <c r="I1243" s="14">
        <f>+MMMBT!O47</f>
        <v>2460.7428571428572</v>
      </c>
    </row>
    <row r="1244" spans="1:9" x14ac:dyDescent="0.25">
      <c r="A1244" t="s">
        <v>58</v>
      </c>
      <c r="B1244" t="s">
        <v>59</v>
      </c>
      <c r="C1244" t="s">
        <v>81</v>
      </c>
      <c r="D1244" t="s">
        <v>12</v>
      </c>
      <c r="E1244" t="s">
        <v>3</v>
      </c>
      <c r="F1244" s="19">
        <v>0.66666666666666696</v>
      </c>
      <c r="G1244" s="25">
        <v>16</v>
      </c>
      <c r="H1244" s="19" t="str">
        <f t="shared" si="21"/>
        <v>MMMBT Toward Va Beach Non-Summer Wednesday 16</v>
      </c>
      <c r="I1244" s="11">
        <f>+MMMBT!O48</f>
        <v>2663.6571428571428</v>
      </c>
    </row>
    <row r="1245" spans="1:9" x14ac:dyDescent="0.25">
      <c r="A1245" t="s">
        <v>58</v>
      </c>
      <c r="B1245" t="s">
        <v>59</v>
      </c>
      <c r="C1245" t="s">
        <v>81</v>
      </c>
      <c r="D1245" t="s">
        <v>12</v>
      </c>
      <c r="E1245" t="s">
        <v>3</v>
      </c>
      <c r="F1245" s="19">
        <v>0.70833333333333304</v>
      </c>
      <c r="G1245" s="25">
        <v>17</v>
      </c>
      <c r="H1245" s="19" t="str">
        <f t="shared" si="21"/>
        <v>MMMBT Toward Va Beach Non-Summer Wednesday 17</v>
      </c>
      <c r="I1245" s="14">
        <f>+MMMBT!O49</f>
        <v>2392.0857142857144</v>
      </c>
    </row>
    <row r="1246" spans="1:9" x14ac:dyDescent="0.25">
      <c r="A1246" t="s">
        <v>58</v>
      </c>
      <c r="B1246" t="s">
        <v>59</v>
      </c>
      <c r="C1246" t="s">
        <v>81</v>
      </c>
      <c r="D1246" t="s">
        <v>12</v>
      </c>
      <c r="E1246" t="s">
        <v>3</v>
      </c>
      <c r="F1246" s="19">
        <v>0.75</v>
      </c>
      <c r="G1246" s="25">
        <v>18</v>
      </c>
      <c r="H1246" s="19" t="str">
        <f t="shared" si="21"/>
        <v>MMMBT Toward Va Beach Non-Summer Wednesday 18</v>
      </c>
      <c r="I1246" s="11">
        <f>+MMMBT!O50</f>
        <v>1555.6571428571428</v>
      </c>
    </row>
    <row r="1247" spans="1:9" x14ac:dyDescent="0.25">
      <c r="A1247" t="s">
        <v>58</v>
      </c>
      <c r="B1247" t="s">
        <v>59</v>
      </c>
      <c r="C1247" t="s">
        <v>81</v>
      </c>
      <c r="D1247" t="s">
        <v>12</v>
      </c>
      <c r="E1247" t="s">
        <v>3</v>
      </c>
      <c r="F1247" s="19">
        <v>0.79166666666666696</v>
      </c>
      <c r="G1247" s="25">
        <v>19</v>
      </c>
      <c r="H1247" s="19" t="str">
        <f t="shared" si="21"/>
        <v>MMMBT Toward Va Beach Non-Summer Wednesday 19</v>
      </c>
      <c r="I1247" s="14">
        <f>+MMMBT!O51</f>
        <v>964.51428571428573</v>
      </c>
    </row>
    <row r="1248" spans="1:9" x14ac:dyDescent="0.25">
      <c r="A1248" t="s">
        <v>58</v>
      </c>
      <c r="B1248" t="s">
        <v>59</v>
      </c>
      <c r="C1248" t="s">
        <v>81</v>
      </c>
      <c r="D1248" t="s">
        <v>12</v>
      </c>
      <c r="E1248" t="s">
        <v>3</v>
      </c>
      <c r="F1248" s="19">
        <v>0.83333333333333304</v>
      </c>
      <c r="G1248" s="25">
        <v>20</v>
      </c>
      <c r="H1248" s="19" t="str">
        <f t="shared" si="21"/>
        <v>MMMBT Toward Va Beach Non-Summer Wednesday 20</v>
      </c>
      <c r="I1248" s="11">
        <f>+MMMBT!O52</f>
        <v>758.74285714285713</v>
      </c>
    </row>
    <row r="1249" spans="1:9" x14ac:dyDescent="0.25">
      <c r="A1249" t="s">
        <v>58</v>
      </c>
      <c r="B1249" t="s">
        <v>59</v>
      </c>
      <c r="C1249" t="s">
        <v>81</v>
      </c>
      <c r="D1249" t="s">
        <v>12</v>
      </c>
      <c r="E1249" t="s">
        <v>3</v>
      </c>
      <c r="F1249" s="19">
        <v>0.875</v>
      </c>
      <c r="G1249" s="25">
        <v>21</v>
      </c>
      <c r="H1249" s="19" t="str">
        <f t="shared" si="21"/>
        <v>MMMBT Toward Va Beach Non-Summer Wednesday 21</v>
      </c>
      <c r="I1249" s="14">
        <f>+MMMBT!O53</f>
        <v>646.20000000000005</v>
      </c>
    </row>
    <row r="1250" spans="1:9" x14ac:dyDescent="0.25">
      <c r="A1250" t="s">
        <v>58</v>
      </c>
      <c r="B1250" t="s">
        <v>59</v>
      </c>
      <c r="C1250" t="s">
        <v>81</v>
      </c>
      <c r="D1250" t="s">
        <v>12</v>
      </c>
      <c r="E1250" t="s">
        <v>3</v>
      </c>
      <c r="F1250" s="19">
        <v>0.91666666666666696</v>
      </c>
      <c r="G1250" s="25">
        <v>22</v>
      </c>
      <c r="H1250" s="19" t="str">
        <f t="shared" si="21"/>
        <v>MMMBT Toward Va Beach Non-Summer Wednesday 22</v>
      </c>
      <c r="I1250" s="11">
        <f>+MMMBT!O54</f>
        <v>459.45714285714286</v>
      </c>
    </row>
    <row r="1251" spans="1:9" ht="15.75" thickBot="1" x14ac:dyDescent="0.3">
      <c r="A1251" t="s">
        <v>58</v>
      </c>
      <c r="B1251" t="s">
        <v>59</v>
      </c>
      <c r="C1251" t="s">
        <v>81</v>
      </c>
      <c r="D1251" t="s">
        <v>12</v>
      </c>
      <c r="E1251" t="s">
        <v>3</v>
      </c>
      <c r="F1251" s="19">
        <v>0.95833333333333304</v>
      </c>
      <c r="G1251" s="25">
        <v>23</v>
      </c>
      <c r="H1251" s="19" t="str">
        <f t="shared" si="21"/>
        <v>MMMBT Toward Va Beach Non-Summer Wednesday 23</v>
      </c>
      <c r="I1251" s="16">
        <f>+MMMBT!O55</f>
        <v>314.40000000000003</v>
      </c>
    </row>
    <row r="1252" spans="1:9" x14ac:dyDescent="0.25">
      <c r="A1252" t="s">
        <v>58</v>
      </c>
      <c r="B1252" t="s">
        <v>59</v>
      </c>
      <c r="C1252" t="s">
        <v>81</v>
      </c>
      <c r="D1252" t="s">
        <v>12</v>
      </c>
      <c r="E1252" t="s">
        <v>4</v>
      </c>
      <c r="F1252" s="19">
        <v>0</v>
      </c>
      <c r="G1252" s="25">
        <v>0</v>
      </c>
      <c r="H1252" s="19" t="str">
        <f t="shared" si="21"/>
        <v>MMMBT Toward Va Beach Non-Summer Thursday 0</v>
      </c>
      <c r="I1252" s="11">
        <f>+MMMBT!P32</f>
        <v>374.61111111111114</v>
      </c>
    </row>
    <row r="1253" spans="1:9" x14ac:dyDescent="0.25">
      <c r="A1253" t="s">
        <v>58</v>
      </c>
      <c r="B1253" t="s">
        <v>59</v>
      </c>
      <c r="C1253" t="s">
        <v>81</v>
      </c>
      <c r="D1253" t="s">
        <v>12</v>
      </c>
      <c r="E1253" t="s">
        <v>4</v>
      </c>
      <c r="F1253" s="19">
        <v>4.1666666666666664E-2</v>
      </c>
      <c r="G1253" s="25">
        <v>1</v>
      </c>
      <c r="H1253" s="19" t="str">
        <f t="shared" si="21"/>
        <v>MMMBT Toward Va Beach Non-Summer Thursday 1</v>
      </c>
      <c r="I1253" s="14">
        <f>+MMMBT!P33</f>
        <v>152.05555555555554</v>
      </c>
    </row>
    <row r="1254" spans="1:9" x14ac:dyDescent="0.25">
      <c r="A1254" t="s">
        <v>58</v>
      </c>
      <c r="B1254" t="s">
        <v>59</v>
      </c>
      <c r="C1254" t="s">
        <v>81</v>
      </c>
      <c r="D1254" t="s">
        <v>12</v>
      </c>
      <c r="E1254" t="s">
        <v>4</v>
      </c>
      <c r="F1254" s="19">
        <v>8.3333333333333329E-2</v>
      </c>
      <c r="G1254" s="25">
        <v>2</v>
      </c>
      <c r="H1254" s="19" t="str">
        <f t="shared" si="21"/>
        <v>MMMBT Toward Va Beach Non-Summer Thursday 2</v>
      </c>
      <c r="I1254" s="11">
        <f>+MMMBT!P34</f>
        <v>149.83333333333331</v>
      </c>
    </row>
    <row r="1255" spans="1:9" x14ac:dyDescent="0.25">
      <c r="A1255" t="s">
        <v>58</v>
      </c>
      <c r="B1255" t="s">
        <v>59</v>
      </c>
      <c r="C1255" t="s">
        <v>81</v>
      </c>
      <c r="D1255" t="s">
        <v>12</v>
      </c>
      <c r="E1255" t="s">
        <v>4</v>
      </c>
      <c r="F1255" s="19">
        <v>0.125</v>
      </c>
      <c r="G1255" s="25">
        <v>3</v>
      </c>
      <c r="H1255" s="19" t="str">
        <f t="shared" si="21"/>
        <v>MMMBT Toward Va Beach Non-Summer Thursday 3</v>
      </c>
      <c r="I1255" s="14">
        <f>+MMMBT!P35</f>
        <v>183.02777777777777</v>
      </c>
    </row>
    <row r="1256" spans="1:9" x14ac:dyDescent="0.25">
      <c r="A1256" t="s">
        <v>58</v>
      </c>
      <c r="B1256" t="s">
        <v>59</v>
      </c>
      <c r="C1256" t="s">
        <v>81</v>
      </c>
      <c r="D1256" t="s">
        <v>12</v>
      </c>
      <c r="E1256" t="s">
        <v>4</v>
      </c>
      <c r="F1256" s="19">
        <v>0.16666666666666699</v>
      </c>
      <c r="G1256" s="25">
        <v>4</v>
      </c>
      <c r="H1256" s="19" t="str">
        <f t="shared" si="21"/>
        <v>MMMBT Toward Va Beach Non-Summer Thursday 4</v>
      </c>
      <c r="I1256" s="11">
        <f>+MMMBT!P36</f>
        <v>410.94444444444446</v>
      </c>
    </row>
    <row r="1257" spans="1:9" x14ac:dyDescent="0.25">
      <c r="A1257" t="s">
        <v>58</v>
      </c>
      <c r="B1257" t="s">
        <v>59</v>
      </c>
      <c r="C1257" t="s">
        <v>81</v>
      </c>
      <c r="D1257" t="s">
        <v>12</v>
      </c>
      <c r="E1257" t="s">
        <v>4</v>
      </c>
      <c r="F1257" s="19">
        <v>0.20833333333333301</v>
      </c>
      <c r="G1257" s="25">
        <v>5</v>
      </c>
      <c r="H1257" s="19" t="str">
        <f t="shared" si="21"/>
        <v>MMMBT Toward Va Beach Non-Summer Thursday 5</v>
      </c>
      <c r="I1257" s="14">
        <f>+MMMBT!P37</f>
        <v>1052.5277777777778</v>
      </c>
    </row>
    <row r="1258" spans="1:9" x14ac:dyDescent="0.25">
      <c r="A1258" t="s">
        <v>58</v>
      </c>
      <c r="B1258" t="s">
        <v>59</v>
      </c>
      <c r="C1258" t="s">
        <v>81</v>
      </c>
      <c r="D1258" t="s">
        <v>12</v>
      </c>
      <c r="E1258" t="s">
        <v>4</v>
      </c>
      <c r="F1258" s="19">
        <v>0.25</v>
      </c>
      <c r="G1258" s="25">
        <v>6</v>
      </c>
      <c r="H1258" s="19" t="str">
        <f t="shared" si="21"/>
        <v>MMMBT Toward Va Beach Non-Summer Thursday 6</v>
      </c>
      <c r="I1258" s="11">
        <f>+MMMBT!P38</f>
        <v>1936.8055555555557</v>
      </c>
    </row>
    <row r="1259" spans="1:9" x14ac:dyDescent="0.25">
      <c r="A1259" t="s">
        <v>58</v>
      </c>
      <c r="B1259" t="s">
        <v>59</v>
      </c>
      <c r="C1259" t="s">
        <v>81</v>
      </c>
      <c r="D1259" t="s">
        <v>12</v>
      </c>
      <c r="E1259" t="s">
        <v>4</v>
      </c>
      <c r="F1259" s="19">
        <v>0.29166666666666702</v>
      </c>
      <c r="G1259" s="25">
        <v>7</v>
      </c>
      <c r="H1259" s="19" t="str">
        <f t="shared" si="21"/>
        <v>MMMBT Toward Va Beach Non-Summer Thursday 7</v>
      </c>
      <c r="I1259" s="14">
        <f>+MMMBT!P39</f>
        <v>1998.9722222222222</v>
      </c>
    </row>
    <row r="1260" spans="1:9" x14ac:dyDescent="0.25">
      <c r="A1260" t="s">
        <v>58</v>
      </c>
      <c r="B1260" t="s">
        <v>59</v>
      </c>
      <c r="C1260" t="s">
        <v>81</v>
      </c>
      <c r="D1260" t="s">
        <v>12</v>
      </c>
      <c r="E1260" t="s">
        <v>4</v>
      </c>
      <c r="F1260" s="19">
        <v>0.33333333333333298</v>
      </c>
      <c r="G1260" s="25">
        <v>8</v>
      </c>
      <c r="H1260" s="19" t="str">
        <f t="shared" si="21"/>
        <v>MMMBT Toward Va Beach Non-Summer Thursday 8</v>
      </c>
      <c r="I1260" s="11">
        <f>+MMMBT!P40</f>
        <v>1663.9166666666667</v>
      </c>
    </row>
    <row r="1261" spans="1:9" x14ac:dyDescent="0.25">
      <c r="A1261" t="s">
        <v>58</v>
      </c>
      <c r="B1261" t="s">
        <v>59</v>
      </c>
      <c r="C1261" t="s">
        <v>81</v>
      </c>
      <c r="D1261" t="s">
        <v>12</v>
      </c>
      <c r="E1261" t="s">
        <v>4</v>
      </c>
      <c r="F1261" s="19">
        <v>0.375</v>
      </c>
      <c r="G1261" s="25">
        <v>9</v>
      </c>
      <c r="H1261" s="19" t="str">
        <f t="shared" si="21"/>
        <v>MMMBT Toward Va Beach Non-Summer Thursday 9</v>
      </c>
      <c r="I1261" s="14">
        <f>+MMMBT!P41</f>
        <v>1288.6944444444443</v>
      </c>
    </row>
    <row r="1262" spans="1:9" x14ac:dyDescent="0.25">
      <c r="A1262" t="s">
        <v>58</v>
      </c>
      <c r="B1262" t="s">
        <v>59</v>
      </c>
      <c r="C1262" t="s">
        <v>81</v>
      </c>
      <c r="D1262" t="s">
        <v>12</v>
      </c>
      <c r="E1262" t="s">
        <v>4</v>
      </c>
      <c r="F1262" s="19">
        <v>0.41666666666666702</v>
      </c>
      <c r="G1262" s="25">
        <v>10</v>
      </c>
      <c r="H1262" s="19" t="str">
        <f t="shared" si="21"/>
        <v>MMMBT Toward Va Beach Non-Summer Thursday 10</v>
      </c>
      <c r="I1262" s="11">
        <f>+MMMBT!P42</f>
        <v>1173.8333333333333</v>
      </c>
    </row>
    <row r="1263" spans="1:9" x14ac:dyDescent="0.25">
      <c r="A1263" t="s">
        <v>58</v>
      </c>
      <c r="B1263" t="s">
        <v>59</v>
      </c>
      <c r="C1263" t="s">
        <v>81</v>
      </c>
      <c r="D1263" t="s">
        <v>12</v>
      </c>
      <c r="E1263" t="s">
        <v>4</v>
      </c>
      <c r="F1263" s="19">
        <v>0.45833333333333298</v>
      </c>
      <c r="G1263" s="25">
        <v>11</v>
      </c>
      <c r="H1263" s="19" t="str">
        <f t="shared" si="21"/>
        <v>MMMBT Toward Va Beach Non-Summer Thursday 11</v>
      </c>
      <c r="I1263" s="14">
        <f>+MMMBT!P43</f>
        <v>1214.6388888888887</v>
      </c>
    </row>
    <row r="1264" spans="1:9" x14ac:dyDescent="0.25">
      <c r="A1264" t="s">
        <v>58</v>
      </c>
      <c r="B1264" t="s">
        <v>59</v>
      </c>
      <c r="C1264" t="s">
        <v>81</v>
      </c>
      <c r="D1264" t="s">
        <v>12</v>
      </c>
      <c r="E1264" t="s">
        <v>4</v>
      </c>
      <c r="F1264" s="19">
        <v>0.5</v>
      </c>
      <c r="G1264" s="25">
        <v>12</v>
      </c>
      <c r="H1264" s="19" t="str">
        <f t="shared" si="21"/>
        <v>MMMBT Toward Va Beach Non-Summer Thursday 12</v>
      </c>
      <c r="I1264" s="11">
        <f>+MMMBT!P44</f>
        <v>1299.0277777777778</v>
      </c>
    </row>
    <row r="1265" spans="1:9" x14ac:dyDescent="0.25">
      <c r="A1265" t="s">
        <v>58</v>
      </c>
      <c r="B1265" t="s">
        <v>59</v>
      </c>
      <c r="C1265" t="s">
        <v>81</v>
      </c>
      <c r="D1265" t="s">
        <v>12</v>
      </c>
      <c r="E1265" t="s">
        <v>4</v>
      </c>
      <c r="F1265" s="19">
        <v>0.54166666666666696</v>
      </c>
      <c r="G1265" s="25">
        <v>13</v>
      </c>
      <c r="H1265" s="19" t="str">
        <f t="shared" si="21"/>
        <v>MMMBT Toward Va Beach Non-Summer Thursday 13</v>
      </c>
      <c r="I1265" s="14">
        <f>+MMMBT!P45</f>
        <v>1400.1388888888889</v>
      </c>
    </row>
    <row r="1266" spans="1:9" x14ac:dyDescent="0.25">
      <c r="A1266" t="s">
        <v>58</v>
      </c>
      <c r="B1266" t="s">
        <v>59</v>
      </c>
      <c r="C1266" t="s">
        <v>81</v>
      </c>
      <c r="D1266" t="s">
        <v>12</v>
      </c>
      <c r="E1266" t="s">
        <v>4</v>
      </c>
      <c r="F1266" s="19">
        <v>0.58333333333333304</v>
      </c>
      <c r="G1266" s="25">
        <v>14</v>
      </c>
      <c r="H1266" s="19" t="str">
        <f t="shared" si="21"/>
        <v>MMMBT Toward Va Beach Non-Summer Thursday 14</v>
      </c>
      <c r="I1266" s="11">
        <f>+MMMBT!P46</f>
        <v>1912.4444444444443</v>
      </c>
    </row>
    <row r="1267" spans="1:9" x14ac:dyDescent="0.25">
      <c r="A1267" t="s">
        <v>58</v>
      </c>
      <c r="B1267" t="s">
        <v>59</v>
      </c>
      <c r="C1267" t="s">
        <v>81</v>
      </c>
      <c r="D1267" t="s">
        <v>12</v>
      </c>
      <c r="E1267" t="s">
        <v>4</v>
      </c>
      <c r="F1267" s="19">
        <v>0.625</v>
      </c>
      <c r="G1267" s="25">
        <v>15</v>
      </c>
      <c r="H1267" s="19" t="str">
        <f t="shared" si="21"/>
        <v>MMMBT Toward Va Beach Non-Summer Thursday 15</v>
      </c>
      <c r="I1267" s="14">
        <f>+MMMBT!P47</f>
        <v>2667.6944444444443</v>
      </c>
    </row>
    <row r="1268" spans="1:9" x14ac:dyDescent="0.25">
      <c r="A1268" t="s">
        <v>58</v>
      </c>
      <c r="B1268" t="s">
        <v>59</v>
      </c>
      <c r="C1268" t="s">
        <v>81</v>
      </c>
      <c r="D1268" t="s">
        <v>12</v>
      </c>
      <c r="E1268" t="s">
        <v>4</v>
      </c>
      <c r="F1268" s="19">
        <v>0.66666666666666696</v>
      </c>
      <c r="G1268" s="25">
        <v>16</v>
      </c>
      <c r="H1268" s="19" t="str">
        <f t="shared" si="21"/>
        <v>MMMBT Toward Va Beach Non-Summer Thursday 16</v>
      </c>
      <c r="I1268" s="11">
        <f>+MMMBT!P48</f>
        <v>2702.4444444444443</v>
      </c>
    </row>
    <row r="1269" spans="1:9" x14ac:dyDescent="0.25">
      <c r="A1269" t="s">
        <v>58</v>
      </c>
      <c r="B1269" t="s">
        <v>59</v>
      </c>
      <c r="C1269" t="s">
        <v>81</v>
      </c>
      <c r="D1269" t="s">
        <v>12</v>
      </c>
      <c r="E1269" t="s">
        <v>4</v>
      </c>
      <c r="F1269" s="19">
        <v>0.70833333333333304</v>
      </c>
      <c r="G1269" s="25">
        <v>17</v>
      </c>
      <c r="H1269" s="19" t="str">
        <f t="shared" ref="H1269:H1332" si="22">+CONCATENATE(A1269," ",C1269," ",D1269," ",E1269," ",G1269)</f>
        <v>MMMBT Toward Va Beach Non-Summer Thursday 17</v>
      </c>
      <c r="I1269" s="14">
        <f>+MMMBT!P49</f>
        <v>2531.1666666666665</v>
      </c>
    </row>
    <row r="1270" spans="1:9" x14ac:dyDescent="0.25">
      <c r="A1270" t="s">
        <v>58</v>
      </c>
      <c r="B1270" t="s">
        <v>59</v>
      </c>
      <c r="C1270" t="s">
        <v>81</v>
      </c>
      <c r="D1270" t="s">
        <v>12</v>
      </c>
      <c r="E1270" t="s">
        <v>4</v>
      </c>
      <c r="F1270" s="19">
        <v>0.75</v>
      </c>
      <c r="G1270" s="25">
        <v>18</v>
      </c>
      <c r="H1270" s="19" t="str">
        <f t="shared" si="22"/>
        <v>MMMBT Toward Va Beach Non-Summer Thursday 18</v>
      </c>
      <c r="I1270" s="11">
        <f>+MMMBT!P50</f>
        <v>1706.2777777777778</v>
      </c>
    </row>
    <row r="1271" spans="1:9" x14ac:dyDescent="0.25">
      <c r="A1271" t="s">
        <v>58</v>
      </c>
      <c r="B1271" t="s">
        <v>59</v>
      </c>
      <c r="C1271" t="s">
        <v>81</v>
      </c>
      <c r="D1271" t="s">
        <v>12</v>
      </c>
      <c r="E1271" t="s">
        <v>4</v>
      </c>
      <c r="F1271" s="19">
        <v>0.79166666666666696</v>
      </c>
      <c r="G1271" s="25">
        <v>19</v>
      </c>
      <c r="H1271" s="19" t="str">
        <f t="shared" si="22"/>
        <v>MMMBT Toward Va Beach Non-Summer Thursday 19</v>
      </c>
      <c r="I1271" s="14">
        <f>+MMMBT!P51</f>
        <v>1054.3611111111111</v>
      </c>
    </row>
    <row r="1272" spans="1:9" x14ac:dyDescent="0.25">
      <c r="A1272" t="s">
        <v>58</v>
      </c>
      <c r="B1272" t="s">
        <v>59</v>
      </c>
      <c r="C1272" t="s">
        <v>81</v>
      </c>
      <c r="D1272" t="s">
        <v>12</v>
      </c>
      <c r="E1272" t="s">
        <v>4</v>
      </c>
      <c r="F1272" s="19">
        <v>0.83333333333333304</v>
      </c>
      <c r="G1272" s="25">
        <v>20</v>
      </c>
      <c r="H1272" s="19" t="str">
        <f t="shared" si="22"/>
        <v>MMMBT Toward Va Beach Non-Summer Thursday 20</v>
      </c>
      <c r="I1272" s="11">
        <f>+MMMBT!P52</f>
        <v>829.13888888888891</v>
      </c>
    </row>
    <row r="1273" spans="1:9" x14ac:dyDescent="0.25">
      <c r="A1273" t="s">
        <v>58</v>
      </c>
      <c r="B1273" t="s">
        <v>59</v>
      </c>
      <c r="C1273" t="s">
        <v>81</v>
      </c>
      <c r="D1273" t="s">
        <v>12</v>
      </c>
      <c r="E1273" t="s">
        <v>4</v>
      </c>
      <c r="F1273" s="19">
        <v>0.875</v>
      </c>
      <c r="G1273" s="25">
        <v>21</v>
      </c>
      <c r="H1273" s="19" t="str">
        <f t="shared" si="22"/>
        <v>MMMBT Toward Va Beach Non-Summer Thursday 21</v>
      </c>
      <c r="I1273" s="14">
        <f>+MMMBT!P53</f>
        <v>715.77777777777783</v>
      </c>
    </row>
    <row r="1274" spans="1:9" x14ac:dyDescent="0.25">
      <c r="A1274" t="s">
        <v>58</v>
      </c>
      <c r="B1274" t="s">
        <v>59</v>
      </c>
      <c r="C1274" t="s">
        <v>81</v>
      </c>
      <c r="D1274" t="s">
        <v>12</v>
      </c>
      <c r="E1274" t="s">
        <v>4</v>
      </c>
      <c r="F1274" s="19">
        <v>0.91666666666666696</v>
      </c>
      <c r="G1274" s="25">
        <v>22</v>
      </c>
      <c r="H1274" s="19" t="str">
        <f t="shared" si="22"/>
        <v>MMMBT Toward Va Beach Non-Summer Thursday 22</v>
      </c>
      <c r="I1274" s="11">
        <f>+MMMBT!P54</f>
        <v>528.88888888888891</v>
      </c>
    </row>
    <row r="1275" spans="1:9" ht="15.75" thickBot="1" x14ac:dyDescent="0.3">
      <c r="A1275" t="s">
        <v>58</v>
      </c>
      <c r="B1275" t="s">
        <v>59</v>
      </c>
      <c r="C1275" t="s">
        <v>81</v>
      </c>
      <c r="D1275" t="s">
        <v>12</v>
      </c>
      <c r="E1275" t="s">
        <v>4</v>
      </c>
      <c r="F1275" s="19">
        <v>0.95833333333333304</v>
      </c>
      <c r="G1275" s="25">
        <v>23</v>
      </c>
      <c r="H1275" s="19" t="str">
        <f t="shared" si="22"/>
        <v>MMMBT Toward Va Beach Non-Summer Thursday 23</v>
      </c>
      <c r="I1275" s="16">
        <f>+MMMBT!P55</f>
        <v>382.33333333333337</v>
      </c>
    </row>
    <row r="1276" spans="1:9" x14ac:dyDescent="0.25">
      <c r="A1276" t="s">
        <v>58</v>
      </c>
      <c r="B1276" t="s">
        <v>59</v>
      </c>
      <c r="C1276" t="s">
        <v>81</v>
      </c>
      <c r="D1276" t="s">
        <v>12</v>
      </c>
      <c r="E1276" t="s">
        <v>5</v>
      </c>
      <c r="F1276" s="19">
        <v>0</v>
      </c>
      <c r="G1276" s="25">
        <v>0</v>
      </c>
      <c r="H1276" s="19" t="str">
        <f t="shared" si="22"/>
        <v>MMMBT Toward Va Beach Non-Summer Friday 0</v>
      </c>
      <c r="I1276" s="11">
        <f>+MMMBT!Q32</f>
        <v>398.47222222222229</v>
      </c>
    </row>
    <row r="1277" spans="1:9" x14ac:dyDescent="0.25">
      <c r="A1277" t="s">
        <v>58</v>
      </c>
      <c r="B1277" t="s">
        <v>59</v>
      </c>
      <c r="C1277" t="s">
        <v>81</v>
      </c>
      <c r="D1277" t="s">
        <v>12</v>
      </c>
      <c r="E1277" t="s">
        <v>5</v>
      </c>
      <c r="F1277" s="19">
        <v>4.1666666666666664E-2</v>
      </c>
      <c r="G1277" s="25">
        <v>1</v>
      </c>
      <c r="H1277" s="19" t="str">
        <f t="shared" si="22"/>
        <v>MMMBT Toward Va Beach Non-Summer Friday 1</v>
      </c>
      <c r="I1277" s="14">
        <f>+MMMBT!Q33</f>
        <v>154.13888888888889</v>
      </c>
    </row>
    <row r="1278" spans="1:9" x14ac:dyDescent="0.25">
      <c r="A1278" t="s">
        <v>58</v>
      </c>
      <c r="B1278" t="s">
        <v>59</v>
      </c>
      <c r="C1278" t="s">
        <v>81</v>
      </c>
      <c r="D1278" t="s">
        <v>12</v>
      </c>
      <c r="E1278" t="s">
        <v>5</v>
      </c>
      <c r="F1278" s="19">
        <v>8.3333333333333329E-2</v>
      </c>
      <c r="G1278" s="25">
        <v>2</v>
      </c>
      <c r="H1278" s="19" t="str">
        <f t="shared" si="22"/>
        <v>MMMBT Toward Va Beach Non-Summer Friday 2</v>
      </c>
      <c r="I1278" s="11">
        <f>+MMMBT!Q34</f>
        <v>144.36111111111111</v>
      </c>
    </row>
    <row r="1279" spans="1:9" x14ac:dyDescent="0.25">
      <c r="A1279" t="s">
        <v>58</v>
      </c>
      <c r="B1279" t="s">
        <v>59</v>
      </c>
      <c r="C1279" t="s">
        <v>81</v>
      </c>
      <c r="D1279" t="s">
        <v>12</v>
      </c>
      <c r="E1279" t="s">
        <v>5</v>
      </c>
      <c r="F1279" s="19">
        <v>0.125</v>
      </c>
      <c r="G1279" s="25">
        <v>3</v>
      </c>
      <c r="H1279" s="19" t="str">
        <f t="shared" si="22"/>
        <v>MMMBT Toward Va Beach Non-Summer Friday 3</v>
      </c>
      <c r="I1279" s="14">
        <f>+MMMBT!Q35</f>
        <v>182.55555555555554</v>
      </c>
    </row>
    <row r="1280" spans="1:9" x14ac:dyDescent="0.25">
      <c r="A1280" t="s">
        <v>58</v>
      </c>
      <c r="B1280" t="s">
        <v>59</v>
      </c>
      <c r="C1280" t="s">
        <v>81</v>
      </c>
      <c r="D1280" t="s">
        <v>12</v>
      </c>
      <c r="E1280" t="s">
        <v>5</v>
      </c>
      <c r="F1280" s="19">
        <v>0.16666666666666699</v>
      </c>
      <c r="G1280" s="25">
        <v>4</v>
      </c>
      <c r="H1280" s="19" t="str">
        <f t="shared" si="22"/>
        <v>MMMBT Toward Va Beach Non-Summer Friday 4</v>
      </c>
      <c r="I1280" s="11">
        <f>+MMMBT!Q36</f>
        <v>397.83333333333331</v>
      </c>
    </row>
    <row r="1281" spans="1:9" x14ac:dyDescent="0.25">
      <c r="A1281" t="s">
        <v>58</v>
      </c>
      <c r="B1281" t="s">
        <v>59</v>
      </c>
      <c r="C1281" t="s">
        <v>81</v>
      </c>
      <c r="D1281" t="s">
        <v>12</v>
      </c>
      <c r="E1281" t="s">
        <v>5</v>
      </c>
      <c r="F1281" s="19">
        <v>0.20833333333333301</v>
      </c>
      <c r="G1281" s="25">
        <v>5</v>
      </c>
      <c r="H1281" s="19" t="str">
        <f t="shared" si="22"/>
        <v>MMMBT Toward Va Beach Non-Summer Friday 5</v>
      </c>
      <c r="I1281" s="14">
        <f>+MMMBT!Q37</f>
        <v>988.80555555555554</v>
      </c>
    </row>
    <row r="1282" spans="1:9" x14ac:dyDescent="0.25">
      <c r="A1282" t="s">
        <v>58</v>
      </c>
      <c r="B1282" t="s">
        <v>59</v>
      </c>
      <c r="C1282" t="s">
        <v>81</v>
      </c>
      <c r="D1282" t="s">
        <v>12</v>
      </c>
      <c r="E1282" t="s">
        <v>5</v>
      </c>
      <c r="F1282" s="19">
        <v>0.25</v>
      </c>
      <c r="G1282" s="25">
        <v>6</v>
      </c>
      <c r="H1282" s="19" t="str">
        <f t="shared" si="22"/>
        <v>MMMBT Toward Va Beach Non-Summer Friday 6</v>
      </c>
      <c r="I1282" s="11">
        <f>+MMMBT!Q38</f>
        <v>1791.9722222222224</v>
      </c>
    </row>
    <row r="1283" spans="1:9" x14ac:dyDescent="0.25">
      <c r="A1283" t="s">
        <v>58</v>
      </c>
      <c r="B1283" t="s">
        <v>59</v>
      </c>
      <c r="C1283" t="s">
        <v>81</v>
      </c>
      <c r="D1283" t="s">
        <v>12</v>
      </c>
      <c r="E1283" t="s">
        <v>5</v>
      </c>
      <c r="F1283" s="19">
        <v>0.29166666666666702</v>
      </c>
      <c r="G1283" s="25">
        <v>7</v>
      </c>
      <c r="H1283" s="19" t="str">
        <f t="shared" si="22"/>
        <v>MMMBT Toward Va Beach Non-Summer Friday 7</v>
      </c>
      <c r="I1283" s="14">
        <f>+MMMBT!Q39</f>
        <v>1867.7777777777778</v>
      </c>
    </row>
    <row r="1284" spans="1:9" x14ac:dyDescent="0.25">
      <c r="A1284" t="s">
        <v>58</v>
      </c>
      <c r="B1284" t="s">
        <v>59</v>
      </c>
      <c r="C1284" t="s">
        <v>81</v>
      </c>
      <c r="D1284" t="s">
        <v>12</v>
      </c>
      <c r="E1284" t="s">
        <v>5</v>
      </c>
      <c r="F1284" s="19">
        <v>0.33333333333333298</v>
      </c>
      <c r="G1284" s="25">
        <v>8</v>
      </c>
      <c r="H1284" s="19" t="str">
        <f t="shared" si="22"/>
        <v>MMMBT Toward Va Beach Non-Summer Friday 8</v>
      </c>
      <c r="I1284" s="11">
        <f>+MMMBT!Q40</f>
        <v>1553</v>
      </c>
    </row>
    <row r="1285" spans="1:9" x14ac:dyDescent="0.25">
      <c r="A1285" t="s">
        <v>58</v>
      </c>
      <c r="B1285" t="s">
        <v>59</v>
      </c>
      <c r="C1285" t="s">
        <v>81</v>
      </c>
      <c r="D1285" t="s">
        <v>12</v>
      </c>
      <c r="E1285" t="s">
        <v>5</v>
      </c>
      <c r="F1285" s="19">
        <v>0.375</v>
      </c>
      <c r="G1285" s="25">
        <v>9</v>
      </c>
      <c r="H1285" s="19" t="str">
        <f t="shared" si="22"/>
        <v>MMMBT Toward Va Beach Non-Summer Friday 9</v>
      </c>
      <c r="I1285" s="14">
        <f>+MMMBT!Q41</f>
        <v>1279.5000000000002</v>
      </c>
    </row>
    <row r="1286" spans="1:9" x14ac:dyDescent="0.25">
      <c r="A1286" t="s">
        <v>58</v>
      </c>
      <c r="B1286" t="s">
        <v>59</v>
      </c>
      <c r="C1286" t="s">
        <v>81</v>
      </c>
      <c r="D1286" t="s">
        <v>12</v>
      </c>
      <c r="E1286" t="s">
        <v>5</v>
      </c>
      <c r="F1286" s="19">
        <v>0.41666666666666702</v>
      </c>
      <c r="G1286" s="25">
        <v>10</v>
      </c>
      <c r="H1286" s="19" t="str">
        <f t="shared" si="22"/>
        <v>MMMBT Toward Va Beach Non-Summer Friday 10</v>
      </c>
      <c r="I1286" s="11">
        <f>+MMMBT!Q42</f>
        <v>1279.5833333333333</v>
      </c>
    </row>
    <row r="1287" spans="1:9" x14ac:dyDescent="0.25">
      <c r="A1287" t="s">
        <v>58</v>
      </c>
      <c r="B1287" t="s">
        <v>59</v>
      </c>
      <c r="C1287" t="s">
        <v>81</v>
      </c>
      <c r="D1287" t="s">
        <v>12</v>
      </c>
      <c r="E1287" t="s">
        <v>5</v>
      </c>
      <c r="F1287" s="19">
        <v>0.45833333333333298</v>
      </c>
      <c r="G1287" s="25">
        <v>11</v>
      </c>
      <c r="H1287" s="19" t="str">
        <f t="shared" si="22"/>
        <v>MMMBT Toward Va Beach Non-Summer Friday 11</v>
      </c>
      <c r="I1287" s="14">
        <f>+MMMBT!Q43</f>
        <v>1464.9722222222224</v>
      </c>
    </row>
    <row r="1288" spans="1:9" x14ac:dyDescent="0.25">
      <c r="A1288" t="s">
        <v>58</v>
      </c>
      <c r="B1288" t="s">
        <v>59</v>
      </c>
      <c r="C1288" t="s">
        <v>81</v>
      </c>
      <c r="D1288" t="s">
        <v>12</v>
      </c>
      <c r="E1288" t="s">
        <v>5</v>
      </c>
      <c r="F1288" s="19">
        <v>0.5</v>
      </c>
      <c r="G1288" s="25">
        <v>12</v>
      </c>
      <c r="H1288" s="19" t="str">
        <f t="shared" si="22"/>
        <v>MMMBT Toward Va Beach Non-Summer Friday 12</v>
      </c>
      <c r="I1288" s="11">
        <f>+MMMBT!Q44</f>
        <v>1630.4444444444443</v>
      </c>
    </row>
    <row r="1289" spans="1:9" x14ac:dyDescent="0.25">
      <c r="A1289" t="s">
        <v>58</v>
      </c>
      <c r="B1289" t="s">
        <v>59</v>
      </c>
      <c r="C1289" t="s">
        <v>81</v>
      </c>
      <c r="D1289" t="s">
        <v>12</v>
      </c>
      <c r="E1289" t="s">
        <v>5</v>
      </c>
      <c r="F1289" s="19">
        <v>0.54166666666666696</v>
      </c>
      <c r="G1289" s="25">
        <v>13</v>
      </c>
      <c r="H1289" s="19" t="str">
        <f t="shared" si="22"/>
        <v>MMMBT Toward Va Beach Non-Summer Friday 13</v>
      </c>
      <c r="I1289" s="14">
        <f>+MMMBT!Q45</f>
        <v>1715.9166666666665</v>
      </c>
    </row>
    <row r="1290" spans="1:9" x14ac:dyDescent="0.25">
      <c r="A1290" t="s">
        <v>58</v>
      </c>
      <c r="B1290" t="s">
        <v>59</v>
      </c>
      <c r="C1290" t="s">
        <v>81</v>
      </c>
      <c r="D1290" t="s">
        <v>12</v>
      </c>
      <c r="E1290" t="s">
        <v>5</v>
      </c>
      <c r="F1290" s="19">
        <v>0.58333333333333304</v>
      </c>
      <c r="G1290" s="25">
        <v>14</v>
      </c>
      <c r="H1290" s="19" t="str">
        <f t="shared" si="22"/>
        <v>MMMBT Toward Va Beach Non-Summer Friday 14</v>
      </c>
      <c r="I1290" s="11">
        <f>+MMMBT!Q46</f>
        <v>2218.5833333333335</v>
      </c>
    </row>
    <row r="1291" spans="1:9" x14ac:dyDescent="0.25">
      <c r="A1291" t="s">
        <v>58</v>
      </c>
      <c r="B1291" t="s">
        <v>59</v>
      </c>
      <c r="C1291" t="s">
        <v>81</v>
      </c>
      <c r="D1291" t="s">
        <v>12</v>
      </c>
      <c r="E1291" t="s">
        <v>5</v>
      </c>
      <c r="F1291" s="19">
        <v>0.625</v>
      </c>
      <c r="G1291" s="25">
        <v>15</v>
      </c>
      <c r="H1291" s="19" t="str">
        <f t="shared" si="22"/>
        <v>MMMBT Toward Va Beach Non-Summer Friday 15</v>
      </c>
      <c r="I1291" s="14">
        <f>+MMMBT!Q47</f>
        <v>2709.416666666667</v>
      </c>
    </row>
    <row r="1292" spans="1:9" x14ac:dyDescent="0.25">
      <c r="A1292" t="s">
        <v>58</v>
      </c>
      <c r="B1292" t="s">
        <v>59</v>
      </c>
      <c r="C1292" t="s">
        <v>81</v>
      </c>
      <c r="D1292" t="s">
        <v>12</v>
      </c>
      <c r="E1292" t="s">
        <v>5</v>
      </c>
      <c r="F1292" s="19">
        <v>0.66666666666666696</v>
      </c>
      <c r="G1292" s="25">
        <v>16</v>
      </c>
      <c r="H1292" s="19" t="str">
        <f t="shared" si="22"/>
        <v>MMMBT Toward Va Beach Non-Summer Friday 16</v>
      </c>
      <c r="I1292" s="11">
        <f>+MMMBT!Q48</f>
        <v>2663.8055555555557</v>
      </c>
    </row>
    <row r="1293" spans="1:9" x14ac:dyDescent="0.25">
      <c r="A1293" t="s">
        <v>58</v>
      </c>
      <c r="B1293" t="s">
        <v>59</v>
      </c>
      <c r="C1293" t="s">
        <v>81</v>
      </c>
      <c r="D1293" t="s">
        <v>12</v>
      </c>
      <c r="E1293" t="s">
        <v>5</v>
      </c>
      <c r="F1293" s="19">
        <v>0.70833333333333304</v>
      </c>
      <c r="G1293" s="25">
        <v>17</v>
      </c>
      <c r="H1293" s="19" t="str">
        <f t="shared" si="22"/>
        <v>MMMBT Toward Va Beach Non-Summer Friday 17</v>
      </c>
      <c r="I1293" s="14">
        <f>+MMMBT!Q49</f>
        <v>2368.5555555555557</v>
      </c>
    </row>
    <row r="1294" spans="1:9" x14ac:dyDescent="0.25">
      <c r="A1294" t="s">
        <v>58</v>
      </c>
      <c r="B1294" t="s">
        <v>59</v>
      </c>
      <c r="C1294" t="s">
        <v>81</v>
      </c>
      <c r="D1294" t="s">
        <v>12</v>
      </c>
      <c r="E1294" t="s">
        <v>5</v>
      </c>
      <c r="F1294" s="19">
        <v>0.75</v>
      </c>
      <c r="G1294" s="25">
        <v>18</v>
      </c>
      <c r="H1294" s="19" t="str">
        <f t="shared" si="22"/>
        <v>MMMBT Toward Va Beach Non-Summer Friday 18</v>
      </c>
      <c r="I1294" s="11">
        <f>+MMMBT!Q50</f>
        <v>1817.2222222222222</v>
      </c>
    </row>
    <row r="1295" spans="1:9" x14ac:dyDescent="0.25">
      <c r="A1295" t="s">
        <v>58</v>
      </c>
      <c r="B1295" t="s">
        <v>59</v>
      </c>
      <c r="C1295" t="s">
        <v>81</v>
      </c>
      <c r="D1295" t="s">
        <v>12</v>
      </c>
      <c r="E1295" t="s">
        <v>5</v>
      </c>
      <c r="F1295" s="19">
        <v>0.79166666666666696</v>
      </c>
      <c r="G1295" s="25">
        <v>19</v>
      </c>
      <c r="H1295" s="19" t="str">
        <f t="shared" si="22"/>
        <v>MMMBT Toward Va Beach Non-Summer Friday 19</v>
      </c>
      <c r="I1295" s="14">
        <f>+MMMBT!Q51</f>
        <v>1295.1944444444443</v>
      </c>
    </row>
    <row r="1296" spans="1:9" x14ac:dyDescent="0.25">
      <c r="A1296" t="s">
        <v>58</v>
      </c>
      <c r="B1296" t="s">
        <v>59</v>
      </c>
      <c r="C1296" t="s">
        <v>81</v>
      </c>
      <c r="D1296" t="s">
        <v>12</v>
      </c>
      <c r="E1296" t="s">
        <v>5</v>
      </c>
      <c r="F1296" s="19">
        <v>0.83333333333333304</v>
      </c>
      <c r="G1296" s="25">
        <v>20</v>
      </c>
      <c r="H1296" s="19" t="str">
        <f t="shared" si="22"/>
        <v>MMMBT Toward Va Beach Non-Summer Friday 20</v>
      </c>
      <c r="I1296" s="11">
        <f>+MMMBT!Q52</f>
        <v>997.66666666666663</v>
      </c>
    </row>
    <row r="1297" spans="1:9" x14ac:dyDescent="0.25">
      <c r="A1297" t="s">
        <v>58</v>
      </c>
      <c r="B1297" t="s">
        <v>59</v>
      </c>
      <c r="C1297" t="s">
        <v>81</v>
      </c>
      <c r="D1297" t="s">
        <v>12</v>
      </c>
      <c r="E1297" t="s">
        <v>5</v>
      </c>
      <c r="F1297" s="19">
        <v>0.875</v>
      </c>
      <c r="G1297" s="25">
        <v>21</v>
      </c>
      <c r="H1297" s="19" t="str">
        <f t="shared" si="22"/>
        <v>MMMBT Toward Va Beach Non-Summer Friday 21</v>
      </c>
      <c r="I1297" s="14">
        <f>+MMMBT!Q53</f>
        <v>882.5</v>
      </c>
    </row>
    <row r="1298" spans="1:9" x14ac:dyDescent="0.25">
      <c r="A1298" t="s">
        <v>58</v>
      </c>
      <c r="B1298" t="s">
        <v>59</v>
      </c>
      <c r="C1298" t="s">
        <v>81</v>
      </c>
      <c r="D1298" t="s">
        <v>12</v>
      </c>
      <c r="E1298" t="s">
        <v>5</v>
      </c>
      <c r="F1298" s="19">
        <v>0.91666666666666696</v>
      </c>
      <c r="G1298" s="25">
        <v>22</v>
      </c>
      <c r="H1298" s="19" t="str">
        <f t="shared" si="22"/>
        <v>MMMBT Toward Va Beach Non-Summer Friday 22</v>
      </c>
      <c r="I1298" s="11">
        <f>+MMMBT!Q54</f>
        <v>758.94444444444446</v>
      </c>
    </row>
    <row r="1299" spans="1:9" ht="15.75" thickBot="1" x14ac:dyDescent="0.3">
      <c r="A1299" t="s">
        <v>58</v>
      </c>
      <c r="B1299" t="s">
        <v>59</v>
      </c>
      <c r="C1299" t="s">
        <v>81</v>
      </c>
      <c r="D1299" t="s">
        <v>12</v>
      </c>
      <c r="E1299" t="s">
        <v>5</v>
      </c>
      <c r="F1299" s="19">
        <v>0.95833333333333304</v>
      </c>
      <c r="G1299" s="25">
        <v>23</v>
      </c>
      <c r="H1299" s="19" t="str">
        <f t="shared" si="22"/>
        <v>MMMBT Toward Va Beach Non-Summer Friday 23</v>
      </c>
      <c r="I1299" s="16">
        <f>+MMMBT!Q55</f>
        <v>559.63888888888891</v>
      </c>
    </row>
    <row r="1300" spans="1:9" x14ac:dyDescent="0.25">
      <c r="A1300" t="s">
        <v>58</v>
      </c>
      <c r="B1300" t="s">
        <v>59</v>
      </c>
      <c r="C1300" t="s">
        <v>81</v>
      </c>
      <c r="D1300" t="s">
        <v>12</v>
      </c>
      <c r="E1300" t="s">
        <v>6</v>
      </c>
      <c r="F1300" s="19">
        <v>0</v>
      </c>
      <c r="G1300" s="25">
        <v>0</v>
      </c>
      <c r="H1300" s="19" t="str">
        <f t="shared" si="22"/>
        <v>MMMBT Toward Va Beach Non-Summer Saturday 0</v>
      </c>
      <c r="I1300" s="11">
        <f>+MMMBT!R32</f>
        <v>500.08333333333337</v>
      </c>
    </row>
    <row r="1301" spans="1:9" x14ac:dyDescent="0.25">
      <c r="A1301" t="s">
        <v>58</v>
      </c>
      <c r="B1301" t="s">
        <v>59</v>
      </c>
      <c r="C1301" t="s">
        <v>81</v>
      </c>
      <c r="D1301" t="s">
        <v>12</v>
      </c>
      <c r="E1301" t="s">
        <v>6</v>
      </c>
      <c r="F1301" s="19">
        <v>4.1666666666666664E-2</v>
      </c>
      <c r="G1301" s="25">
        <v>1</v>
      </c>
      <c r="H1301" s="19" t="str">
        <f t="shared" si="22"/>
        <v>MMMBT Toward Va Beach Non-Summer Saturday 1</v>
      </c>
      <c r="I1301" s="14">
        <f>+MMMBT!R33</f>
        <v>233.08333333333334</v>
      </c>
    </row>
    <row r="1302" spans="1:9" x14ac:dyDescent="0.25">
      <c r="A1302" t="s">
        <v>58</v>
      </c>
      <c r="B1302" t="s">
        <v>59</v>
      </c>
      <c r="C1302" t="s">
        <v>81</v>
      </c>
      <c r="D1302" t="s">
        <v>12</v>
      </c>
      <c r="E1302" t="s">
        <v>6</v>
      </c>
      <c r="F1302" s="19">
        <v>8.3333333333333329E-2</v>
      </c>
      <c r="G1302" s="25">
        <v>2</v>
      </c>
      <c r="H1302" s="19" t="str">
        <f t="shared" si="22"/>
        <v>MMMBT Toward Va Beach Non-Summer Saturday 2</v>
      </c>
      <c r="I1302" s="11">
        <f>+MMMBT!R34</f>
        <v>177.5</v>
      </c>
    </row>
    <row r="1303" spans="1:9" x14ac:dyDescent="0.25">
      <c r="A1303" t="s">
        <v>58</v>
      </c>
      <c r="B1303" t="s">
        <v>59</v>
      </c>
      <c r="C1303" t="s">
        <v>81</v>
      </c>
      <c r="D1303" t="s">
        <v>12</v>
      </c>
      <c r="E1303" t="s">
        <v>6</v>
      </c>
      <c r="F1303" s="19">
        <v>0.125</v>
      </c>
      <c r="G1303" s="25">
        <v>3</v>
      </c>
      <c r="H1303" s="19" t="str">
        <f t="shared" si="22"/>
        <v>MMMBT Toward Va Beach Non-Summer Saturday 3</v>
      </c>
      <c r="I1303" s="14">
        <f>+MMMBT!R35</f>
        <v>155.83333333333331</v>
      </c>
    </row>
    <row r="1304" spans="1:9" x14ac:dyDescent="0.25">
      <c r="A1304" t="s">
        <v>58</v>
      </c>
      <c r="B1304" t="s">
        <v>59</v>
      </c>
      <c r="C1304" t="s">
        <v>81</v>
      </c>
      <c r="D1304" t="s">
        <v>12</v>
      </c>
      <c r="E1304" t="s">
        <v>6</v>
      </c>
      <c r="F1304" s="19">
        <v>0.16666666666666699</v>
      </c>
      <c r="G1304" s="25">
        <v>4</v>
      </c>
      <c r="H1304" s="19" t="str">
        <f t="shared" si="22"/>
        <v>MMMBT Toward Va Beach Non-Summer Saturday 4</v>
      </c>
      <c r="I1304" s="11">
        <f>+MMMBT!R36</f>
        <v>216</v>
      </c>
    </row>
    <row r="1305" spans="1:9" x14ac:dyDescent="0.25">
      <c r="A1305" t="s">
        <v>58</v>
      </c>
      <c r="B1305" t="s">
        <v>59</v>
      </c>
      <c r="C1305" t="s">
        <v>81</v>
      </c>
      <c r="D1305" t="s">
        <v>12</v>
      </c>
      <c r="E1305" t="s">
        <v>6</v>
      </c>
      <c r="F1305" s="19">
        <v>0.20833333333333301</v>
      </c>
      <c r="G1305" s="25">
        <v>5</v>
      </c>
      <c r="H1305" s="19" t="str">
        <f t="shared" si="22"/>
        <v>MMMBT Toward Va Beach Non-Summer Saturday 5</v>
      </c>
      <c r="I1305" s="14">
        <f>+MMMBT!R37</f>
        <v>387.02777777777783</v>
      </c>
    </row>
    <row r="1306" spans="1:9" x14ac:dyDescent="0.25">
      <c r="A1306" t="s">
        <v>58</v>
      </c>
      <c r="B1306" t="s">
        <v>59</v>
      </c>
      <c r="C1306" t="s">
        <v>81</v>
      </c>
      <c r="D1306" t="s">
        <v>12</v>
      </c>
      <c r="E1306" t="s">
        <v>6</v>
      </c>
      <c r="F1306" s="19">
        <v>0.25</v>
      </c>
      <c r="G1306" s="25">
        <v>6</v>
      </c>
      <c r="H1306" s="19" t="str">
        <f t="shared" si="22"/>
        <v>MMMBT Toward Va Beach Non-Summer Saturday 6</v>
      </c>
      <c r="I1306" s="11">
        <f>+MMMBT!R38</f>
        <v>587.83333333333337</v>
      </c>
    </row>
    <row r="1307" spans="1:9" x14ac:dyDescent="0.25">
      <c r="A1307" t="s">
        <v>58</v>
      </c>
      <c r="B1307" t="s">
        <v>59</v>
      </c>
      <c r="C1307" t="s">
        <v>81</v>
      </c>
      <c r="D1307" t="s">
        <v>12</v>
      </c>
      <c r="E1307" t="s">
        <v>6</v>
      </c>
      <c r="F1307" s="19">
        <v>0.29166666666666702</v>
      </c>
      <c r="G1307" s="25">
        <v>7</v>
      </c>
      <c r="H1307" s="19" t="str">
        <f t="shared" si="22"/>
        <v>MMMBT Toward Va Beach Non-Summer Saturday 7</v>
      </c>
      <c r="I1307" s="14">
        <f>+MMMBT!R39</f>
        <v>746.27777777777783</v>
      </c>
    </row>
    <row r="1308" spans="1:9" x14ac:dyDescent="0.25">
      <c r="A1308" t="s">
        <v>58</v>
      </c>
      <c r="B1308" t="s">
        <v>59</v>
      </c>
      <c r="C1308" t="s">
        <v>81</v>
      </c>
      <c r="D1308" t="s">
        <v>12</v>
      </c>
      <c r="E1308" t="s">
        <v>6</v>
      </c>
      <c r="F1308" s="19">
        <v>0.33333333333333298</v>
      </c>
      <c r="G1308" s="25">
        <v>8</v>
      </c>
      <c r="H1308" s="19" t="str">
        <f t="shared" si="22"/>
        <v>MMMBT Toward Va Beach Non-Summer Saturday 8</v>
      </c>
      <c r="I1308" s="11">
        <f>+MMMBT!R40</f>
        <v>921.69444444444446</v>
      </c>
    </row>
    <row r="1309" spans="1:9" x14ac:dyDescent="0.25">
      <c r="A1309" t="s">
        <v>58</v>
      </c>
      <c r="B1309" t="s">
        <v>59</v>
      </c>
      <c r="C1309" t="s">
        <v>81</v>
      </c>
      <c r="D1309" t="s">
        <v>12</v>
      </c>
      <c r="E1309" t="s">
        <v>6</v>
      </c>
      <c r="F1309" s="19">
        <v>0.375</v>
      </c>
      <c r="G1309" s="25">
        <v>9</v>
      </c>
      <c r="H1309" s="19" t="str">
        <f t="shared" si="22"/>
        <v>MMMBT Toward Va Beach Non-Summer Saturday 9</v>
      </c>
      <c r="I1309" s="14">
        <f>+MMMBT!R41</f>
        <v>1021.1111111111111</v>
      </c>
    </row>
    <row r="1310" spans="1:9" x14ac:dyDescent="0.25">
      <c r="A1310" t="s">
        <v>58</v>
      </c>
      <c r="B1310" t="s">
        <v>59</v>
      </c>
      <c r="C1310" t="s">
        <v>81</v>
      </c>
      <c r="D1310" t="s">
        <v>12</v>
      </c>
      <c r="E1310" t="s">
        <v>6</v>
      </c>
      <c r="F1310" s="19">
        <v>0.41666666666666702</v>
      </c>
      <c r="G1310" s="25">
        <v>10</v>
      </c>
      <c r="H1310" s="19" t="str">
        <f t="shared" si="22"/>
        <v>MMMBT Toward Va Beach Non-Summer Saturday 10</v>
      </c>
      <c r="I1310" s="11">
        <f>+MMMBT!R42</f>
        <v>1114.9722222222222</v>
      </c>
    </row>
    <row r="1311" spans="1:9" x14ac:dyDescent="0.25">
      <c r="A1311" t="s">
        <v>58</v>
      </c>
      <c r="B1311" t="s">
        <v>59</v>
      </c>
      <c r="C1311" t="s">
        <v>81</v>
      </c>
      <c r="D1311" t="s">
        <v>12</v>
      </c>
      <c r="E1311" t="s">
        <v>6</v>
      </c>
      <c r="F1311" s="19">
        <v>0.45833333333333298</v>
      </c>
      <c r="G1311" s="25">
        <v>11</v>
      </c>
      <c r="H1311" s="19" t="str">
        <f t="shared" si="22"/>
        <v>MMMBT Toward Va Beach Non-Summer Saturday 11</v>
      </c>
      <c r="I1311" s="14">
        <f>+MMMBT!R43</f>
        <v>1255.1111111111113</v>
      </c>
    </row>
    <row r="1312" spans="1:9" x14ac:dyDescent="0.25">
      <c r="A1312" t="s">
        <v>58</v>
      </c>
      <c r="B1312" t="s">
        <v>59</v>
      </c>
      <c r="C1312" t="s">
        <v>81</v>
      </c>
      <c r="D1312" t="s">
        <v>12</v>
      </c>
      <c r="E1312" t="s">
        <v>6</v>
      </c>
      <c r="F1312" s="19">
        <v>0.5</v>
      </c>
      <c r="G1312" s="25">
        <v>12</v>
      </c>
      <c r="H1312" s="19" t="str">
        <f t="shared" si="22"/>
        <v>MMMBT Toward Va Beach Non-Summer Saturday 12</v>
      </c>
      <c r="I1312" s="11">
        <f>+MMMBT!R44</f>
        <v>1375.25</v>
      </c>
    </row>
    <row r="1313" spans="1:9" x14ac:dyDescent="0.25">
      <c r="A1313" t="s">
        <v>58</v>
      </c>
      <c r="B1313" t="s">
        <v>59</v>
      </c>
      <c r="C1313" t="s">
        <v>81</v>
      </c>
      <c r="D1313" t="s">
        <v>12</v>
      </c>
      <c r="E1313" t="s">
        <v>6</v>
      </c>
      <c r="F1313" s="19">
        <v>0.54166666666666696</v>
      </c>
      <c r="G1313" s="25">
        <v>13</v>
      </c>
      <c r="H1313" s="19" t="str">
        <f t="shared" si="22"/>
        <v>MMMBT Toward Va Beach Non-Summer Saturday 13</v>
      </c>
      <c r="I1313" s="14">
        <f>+MMMBT!R45</f>
        <v>1479.5</v>
      </c>
    </row>
    <row r="1314" spans="1:9" x14ac:dyDescent="0.25">
      <c r="A1314" t="s">
        <v>58</v>
      </c>
      <c r="B1314" t="s">
        <v>59</v>
      </c>
      <c r="C1314" t="s">
        <v>81</v>
      </c>
      <c r="D1314" t="s">
        <v>12</v>
      </c>
      <c r="E1314" t="s">
        <v>6</v>
      </c>
      <c r="F1314" s="19">
        <v>0.58333333333333304</v>
      </c>
      <c r="G1314" s="25">
        <v>14</v>
      </c>
      <c r="H1314" s="19" t="str">
        <f t="shared" si="22"/>
        <v>MMMBT Toward Va Beach Non-Summer Saturday 14</v>
      </c>
      <c r="I1314" s="11">
        <f>+MMMBT!R46</f>
        <v>1795.8611111111111</v>
      </c>
    </row>
    <row r="1315" spans="1:9" x14ac:dyDescent="0.25">
      <c r="A1315" t="s">
        <v>58</v>
      </c>
      <c r="B1315" t="s">
        <v>59</v>
      </c>
      <c r="C1315" t="s">
        <v>81</v>
      </c>
      <c r="D1315" t="s">
        <v>12</v>
      </c>
      <c r="E1315" t="s">
        <v>6</v>
      </c>
      <c r="F1315" s="19">
        <v>0.625</v>
      </c>
      <c r="G1315" s="25">
        <v>15</v>
      </c>
      <c r="H1315" s="19" t="str">
        <f t="shared" si="22"/>
        <v>MMMBT Toward Va Beach Non-Summer Saturday 15</v>
      </c>
      <c r="I1315" s="14">
        <f>+MMMBT!R47</f>
        <v>1604.6111111111111</v>
      </c>
    </row>
    <row r="1316" spans="1:9" x14ac:dyDescent="0.25">
      <c r="A1316" t="s">
        <v>58</v>
      </c>
      <c r="B1316" t="s">
        <v>59</v>
      </c>
      <c r="C1316" t="s">
        <v>81</v>
      </c>
      <c r="D1316" t="s">
        <v>12</v>
      </c>
      <c r="E1316" t="s">
        <v>6</v>
      </c>
      <c r="F1316" s="19">
        <v>0.66666666666666696</v>
      </c>
      <c r="G1316" s="25">
        <v>16</v>
      </c>
      <c r="H1316" s="19" t="str">
        <f t="shared" si="22"/>
        <v>MMMBT Toward Va Beach Non-Summer Saturday 16</v>
      </c>
      <c r="I1316" s="11">
        <f>+MMMBT!R48</f>
        <v>1624.6388888888889</v>
      </c>
    </row>
    <row r="1317" spans="1:9" x14ac:dyDescent="0.25">
      <c r="A1317" t="s">
        <v>58</v>
      </c>
      <c r="B1317" t="s">
        <v>59</v>
      </c>
      <c r="C1317" t="s">
        <v>81</v>
      </c>
      <c r="D1317" t="s">
        <v>12</v>
      </c>
      <c r="E1317" t="s">
        <v>6</v>
      </c>
      <c r="F1317" s="19">
        <v>0.70833333333333304</v>
      </c>
      <c r="G1317" s="25">
        <v>17</v>
      </c>
      <c r="H1317" s="19" t="str">
        <f t="shared" si="22"/>
        <v>MMMBT Toward Va Beach Non-Summer Saturday 17</v>
      </c>
      <c r="I1317" s="14">
        <f>+MMMBT!R49</f>
        <v>1521.8333333333335</v>
      </c>
    </row>
    <row r="1318" spans="1:9" x14ac:dyDescent="0.25">
      <c r="A1318" t="s">
        <v>58</v>
      </c>
      <c r="B1318" t="s">
        <v>59</v>
      </c>
      <c r="C1318" t="s">
        <v>81</v>
      </c>
      <c r="D1318" t="s">
        <v>12</v>
      </c>
      <c r="E1318" t="s">
        <v>6</v>
      </c>
      <c r="F1318" s="19">
        <v>0.75</v>
      </c>
      <c r="G1318" s="25">
        <v>18</v>
      </c>
      <c r="H1318" s="19" t="str">
        <f t="shared" si="22"/>
        <v>MMMBT Toward Va Beach Non-Summer Saturday 18</v>
      </c>
      <c r="I1318" s="11">
        <f>+MMMBT!R50</f>
        <v>1357.8888888888889</v>
      </c>
    </row>
    <row r="1319" spans="1:9" x14ac:dyDescent="0.25">
      <c r="A1319" t="s">
        <v>58</v>
      </c>
      <c r="B1319" t="s">
        <v>59</v>
      </c>
      <c r="C1319" t="s">
        <v>81</v>
      </c>
      <c r="D1319" t="s">
        <v>12</v>
      </c>
      <c r="E1319" t="s">
        <v>6</v>
      </c>
      <c r="F1319" s="19">
        <v>0.79166666666666696</v>
      </c>
      <c r="G1319" s="25">
        <v>19</v>
      </c>
      <c r="H1319" s="19" t="str">
        <f t="shared" si="22"/>
        <v>MMMBT Toward Va Beach Non-Summer Saturday 19</v>
      </c>
      <c r="I1319" s="14">
        <f>+MMMBT!R51</f>
        <v>1076.0555555555557</v>
      </c>
    </row>
    <row r="1320" spans="1:9" x14ac:dyDescent="0.25">
      <c r="A1320" t="s">
        <v>58</v>
      </c>
      <c r="B1320" t="s">
        <v>59</v>
      </c>
      <c r="C1320" t="s">
        <v>81</v>
      </c>
      <c r="D1320" t="s">
        <v>12</v>
      </c>
      <c r="E1320" t="s">
        <v>6</v>
      </c>
      <c r="F1320" s="19">
        <v>0.83333333333333304</v>
      </c>
      <c r="G1320" s="25">
        <v>20</v>
      </c>
      <c r="H1320" s="19" t="str">
        <f t="shared" si="22"/>
        <v>MMMBT Toward Va Beach Non-Summer Saturday 20</v>
      </c>
      <c r="I1320" s="11">
        <f>+MMMBT!R52</f>
        <v>898.66666666666663</v>
      </c>
    </row>
    <row r="1321" spans="1:9" x14ac:dyDescent="0.25">
      <c r="A1321" t="s">
        <v>58</v>
      </c>
      <c r="B1321" t="s">
        <v>59</v>
      </c>
      <c r="C1321" t="s">
        <v>81</v>
      </c>
      <c r="D1321" t="s">
        <v>12</v>
      </c>
      <c r="E1321" t="s">
        <v>6</v>
      </c>
      <c r="F1321" s="19">
        <v>0.875</v>
      </c>
      <c r="G1321" s="25">
        <v>21</v>
      </c>
      <c r="H1321" s="19" t="str">
        <f t="shared" si="22"/>
        <v>MMMBT Toward Va Beach Non-Summer Saturday 21</v>
      </c>
      <c r="I1321" s="14">
        <f>+MMMBT!R53</f>
        <v>819.25</v>
      </c>
    </row>
    <row r="1322" spans="1:9" x14ac:dyDescent="0.25">
      <c r="A1322" t="s">
        <v>58</v>
      </c>
      <c r="B1322" t="s">
        <v>59</v>
      </c>
      <c r="C1322" t="s">
        <v>81</v>
      </c>
      <c r="D1322" t="s">
        <v>12</v>
      </c>
      <c r="E1322" t="s">
        <v>6</v>
      </c>
      <c r="F1322" s="19">
        <v>0.91666666666666696</v>
      </c>
      <c r="G1322" s="25">
        <v>22</v>
      </c>
      <c r="H1322" s="19" t="str">
        <f t="shared" si="22"/>
        <v>MMMBT Toward Va Beach Non-Summer Saturday 22</v>
      </c>
      <c r="I1322" s="11">
        <f>+MMMBT!R54</f>
        <v>760.19444444444446</v>
      </c>
    </row>
    <row r="1323" spans="1:9" ht="15.75" thickBot="1" x14ac:dyDescent="0.3">
      <c r="A1323" t="s">
        <v>58</v>
      </c>
      <c r="B1323" t="s">
        <v>59</v>
      </c>
      <c r="C1323" t="s">
        <v>81</v>
      </c>
      <c r="D1323" t="s">
        <v>12</v>
      </c>
      <c r="E1323" t="s">
        <v>6</v>
      </c>
      <c r="F1323" s="19">
        <v>0.95833333333333304</v>
      </c>
      <c r="G1323" s="25">
        <v>23</v>
      </c>
      <c r="H1323" s="19" t="str">
        <f t="shared" si="22"/>
        <v>MMMBT Toward Va Beach Non-Summer Saturday 23</v>
      </c>
      <c r="I1323" s="16">
        <f>+MMMBT!R55</f>
        <v>623.27777777777771</v>
      </c>
    </row>
    <row r="1324" spans="1:9" x14ac:dyDescent="0.25">
      <c r="A1324" t="s">
        <v>58</v>
      </c>
      <c r="B1324" t="s">
        <v>59</v>
      </c>
      <c r="C1324" t="s">
        <v>81</v>
      </c>
      <c r="D1324" t="s">
        <v>12</v>
      </c>
      <c r="E1324" t="s">
        <v>7</v>
      </c>
      <c r="F1324" s="19">
        <v>0</v>
      </c>
      <c r="G1324" s="25">
        <v>0</v>
      </c>
      <c r="H1324" s="19" t="str">
        <f t="shared" si="22"/>
        <v>MMMBT Toward Va Beach Non-Summer Sunday 0</v>
      </c>
      <c r="I1324" s="13">
        <f>+MMMBT!S32</f>
        <v>370.4736842105263</v>
      </c>
    </row>
    <row r="1325" spans="1:9" x14ac:dyDescent="0.25">
      <c r="A1325" t="s">
        <v>58</v>
      </c>
      <c r="B1325" t="s">
        <v>59</v>
      </c>
      <c r="C1325" t="s">
        <v>81</v>
      </c>
      <c r="D1325" t="s">
        <v>12</v>
      </c>
      <c r="E1325" t="s">
        <v>7</v>
      </c>
      <c r="F1325" s="19">
        <v>4.1666666666666664E-2</v>
      </c>
      <c r="G1325" s="25">
        <v>1</v>
      </c>
      <c r="H1325" s="19" t="str">
        <f t="shared" si="22"/>
        <v>MMMBT Toward Va Beach Non-Summer Sunday 1</v>
      </c>
      <c r="I1325" s="15">
        <f>+MMMBT!S33</f>
        <v>249.9736842105263</v>
      </c>
    </row>
    <row r="1326" spans="1:9" x14ac:dyDescent="0.25">
      <c r="A1326" t="s">
        <v>58</v>
      </c>
      <c r="B1326" t="s">
        <v>59</v>
      </c>
      <c r="C1326" t="s">
        <v>81</v>
      </c>
      <c r="D1326" t="s">
        <v>12</v>
      </c>
      <c r="E1326" t="s">
        <v>7</v>
      </c>
      <c r="F1326" s="19">
        <v>8.3333333333333329E-2</v>
      </c>
      <c r="G1326" s="25">
        <v>2</v>
      </c>
      <c r="H1326" s="19" t="str">
        <f t="shared" si="22"/>
        <v>MMMBT Toward Va Beach Non-Summer Sunday 2</v>
      </c>
      <c r="I1326" s="13">
        <f>+MMMBT!S34</f>
        <v>225.31721194879088</v>
      </c>
    </row>
    <row r="1327" spans="1:9" x14ac:dyDescent="0.25">
      <c r="A1327" t="s">
        <v>58</v>
      </c>
      <c r="B1327" t="s">
        <v>59</v>
      </c>
      <c r="C1327" t="s">
        <v>81</v>
      </c>
      <c r="D1327" t="s">
        <v>12</v>
      </c>
      <c r="E1327" t="s">
        <v>7</v>
      </c>
      <c r="F1327" s="19">
        <v>0.125</v>
      </c>
      <c r="G1327" s="25">
        <v>3</v>
      </c>
      <c r="H1327" s="19" t="str">
        <f t="shared" si="22"/>
        <v>MMMBT Toward Va Beach Non-Summer Sunday 3</v>
      </c>
      <c r="I1327" s="15">
        <f>+MMMBT!S35</f>
        <v>139.18421052631578</v>
      </c>
    </row>
    <row r="1328" spans="1:9" x14ac:dyDescent="0.25">
      <c r="A1328" t="s">
        <v>58</v>
      </c>
      <c r="B1328" t="s">
        <v>59</v>
      </c>
      <c r="C1328" t="s">
        <v>81</v>
      </c>
      <c r="D1328" t="s">
        <v>12</v>
      </c>
      <c r="E1328" t="s">
        <v>7</v>
      </c>
      <c r="F1328" s="19">
        <v>0.16666666666666699</v>
      </c>
      <c r="G1328" s="25">
        <v>4</v>
      </c>
      <c r="H1328" s="19" t="str">
        <f t="shared" si="22"/>
        <v>MMMBT Toward Va Beach Non-Summer Sunday 4</v>
      </c>
      <c r="I1328" s="13">
        <f>+MMMBT!S36</f>
        <v>132.73684210526318</v>
      </c>
    </row>
    <row r="1329" spans="1:9" x14ac:dyDescent="0.25">
      <c r="A1329" t="s">
        <v>58</v>
      </c>
      <c r="B1329" t="s">
        <v>59</v>
      </c>
      <c r="C1329" t="s">
        <v>81</v>
      </c>
      <c r="D1329" t="s">
        <v>12</v>
      </c>
      <c r="E1329" t="s">
        <v>7</v>
      </c>
      <c r="F1329" s="19">
        <v>0.20833333333333301</v>
      </c>
      <c r="G1329" s="25">
        <v>5</v>
      </c>
      <c r="H1329" s="19" t="str">
        <f t="shared" si="22"/>
        <v>MMMBT Toward Va Beach Non-Summer Sunday 5</v>
      </c>
      <c r="I1329" s="15">
        <f>+MMMBT!S37</f>
        <v>217.89473684210526</v>
      </c>
    </row>
    <row r="1330" spans="1:9" x14ac:dyDescent="0.25">
      <c r="A1330" t="s">
        <v>58</v>
      </c>
      <c r="B1330" t="s">
        <v>59</v>
      </c>
      <c r="C1330" t="s">
        <v>81</v>
      </c>
      <c r="D1330" t="s">
        <v>12</v>
      </c>
      <c r="E1330" t="s">
        <v>7</v>
      </c>
      <c r="F1330" s="19">
        <v>0.25</v>
      </c>
      <c r="G1330" s="25">
        <v>6</v>
      </c>
      <c r="H1330" s="19" t="str">
        <f t="shared" si="22"/>
        <v>MMMBT Toward Va Beach Non-Summer Sunday 6</v>
      </c>
      <c r="I1330" s="13">
        <f>+MMMBT!S38</f>
        <v>321.57894736842104</v>
      </c>
    </row>
    <row r="1331" spans="1:9" x14ac:dyDescent="0.25">
      <c r="A1331" t="s">
        <v>58</v>
      </c>
      <c r="B1331" t="s">
        <v>59</v>
      </c>
      <c r="C1331" t="s">
        <v>81</v>
      </c>
      <c r="D1331" t="s">
        <v>12</v>
      </c>
      <c r="E1331" t="s">
        <v>7</v>
      </c>
      <c r="F1331" s="19">
        <v>0.29166666666666702</v>
      </c>
      <c r="G1331" s="25">
        <v>7</v>
      </c>
      <c r="H1331" s="19" t="str">
        <f t="shared" si="22"/>
        <v>MMMBT Toward Va Beach Non-Summer Sunday 7</v>
      </c>
      <c r="I1331" s="15">
        <f>+MMMBT!S39</f>
        <v>418.9473684210526</v>
      </c>
    </row>
    <row r="1332" spans="1:9" x14ac:dyDescent="0.25">
      <c r="A1332" t="s">
        <v>58</v>
      </c>
      <c r="B1332" t="s">
        <v>59</v>
      </c>
      <c r="C1332" t="s">
        <v>81</v>
      </c>
      <c r="D1332" t="s">
        <v>12</v>
      </c>
      <c r="E1332" t="s">
        <v>7</v>
      </c>
      <c r="F1332" s="19">
        <v>0.33333333333333298</v>
      </c>
      <c r="G1332" s="25">
        <v>8</v>
      </c>
      <c r="H1332" s="19" t="str">
        <f t="shared" si="22"/>
        <v>MMMBT Toward Va Beach Non-Summer Sunday 8</v>
      </c>
      <c r="I1332" s="13">
        <f>+MMMBT!S40</f>
        <v>546.92105263157896</v>
      </c>
    </row>
    <row r="1333" spans="1:9" x14ac:dyDescent="0.25">
      <c r="A1333" t="s">
        <v>58</v>
      </c>
      <c r="B1333" t="s">
        <v>59</v>
      </c>
      <c r="C1333" t="s">
        <v>81</v>
      </c>
      <c r="D1333" t="s">
        <v>12</v>
      </c>
      <c r="E1333" t="s">
        <v>7</v>
      </c>
      <c r="F1333" s="19">
        <v>0.375</v>
      </c>
      <c r="G1333" s="25">
        <v>9</v>
      </c>
      <c r="H1333" s="19" t="str">
        <f t="shared" ref="H1333:H1347" si="23">+CONCATENATE(A1333," ",C1333," ",D1333," ",E1333," ",G1333)</f>
        <v>MMMBT Toward Va Beach Non-Summer Sunday 9</v>
      </c>
      <c r="I1333" s="15">
        <f>+MMMBT!S41</f>
        <v>709.89473684210532</v>
      </c>
    </row>
    <row r="1334" spans="1:9" x14ac:dyDescent="0.25">
      <c r="A1334" t="s">
        <v>58</v>
      </c>
      <c r="B1334" t="s">
        <v>59</v>
      </c>
      <c r="C1334" t="s">
        <v>81</v>
      </c>
      <c r="D1334" t="s">
        <v>12</v>
      </c>
      <c r="E1334" t="s">
        <v>7</v>
      </c>
      <c r="F1334" s="19">
        <v>0.41666666666666702</v>
      </c>
      <c r="G1334" s="25">
        <v>10</v>
      </c>
      <c r="H1334" s="19" t="str">
        <f t="shared" si="23"/>
        <v>MMMBT Toward Va Beach Non-Summer Sunday 10</v>
      </c>
      <c r="I1334" s="13">
        <f>+MMMBT!S42</f>
        <v>905.47368421052636</v>
      </c>
    </row>
    <row r="1335" spans="1:9" x14ac:dyDescent="0.25">
      <c r="A1335" t="s">
        <v>58</v>
      </c>
      <c r="B1335" t="s">
        <v>59</v>
      </c>
      <c r="C1335" t="s">
        <v>81</v>
      </c>
      <c r="D1335" t="s">
        <v>12</v>
      </c>
      <c r="E1335" t="s">
        <v>7</v>
      </c>
      <c r="F1335" s="19">
        <v>0.45833333333333298</v>
      </c>
      <c r="G1335" s="25">
        <v>11</v>
      </c>
      <c r="H1335" s="19" t="str">
        <f t="shared" si="23"/>
        <v>MMMBT Toward Va Beach Non-Summer Sunday 11</v>
      </c>
      <c r="I1335" s="15">
        <f>+MMMBT!S43</f>
        <v>1037.3947368421052</v>
      </c>
    </row>
    <row r="1336" spans="1:9" x14ac:dyDescent="0.25">
      <c r="A1336" t="s">
        <v>58</v>
      </c>
      <c r="B1336" t="s">
        <v>59</v>
      </c>
      <c r="C1336" t="s">
        <v>81</v>
      </c>
      <c r="D1336" t="s">
        <v>12</v>
      </c>
      <c r="E1336" t="s">
        <v>7</v>
      </c>
      <c r="F1336" s="19">
        <v>0.5</v>
      </c>
      <c r="G1336" s="25">
        <v>12</v>
      </c>
      <c r="H1336" s="19" t="str">
        <f t="shared" si="23"/>
        <v>MMMBT Toward Va Beach Non-Summer Sunday 12</v>
      </c>
      <c r="I1336" s="13">
        <f>+MMMBT!S44</f>
        <v>1209.0263157894738</v>
      </c>
    </row>
    <row r="1337" spans="1:9" x14ac:dyDescent="0.25">
      <c r="A1337" t="s">
        <v>58</v>
      </c>
      <c r="B1337" t="s">
        <v>59</v>
      </c>
      <c r="C1337" t="s">
        <v>81</v>
      </c>
      <c r="D1337" t="s">
        <v>12</v>
      </c>
      <c r="E1337" t="s">
        <v>7</v>
      </c>
      <c r="F1337" s="19">
        <v>0.54166666666666696</v>
      </c>
      <c r="G1337" s="25">
        <v>13</v>
      </c>
      <c r="H1337" s="19" t="str">
        <f t="shared" si="23"/>
        <v>MMMBT Toward Va Beach Non-Summer Sunday 13</v>
      </c>
      <c r="I1337" s="15">
        <f>+MMMBT!S45</f>
        <v>1324.921052631579</v>
      </c>
    </row>
    <row r="1338" spans="1:9" x14ac:dyDescent="0.25">
      <c r="A1338" t="s">
        <v>58</v>
      </c>
      <c r="B1338" t="s">
        <v>59</v>
      </c>
      <c r="C1338" t="s">
        <v>81</v>
      </c>
      <c r="D1338" t="s">
        <v>12</v>
      </c>
      <c r="E1338" t="s">
        <v>7</v>
      </c>
      <c r="F1338" s="19">
        <v>0.58333333333333304</v>
      </c>
      <c r="G1338" s="25">
        <v>14</v>
      </c>
      <c r="H1338" s="19" t="str">
        <f t="shared" si="23"/>
        <v>MMMBT Toward Va Beach Non-Summer Sunday 14</v>
      </c>
      <c r="I1338" s="13">
        <f>+MMMBT!S46</f>
        <v>1512.7368421052631</v>
      </c>
    </row>
    <row r="1339" spans="1:9" x14ac:dyDescent="0.25">
      <c r="A1339" t="s">
        <v>58</v>
      </c>
      <c r="B1339" t="s">
        <v>59</v>
      </c>
      <c r="C1339" t="s">
        <v>81</v>
      </c>
      <c r="D1339" t="s">
        <v>12</v>
      </c>
      <c r="E1339" t="s">
        <v>7</v>
      </c>
      <c r="F1339" s="19">
        <v>0.625</v>
      </c>
      <c r="G1339" s="25">
        <v>15</v>
      </c>
      <c r="H1339" s="19" t="str">
        <f t="shared" si="23"/>
        <v>MMMBT Toward Va Beach Non-Summer Sunday 15</v>
      </c>
      <c r="I1339" s="15">
        <f>+MMMBT!S47</f>
        <v>1333.3684210526317</v>
      </c>
    </row>
    <row r="1340" spans="1:9" x14ac:dyDescent="0.25">
      <c r="A1340" t="s">
        <v>58</v>
      </c>
      <c r="B1340" t="s">
        <v>59</v>
      </c>
      <c r="C1340" t="s">
        <v>81</v>
      </c>
      <c r="D1340" t="s">
        <v>12</v>
      </c>
      <c r="E1340" t="s">
        <v>7</v>
      </c>
      <c r="F1340" s="19">
        <v>0.66666666666666696</v>
      </c>
      <c r="G1340" s="25">
        <v>16</v>
      </c>
      <c r="H1340" s="19" t="str">
        <f t="shared" si="23"/>
        <v>MMMBT Toward Va Beach Non-Summer Sunday 16</v>
      </c>
      <c r="I1340" s="13">
        <f>+MMMBT!S48</f>
        <v>1350.1052631578946</v>
      </c>
    </row>
    <row r="1341" spans="1:9" x14ac:dyDescent="0.25">
      <c r="A1341" t="s">
        <v>58</v>
      </c>
      <c r="B1341" t="s">
        <v>59</v>
      </c>
      <c r="C1341" t="s">
        <v>81</v>
      </c>
      <c r="D1341" t="s">
        <v>12</v>
      </c>
      <c r="E1341" t="s">
        <v>7</v>
      </c>
      <c r="F1341" s="19">
        <v>0.70833333333333304</v>
      </c>
      <c r="G1341" s="25">
        <v>17</v>
      </c>
      <c r="H1341" s="19" t="str">
        <f t="shared" si="23"/>
        <v>MMMBT Toward Va Beach Non-Summer Sunday 17</v>
      </c>
      <c r="I1341" s="15">
        <f>+MMMBT!S49</f>
        <v>1340.0789473684213</v>
      </c>
    </row>
    <row r="1342" spans="1:9" x14ac:dyDescent="0.25">
      <c r="A1342" t="s">
        <v>58</v>
      </c>
      <c r="B1342" t="s">
        <v>59</v>
      </c>
      <c r="C1342" t="s">
        <v>81</v>
      </c>
      <c r="D1342" t="s">
        <v>12</v>
      </c>
      <c r="E1342" t="s">
        <v>7</v>
      </c>
      <c r="F1342" s="19">
        <v>0.75</v>
      </c>
      <c r="G1342" s="25">
        <v>18</v>
      </c>
      <c r="H1342" s="19" t="str">
        <f t="shared" si="23"/>
        <v>MMMBT Toward Va Beach Non-Summer Sunday 18</v>
      </c>
      <c r="I1342" s="13">
        <f>+MMMBT!S50</f>
        <v>1203.3421052631579</v>
      </c>
    </row>
    <row r="1343" spans="1:9" x14ac:dyDescent="0.25">
      <c r="A1343" t="s">
        <v>58</v>
      </c>
      <c r="B1343" t="s">
        <v>59</v>
      </c>
      <c r="C1343" t="s">
        <v>81</v>
      </c>
      <c r="D1343" t="s">
        <v>12</v>
      </c>
      <c r="E1343" t="s">
        <v>7</v>
      </c>
      <c r="F1343" s="19">
        <v>0.79166666666666696</v>
      </c>
      <c r="G1343" s="25">
        <v>19</v>
      </c>
      <c r="H1343" s="19" t="str">
        <f t="shared" si="23"/>
        <v>MMMBT Toward Va Beach Non-Summer Sunday 19</v>
      </c>
      <c r="I1343" s="15">
        <f>+MMMBT!S51</f>
        <v>1021.9473684210525</v>
      </c>
    </row>
    <row r="1344" spans="1:9" x14ac:dyDescent="0.25">
      <c r="A1344" t="s">
        <v>58</v>
      </c>
      <c r="B1344" t="s">
        <v>59</v>
      </c>
      <c r="C1344" t="s">
        <v>81</v>
      </c>
      <c r="D1344" t="s">
        <v>12</v>
      </c>
      <c r="E1344" t="s">
        <v>7</v>
      </c>
      <c r="F1344" s="19">
        <v>0.83333333333333304</v>
      </c>
      <c r="G1344" s="25">
        <v>20</v>
      </c>
      <c r="H1344" s="19" t="str">
        <f t="shared" si="23"/>
        <v>MMMBT Toward Va Beach Non-Summer Sunday 20</v>
      </c>
      <c r="I1344" s="13">
        <f>+MMMBT!S52</f>
        <v>873.3947368421052</v>
      </c>
    </row>
    <row r="1345" spans="1:9" x14ac:dyDescent="0.25">
      <c r="A1345" t="s">
        <v>58</v>
      </c>
      <c r="B1345" t="s">
        <v>59</v>
      </c>
      <c r="C1345" t="s">
        <v>81</v>
      </c>
      <c r="D1345" t="s">
        <v>12</v>
      </c>
      <c r="E1345" t="s">
        <v>7</v>
      </c>
      <c r="F1345" s="19">
        <v>0.875</v>
      </c>
      <c r="G1345" s="25">
        <v>21</v>
      </c>
      <c r="H1345" s="19" t="str">
        <f t="shared" si="23"/>
        <v>MMMBT Toward Va Beach Non-Summer Sunday 21</v>
      </c>
      <c r="I1345" s="15">
        <f>+MMMBT!S53</f>
        <v>688.42105263157896</v>
      </c>
    </row>
    <row r="1346" spans="1:9" x14ac:dyDescent="0.25">
      <c r="A1346" t="s">
        <v>58</v>
      </c>
      <c r="B1346" t="s">
        <v>59</v>
      </c>
      <c r="C1346" t="s">
        <v>81</v>
      </c>
      <c r="D1346" t="s">
        <v>12</v>
      </c>
      <c r="E1346" t="s">
        <v>7</v>
      </c>
      <c r="F1346" s="19">
        <v>0.91666666666666696</v>
      </c>
      <c r="G1346" s="25">
        <v>22</v>
      </c>
      <c r="H1346" s="19" t="str">
        <f t="shared" si="23"/>
        <v>MMMBT Toward Va Beach Non-Summer Sunday 22</v>
      </c>
      <c r="I1346" s="13">
        <f>+MMMBT!S54</f>
        <v>534.47368421052624</v>
      </c>
    </row>
    <row r="1347" spans="1:9" ht="15.75" thickBot="1" x14ac:dyDescent="0.3">
      <c r="A1347" s="29" t="s">
        <v>58</v>
      </c>
      <c r="B1347" s="29" t="s">
        <v>59</v>
      </c>
      <c r="C1347" s="29" t="s">
        <v>81</v>
      </c>
      <c r="D1347" s="29" t="s">
        <v>12</v>
      </c>
      <c r="E1347" s="29" t="s">
        <v>7</v>
      </c>
      <c r="F1347" s="30">
        <v>0.95833333333333304</v>
      </c>
      <c r="G1347" s="31">
        <v>23</v>
      </c>
      <c r="H1347" s="30" t="str">
        <f t="shared" si="23"/>
        <v>MMMBT Toward Va Beach Non-Summer Sunday 23</v>
      </c>
      <c r="I1347" s="17">
        <f>+MMMBT!S55</f>
        <v>394.68421052631572</v>
      </c>
    </row>
    <row r="1348" spans="1:9" x14ac:dyDescent="0.25">
      <c r="A1348" t="s">
        <v>60</v>
      </c>
      <c r="B1348" t="s">
        <v>50</v>
      </c>
      <c r="C1348" t="s">
        <v>81</v>
      </c>
      <c r="D1348" t="s">
        <v>11</v>
      </c>
      <c r="E1348" t="s">
        <v>1</v>
      </c>
      <c r="F1348" s="19">
        <v>0</v>
      </c>
      <c r="G1348" s="25">
        <v>0</v>
      </c>
      <c r="H1348" s="19" t="str">
        <f>+CONCATENATE(A1348," ",C1348," ",D1348," ",E1348," ",G1348)</f>
        <v>HRBT Toward Va Beach Summer Monday 0</v>
      </c>
      <c r="I1348" s="11">
        <f>+HRBT!C7</f>
        <v>607.23076923076917</v>
      </c>
    </row>
    <row r="1349" spans="1:9" x14ac:dyDescent="0.25">
      <c r="A1349" t="s">
        <v>60</v>
      </c>
      <c r="B1349" t="s">
        <v>50</v>
      </c>
      <c r="C1349" t="s">
        <v>81</v>
      </c>
      <c r="D1349" t="s">
        <v>11</v>
      </c>
      <c r="E1349" t="s">
        <v>1</v>
      </c>
      <c r="F1349" s="19">
        <v>4.1666666666666664E-2</v>
      </c>
      <c r="G1349" s="25">
        <v>1</v>
      </c>
      <c r="H1349" s="19" t="str">
        <f t="shared" ref="H1349:H1412" si="24">+CONCATENATE(A1349," ",C1349," ",D1349," ",E1349," ",G1349)</f>
        <v>HRBT Toward Va Beach Summer Monday 1</v>
      </c>
      <c r="I1349" s="14">
        <f>+HRBT!C8</f>
        <v>361.76923076923077</v>
      </c>
    </row>
    <row r="1350" spans="1:9" x14ac:dyDescent="0.25">
      <c r="A1350" t="s">
        <v>60</v>
      </c>
      <c r="B1350" t="s">
        <v>50</v>
      </c>
      <c r="C1350" t="s">
        <v>81</v>
      </c>
      <c r="D1350" t="s">
        <v>11</v>
      </c>
      <c r="E1350" t="s">
        <v>1</v>
      </c>
      <c r="F1350" s="19">
        <v>8.3333333333333329E-2</v>
      </c>
      <c r="G1350" s="25">
        <v>2</v>
      </c>
      <c r="H1350" s="19" t="str">
        <f t="shared" si="24"/>
        <v>HRBT Toward Va Beach Summer Monday 2</v>
      </c>
      <c r="I1350" s="11">
        <f>+HRBT!C9</f>
        <v>274</v>
      </c>
    </row>
    <row r="1351" spans="1:9" x14ac:dyDescent="0.25">
      <c r="A1351" t="s">
        <v>60</v>
      </c>
      <c r="B1351" t="s">
        <v>50</v>
      </c>
      <c r="C1351" t="s">
        <v>81</v>
      </c>
      <c r="D1351" t="s">
        <v>11</v>
      </c>
      <c r="E1351" t="s">
        <v>1</v>
      </c>
      <c r="F1351" s="19">
        <v>0.125</v>
      </c>
      <c r="G1351" s="25">
        <v>3</v>
      </c>
      <c r="H1351" s="19" t="str">
        <f t="shared" si="24"/>
        <v>HRBT Toward Va Beach Summer Monday 3</v>
      </c>
      <c r="I1351" s="14">
        <f>+HRBT!C10</f>
        <v>299.69230769230774</v>
      </c>
    </row>
    <row r="1352" spans="1:9" x14ac:dyDescent="0.25">
      <c r="A1352" t="s">
        <v>60</v>
      </c>
      <c r="B1352" t="s">
        <v>50</v>
      </c>
      <c r="C1352" t="s">
        <v>81</v>
      </c>
      <c r="D1352" t="s">
        <v>11</v>
      </c>
      <c r="E1352" t="s">
        <v>1</v>
      </c>
      <c r="F1352" s="19">
        <v>0.16666666666666699</v>
      </c>
      <c r="G1352" s="25">
        <v>4</v>
      </c>
      <c r="H1352" s="19" t="str">
        <f t="shared" si="24"/>
        <v>HRBT Toward Va Beach Summer Monday 4</v>
      </c>
      <c r="I1352" s="11">
        <f>+HRBT!C11</f>
        <v>727.23076923076917</v>
      </c>
    </row>
    <row r="1353" spans="1:9" x14ac:dyDescent="0.25">
      <c r="A1353" t="s">
        <v>60</v>
      </c>
      <c r="B1353" t="s">
        <v>50</v>
      </c>
      <c r="C1353" t="s">
        <v>81</v>
      </c>
      <c r="D1353" t="s">
        <v>11</v>
      </c>
      <c r="E1353" t="s">
        <v>1</v>
      </c>
      <c r="F1353" s="19">
        <v>0.20833333333333301</v>
      </c>
      <c r="G1353" s="25">
        <v>5</v>
      </c>
      <c r="H1353" s="19" t="str">
        <f t="shared" si="24"/>
        <v>HRBT Toward Va Beach Summer Monday 5</v>
      </c>
      <c r="I1353" s="14">
        <f>+HRBT!C12</f>
        <v>2225.2307692307691</v>
      </c>
    </row>
    <row r="1354" spans="1:9" x14ac:dyDescent="0.25">
      <c r="A1354" t="s">
        <v>60</v>
      </c>
      <c r="B1354" t="s">
        <v>50</v>
      </c>
      <c r="C1354" t="s">
        <v>81</v>
      </c>
      <c r="D1354" t="s">
        <v>11</v>
      </c>
      <c r="E1354" t="s">
        <v>1</v>
      </c>
      <c r="F1354" s="19">
        <v>0.25</v>
      </c>
      <c r="G1354" s="25">
        <v>6</v>
      </c>
      <c r="H1354" s="19" t="str">
        <f t="shared" si="24"/>
        <v>HRBT Toward Va Beach Summer Monday 6</v>
      </c>
      <c r="I1354" s="11">
        <f>+HRBT!C13</f>
        <v>3202.7692307692309</v>
      </c>
    </row>
    <row r="1355" spans="1:9" x14ac:dyDescent="0.25">
      <c r="A1355" t="s">
        <v>60</v>
      </c>
      <c r="B1355" t="s">
        <v>50</v>
      </c>
      <c r="C1355" t="s">
        <v>81</v>
      </c>
      <c r="D1355" t="s">
        <v>11</v>
      </c>
      <c r="E1355" t="s">
        <v>1</v>
      </c>
      <c r="F1355" s="19">
        <v>0.29166666666666702</v>
      </c>
      <c r="G1355" s="25">
        <v>7</v>
      </c>
      <c r="H1355" s="19" t="str">
        <f t="shared" si="24"/>
        <v>HRBT Toward Va Beach Summer Monday 7</v>
      </c>
      <c r="I1355" s="14">
        <f>+HRBT!C14</f>
        <v>3202.2307692307695</v>
      </c>
    </row>
    <row r="1356" spans="1:9" x14ac:dyDescent="0.25">
      <c r="A1356" t="s">
        <v>60</v>
      </c>
      <c r="B1356" t="s">
        <v>50</v>
      </c>
      <c r="C1356" t="s">
        <v>81</v>
      </c>
      <c r="D1356" t="s">
        <v>11</v>
      </c>
      <c r="E1356" t="s">
        <v>1</v>
      </c>
      <c r="F1356" s="19">
        <v>0.33333333333333298</v>
      </c>
      <c r="G1356" s="25">
        <v>8</v>
      </c>
      <c r="H1356" s="19" t="str">
        <f t="shared" si="24"/>
        <v>HRBT Toward Va Beach Summer Monday 8</v>
      </c>
      <c r="I1356" s="11">
        <f>+HRBT!C15</f>
        <v>2922.1538461538462</v>
      </c>
    </row>
    <row r="1357" spans="1:9" x14ac:dyDescent="0.25">
      <c r="A1357" t="s">
        <v>60</v>
      </c>
      <c r="B1357" t="s">
        <v>50</v>
      </c>
      <c r="C1357" t="s">
        <v>81</v>
      </c>
      <c r="D1357" t="s">
        <v>11</v>
      </c>
      <c r="E1357" t="s">
        <v>1</v>
      </c>
      <c r="F1357" s="19">
        <v>0.375</v>
      </c>
      <c r="G1357" s="25">
        <v>9</v>
      </c>
      <c r="H1357" s="19" t="str">
        <f t="shared" si="24"/>
        <v>HRBT Toward Va Beach Summer Monday 9</v>
      </c>
      <c r="I1357" s="14">
        <f>+HRBT!C16</f>
        <v>2495.2307692307691</v>
      </c>
    </row>
    <row r="1358" spans="1:9" x14ac:dyDescent="0.25">
      <c r="A1358" t="s">
        <v>60</v>
      </c>
      <c r="B1358" t="s">
        <v>50</v>
      </c>
      <c r="C1358" t="s">
        <v>81</v>
      </c>
      <c r="D1358" t="s">
        <v>11</v>
      </c>
      <c r="E1358" t="s">
        <v>1</v>
      </c>
      <c r="F1358" s="19">
        <v>0.41666666666666702</v>
      </c>
      <c r="G1358" s="25">
        <v>10</v>
      </c>
      <c r="H1358" s="19" t="str">
        <f t="shared" si="24"/>
        <v>HRBT Toward Va Beach Summer Monday 10</v>
      </c>
      <c r="I1358" s="11">
        <f>+HRBT!C17</f>
        <v>2489.7692307692305</v>
      </c>
    </row>
    <row r="1359" spans="1:9" x14ac:dyDescent="0.25">
      <c r="A1359" t="s">
        <v>60</v>
      </c>
      <c r="B1359" t="s">
        <v>50</v>
      </c>
      <c r="C1359" t="s">
        <v>81</v>
      </c>
      <c r="D1359" t="s">
        <v>11</v>
      </c>
      <c r="E1359" t="s">
        <v>1</v>
      </c>
      <c r="F1359" s="19">
        <v>0.45833333333333298</v>
      </c>
      <c r="G1359" s="25">
        <v>11</v>
      </c>
      <c r="H1359" s="19" t="str">
        <f t="shared" si="24"/>
        <v>HRBT Toward Va Beach Summer Monday 11</v>
      </c>
      <c r="I1359" s="14">
        <f>+HRBT!C18</f>
        <v>2594.8461538461534</v>
      </c>
    </row>
    <row r="1360" spans="1:9" x14ac:dyDescent="0.25">
      <c r="A1360" t="s">
        <v>60</v>
      </c>
      <c r="B1360" t="s">
        <v>50</v>
      </c>
      <c r="C1360" t="s">
        <v>81</v>
      </c>
      <c r="D1360" t="s">
        <v>11</v>
      </c>
      <c r="E1360" t="s">
        <v>1</v>
      </c>
      <c r="F1360" s="19">
        <v>0.5</v>
      </c>
      <c r="G1360" s="25">
        <v>12</v>
      </c>
      <c r="H1360" s="19" t="str">
        <f t="shared" si="24"/>
        <v>HRBT Toward Va Beach Summer Monday 12</v>
      </c>
      <c r="I1360" s="11">
        <f>+HRBT!C19</f>
        <v>2622.0769230769229</v>
      </c>
    </row>
    <row r="1361" spans="1:9" x14ac:dyDescent="0.25">
      <c r="A1361" t="s">
        <v>60</v>
      </c>
      <c r="B1361" t="s">
        <v>50</v>
      </c>
      <c r="C1361" t="s">
        <v>81</v>
      </c>
      <c r="D1361" t="s">
        <v>11</v>
      </c>
      <c r="E1361" t="s">
        <v>1</v>
      </c>
      <c r="F1361" s="19">
        <v>0.54166666666666696</v>
      </c>
      <c r="G1361" s="25">
        <v>13</v>
      </c>
      <c r="H1361" s="19" t="str">
        <f t="shared" si="24"/>
        <v>HRBT Toward Va Beach Summer Monday 13</v>
      </c>
      <c r="I1361" s="14">
        <f>+HRBT!C20</f>
        <v>2679.1538461538462</v>
      </c>
    </row>
    <row r="1362" spans="1:9" x14ac:dyDescent="0.25">
      <c r="A1362" t="s">
        <v>60</v>
      </c>
      <c r="B1362" t="s">
        <v>50</v>
      </c>
      <c r="C1362" t="s">
        <v>81</v>
      </c>
      <c r="D1362" t="s">
        <v>11</v>
      </c>
      <c r="E1362" t="s">
        <v>1</v>
      </c>
      <c r="F1362" s="19">
        <v>0.58333333333333304</v>
      </c>
      <c r="G1362" s="25">
        <v>14</v>
      </c>
      <c r="H1362" s="19" t="str">
        <f t="shared" si="24"/>
        <v>HRBT Toward Va Beach Summer Monday 14</v>
      </c>
      <c r="I1362" s="11">
        <f>+HRBT!C21</f>
        <v>2877</v>
      </c>
    </row>
    <row r="1363" spans="1:9" x14ac:dyDescent="0.25">
      <c r="A1363" t="s">
        <v>60</v>
      </c>
      <c r="B1363" t="s">
        <v>50</v>
      </c>
      <c r="C1363" t="s">
        <v>81</v>
      </c>
      <c r="D1363" t="s">
        <v>11</v>
      </c>
      <c r="E1363" t="s">
        <v>1</v>
      </c>
      <c r="F1363" s="19">
        <v>0.625</v>
      </c>
      <c r="G1363" s="25">
        <v>15</v>
      </c>
      <c r="H1363" s="19" t="str">
        <f t="shared" si="24"/>
        <v>HRBT Toward Va Beach Summer Monday 15</v>
      </c>
      <c r="I1363" s="14">
        <f>+HRBT!C22</f>
        <v>2965.538461538461</v>
      </c>
    </row>
    <row r="1364" spans="1:9" x14ac:dyDescent="0.25">
      <c r="A1364" t="s">
        <v>60</v>
      </c>
      <c r="B1364" t="s">
        <v>50</v>
      </c>
      <c r="C1364" t="s">
        <v>81</v>
      </c>
      <c r="D1364" t="s">
        <v>11</v>
      </c>
      <c r="E1364" t="s">
        <v>1</v>
      </c>
      <c r="F1364" s="19">
        <v>0.66666666666666696</v>
      </c>
      <c r="G1364" s="25">
        <v>16</v>
      </c>
      <c r="H1364" s="19" t="str">
        <f t="shared" si="24"/>
        <v>HRBT Toward Va Beach Summer Monday 16</v>
      </c>
      <c r="I1364" s="11">
        <f>+HRBT!C23</f>
        <v>2946.9230769230771</v>
      </c>
    </row>
    <row r="1365" spans="1:9" x14ac:dyDescent="0.25">
      <c r="A1365" t="s">
        <v>60</v>
      </c>
      <c r="B1365" t="s">
        <v>50</v>
      </c>
      <c r="C1365" t="s">
        <v>81</v>
      </c>
      <c r="D1365" t="s">
        <v>11</v>
      </c>
      <c r="E1365" t="s">
        <v>1</v>
      </c>
      <c r="F1365" s="19">
        <v>0.70833333333333304</v>
      </c>
      <c r="G1365" s="25">
        <v>17</v>
      </c>
      <c r="H1365" s="19" t="str">
        <f t="shared" si="24"/>
        <v>HRBT Toward Va Beach Summer Monday 17</v>
      </c>
      <c r="I1365" s="14">
        <f>+HRBT!C24</f>
        <v>2904</v>
      </c>
    </row>
    <row r="1366" spans="1:9" x14ac:dyDescent="0.25">
      <c r="A1366" t="s">
        <v>60</v>
      </c>
      <c r="B1366" t="s">
        <v>50</v>
      </c>
      <c r="C1366" t="s">
        <v>81</v>
      </c>
      <c r="D1366" t="s">
        <v>11</v>
      </c>
      <c r="E1366" t="s">
        <v>1</v>
      </c>
      <c r="F1366" s="19">
        <v>0.75</v>
      </c>
      <c r="G1366" s="25">
        <v>18</v>
      </c>
      <c r="H1366" s="19" t="str">
        <f t="shared" si="24"/>
        <v>HRBT Toward Va Beach Summer Monday 18</v>
      </c>
      <c r="I1366" s="11">
        <f>+HRBT!C25</f>
        <v>2565.2307692307695</v>
      </c>
    </row>
    <row r="1367" spans="1:9" x14ac:dyDescent="0.25">
      <c r="A1367" t="s">
        <v>60</v>
      </c>
      <c r="B1367" t="s">
        <v>50</v>
      </c>
      <c r="C1367" t="s">
        <v>81</v>
      </c>
      <c r="D1367" t="s">
        <v>11</v>
      </c>
      <c r="E1367" t="s">
        <v>1</v>
      </c>
      <c r="F1367" s="19">
        <v>0.79166666666666696</v>
      </c>
      <c r="G1367" s="25">
        <v>19</v>
      </c>
      <c r="H1367" s="19" t="str">
        <f t="shared" si="24"/>
        <v>HRBT Toward Va Beach Summer Monday 19</v>
      </c>
      <c r="I1367" s="14">
        <f>+HRBT!C26</f>
        <v>1829.3846153846155</v>
      </c>
    </row>
    <row r="1368" spans="1:9" x14ac:dyDescent="0.25">
      <c r="A1368" t="s">
        <v>60</v>
      </c>
      <c r="B1368" t="s">
        <v>50</v>
      </c>
      <c r="C1368" t="s">
        <v>81</v>
      </c>
      <c r="D1368" t="s">
        <v>11</v>
      </c>
      <c r="E1368" t="s">
        <v>1</v>
      </c>
      <c r="F1368" s="19">
        <v>0.83333333333333304</v>
      </c>
      <c r="G1368" s="25">
        <v>20</v>
      </c>
      <c r="H1368" s="19" t="str">
        <f t="shared" si="24"/>
        <v>HRBT Toward Va Beach Summer Monday 20</v>
      </c>
      <c r="I1368" s="11">
        <f>+HRBT!C27</f>
        <v>1503.5384615384614</v>
      </c>
    </row>
    <row r="1369" spans="1:9" x14ac:dyDescent="0.25">
      <c r="A1369" t="s">
        <v>60</v>
      </c>
      <c r="B1369" t="s">
        <v>50</v>
      </c>
      <c r="C1369" t="s">
        <v>81</v>
      </c>
      <c r="D1369" t="s">
        <v>11</v>
      </c>
      <c r="E1369" t="s">
        <v>1</v>
      </c>
      <c r="F1369" s="19">
        <v>0.875</v>
      </c>
      <c r="G1369" s="25">
        <v>21</v>
      </c>
      <c r="H1369" s="19" t="str">
        <f t="shared" si="24"/>
        <v>HRBT Toward Va Beach Summer Monday 21</v>
      </c>
      <c r="I1369" s="14">
        <f>+HRBT!C28</f>
        <v>1211.6923076923076</v>
      </c>
    </row>
    <row r="1370" spans="1:9" x14ac:dyDescent="0.25">
      <c r="A1370" t="s">
        <v>60</v>
      </c>
      <c r="B1370" t="s">
        <v>50</v>
      </c>
      <c r="C1370" t="s">
        <v>81</v>
      </c>
      <c r="D1370" t="s">
        <v>11</v>
      </c>
      <c r="E1370" t="s">
        <v>1</v>
      </c>
      <c r="F1370" s="19">
        <v>0.91666666666666696</v>
      </c>
      <c r="G1370" s="25">
        <v>22</v>
      </c>
      <c r="H1370" s="19" t="str">
        <f t="shared" si="24"/>
        <v>HRBT Toward Va Beach Summer Monday 22</v>
      </c>
      <c r="I1370" s="11">
        <f>+HRBT!C29</f>
        <v>1030.0769230769231</v>
      </c>
    </row>
    <row r="1371" spans="1:9" ht="15.75" thickBot="1" x14ac:dyDescent="0.3">
      <c r="A1371" t="s">
        <v>60</v>
      </c>
      <c r="B1371" t="s">
        <v>50</v>
      </c>
      <c r="C1371" t="s">
        <v>81</v>
      </c>
      <c r="D1371" t="s">
        <v>11</v>
      </c>
      <c r="E1371" t="s">
        <v>1</v>
      </c>
      <c r="F1371" s="19">
        <v>0.95833333333333304</v>
      </c>
      <c r="G1371" s="25">
        <v>23</v>
      </c>
      <c r="H1371" s="19" t="str">
        <f t="shared" si="24"/>
        <v>HRBT Toward Va Beach Summer Monday 23</v>
      </c>
      <c r="I1371" s="16">
        <f>+HRBT!C30</f>
        <v>751.69230769230774</v>
      </c>
    </row>
    <row r="1372" spans="1:9" x14ac:dyDescent="0.25">
      <c r="A1372" t="s">
        <v>60</v>
      </c>
      <c r="B1372" t="s">
        <v>50</v>
      </c>
      <c r="C1372" t="s">
        <v>81</v>
      </c>
      <c r="D1372" t="s">
        <v>11</v>
      </c>
      <c r="E1372" t="s">
        <v>2</v>
      </c>
      <c r="F1372" s="19">
        <v>0</v>
      </c>
      <c r="G1372" s="25">
        <v>0</v>
      </c>
      <c r="H1372" s="19" t="str">
        <f t="shared" si="24"/>
        <v>HRBT Toward Va Beach Summer Tuesday 0</v>
      </c>
      <c r="I1372" s="12">
        <f>+HRBT!D7</f>
        <v>536.30769230769238</v>
      </c>
    </row>
    <row r="1373" spans="1:9" x14ac:dyDescent="0.25">
      <c r="A1373" t="s">
        <v>60</v>
      </c>
      <c r="B1373" t="s">
        <v>50</v>
      </c>
      <c r="C1373" t="s">
        <v>81</v>
      </c>
      <c r="D1373" t="s">
        <v>11</v>
      </c>
      <c r="E1373" t="s">
        <v>2</v>
      </c>
      <c r="F1373" s="19">
        <v>4.1666666666666664E-2</v>
      </c>
      <c r="G1373" s="25">
        <v>1</v>
      </c>
      <c r="H1373" s="19" t="str">
        <f t="shared" si="24"/>
        <v>HRBT Toward Va Beach Summer Tuesday 1</v>
      </c>
      <c r="I1373" s="14">
        <f>+HRBT!D8</f>
        <v>286.61538461538458</v>
      </c>
    </row>
    <row r="1374" spans="1:9" x14ac:dyDescent="0.25">
      <c r="A1374" t="s">
        <v>60</v>
      </c>
      <c r="B1374" t="s">
        <v>50</v>
      </c>
      <c r="C1374" t="s">
        <v>81</v>
      </c>
      <c r="D1374" t="s">
        <v>11</v>
      </c>
      <c r="E1374" t="s">
        <v>2</v>
      </c>
      <c r="F1374" s="19">
        <v>8.3333333333333329E-2</v>
      </c>
      <c r="G1374" s="25">
        <v>2</v>
      </c>
      <c r="H1374" s="19" t="str">
        <f t="shared" si="24"/>
        <v>HRBT Toward Va Beach Summer Tuesday 2</v>
      </c>
      <c r="I1374" s="12">
        <f>+HRBT!D9</f>
        <v>224.53846153846152</v>
      </c>
    </row>
    <row r="1375" spans="1:9" x14ac:dyDescent="0.25">
      <c r="A1375" t="s">
        <v>60</v>
      </c>
      <c r="B1375" t="s">
        <v>50</v>
      </c>
      <c r="C1375" t="s">
        <v>81</v>
      </c>
      <c r="D1375" t="s">
        <v>11</v>
      </c>
      <c r="E1375" t="s">
        <v>2</v>
      </c>
      <c r="F1375" s="19">
        <v>0.125</v>
      </c>
      <c r="G1375" s="25">
        <v>3</v>
      </c>
      <c r="H1375" s="19" t="str">
        <f t="shared" si="24"/>
        <v>HRBT Toward Va Beach Summer Tuesday 3</v>
      </c>
      <c r="I1375" s="14">
        <f>+HRBT!D10</f>
        <v>274.61538461538464</v>
      </c>
    </row>
    <row r="1376" spans="1:9" x14ac:dyDescent="0.25">
      <c r="A1376" t="s">
        <v>60</v>
      </c>
      <c r="B1376" t="s">
        <v>50</v>
      </c>
      <c r="C1376" t="s">
        <v>81</v>
      </c>
      <c r="D1376" t="s">
        <v>11</v>
      </c>
      <c r="E1376" t="s">
        <v>2</v>
      </c>
      <c r="F1376" s="19">
        <v>0.16666666666666699</v>
      </c>
      <c r="G1376" s="25">
        <v>4</v>
      </c>
      <c r="H1376" s="19" t="str">
        <f t="shared" si="24"/>
        <v>HRBT Toward Va Beach Summer Tuesday 4</v>
      </c>
      <c r="I1376" s="12">
        <f>+HRBT!D11</f>
        <v>720.38461538461547</v>
      </c>
    </row>
    <row r="1377" spans="1:9" x14ac:dyDescent="0.25">
      <c r="A1377" t="s">
        <v>60</v>
      </c>
      <c r="B1377" t="s">
        <v>50</v>
      </c>
      <c r="C1377" t="s">
        <v>81</v>
      </c>
      <c r="D1377" t="s">
        <v>11</v>
      </c>
      <c r="E1377" t="s">
        <v>2</v>
      </c>
      <c r="F1377" s="19">
        <v>0.20833333333333301</v>
      </c>
      <c r="G1377" s="25">
        <v>5</v>
      </c>
      <c r="H1377" s="19" t="str">
        <f t="shared" si="24"/>
        <v>HRBT Toward Va Beach Summer Tuesday 5</v>
      </c>
      <c r="I1377" s="14">
        <f>+HRBT!D12</f>
        <v>2280.6923076923076</v>
      </c>
    </row>
    <row r="1378" spans="1:9" x14ac:dyDescent="0.25">
      <c r="A1378" t="s">
        <v>60</v>
      </c>
      <c r="B1378" t="s">
        <v>50</v>
      </c>
      <c r="C1378" t="s">
        <v>81</v>
      </c>
      <c r="D1378" t="s">
        <v>11</v>
      </c>
      <c r="E1378" t="s">
        <v>2</v>
      </c>
      <c r="F1378" s="19">
        <v>0.25</v>
      </c>
      <c r="G1378" s="25">
        <v>6</v>
      </c>
      <c r="H1378" s="19" t="str">
        <f t="shared" si="24"/>
        <v>HRBT Toward Va Beach Summer Tuesday 6</v>
      </c>
      <c r="I1378" s="12">
        <f>+HRBT!D13</f>
        <v>3336.8461538461543</v>
      </c>
    </row>
    <row r="1379" spans="1:9" x14ac:dyDescent="0.25">
      <c r="A1379" t="s">
        <v>60</v>
      </c>
      <c r="B1379" t="s">
        <v>50</v>
      </c>
      <c r="C1379" t="s">
        <v>81</v>
      </c>
      <c r="D1379" t="s">
        <v>11</v>
      </c>
      <c r="E1379" t="s">
        <v>2</v>
      </c>
      <c r="F1379" s="19">
        <v>0.29166666666666702</v>
      </c>
      <c r="G1379" s="25">
        <v>7</v>
      </c>
      <c r="H1379" s="19" t="str">
        <f t="shared" si="24"/>
        <v>HRBT Toward Va Beach Summer Tuesday 7</v>
      </c>
      <c r="I1379" s="14">
        <f>+HRBT!D14</f>
        <v>3409.5384615384614</v>
      </c>
    </row>
    <row r="1380" spans="1:9" x14ac:dyDescent="0.25">
      <c r="A1380" t="s">
        <v>60</v>
      </c>
      <c r="B1380" t="s">
        <v>50</v>
      </c>
      <c r="C1380" t="s">
        <v>81</v>
      </c>
      <c r="D1380" t="s">
        <v>11</v>
      </c>
      <c r="E1380" t="s">
        <v>2</v>
      </c>
      <c r="F1380" s="19">
        <v>0.33333333333333298</v>
      </c>
      <c r="G1380" s="25">
        <v>8</v>
      </c>
      <c r="H1380" s="19" t="str">
        <f t="shared" si="24"/>
        <v>HRBT Toward Va Beach Summer Tuesday 8</v>
      </c>
      <c r="I1380" s="12">
        <f>+HRBT!D15</f>
        <v>3093.1538461538462</v>
      </c>
    </row>
    <row r="1381" spans="1:9" x14ac:dyDescent="0.25">
      <c r="A1381" t="s">
        <v>60</v>
      </c>
      <c r="B1381" t="s">
        <v>50</v>
      </c>
      <c r="C1381" t="s">
        <v>81</v>
      </c>
      <c r="D1381" t="s">
        <v>11</v>
      </c>
      <c r="E1381" t="s">
        <v>2</v>
      </c>
      <c r="F1381" s="19">
        <v>0.375</v>
      </c>
      <c r="G1381" s="25">
        <v>9</v>
      </c>
      <c r="H1381" s="19" t="str">
        <f t="shared" si="24"/>
        <v>HRBT Toward Va Beach Summer Tuesday 9</v>
      </c>
      <c r="I1381" s="14">
        <f>+HRBT!D16</f>
        <v>2645.0769230769233</v>
      </c>
    </row>
    <row r="1382" spans="1:9" x14ac:dyDescent="0.25">
      <c r="A1382" t="s">
        <v>60</v>
      </c>
      <c r="B1382" t="s">
        <v>50</v>
      </c>
      <c r="C1382" t="s">
        <v>81</v>
      </c>
      <c r="D1382" t="s">
        <v>11</v>
      </c>
      <c r="E1382" t="s">
        <v>2</v>
      </c>
      <c r="F1382" s="19">
        <v>0.41666666666666702</v>
      </c>
      <c r="G1382" s="25">
        <v>10</v>
      </c>
      <c r="H1382" s="19" t="str">
        <f t="shared" si="24"/>
        <v>HRBT Toward Va Beach Summer Tuesday 10</v>
      </c>
      <c r="I1382" s="12">
        <f>+HRBT!D17</f>
        <v>2573.2307692307695</v>
      </c>
    </row>
    <row r="1383" spans="1:9" x14ac:dyDescent="0.25">
      <c r="A1383" t="s">
        <v>60</v>
      </c>
      <c r="B1383" t="s">
        <v>50</v>
      </c>
      <c r="C1383" t="s">
        <v>81</v>
      </c>
      <c r="D1383" t="s">
        <v>11</v>
      </c>
      <c r="E1383" t="s">
        <v>2</v>
      </c>
      <c r="F1383" s="19">
        <v>0.45833333333333298</v>
      </c>
      <c r="G1383" s="25">
        <v>11</v>
      </c>
      <c r="H1383" s="19" t="str">
        <f t="shared" si="24"/>
        <v>HRBT Toward Va Beach Summer Tuesday 11</v>
      </c>
      <c r="I1383" s="14">
        <f>+HRBT!D18</f>
        <v>2659.7692307692305</v>
      </c>
    </row>
    <row r="1384" spans="1:9" x14ac:dyDescent="0.25">
      <c r="A1384" t="s">
        <v>60</v>
      </c>
      <c r="B1384" t="s">
        <v>50</v>
      </c>
      <c r="C1384" t="s">
        <v>81</v>
      </c>
      <c r="D1384" t="s">
        <v>11</v>
      </c>
      <c r="E1384" t="s">
        <v>2</v>
      </c>
      <c r="F1384" s="19">
        <v>0.5</v>
      </c>
      <c r="G1384" s="25">
        <v>12</v>
      </c>
      <c r="H1384" s="19" t="str">
        <f t="shared" si="24"/>
        <v>HRBT Toward Va Beach Summer Tuesday 12</v>
      </c>
      <c r="I1384" s="12">
        <f>+HRBT!D19</f>
        <v>2617.8461538461538</v>
      </c>
    </row>
    <row r="1385" spans="1:9" x14ac:dyDescent="0.25">
      <c r="A1385" t="s">
        <v>60</v>
      </c>
      <c r="B1385" t="s">
        <v>50</v>
      </c>
      <c r="C1385" t="s">
        <v>81</v>
      </c>
      <c r="D1385" t="s">
        <v>11</v>
      </c>
      <c r="E1385" t="s">
        <v>2</v>
      </c>
      <c r="F1385" s="19">
        <v>0.54166666666666696</v>
      </c>
      <c r="G1385" s="25">
        <v>13</v>
      </c>
      <c r="H1385" s="19" t="str">
        <f t="shared" si="24"/>
        <v>HRBT Toward Va Beach Summer Tuesday 13</v>
      </c>
      <c r="I1385" s="14">
        <f>+HRBT!D20</f>
        <v>2676.9230769230771</v>
      </c>
    </row>
    <row r="1386" spans="1:9" x14ac:dyDescent="0.25">
      <c r="A1386" t="s">
        <v>60</v>
      </c>
      <c r="B1386" t="s">
        <v>50</v>
      </c>
      <c r="C1386" t="s">
        <v>81</v>
      </c>
      <c r="D1386" t="s">
        <v>11</v>
      </c>
      <c r="E1386" t="s">
        <v>2</v>
      </c>
      <c r="F1386" s="19">
        <v>0.58333333333333304</v>
      </c>
      <c r="G1386" s="25">
        <v>14</v>
      </c>
      <c r="H1386" s="19" t="str">
        <f t="shared" si="24"/>
        <v>HRBT Toward Va Beach Summer Tuesday 14</v>
      </c>
      <c r="I1386" s="12">
        <f>+HRBT!D21</f>
        <v>2876.8461538461538</v>
      </c>
    </row>
    <row r="1387" spans="1:9" x14ac:dyDescent="0.25">
      <c r="A1387" t="s">
        <v>60</v>
      </c>
      <c r="B1387" t="s">
        <v>50</v>
      </c>
      <c r="C1387" t="s">
        <v>81</v>
      </c>
      <c r="D1387" t="s">
        <v>11</v>
      </c>
      <c r="E1387" t="s">
        <v>2</v>
      </c>
      <c r="F1387" s="19">
        <v>0.625</v>
      </c>
      <c r="G1387" s="25">
        <v>15</v>
      </c>
      <c r="H1387" s="19" t="str">
        <f t="shared" si="24"/>
        <v>HRBT Toward Va Beach Summer Tuesday 15</v>
      </c>
      <c r="I1387" s="14">
        <f>+HRBT!D22</f>
        <v>2971.8461538461538</v>
      </c>
    </row>
    <row r="1388" spans="1:9" x14ac:dyDescent="0.25">
      <c r="A1388" t="s">
        <v>60</v>
      </c>
      <c r="B1388" t="s">
        <v>50</v>
      </c>
      <c r="C1388" t="s">
        <v>81</v>
      </c>
      <c r="D1388" t="s">
        <v>11</v>
      </c>
      <c r="E1388" t="s">
        <v>2</v>
      </c>
      <c r="F1388" s="19">
        <v>0.66666666666666696</v>
      </c>
      <c r="G1388" s="25">
        <v>16</v>
      </c>
      <c r="H1388" s="19" t="str">
        <f t="shared" si="24"/>
        <v>HRBT Toward Va Beach Summer Tuesday 16</v>
      </c>
      <c r="I1388" s="12">
        <f>+HRBT!D23</f>
        <v>3060.3846153846152</v>
      </c>
    </row>
    <row r="1389" spans="1:9" x14ac:dyDescent="0.25">
      <c r="A1389" t="s">
        <v>60</v>
      </c>
      <c r="B1389" t="s">
        <v>50</v>
      </c>
      <c r="C1389" t="s">
        <v>81</v>
      </c>
      <c r="D1389" t="s">
        <v>11</v>
      </c>
      <c r="E1389" t="s">
        <v>2</v>
      </c>
      <c r="F1389" s="19">
        <v>0.70833333333333304</v>
      </c>
      <c r="G1389" s="25">
        <v>17</v>
      </c>
      <c r="H1389" s="19" t="str">
        <f t="shared" si="24"/>
        <v>HRBT Toward Va Beach Summer Tuesday 17</v>
      </c>
      <c r="I1389" s="14">
        <f>+HRBT!D24</f>
        <v>2973.6923076923076</v>
      </c>
    </row>
    <row r="1390" spans="1:9" x14ac:dyDescent="0.25">
      <c r="A1390" t="s">
        <v>60</v>
      </c>
      <c r="B1390" t="s">
        <v>50</v>
      </c>
      <c r="C1390" t="s">
        <v>81</v>
      </c>
      <c r="D1390" t="s">
        <v>11</v>
      </c>
      <c r="E1390" t="s">
        <v>2</v>
      </c>
      <c r="F1390" s="19">
        <v>0.75</v>
      </c>
      <c r="G1390" s="25">
        <v>18</v>
      </c>
      <c r="H1390" s="19" t="str">
        <f t="shared" si="24"/>
        <v>HRBT Toward Va Beach Summer Tuesday 18</v>
      </c>
      <c r="I1390" s="12">
        <f>+HRBT!D25</f>
        <v>2720.9230769230771</v>
      </c>
    </row>
    <row r="1391" spans="1:9" x14ac:dyDescent="0.25">
      <c r="A1391" t="s">
        <v>60</v>
      </c>
      <c r="B1391" t="s">
        <v>50</v>
      </c>
      <c r="C1391" t="s">
        <v>81</v>
      </c>
      <c r="D1391" t="s">
        <v>11</v>
      </c>
      <c r="E1391" t="s">
        <v>2</v>
      </c>
      <c r="F1391" s="19">
        <v>0.79166666666666696</v>
      </c>
      <c r="G1391" s="25">
        <v>19</v>
      </c>
      <c r="H1391" s="19" t="str">
        <f t="shared" si="24"/>
        <v>HRBT Toward Va Beach Summer Tuesday 19</v>
      </c>
      <c r="I1391" s="14">
        <f>+HRBT!D26</f>
        <v>1897.8461538461538</v>
      </c>
    </row>
    <row r="1392" spans="1:9" x14ac:dyDescent="0.25">
      <c r="A1392" t="s">
        <v>60</v>
      </c>
      <c r="B1392" t="s">
        <v>50</v>
      </c>
      <c r="C1392" t="s">
        <v>81</v>
      </c>
      <c r="D1392" t="s">
        <v>11</v>
      </c>
      <c r="E1392" t="s">
        <v>2</v>
      </c>
      <c r="F1392" s="19">
        <v>0.83333333333333304</v>
      </c>
      <c r="G1392" s="25">
        <v>20</v>
      </c>
      <c r="H1392" s="19" t="str">
        <f t="shared" si="24"/>
        <v>HRBT Toward Va Beach Summer Tuesday 20</v>
      </c>
      <c r="I1392" s="12">
        <f>+HRBT!D27</f>
        <v>1457.8461538461538</v>
      </c>
    </row>
    <row r="1393" spans="1:9" x14ac:dyDescent="0.25">
      <c r="A1393" t="s">
        <v>60</v>
      </c>
      <c r="B1393" t="s">
        <v>50</v>
      </c>
      <c r="C1393" t="s">
        <v>81</v>
      </c>
      <c r="D1393" t="s">
        <v>11</v>
      </c>
      <c r="E1393" t="s">
        <v>2</v>
      </c>
      <c r="F1393" s="19">
        <v>0.875</v>
      </c>
      <c r="G1393" s="25">
        <v>21</v>
      </c>
      <c r="H1393" s="19" t="str">
        <f t="shared" si="24"/>
        <v>HRBT Toward Va Beach Summer Tuesday 21</v>
      </c>
      <c r="I1393" s="14">
        <f>+HRBT!D28</f>
        <v>1287</v>
      </c>
    </row>
    <row r="1394" spans="1:9" x14ac:dyDescent="0.25">
      <c r="A1394" t="s">
        <v>60</v>
      </c>
      <c r="B1394" t="s">
        <v>50</v>
      </c>
      <c r="C1394" t="s">
        <v>81</v>
      </c>
      <c r="D1394" t="s">
        <v>11</v>
      </c>
      <c r="E1394" t="s">
        <v>2</v>
      </c>
      <c r="F1394" s="19">
        <v>0.91666666666666696</v>
      </c>
      <c r="G1394" s="25">
        <v>22</v>
      </c>
      <c r="H1394" s="19" t="str">
        <f t="shared" si="24"/>
        <v>HRBT Toward Va Beach Summer Tuesday 22</v>
      </c>
      <c r="I1394" s="12">
        <f>+HRBT!D29</f>
        <v>1037.7692307692307</v>
      </c>
    </row>
    <row r="1395" spans="1:9" ht="15.75" thickBot="1" x14ac:dyDescent="0.3">
      <c r="A1395" t="s">
        <v>60</v>
      </c>
      <c r="B1395" t="s">
        <v>50</v>
      </c>
      <c r="C1395" t="s">
        <v>81</v>
      </c>
      <c r="D1395" t="s">
        <v>11</v>
      </c>
      <c r="E1395" t="s">
        <v>2</v>
      </c>
      <c r="F1395" s="19">
        <v>0.95833333333333304</v>
      </c>
      <c r="G1395" s="25">
        <v>23</v>
      </c>
      <c r="H1395" s="19" t="str">
        <f t="shared" si="24"/>
        <v>HRBT Toward Va Beach Summer Tuesday 23</v>
      </c>
      <c r="I1395" s="16">
        <f>+HRBT!D30</f>
        <v>691.23076923076917</v>
      </c>
    </row>
    <row r="1396" spans="1:9" x14ac:dyDescent="0.25">
      <c r="A1396" t="s">
        <v>60</v>
      </c>
      <c r="B1396" t="s">
        <v>50</v>
      </c>
      <c r="C1396" t="s">
        <v>81</v>
      </c>
      <c r="D1396" t="s">
        <v>11</v>
      </c>
      <c r="E1396" t="s">
        <v>3</v>
      </c>
      <c r="F1396" s="19">
        <v>0</v>
      </c>
      <c r="G1396" s="25">
        <v>0</v>
      </c>
      <c r="H1396" s="19" t="str">
        <f t="shared" si="24"/>
        <v>HRBT Toward Va Beach Summer Wednesday 0</v>
      </c>
      <c r="I1396" s="11">
        <f>+HRBT!E7</f>
        <v>501.85714285714283</v>
      </c>
    </row>
    <row r="1397" spans="1:9" x14ac:dyDescent="0.25">
      <c r="A1397" t="s">
        <v>60</v>
      </c>
      <c r="B1397" t="s">
        <v>50</v>
      </c>
      <c r="C1397" t="s">
        <v>81</v>
      </c>
      <c r="D1397" t="s">
        <v>11</v>
      </c>
      <c r="E1397" t="s">
        <v>3</v>
      </c>
      <c r="F1397" s="19">
        <v>4.1666666666666664E-2</v>
      </c>
      <c r="G1397" s="25">
        <v>1</v>
      </c>
      <c r="H1397" s="19" t="str">
        <f t="shared" si="24"/>
        <v>HRBT Toward Va Beach Summer Wednesday 1</v>
      </c>
      <c r="I1397" s="14">
        <f>+HRBT!E8</f>
        <v>269.5</v>
      </c>
    </row>
    <row r="1398" spans="1:9" x14ac:dyDescent="0.25">
      <c r="A1398" t="s">
        <v>60</v>
      </c>
      <c r="B1398" t="s">
        <v>50</v>
      </c>
      <c r="C1398" t="s">
        <v>81</v>
      </c>
      <c r="D1398" t="s">
        <v>11</v>
      </c>
      <c r="E1398" t="s">
        <v>3</v>
      </c>
      <c r="F1398" s="19">
        <v>8.3333333333333329E-2</v>
      </c>
      <c r="G1398" s="25">
        <v>2</v>
      </c>
      <c r="H1398" s="19" t="str">
        <f t="shared" si="24"/>
        <v>HRBT Toward Va Beach Summer Wednesday 2</v>
      </c>
      <c r="I1398" s="11">
        <f>+HRBT!E9</f>
        <v>227.5</v>
      </c>
    </row>
    <row r="1399" spans="1:9" x14ac:dyDescent="0.25">
      <c r="A1399" t="s">
        <v>60</v>
      </c>
      <c r="B1399" t="s">
        <v>50</v>
      </c>
      <c r="C1399" t="s">
        <v>81</v>
      </c>
      <c r="D1399" t="s">
        <v>11</v>
      </c>
      <c r="E1399" t="s">
        <v>3</v>
      </c>
      <c r="F1399" s="19">
        <v>0.125</v>
      </c>
      <c r="G1399" s="25">
        <v>3</v>
      </c>
      <c r="H1399" s="19" t="str">
        <f t="shared" si="24"/>
        <v>HRBT Toward Va Beach Summer Wednesday 3</v>
      </c>
      <c r="I1399" s="14">
        <f>+HRBT!E10</f>
        <v>281.71428571428572</v>
      </c>
    </row>
    <row r="1400" spans="1:9" x14ac:dyDescent="0.25">
      <c r="A1400" t="s">
        <v>60</v>
      </c>
      <c r="B1400" t="s">
        <v>50</v>
      </c>
      <c r="C1400" t="s">
        <v>81</v>
      </c>
      <c r="D1400" t="s">
        <v>11</v>
      </c>
      <c r="E1400" t="s">
        <v>3</v>
      </c>
      <c r="F1400" s="19">
        <v>0.16666666666666699</v>
      </c>
      <c r="G1400" s="25">
        <v>4</v>
      </c>
      <c r="H1400" s="19" t="str">
        <f t="shared" si="24"/>
        <v>HRBT Toward Va Beach Summer Wednesday 4</v>
      </c>
      <c r="I1400" s="11">
        <f>+HRBT!E11</f>
        <v>749.14285714285711</v>
      </c>
    </row>
    <row r="1401" spans="1:9" x14ac:dyDescent="0.25">
      <c r="A1401" t="s">
        <v>60</v>
      </c>
      <c r="B1401" t="s">
        <v>50</v>
      </c>
      <c r="C1401" t="s">
        <v>81</v>
      </c>
      <c r="D1401" t="s">
        <v>11</v>
      </c>
      <c r="E1401" t="s">
        <v>3</v>
      </c>
      <c r="F1401" s="19">
        <v>0.20833333333333301</v>
      </c>
      <c r="G1401" s="25">
        <v>5</v>
      </c>
      <c r="H1401" s="19" t="str">
        <f t="shared" si="24"/>
        <v>HRBT Toward Va Beach Summer Wednesday 5</v>
      </c>
      <c r="I1401" s="14">
        <f>+HRBT!E12</f>
        <v>2315.2857142857142</v>
      </c>
    </row>
    <row r="1402" spans="1:9" x14ac:dyDescent="0.25">
      <c r="A1402" t="s">
        <v>60</v>
      </c>
      <c r="B1402" t="s">
        <v>50</v>
      </c>
      <c r="C1402" t="s">
        <v>81</v>
      </c>
      <c r="D1402" t="s">
        <v>11</v>
      </c>
      <c r="E1402" t="s">
        <v>3</v>
      </c>
      <c r="F1402" s="19">
        <v>0.25</v>
      </c>
      <c r="G1402" s="25">
        <v>6</v>
      </c>
      <c r="H1402" s="19" t="str">
        <f t="shared" si="24"/>
        <v>HRBT Toward Va Beach Summer Wednesday 6</v>
      </c>
      <c r="I1402" s="11">
        <f>+HRBT!E13</f>
        <v>3407.0714285714284</v>
      </c>
    </row>
    <row r="1403" spans="1:9" x14ac:dyDescent="0.25">
      <c r="A1403" t="s">
        <v>60</v>
      </c>
      <c r="B1403" t="s">
        <v>50</v>
      </c>
      <c r="C1403" t="s">
        <v>81</v>
      </c>
      <c r="D1403" t="s">
        <v>11</v>
      </c>
      <c r="E1403" t="s">
        <v>3</v>
      </c>
      <c r="F1403" s="19">
        <v>0.29166666666666702</v>
      </c>
      <c r="G1403" s="25">
        <v>7</v>
      </c>
      <c r="H1403" s="19" t="str">
        <f t="shared" si="24"/>
        <v>HRBT Toward Va Beach Summer Wednesday 7</v>
      </c>
      <c r="I1403" s="14">
        <f>+HRBT!E14</f>
        <v>3408.0714285714284</v>
      </c>
    </row>
    <row r="1404" spans="1:9" x14ac:dyDescent="0.25">
      <c r="A1404" t="s">
        <v>60</v>
      </c>
      <c r="B1404" t="s">
        <v>50</v>
      </c>
      <c r="C1404" t="s">
        <v>81</v>
      </c>
      <c r="D1404" t="s">
        <v>11</v>
      </c>
      <c r="E1404" t="s">
        <v>3</v>
      </c>
      <c r="F1404" s="19">
        <v>0.33333333333333298</v>
      </c>
      <c r="G1404" s="25">
        <v>8</v>
      </c>
      <c r="H1404" s="19" t="str">
        <f t="shared" si="24"/>
        <v>HRBT Toward Va Beach Summer Wednesday 8</v>
      </c>
      <c r="I1404" s="11">
        <f>+HRBT!E15</f>
        <v>3087</v>
      </c>
    </row>
    <row r="1405" spans="1:9" x14ac:dyDescent="0.25">
      <c r="A1405" t="s">
        <v>60</v>
      </c>
      <c r="B1405" t="s">
        <v>50</v>
      </c>
      <c r="C1405" t="s">
        <v>81</v>
      </c>
      <c r="D1405" t="s">
        <v>11</v>
      </c>
      <c r="E1405" t="s">
        <v>3</v>
      </c>
      <c r="F1405" s="19">
        <v>0.375</v>
      </c>
      <c r="G1405" s="25">
        <v>9</v>
      </c>
      <c r="H1405" s="19" t="str">
        <f t="shared" si="24"/>
        <v>HRBT Toward Va Beach Summer Wednesday 9</v>
      </c>
      <c r="I1405" s="14">
        <f>+HRBT!E16</f>
        <v>2838.4285714285716</v>
      </c>
    </row>
    <row r="1406" spans="1:9" x14ac:dyDescent="0.25">
      <c r="A1406" t="s">
        <v>60</v>
      </c>
      <c r="B1406" t="s">
        <v>50</v>
      </c>
      <c r="C1406" t="s">
        <v>81</v>
      </c>
      <c r="D1406" t="s">
        <v>11</v>
      </c>
      <c r="E1406" t="s">
        <v>3</v>
      </c>
      <c r="F1406" s="19">
        <v>0.41666666666666702</v>
      </c>
      <c r="G1406" s="25">
        <v>10</v>
      </c>
      <c r="H1406" s="19" t="str">
        <f t="shared" si="24"/>
        <v>HRBT Toward Va Beach Summer Wednesday 10</v>
      </c>
      <c r="I1406" s="11">
        <f>+HRBT!E17</f>
        <v>2664.1428571428573</v>
      </c>
    </row>
    <row r="1407" spans="1:9" x14ac:dyDescent="0.25">
      <c r="A1407" t="s">
        <v>60</v>
      </c>
      <c r="B1407" t="s">
        <v>50</v>
      </c>
      <c r="C1407" t="s">
        <v>81</v>
      </c>
      <c r="D1407" t="s">
        <v>11</v>
      </c>
      <c r="E1407" t="s">
        <v>3</v>
      </c>
      <c r="F1407" s="19">
        <v>0.45833333333333298</v>
      </c>
      <c r="G1407" s="25">
        <v>11</v>
      </c>
      <c r="H1407" s="19" t="str">
        <f t="shared" si="24"/>
        <v>HRBT Toward Va Beach Summer Wednesday 11</v>
      </c>
      <c r="I1407" s="14">
        <f>+HRBT!E18</f>
        <v>2419.5714285714289</v>
      </c>
    </row>
    <row r="1408" spans="1:9" x14ac:dyDescent="0.25">
      <c r="A1408" t="s">
        <v>60</v>
      </c>
      <c r="B1408" t="s">
        <v>50</v>
      </c>
      <c r="C1408" t="s">
        <v>81</v>
      </c>
      <c r="D1408" t="s">
        <v>11</v>
      </c>
      <c r="E1408" t="s">
        <v>3</v>
      </c>
      <c r="F1408" s="19">
        <v>0.5</v>
      </c>
      <c r="G1408" s="25">
        <v>12</v>
      </c>
      <c r="H1408" s="19" t="str">
        <f t="shared" si="24"/>
        <v>HRBT Toward Va Beach Summer Wednesday 12</v>
      </c>
      <c r="I1408" s="11">
        <f>+HRBT!E19</f>
        <v>2481</v>
      </c>
    </row>
    <row r="1409" spans="1:9" x14ac:dyDescent="0.25">
      <c r="A1409" t="s">
        <v>60</v>
      </c>
      <c r="B1409" t="s">
        <v>50</v>
      </c>
      <c r="C1409" t="s">
        <v>81</v>
      </c>
      <c r="D1409" t="s">
        <v>11</v>
      </c>
      <c r="E1409" t="s">
        <v>3</v>
      </c>
      <c r="F1409" s="19">
        <v>0.54166666666666696</v>
      </c>
      <c r="G1409" s="25">
        <v>13</v>
      </c>
      <c r="H1409" s="19" t="str">
        <f t="shared" si="24"/>
        <v>HRBT Toward Va Beach Summer Wednesday 13</v>
      </c>
      <c r="I1409" s="14">
        <f>+HRBT!E20</f>
        <v>2536.9285714285716</v>
      </c>
    </row>
    <row r="1410" spans="1:9" x14ac:dyDescent="0.25">
      <c r="A1410" t="s">
        <v>60</v>
      </c>
      <c r="B1410" t="s">
        <v>50</v>
      </c>
      <c r="C1410" t="s">
        <v>81</v>
      </c>
      <c r="D1410" t="s">
        <v>11</v>
      </c>
      <c r="E1410" t="s">
        <v>3</v>
      </c>
      <c r="F1410" s="19">
        <v>0.58333333333333304</v>
      </c>
      <c r="G1410" s="25">
        <v>14</v>
      </c>
      <c r="H1410" s="19" t="str">
        <f t="shared" si="24"/>
        <v>HRBT Toward Va Beach Summer Wednesday 14</v>
      </c>
      <c r="I1410" s="11">
        <f>+HRBT!E21</f>
        <v>2774.7142857142858</v>
      </c>
    </row>
    <row r="1411" spans="1:9" x14ac:dyDescent="0.25">
      <c r="A1411" t="s">
        <v>60</v>
      </c>
      <c r="B1411" t="s">
        <v>50</v>
      </c>
      <c r="C1411" t="s">
        <v>81</v>
      </c>
      <c r="D1411" t="s">
        <v>11</v>
      </c>
      <c r="E1411" t="s">
        <v>3</v>
      </c>
      <c r="F1411" s="19">
        <v>0.625</v>
      </c>
      <c r="G1411" s="25">
        <v>15</v>
      </c>
      <c r="H1411" s="19" t="str">
        <f t="shared" si="24"/>
        <v>HRBT Toward Va Beach Summer Wednesday 15</v>
      </c>
      <c r="I1411" s="14">
        <f>+HRBT!E22</f>
        <v>2964.2142857142858</v>
      </c>
    </row>
    <row r="1412" spans="1:9" x14ac:dyDescent="0.25">
      <c r="A1412" t="s">
        <v>60</v>
      </c>
      <c r="B1412" t="s">
        <v>50</v>
      </c>
      <c r="C1412" t="s">
        <v>81</v>
      </c>
      <c r="D1412" t="s">
        <v>11</v>
      </c>
      <c r="E1412" t="s">
        <v>3</v>
      </c>
      <c r="F1412" s="19">
        <v>0.66666666666666696</v>
      </c>
      <c r="G1412" s="25">
        <v>16</v>
      </c>
      <c r="H1412" s="19" t="str">
        <f t="shared" si="24"/>
        <v>HRBT Toward Va Beach Summer Wednesday 16</v>
      </c>
      <c r="I1412" s="11">
        <f>+HRBT!E23</f>
        <v>2978.6428571428569</v>
      </c>
    </row>
    <row r="1413" spans="1:9" x14ac:dyDescent="0.25">
      <c r="A1413" t="s">
        <v>60</v>
      </c>
      <c r="B1413" t="s">
        <v>50</v>
      </c>
      <c r="C1413" t="s">
        <v>81</v>
      </c>
      <c r="D1413" t="s">
        <v>11</v>
      </c>
      <c r="E1413" t="s">
        <v>3</v>
      </c>
      <c r="F1413" s="19">
        <v>0.70833333333333304</v>
      </c>
      <c r="G1413" s="25">
        <v>17</v>
      </c>
      <c r="H1413" s="19" t="str">
        <f t="shared" ref="H1413:H1476" si="25">+CONCATENATE(A1413," ",C1413," ",D1413," ",E1413," ",G1413)</f>
        <v>HRBT Toward Va Beach Summer Wednesday 17</v>
      </c>
      <c r="I1413" s="14">
        <f>+HRBT!E24</f>
        <v>2994.0714285714284</v>
      </c>
    </row>
    <row r="1414" spans="1:9" x14ac:dyDescent="0.25">
      <c r="A1414" t="s">
        <v>60</v>
      </c>
      <c r="B1414" t="s">
        <v>50</v>
      </c>
      <c r="C1414" t="s">
        <v>81</v>
      </c>
      <c r="D1414" t="s">
        <v>11</v>
      </c>
      <c r="E1414" t="s">
        <v>3</v>
      </c>
      <c r="F1414" s="19">
        <v>0.75</v>
      </c>
      <c r="G1414" s="25">
        <v>18</v>
      </c>
      <c r="H1414" s="19" t="str">
        <f t="shared" si="25"/>
        <v>HRBT Toward Va Beach Summer Wednesday 18</v>
      </c>
      <c r="I1414" s="11">
        <f>+HRBT!E25</f>
        <v>2851.8571428571431</v>
      </c>
    </row>
    <row r="1415" spans="1:9" x14ac:dyDescent="0.25">
      <c r="A1415" t="s">
        <v>60</v>
      </c>
      <c r="B1415" t="s">
        <v>50</v>
      </c>
      <c r="C1415" t="s">
        <v>81</v>
      </c>
      <c r="D1415" t="s">
        <v>11</v>
      </c>
      <c r="E1415" t="s">
        <v>3</v>
      </c>
      <c r="F1415" s="19">
        <v>0.79166666666666696</v>
      </c>
      <c r="G1415" s="25">
        <v>19</v>
      </c>
      <c r="H1415" s="19" t="str">
        <f t="shared" si="25"/>
        <v>HRBT Toward Va Beach Summer Wednesday 19</v>
      </c>
      <c r="I1415" s="14">
        <f>+HRBT!E26</f>
        <v>2136.7857142857142</v>
      </c>
    </row>
    <row r="1416" spans="1:9" x14ac:dyDescent="0.25">
      <c r="A1416" t="s">
        <v>60</v>
      </c>
      <c r="B1416" t="s">
        <v>50</v>
      </c>
      <c r="C1416" t="s">
        <v>81</v>
      </c>
      <c r="D1416" t="s">
        <v>11</v>
      </c>
      <c r="E1416" t="s">
        <v>3</v>
      </c>
      <c r="F1416" s="19">
        <v>0.83333333333333304</v>
      </c>
      <c r="G1416" s="25">
        <v>20</v>
      </c>
      <c r="H1416" s="19" t="str">
        <f t="shared" si="25"/>
        <v>HRBT Toward Va Beach Summer Wednesday 20</v>
      </c>
      <c r="I1416" s="11">
        <f>+HRBT!E27</f>
        <v>1625.7142857142858</v>
      </c>
    </row>
    <row r="1417" spans="1:9" x14ac:dyDescent="0.25">
      <c r="A1417" t="s">
        <v>60</v>
      </c>
      <c r="B1417" t="s">
        <v>50</v>
      </c>
      <c r="C1417" t="s">
        <v>81</v>
      </c>
      <c r="D1417" t="s">
        <v>11</v>
      </c>
      <c r="E1417" t="s">
        <v>3</v>
      </c>
      <c r="F1417" s="19">
        <v>0.875</v>
      </c>
      <c r="G1417" s="25">
        <v>21</v>
      </c>
      <c r="H1417" s="19" t="str">
        <f t="shared" si="25"/>
        <v>HRBT Toward Va Beach Summer Wednesday 21</v>
      </c>
      <c r="I1417" s="14">
        <f>+HRBT!E28</f>
        <v>1374.2857142857144</v>
      </c>
    </row>
    <row r="1418" spans="1:9" x14ac:dyDescent="0.25">
      <c r="A1418" t="s">
        <v>60</v>
      </c>
      <c r="B1418" t="s">
        <v>50</v>
      </c>
      <c r="C1418" t="s">
        <v>81</v>
      </c>
      <c r="D1418" t="s">
        <v>11</v>
      </c>
      <c r="E1418" t="s">
        <v>3</v>
      </c>
      <c r="F1418" s="19">
        <v>0.91666666666666696</v>
      </c>
      <c r="G1418" s="25">
        <v>22</v>
      </c>
      <c r="H1418" s="19" t="str">
        <f t="shared" si="25"/>
        <v>HRBT Toward Va Beach Summer Wednesday 22</v>
      </c>
      <c r="I1418" s="11">
        <f>+HRBT!E29</f>
        <v>1092.3571428571429</v>
      </c>
    </row>
    <row r="1419" spans="1:9" ht="15.75" thickBot="1" x14ac:dyDescent="0.3">
      <c r="A1419" t="s">
        <v>60</v>
      </c>
      <c r="B1419" t="s">
        <v>50</v>
      </c>
      <c r="C1419" t="s">
        <v>81</v>
      </c>
      <c r="D1419" t="s">
        <v>11</v>
      </c>
      <c r="E1419" t="s">
        <v>3</v>
      </c>
      <c r="F1419" s="19">
        <v>0.95833333333333304</v>
      </c>
      <c r="G1419" s="25">
        <v>23</v>
      </c>
      <c r="H1419" s="19" t="str">
        <f t="shared" si="25"/>
        <v>HRBT Toward Va Beach Summer Wednesday 23</v>
      </c>
      <c r="I1419" s="16">
        <f>+HRBT!E30</f>
        <v>766.42857142857144</v>
      </c>
    </row>
    <row r="1420" spans="1:9" x14ac:dyDescent="0.25">
      <c r="A1420" t="s">
        <v>60</v>
      </c>
      <c r="B1420" t="s">
        <v>50</v>
      </c>
      <c r="C1420" t="s">
        <v>81</v>
      </c>
      <c r="D1420" t="s">
        <v>11</v>
      </c>
      <c r="E1420" t="s">
        <v>4</v>
      </c>
      <c r="F1420" s="19">
        <v>0</v>
      </c>
      <c r="G1420" s="25">
        <v>0</v>
      </c>
      <c r="H1420" s="19" t="str">
        <f t="shared" si="25"/>
        <v>HRBT Toward Va Beach Summer Thursday 0</v>
      </c>
      <c r="I1420" s="11">
        <f>+HRBT!F7</f>
        <v>550.15384615384619</v>
      </c>
    </row>
    <row r="1421" spans="1:9" x14ac:dyDescent="0.25">
      <c r="A1421" t="s">
        <v>60</v>
      </c>
      <c r="B1421" t="s">
        <v>50</v>
      </c>
      <c r="C1421" t="s">
        <v>81</v>
      </c>
      <c r="D1421" t="s">
        <v>11</v>
      </c>
      <c r="E1421" t="s">
        <v>4</v>
      </c>
      <c r="F1421" s="19">
        <v>4.1666666666666664E-2</v>
      </c>
      <c r="G1421" s="25">
        <v>1</v>
      </c>
      <c r="H1421" s="19" t="str">
        <f t="shared" si="25"/>
        <v>HRBT Toward Va Beach Summer Thursday 1</v>
      </c>
      <c r="I1421" s="14">
        <f>+HRBT!F8</f>
        <v>312.76923076923077</v>
      </c>
    </row>
    <row r="1422" spans="1:9" x14ac:dyDescent="0.25">
      <c r="A1422" t="s">
        <v>60</v>
      </c>
      <c r="B1422" t="s">
        <v>50</v>
      </c>
      <c r="C1422" t="s">
        <v>81</v>
      </c>
      <c r="D1422" t="s">
        <v>11</v>
      </c>
      <c r="E1422" t="s">
        <v>4</v>
      </c>
      <c r="F1422" s="19">
        <v>8.3333333333333329E-2</v>
      </c>
      <c r="G1422" s="25">
        <v>2</v>
      </c>
      <c r="H1422" s="19" t="str">
        <f t="shared" si="25"/>
        <v>HRBT Toward Va Beach Summer Thursday 2</v>
      </c>
      <c r="I1422" s="11">
        <f>+HRBT!F9</f>
        <v>281.84615384615381</v>
      </c>
    </row>
    <row r="1423" spans="1:9" x14ac:dyDescent="0.25">
      <c r="A1423" t="s">
        <v>60</v>
      </c>
      <c r="B1423" t="s">
        <v>50</v>
      </c>
      <c r="C1423" t="s">
        <v>81</v>
      </c>
      <c r="D1423" t="s">
        <v>11</v>
      </c>
      <c r="E1423" t="s">
        <v>4</v>
      </c>
      <c r="F1423" s="19">
        <v>0.125</v>
      </c>
      <c r="G1423" s="25">
        <v>3</v>
      </c>
      <c r="H1423" s="19" t="str">
        <f t="shared" si="25"/>
        <v>HRBT Toward Va Beach Summer Thursday 3</v>
      </c>
      <c r="I1423" s="14">
        <f>+HRBT!F10</f>
        <v>299.76923076923077</v>
      </c>
    </row>
    <row r="1424" spans="1:9" x14ac:dyDescent="0.25">
      <c r="A1424" t="s">
        <v>60</v>
      </c>
      <c r="B1424" t="s">
        <v>50</v>
      </c>
      <c r="C1424" t="s">
        <v>81</v>
      </c>
      <c r="D1424" t="s">
        <v>11</v>
      </c>
      <c r="E1424" t="s">
        <v>4</v>
      </c>
      <c r="F1424" s="19">
        <v>0.16666666666666699</v>
      </c>
      <c r="G1424" s="25">
        <v>4</v>
      </c>
      <c r="H1424" s="19" t="str">
        <f t="shared" si="25"/>
        <v>HRBT Toward Va Beach Summer Thursday 4</v>
      </c>
      <c r="I1424" s="11">
        <f>+HRBT!F11</f>
        <v>698.23076923076928</v>
      </c>
    </row>
    <row r="1425" spans="1:9" x14ac:dyDescent="0.25">
      <c r="A1425" t="s">
        <v>60</v>
      </c>
      <c r="B1425" t="s">
        <v>50</v>
      </c>
      <c r="C1425" t="s">
        <v>81</v>
      </c>
      <c r="D1425" t="s">
        <v>11</v>
      </c>
      <c r="E1425" t="s">
        <v>4</v>
      </c>
      <c r="F1425" s="19">
        <v>0.20833333333333301</v>
      </c>
      <c r="G1425" s="25">
        <v>5</v>
      </c>
      <c r="H1425" s="19" t="str">
        <f t="shared" si="25"/>
        <v>HRBT Toward Va Beach Summer Thursday 5</v>
      </c>
      <c r="I1425" s="14">
        <f>+HRBT!F12</f>
        <v>2312.7692307692309</v>
      </c>
    </row>
    <row r="1426" spans="1:9" x14ac:dyDescent="0.25">
      <c r="A1426" t="s">
        <v>60</v>
      </c>
      <c r="B1426" t="s">
        <v>50</v>
      </c>
      <c r="C1426" t="s">
        <v>81</v>
      </c>
      <c r="D1426" t="s">
        <v>11</v>
      </c>
      <c r="E1426" t="s">
        <v>4</v>
      </c>
      <c r="F1426" s="19">
        <v>0.25</v>
      </c>
      <c r="G1426" s="25">
        <v>6</v>
      </c>
      <c r="H1426" s="19" t="str">
        <f t="shared" si="25"/>
        <v>HRBT Toward Va Beach Summer Thursday 6</v>
      </c>
      <c r="I1426" s="11">
        <f>+HRBT!F13</f>
        <v>3334.3846153846152</v>
      </c>
    </row>
    <row r="1427" spans="1:9" x14ac:dyDescent="0.25">
      <c r="A1427" t="s">
        <v>60</v>
      </c>
      <c r="B1427" t="s">
        <v>50</v>
      </c>
      <c r="C1427" t="s">
        <v>81</v>
      </c>
      <c r="D1427" t="s">
        <v>11</v>
      </c>
      <c r="E1427" t="s">
        <v>4</v>
      </c>
      <c r="F1427" s="19">
        <v>0.29166666666666702</v>
      </c>
      <c r="G1427" s="25">
        <v>7</v>
      </c>
      <c r="H1427" s="19" t="str">
        <f t="shared" si="25"/>
        <v>HRBT Toward Va Beach Summer Thursday 7</v>
      </c>
      <c r="I1427" s="14">
        <f>+HRBT!F14</f>
        <v>3414.5384615384614</v>
      </c>
    </row>
    <row r="1428" spans="1:9" x14ac:dyDescent="0.25">
      <c r="A1428" t="s">
        <v>60</v>
      </c>
      <c r="B1428" t="s">
        <v>50</v>
      </c>
      <c r="C1428" t="s">
        <v>81</v>
      </c>
      <c r="D1428" t="s">
        <v>11</v>
      </c>
      <c r="E1428" t="s">
        <v>4</v>
      </c>
      <c r="F1428" s="19">
        <v>0.33333333333333298</v>
      </c>
      <c r="G1428" s="25">
        <v>8</v>
      </c>
      <c r="H1428" s="19" t="str">
        <f t="shared" si="25"/>
        <v>HRBT Toward Va Beach Summer Thursday 8</v>
      </c>
      <c r="I1428" s="11">
        <f>+HRBT!F15</f>
        <v>3050.7692307692305</v>
      </c>
    </row>
    <row r="1429" spans="1:9" x14ac:dyDescent="0.25">
      <c r="A1429" t="s">
        <v>60</v>
      </c>
      <c r="B1429" t="s">
        <v>50</v>
      </c>
      <c r="C1429" t="s">
        <v>81</v>
      </c>
      <c r="D1429" t="s">
        <v>11</v>
      </c>
      <c r="E1429" t="s">
        <v>4</v>
      </c>
      <c r="F1429" s="19">
        <v>0.375</v>
      </c>
      <c r="G1429" s="25">
        <v>9</v>
      </c>
      <c r="H1429" s="19" t="str">
        <f t="shared" si="25"/>
        <v>HRBT Toward Va Beach Summer Thursday 9</v>
      </c>
      <c r="I1429" s="14">
        <f>+HRBT!F16</f>
        <v>2761.0769230769229</v>
      </c>
    </row>
    <row r="1430" spans="1:9" x14ac:dyDescent="0.25">
      <c r="A1430" t="s">
        <v>60</v>
      </c>
      <c r="B1430" t="s">
        <v>50</v>
      </c>
      <c r="C1430" t="s">
        <v>81</v>
      </c>
      <c r="D1430" t="s">
        <v>11</v>
      </c>
      <c r="E1430" t="s">
        <v>4</v>
      </c>
      <c r="F1430" s="19">
        <v>0.41666666666666702</v>
      </c>
      <c r="G1430" s="25">
        <v>10</v>
      </c>
      <c r="H1430" s="19" t="str">
        <f t="shared" si="25"/>
        <v>HRBT Toward Va Beach Summer Thursday 10</v>
      </c>
      <c r="I1430" s="11">
        <f>+HRBT!F17</f>
        <v>2650.4615384615386</v>
      </c>
    </row>
    <row r="1431" spans="1:9" x14ac:dyDescent="0.25">
      <c r="A1431" t="s">
        <v>60</v>
      </c>
      <c r="B1431" t="s">
        <v>50</v>
      </c>
      <c r="C1431" t="s">
        <v>81</v>
      </c>
      <c r="D1431" t="s">
        <v>11</v>
      </c>
      <c r="E1431" t="s">
        <v>4</v>
      </c>
      <c r="F1431" s="19">
        <v>0.45833333333333298</v>
      </c>
      <c r="G1431" s="25">
        <v>11</v>
      </c>
      <c r="H1431" s="19" t="str">
        <f t="shared" si="25"/>
        <v>HRBT Toward Va Beach Summer Thursday 11</v>
      </c>
      <c r="I1431" s="14">
        <f>+HRBT!F18</f>
        <v>2634.6923076923076</v>
      </c>
    </row>
    <row r="1432" spans="1:9" x14ac:dyDescent="0.25">
      <c r="A1432" t="s">
        <v>60</v>
      </c>
      <c r="B1432" t="s">
        <v>50</v>
      </c>
      <c r="C1432" t="s">
        <v>81</v>
      </c>
      <c r="D1432" t="s">
        <v>11</v>
      </c>
      <c r="E1432" t="s">
        <v>4</v>
      </c>
      <c r="F1432" s="19">
        <v>0.5</v>
      </c>
      <c r="G1432" s="25">
        <v>12</v>
      </c>
      <c r="H1432" s="19" t="str">
        <f t="shared" si="25"/>
        <v>HRBT Toward Va Beach Summer Thursday 12</v>
      </c>
      <c r="I1432" s="11">
        <f>+HRBT!F19</f>
        <v>2785.6153846153848</v>
      </c>
    </row>
    <row r="1433" spans="1:9" x14ac:dyDescent="0.25">
      <c r="A1433" t="s">
        <v>60</v>
      </c>
      <c r="B1433" t="s">
        <v>50</v>
      </c>
      <c r="C1433" t="s">
        <v>81</v>
      </c>
      <c r="D1433" t="s">
        <v>11</v>
      </c>
      <c r="E1433" t="s">
        <v>4</v>
      </c>
      <c r="F1433" s="19">
        <v>0.54166666666666696</v>
      </c>
      <c r="G1433" s="25">
        <v>13</v>
      </c>
      <c r="H1433" s="19" t="str">
        <f t="shared" si="25"/>
        <v>HRBT Toward Va Beach Summer Thursday 13</v>
      </c>
      <c r="I1433" s="14">
        <f>+HRBT!F20</f>
        <v>2759.0769230769229</v>
      </c>
    </row>
    <row r="1434" spans="1:9" x14ac:dyDescent="0.25">
      <c r="A1434" t="s">
        <v>60</v>
      </c>
      <c r="B1434" t="s">
        <v>50</v>
      </c>
      <c r="C1434" t="s">
        <v>81</v>
      </c>
      <c r="D1434" t="s">
        <v>11</v>
      </c>
      <c r="E1434" t="s">
        <v>4</v>
      </c>
      <c r="F1434" s="19">
        <v>0.58333333333333304</v>
      </c>
      <c r="G1434" s="25">
        <v>14</v>
      </c>
      <c r="H1434" s="19" t="str">
        <f t="shared" si="25"/>
        <v>HRBT Toward Va Beach Summer Thursday 14</v>
      </c>
      <c r="I1434" s="11">
        <f>+HRBT!F21</f>
        <v>2869.4615384615386</v>
      </c>
    </row>
    <row r="1435" spans="1:9" x14ac:dyDescent="0.25">
      <c r="A1435" t="s">
        <v>60</v>
      </c>
      <c r="B1435" t="s">
        <v>50</v>
      </c>
      <c r="C1435" t="s">
        <v>81</v>
      </c>
      <c r="D1435" t="s">
        <v>11</v>
      </c>
      <c r="E1435" t="s">
        <v>4</v>
      </c>
      <c r="F1435" s="19">
        <v>0.625</v>
      </c>
      <c r="G1435" s="25">
        <v>15</v>
      </c>
      <c r="H1435" s="19" t="str">
        <f t="shared" si="25"/>
        <v>HRBT Toward Va Beach Summer Thursday 15</v>
      </c>
      <c r="I1435" s="14">
        <f>+HRBT!F22</f>
        <v>2953</v>
      </c>
    </row>
    <row r="1436" spans="1:9" x14ac:dyDescent="0.25">
      <c r="A1436" t="s">
        <v>60</v>
      </c>
      <c r="B1436" t="s">
        <v>50</v>
      </c>
      <c r="C1436" t="s">
        <v>81</v>
      </c>
      <c r="D1436" t="s">
        <v>11</v>
      </c>
      <c r="E1436" t="s">
        <v>4</v>
      </c>
      <c r="F1436" s="19">
        <v>0.66666666666666696</v>
      </c>
      <c r="G1436" s="25">
        <v>16</v>
      </c>
      <c r="H1436" s="19" t="str">
        <f t="shared" si="25"/>
        <v>HRBT Toward Va Beach Summer Thursday 16</v>
      </c>
      <c r="I1436" s="11">
        <f>+HRBT!F23</f>
        <v>2985.6923076923076</v>
      </c>
    </row>
    <row r="1437" spans="1:9" x14ac:dyDescent="0.25">
      <c r="A1437" t="s">
        <v>60</v>
      </c>
      <c r="B1437" t="s">
        <v>50</v>
      </c>
      <c r="C1437" t="s">
        <v>81</v>
      </c>
      <c r="D1437" t="s">
        <v>11</v>
      </c>
      <c r="E1437" t="s">
        <v>4</v>
      </c>
      <c r="F1437" s="19">
        <v>0.70833333333333304</v>
      </c>
      <c r="G1437" s="25">
        <v>17</v>
      </c>
      <c r="H1437" s="19" t="str">
        <f t="shared" si="25"/>
        <v>HRBT Toward Va Beach Summer Thursday 17</v>
      </c>
      <c r="I1437" s="14">
        <f>+HRBT!F24</f>
        <v>2969.4615384615386</v>
      </c>
    </row>
    <row r="1438" spans="1:9" x14ac:dyDescent="0.25">
      <c r="A1438" t="s">
        <v>60</v>
      </c>
      <c r="B1438" t="s">
        <v>50</v>
      </c>
      <c r="C1438" t="s">
        <v>81</v>
      </c>
      <c r="D1438" t="s">
        <v>11</v>
      </c>
      <c r="E1438" t="s">
        <v>4</v>
      </c>
      <c r="F1438" s="19">
        <v>0.75</v>
      </c>
      <c r="G1438" s="25">
        <v>18</v>
      </c>
      <c r="H1438" s="19" t="str">
        <f t="shared" si="25"/>
        <v>HRBT Toward Va Beach Summer Thursday 18</v>
      </c>
      <c r="I1438" s="11">
        <f>+HRBT!F25</f>
        <v>2910.8461538461543</v>
      </c>
    </row>
    <row r="1439" spans="1:9" x14ac:dyDescent="0.25">
      <c r="A1439" t="s">
        <v>60</v>
      </c>
      <c r="B1439" t="s">
        <v>50</v>
      </c>
      <c r="C1439" t="s">
        <v>81</v>
      </c>
      <c r="D1439" t="s">
        <v>11</v>
      </c>
      <c r="E1439" t="s">
        <v>4</v>
      </c>
      <c r="F1439" s="19">
        <v>0.79166666666666696</v>
      </c>
      <c r="G1439" s="25">
        <v>19</v>
      </c>
      <c r="H1439" s="19" t="str">
        <f t="shared" si="25"/>
        <v>HRBT Toward Va Beach Summer Thursday 19</v>
      </c>
      <c r="I1439" s="14">
        <f>+HRBT!F26</f>
        <v>2352.0769230769233</v>
      </c>
    </row>
    <row r="1440" spans="1:9" x14ac:dyDescent="0.25">
      <c r="A1440" t="s">
        <v>60</v>
      </c>
      <c r="B1440" t="s">
        <v>50</v>
      </c>
      <c r="C1440" t="s">
        <v>81</v>
      </c>
      <c r="D1440" t="s">
        <v>11</v>
      </c>
      <c r="E1440" t="s">
        <v>4</v>
      </c>
      <c r="F1440" s="19">
        <v>0.83333333333333304</v>
      </c>
      <c r="G1440" s="25">
        <v>20</v>
      </c>
      <c r="H1440" s="19" t="str">
        <f t="shared" si="25"/>
        <v>HRBT Toward Va Beach Summer Thursday 20</v>
      </c>
      <c r="I1440" s="11">
        <f>+HRBT!F27</f>
        <v>1900.6923076923076</v>
      </c>
    </row>
    <row r="1441" spans="1:9" x14ac:dyDescent="0.25">
      <c r="A1441" t="s">
        <v>60</v>
      </c>
      <c r="B1441" t="s">
        <v>50</v>
      </c>
      <c r="C1441" t="s">
        <v>81</v>
      </c>
      <c r="D1441" t="s">
        <v>11</v>
      </c>
      <c r="E1441" t="s">
        <v>4</v>
      </c>
      <c r="F1441" s="19">
        <v>0.875</v>
      </c>
      <c r="G1441" s="25">
        <v>21</v>
      </c>
      <c r="H1441" s="19" t="str">
        <f t="shared" si="25"/>
        <v>HRBT Toward Va Beach Summer Thursday 21</v>
      </c>
      <c r="I1441" s="14">
        <f>+HRBT!F28</f>
        <v>1494.4615384615386</v>
      </c>
    </row>
    <row r="1442" spans="1:9" x14ac:dyDescent="0.25">
      <c r="A1442" t="s">
        <v>60</v>
      </c>
      <c r="B1442" t="s">
        <v>50</v>
      </c>
      <c r="C1442" t="s">
        <v>81</v>
      </c>
      <c r="D1442" t="s">
        <v>11</v>
      </c>
      <c r="E1442" t="s">
        <v>4</v>
      </c>
      <c r="F1442" s="19">
        <v>0.91666666666666696</v>
      </c>
      <c r="G1442" s="25">
        <v>22</v>
      </c>
      <c r="H1442" s="19" t="str">
        <f t="shared" si="25"/>
        <v>HRBT Toward Va Beach Summer Thursday 22</v>
      </c>
      <c r="I1442" s="11">
        <f>+HRBT!F29</f>
        <v>1272.7692307692307</v>
      </c>
    </row>
    <row r="1443" spans="1:9" ht="15.75" thickBot="1" x14ac:dyDescent="0.3">
      <c r="A1443" t="s">
        <v>60</v>
      </c>
      <c r="B1443" t="s">
        <v>50</v>
      </c>
      <c r="C1443" t="s">
        <v>81</v>
      </c>
      <c r="D1443" t="s">
        <v>11</v>
      </c>
      <c r="E1443" t="s">
        <v>4</v>
      </c>
      <c r="F1443" s="19">
        <v>0.95833333333333304</v>
      </c>
      <c r="G1443" s="25">
        <v>23</v>
      </c>
      <c r="H1443" s="19" t="str">
        <f t="shared" si="25"/>
        <v>HRBT Toward Va Beach Summer Thursday 23</v>
      </c>
      <c r="I1443" s="16">
        <f>+HRBT!F30</f>
        <v>886.69230769230774</v>
      </c>
    </row>
    <row r="1444" spans="1:9" x14ac:dyDescent="0.25">
      <c r="A1444" t="s">
        <v>60</v>
      </c>
      <c r="B1444" t="s">
        <v>50</v>
      </c>
      <c r="C1444" t="s">
        <v>81</v>
      </c>
      <c r="D1444" t="s">
        <v>11</v>
      </c>
      <c r="E1444" t="s">
        <v>5</v>
      </c>
      <c r="F1444" s="19">
        <v>0</v>
      </c>
      <c r="G1444" s="25">
        <v>0</v>
      </c>
      <c r="H1444" s="19" t="str">
        <f t="shared" si="25"/>
        <v>HRBT Toward Va Beach Summer Friday 0</v>
      </c>
      <c r="I1444" s="11">
        <f>+HRBT!G7</f>
        <v>635.84615384615381</v>
      </c>
    </row>
    <row r="1445" spans="1:9" x14ac:dyDescent="0.25">
      <c r="A1445" t="s">
        <v>60</v>
      </c>
      <c r="B1445" t="s">
        <v>50</v>
      </c>
      <c r="C1445" t="s">
        <v>81</v>
      </c>
      <c r="D1445" t="s">
        <v>11</v>
      </c>
      <c r="E1445" t="s">
        <v>5</v>
      </c>
      <c r="F1445" s="19">
        <v>4.1666666666666664E-2</v>
      </c>
      <c r="G1445" s="25">
        <v>1</v>
      </c>
      <c r="H1445" s="19" t="str">
        <f t="shared" si="25"/>
        <v>HRBT Toward Va Beach Summer Friday 1</v>
      </c>
      <c r="I1445" s="14">
        <f>+HRBT!G8</f>
        <v>352.23076923076928</v>
      </c>
    </row>
    <row r="1446" spans="1:9" x14ac:dyDescent="0.25">
      <c r="A1446" t="s">
        <v>60</v>
      </c>
      <c r="B1446" t="s">
        <v>50</v>
      </c>
      <c r="C1446" t="s">
        <v>81</v>
      </c>
      <c r="D1446" t="s">
        <v>11</v>
      </c>
      <c r="E1446" t="s">
        <v>5</v>
      </c>
      <c r="F1446" s="19">
        <v>8.3333333333333329E-2</v>
      </c>
      <c r="G1446" s="25">
        <v>2</v>
      </c>
      <c r="H1446" s="19" t="str">
        <f t="shared" si="25"/>
        <v>HRBT Toward Va Beach Summer Friday 2</v>
      </c>
      <c r="I1446" s="11">
        <f>+HRBT!G9</f>
        <v>278.84615384615387</v>
      </c>
    </row>
    <row r="1447" spans="1:9" x14ac:dyDescent="0.25">
      <c r="A1447" t="s">
        <v>60</v>
      </c>
      <c r="B1447" t="s">
        <v>50</v>
      </c>
      <c r="C1447" t="s">
        <v>81</v>
      </c>
      <c r="D1447" t="s">
        <v>11</v>
      </c>
      <c r="E1447" t="s">
        <v>5</v>
      </c>
      <c r="F1447" s="19">
        <v>0.125</v>
      </c>
      <c r="G1447" s="25">
        <v>3</v>
      </c>
      <c r="H1447" s="19" t="str">
        <f t="shared" si="25"/>
        <v>HRBT Toward Va Beach Summer Friday 3</v>
      </c>
      <c r="I1447" s="14">
        <f>+HRBT!G10</f>
        <v>330.69230769230768</v>
      </c>
    </row>
    <row r="1448" spans="1:9" x14ac:dyDescent="0.25">
      <c r="A1448" t="s">
        <v>60</v>
      </c>
      <c r="B1448" t="s">
        <v>50</v>
      </c>
      <c r="C1448" t="s">
        <v>81</v>
      </c>
      <c r="D1448" t="s">
        <v>11</v>
      </c>
      <c r="E1448" t="s">
        <v>5</v>
      </c>
      <c r="F1448" s="19">
        <v>0.16666666666666699</v>
      </c>
      <c r="G1448" s="25">
        <v>4</v>
      </c>
      <c r="H1448" s="19" t="str">
        <f t="shared" si="25"/>
        <v>HRBT Toward Va Beach Summer Friday 4</v>
      </c>
      <c r="I1448" s="11">
        <f>+HRBT!G11</f>
        <v>702.84615384615392</v>
      </c>
    </row>
    <row r="1449" spans="1:9" x14ac:dyDescent="0.25">
      <c r="A1449" t="s">
        <v>60</v>
      </c>
      <c r="B1449" t="s">
        <v>50</v>
      </c>
      <c r="C1449" t="s">
        <v>81</v>
      </c>
      <c r="D1449" t="s">
        <v>11</v>
      </c>
      <c r="E1449" t="s">
        <v>5</v>
      </c>
      <c r="F1449" s="19">
        <v>0.20833333333333301</v>
      </c>
      <c r="G1449" s="25">
        <v>5</v>
      </c>
      <c r="H1449" s="19" t="str">
        <f t="shared" si="25"/>
        <v>HRBT Toward Va Beach Summer Friday 5</v>
      </c>
      <c r="I1449" s="14">
        <f>+HRBT!G12</f>
        <v>2093.3076923076924</v>
      </c>
    </row>
    <row r="1450" spans="1:9" x14ac:dyDescent="0.25">
      <c r="A1450" t="s">
        <v>60</v>
      </c>
      <c r="B1450" t="s">
        <v>50</v>
      </c>
      <c r="C1450" t="s">
        <v>81</v>
      </c>
      <c r="D1450" t="s">
        <v>11</v>
      </c>
      <c r="E1450" t="s">
        <v>5</v>
      </c>
      <c r="F1450" s="19">
        <v>0.25</v>
      </c>
      <c r="G1450" s="25">
        <v>6</v>
      </c>
      <c r="H1450" s="19" t="str">
        <f t="shared" si="25"/>
        <v>HRBT Toward Va Beach Summer Friday 6</v>
      </c>
      <c r="I1450" s="11">
        <f>+HRBT!G13</f>
        <v>3212.6923076923076</v>
      </c>
    </row>
    <row r="1451" spans="1:9" x14ac:dyDescent="0.25">
      <c r="A1451" t="s">
        <v>60</v>
      </c>
      <c r="B1451" t="s">
        <v>50</v>
      </c>
      <c r="C1451" t="s">
        <v>81</v>
      </c>
      <c r="D1451" t="s">
        <v>11</v>
      </c>
      <c r="E1451" t="s">
        <v>5</v>
      </c>
      <c r="F1451" s="19">
        <v>0.29166666666666702</v>
      </c>
      <c r="G1451" s="25">
        <v>7</v>
      </c>
      <c r="H1451" s="19" t="str">
        <f t="shared" si="25"/>
        <v>HRBT Toward Va Beach Summer Friday 7</v>
      </c>
      <c r="I1451" s="14">
        <f>+HRBT!G14</f>
        <v>3281.1538461538457</v>
      </c>
    </row>
    <row r="1452" spans="1:9" x14ac:dyDescent="0.25">
      <c r="A1452" t="s">
        <v>60</v>
      </c>
      <c r="B1452" t="s">
        <v>50</v>
      </c>
      <c r="C1452" t="s">
        <v>81</v>
      </c>
      <c r="D1452" t="s">
        <v>11</v>
      </c>
      <c r="E1452" t="s">
        <v>5</v>
      </c>
      <c r="F1452" s="19">
        <v>0.33333333333333298</v>
      </c>
      <c r="G1452" s="25">
        <v>8</v>
      </c>
      <c r="H1452" s="19" t="str">
        <f t="shared" si="25"/>
        <v>HRBT Toward Va Beach Summer Friday 8</v>
      </c>
      <c r="I1452" s="11">
        <f>+HRBT!G15</f>
        <v>2916.9230769230767</v>
      </c>
    </row>
    <row r="1453" spans="1:9" x14ac:dyDescent="0.25">
      <c r="A1453" t="s">
        <v>60</v>
      </c>
      <c r="B1453" t="s">
        <v>50</v>
      </c>
      <c r="C1453" t="s">
        <v>81</v>
      </c>
      <c r="D1453" t="s">
        <v>11</v>
      </c>
      <c r="E1453" t="s">
        <v>5</v>
      </c>
      <c r="F1453" s="19">
        <v>0.375</v>
      </c>
      <c r="G1453" s="25">
        <v>9</v>
      </c>
      <c r="H1453" s="19" t="str">
        <f t="shared" si="25"/>
        <v>HRBT Toward Va Beach Summer Friday 9</v>
      </c>
      <c r="I1453" s="14">
        <f>+HRBT!G16</f>
        <v>2619.6923076923076</v>
      </c>
    </row>
    <row r="1454" spans="1:9" x14ac:dyDescent="0.25">
      <c r="A1454" t="s">
        <v>60</v>
      </c>
      <c r="B1454" t="s">
        <v>50</v>
      </c>
      <c r="C1454" t="s">
        <v>81</v>
      </c>
      <c r="D1454" t="s">
        <v>11</v>
      </c>
      <c r="E1454" t="s">
        <v>5</v>
      </c>
      <c r="F1454" s="19">
        <v>0.41666666666666702</v>
      </c>
      <c r="G1454" s="25">
        <v>10</v>
      </c>
      <c r="H1454" s="19" t="str">
        <f t="shared" si="25"/>
        <v>HRBT Toward Va Beach Summer Friday 10</v>
      </c>
      <c r="I1454" s="11">
        <f>+HRBT!G17</f>
        <v>2730.3076923076924</v>
      </c>
    </row>
    <row r="1455" spans="1:9" x14ac:dyDescent="0.25">
      <c r="A1455" t="s">
        <v>60</v>
      </c>
      <c r="B1455" t="s">
        <v>50</v>
      </c>
      <c r="C1455" t="s">
        <v>81</v>
      </c>
      <c r="D1455" t="s">
        <v>11</v>
      </c>
      <c r="E1455" t="s">
        <v>5</v>
      </c>
      <c r="F1455" s="19">
        <v>0.45833333333333298</v>
      </c>
      <c r="G1455" s="25">
        <v>11</v>
      </c>
      <c r="H1455" s="19" t="str">
        <f t="shared" si="25"/>
        <v>HRBT Toward Va Beach Summer Friday 11</v>
      </c>
      <c r="I1455" s="14">
        <f>+HRBT!G18</f>
        <v>2747.4615384615381</v>
      </c>
    </row>
    <row r="1456" spans="1:9" x14ac:dyDescent="0.25">
      <c r="A1456" t="s">
        <v>60</v>
      </c>
      <c r="B1456" t="s">
        <v>50</v>
      </c>
      <c r="C1456" t="s">
        <v>81</v>
      </c>
      <c r="D1456" t="s">
        <v>11</v>
      </c>
      <c r="E1456" t="s">
        <v>5</v>
      </c>
      <c r="F1456" s="19">
        <v>0.5</v>
      </c>
      <c r="G1456" s="25">
        <v>12</v>
      </c>
      <c r="H1456" s="19" t="str">
        <f t="shared" si="25"/>
        <v>HRBT Toward Va Beach Summer Friday 12</v>
      </c>
      <c r="I1456" s="11">
        <f>+HRBT!G19</f>
        <v>2724.8461538461538</v>
      </c>
    </row>
    <row r="1457" spans="1:9" x14ac:dyDescent="0.25">
      <c r="A1457" t="s">
        <v>60</v>
      </c>
      <c r="B1457" t="s">
        <v>50</v>
      </c>
      <c r="C1457" t="s">
        <v>81</v>
      </c>
      <c r="D1457" t="s">
        <v>11</v>
      </c>
      <c r="E1457" t="s">
        <v>5</v>
      </c>
      <c r="F1457" s="19">
        <v>0.54166666666666696</v>
      </c>
      <c r="G1457" s="25">
        <v>13</v>
      </c>
      <c r="H1457" s="19" t="str">
        <f t="shared" si="25"/>
        <v>HRBT Toward Va Beach Summer Friday 13</v>
      </c>
      <c r="I1457" s="14">
        <f>+HRBT!G20</f>
        <v>2741.5384615384619</v>
      </c>
    </row>
    <row r="1458" spans="1:9" x14ac:dyDescent="0.25">
      <c r="A1458" t="s">
        <v>60</v>
      </c>
      <c r="B1458" t="s">
        <v>50</v>
      </c>
      <c r="C1458" t="s">
        <v>81</v>
      </c>
      <c r="D1458" t="s">
        <v>11</v>
      </c>
      <c r="E1458" t="s">
        <v>5</v>
      </c>
      <c r="F1458" s="19">
        <v>0.58333333333333304</v>
      </c>
      <c r="G1458" s="25">
        <v>14</v>
      </c>
      <c r="H1458" s="19" t="str">
        <f t="shared" si="25"/>
        <v>HRBT Toward Va Beach Summer Friday 14</v>
      </c>
      <c r="I1458" s="11">
        <f>+HRBT!G21</f>
        <v>2726.0769230769229</v>
      </c>
    </row>
    <row r="1459" spans="1:9" x14ac:dyDescent="0.25">
      <c r="A1459" t="s">
        <v>60</v>
      </c>
      <c r="B1459" t="s">
        <v>50</v>
      </c>
      <c r="C1459" t="s">
        <v>81</v>
      </c>
      <c r="D1459" t="s">
        <v>11</v>
      </c>
      <c r="E1459" t="s">
        <v>5</v>
      </c>
      <c r="F1459" s="19">
        <v>0.625</v>
      </c>
      <c r="G1459" s="25">
        <v>15</v>
      </c>
      <c r="H1459" s="19" t="str">
        <f t="shared" si="25"/>
        <v>HRBT Toward Va Beach Summer Friday 15</v>
      </c>
      <c r="I1459" s="14">
        <f>+HRBT!G22</f>
        <v>2769.2307692307691</v>
      </c>
    </row>
    <row r="1460" spans="1:9" x14ac:dyDescent="0.25">
      <c r="A1460" t="s">
        <v>60</v>
      </c>
      <c r="B1460" t="s">
        <v>50</v>
      </c>
      <c r="C1460" t="s">
        <v>81</v>
      </c>
      <c r="D1460" t="s">
        <v>11</v>
      </c>
      <c r="E1460" t="s">
        <v>5</v>
      </c>
      <c r="F1460" s="19">
        <v>0.66666666666666696</v>
      </c>
      <c r="G1460" s="25">
        <v>16</v>
      </c>
      <c r="H1460" s="19" t="str">
        <f t="shared" si="25"/>
        <v>HRBT Toward Va Beach Summer Friday 16</v>
      </c>
      <c r="I1460" s="11">
        <f>+HRBT!G23</f>
        <v>2767.8461538461543</v>
      </c>
    </row>
    <row r="1461" spans="1:9" x14ac:dyDescent="0.25">
      <c r="A1461" t="s">
        <v>60</v>
      </c>
      <c r="B1461" t="s">
        <v>50</v>
      </c>
      <c r="C1461" t="s">
        <v>81</v>
      </c>
      <c r="D1461" t="s">
        <v>11</v>
      </c>
      <c r="E1461" t="s">
        <v>5</v>
      </c>
      <c r="F1461" s="19">
        <v>0.70833333333333304</v>
      </c>
      <c r="G1461" s="25">
        <v>17</v>
      </c>
      <c r="H1461" s="19" t="str">
        <f t="shared" si="25"/>
        <v>HRBT Toward Va Beach Summer Friday 17</v>
      </c>
      <c r="I1461" s="14">
        <f>+HRBT!G24</f>
        <v>2885.9230769230771</v>
      </c>
    </row>
    <row r="1462" spans="1:9" x14ac:dyDescent="0.25">
      <c r="A1462" t="s">
        <v>60</v>
      </c>
      <c r="B1462" t="s">
        <v>50</v>
      </c>
      <c r="C1462" t="s">
        <v>81</v>
      </c>
      <c r="D1462" t="s">
        <v>11</v>
      </c>
      <c r="E1462" t="s">
        <v>5</v>
      </c>
      <c r="F1462" s="19">
        <v>0.75</v>
      </c>
      <c r="G1462" s="25">
        <v>18</v>
      </c>
      <c r="H1462" s="19" t="str">
        <f t="shared" si="25"/>
        <v>HRBT Toward Va Beach Summer Friday 18</v>
      </c>
      <c r="I1462" s="11">
        <f>+HRBT!G25</f>
        <v>2793.1538461538457</v>
      </c>
    </row>
    <row r="1463" spans="1:9" x14ac:dyDescent="0.25">
      <c r="A1463" t="s">
        <v>60</v>
      </c>
      <c r="B1463" t="s">
        <v>50</v>
      </c>
      <c r="C1463" t="s">
        <v>81</v>
      </c>
      <c r="D1463" t="s">
        <v>11</v>
      </c>
      <c r="E1463" t="s">
        <v>5</v>
      </c>
      <c r="F1463" s="19">
        <v>0.79166666666666696</v>
      </c>
      <c r="G1463" s="25">
        <v>19</v>
      </c>
      <c r="H1463" s="19" t="str">
        <f t="shared" si="25"/>
        <v>HRBT Toward Va Beach Summer Friday 19</v>
      </c>
      <c r="I1463" s="14">
        <f>+HRBT!G26</f>
        <v>2719.1538461538466</v>
      </c>
    </row>
    <row r="1464" spans="1:9" x14ac:dyDescent="0.25">
      <c r="A1464" t="s">
        <v>60</v>
      </c>
      <c r="B1464" t="s">
        <v>50</v>
      </c>
      <c r="C1464" t="s">
        <v>81</v>
      </c>
      <c r="D1464" t="s">
        <v>11</v>
      </c>
      <c r="E1464" t="s">
        <v>5</v>
      </c>
      <c r="F1464" s="19">
        <v>0.83333333333333304</v>
      </c>
      <c r="G1464" s="25">
        <v>20</v>
      </c>
      <c r="H1464" s="19" t="str">
        <f t="shared" si="25"/>
        <v>HRBT Toward Va Beach Summer Friday 20</v>
      </c>
      <c r="I1464" s="11">
        <f>+HRBT!G27</f>
        <v>2455</v>
      </c>
    </row>
    <row r="1465" spans="1:9" x14ac:dyDescent="0.25">
      <c r="A1465" t="s">
        <v>60</v>
      </c>
      <c r="B1465" t="s">
        <v>50</v>
      </c>
      <c r="C1465" t="s">
        <v>81</v>
      </c>
      <c r="D1465" t="s">
        <v>11</v>
      </c>
      <c r="E1465" t="s">
        <v>5</v>
      </c>
      <c r="F1465" s="19">
        <v>0.875</v>
      </c>
      <c r="G1465" s="25">
        <v>21</v>
      </c>
      <c r="H1465" s="19" t="str">
        <f t="shared" si="25"/>
        <v>HRBT Toward Va Beach Summer Friday 21</v>
      </c>
      <c r="I1465" s="14">
        <f>+HRBT!G28</f>
        <v>2168.7692307692305</v>
      </c>
    </row>
    <row r="1466" spans="1:9" x14ac:dyDescent="0.25">
      <c r="A1466" t="s">
        <v>60</v>
      </c>
      <c r="B1466" t="s">
        <v>50</v>
      </c>
      <c r="C1466" t="s">
        <v>81</v>
      </c>
      <c r="D1466" t="s">
        <v>11</v>
      </c>
      <c r="E1466" t="s">
        <v>5</v>
      </c>
      <c r="F1466" s="19">
        <v>0.91666666666666696</v>
      </c>
      <c r="G1466" s="25">
        <v>22</v>
      </c>
      <c r="H1466" s="19" t="str">
        <f t="shared" si="25"/>
        <v>HRBT Toward Va Beach Summer Friday 22</v>
      </c>
      <c r="I1466" s="11">
        <f>+HRBT!G29</f>
        <v>2002</v>
      </c>
    </row>
    <row r="1467" spans="1:9" ht="15.75" thickBot="1" x14ac:dyDescent="0.3">
      <c r="A1467" t="s">
        <v>60</v>
      </c>
      <c r="B1467" t="s">
        <v>50</v>
      </c>
      <c r="C1467" t="s">
        <v>81</v>
      </c>
      <c r="D1467" t="s">
        <v>11</v>
      </c>
      <c r="E1467" t="s">
        <v>5</v>
      </c>
      <c r="F1467" s="19">
        <v>0.95833333333333304</v>
      </c>
      <c r="G1467" s="25">
        <v>23</v>
      </c>
      <c r="H1467" s="19" t="str">
        <f t="shared" si="25"/>
        <v>HRBT Toward Va Beach Summer Friday 23</v>
      </c>
      <c r="I1467" s="16">
        <f>+HRBT!G30</f>
        <v>1507.5384615384614</v>
      </c>
    </row>
    <row r="1468" spans="1:9" x14ac:dyDescent="0.25">
      <c r="A1468" t="s">
        <v>60</v>
      </c>
      <c r="B1468" t="s">
        <v>50</v>
      </c>
      <c r="C1468" t="s">
        <v>81</v>
      </c>
      <c r="D1468" t="s">
        <v>11</v>
      </c>
      <c r="E1468" t="s">
        <v>6</v>
      </c>
      <c r="F1468" s="19">
        <v>0</v>
      </c>
      <c r="G1468" s="25">
        <v>0</v>
      </c>
      <c r="H1468" s="19" t="str">
        <f t="shared" si="25"/>
        <v>HRBT Toward Va Beach Summer Saturday 0</v>
      </c>
      <c r="I1468" s="11">
        <f>+HRBT!H7</f>
        <v>1064.1538461538462</v>
      </c>
    </row>
    <row r="1469" spans="1:9" x14ac:dyDescent="0.25">
      <c r="A1469" t="s">
        <v>60</v>
      </c>
      <c r="B1469" t="s">
        <v>50</v>
      </c>
      <c r="C1469" t="s">
        <v>81</v>
      </c>
      <c r="D1469" t="s">
        <v>11</v>
      </c>
      <c r="E1469" t="s">
        <v>6</v>
      </c>
      <c r="F1469" s="19">
        <v>4.1666666666666664E-2</v>
      </c>
      <c r="G1469" s="25">
        <v>1</v>
      </c>
      <c r="H1469" s="19" t="str">
        <f t="shared" si="25"/>
        <v>HRBT Toward Va Beach Summer Saturday 1</v>
      </c>
      <c r="I1469" s="14">
        <f>+HRBT!H8</f>
        <v>600.38461538461536</v>
      </c>
    </row>
    <row r="1470" spans="1:9" x14ac:dyDescent="0.25">
      <c r="A1470" t="s">
        <v>60</v>
      </c>
      <c r="B1470" t="s">
        <v>50</v>
      </c>
      <c r="C1470" t="s">
        <v>81</v>
      </c>
      <c r="D1470" t="s">
        <v>11</v>
      </c>
      <c r="E1470" t="s">
        <v>6</v>
      </c>
      <c r="F1470" s="19">
        <v>8.3333333333333329E-2</v>
      </c>
      <c r="G1470" s="25">
        <v>2</v>
      </c>
      <c r="H1470" s="19" t="str">
        <f t="shared" si="25"/>
        <v>HRBT Toward Va Beach Summer Saturday 2</v>
      </c>
      <c r="I1470" s="11">
        <f>+HRBT!H9</f>
        <v>438.15384615384619</v>
      </c>
    </row>
    <row r="1471" spans="1:9" x14ac:dyDescent="0.25">
      <c r="A1471" t="s">
        <v>60</v>
      </c>
      <c r="B1471" t="s">
        <v>50</v>
      </c>
      <c r="C1471" t="s">
        <v>81</v>
      </c>
      <c r="D1471" t="s">
        <v>11</v>
      </c>
      <c r="E1471" t="s">
        <v>6</v>
      </c>
      <c r="F1471" s="19">
        <v>0.125</v>
      </c>
      <c r="G1471" s="25">
        <v>3</v>
      </c>
      <c r="H1471" s="19" t="str">
        <f t="shared" si="25"/>
        <v>HRBT Toward Va Beach Summer Saturday 3</v>
      </c>
      <c r="I1471" s="14">
        <f>+HRBT!H10</f>
        <v>342.46153846153845</v>
      </c>
    </row>
    <row r="1472" spans="1:9" x14ac:dyDescent="0.25">
      <c r="A1472" t="s">
        <v>60</v>
      </c>
      <c r="B1472" t="s">
        <v>50</v>
      </c>
      <c r="C1472" t="s">
        <v>81</v>
      </c>
      <c r="D1472" t="s">
        <v>11</v>
      </c>
      <c r="E1472" t="s">
        <v>6</v>
      </c>
      <c r="F1472" s="19">
        <v>0.16666666666666699</v>
      </c>
      <c r="G1472" s="25">
        <v>4</v>
      </c>
      <c r="H1472" s="19" t="str">
        <f t="shared" si="25"/>
        <v>HRBT Toward Va Beach Summer Saturday 4</v>
      </c>
      <c r="I1472" s="11">
        <f>+HRBT!H11</f>
        <v>412.76923076923077</v>
      </c>
    </row>
    <row r="1473" spans="1:9" x14ac:dyDescent="0.25">
      <c r="A1473" t="s">
        <v>60</v>
      </c>
      <c r="B1473" t="s">
        <v>50</v>
      </c>
      <c r="C1473" t="s">
        <v>81</v>
      </c>
      <c r="D1473" t="s">
        <v>11</v>
      </c>
      <c r="E1473" t="s">
        <v>6</v>
      </c>
      <c r="F1473" s="19">
        <v>0.20833333333333301</v>
      </c>
      <c r="G1473" s="25">
        <v>5</v>
      </c>
      <c r="H1473" s="19" t="str">
        <f t="shared" si="25"/>
        <v>HRBT Toward Va Beach Summer Saturday 5</v>
      </c>
      <c r="I1473" s="14">
        <f>+HRBT!H12</f>
        <v>797.30769230769226</v>
      </c>
    </row>
    <row r="1474" spans="1:9" x14ac:dyDescent="0.25">
      <c r="A1474" t="s">
        <v>60</v>
      </c>
      <c r="B1474" t="s">
        <v>50</v>
      </c>
      <c r="C1474" t="s">
        <v>81</v>
      </c>
      <c r="D1474" t="s">
        <v>11</v>
      </c>
      <c r="E1474" t="s">
        <v>6</v>
      </c>
      <c r="F1474" s="19">
        <v>0.25</v>
      </c>
      <c r="G1474" s="25">
        <v>6</v>
      </c>
      <c r="H1474" s="19" t="str">
        <f t="shared" si="25"/>
        <v>HRBT Toward Va Beach Summer Saturday 6</v>
      </c>
      <c r="I1474" s="11">
        <f>+HRBT!H13</f>
        <v>1356.6153846153848</v>
      </c>
    </row>
    <row r="1475" spans="1:9" x14ac:dyDescent="0.25">
      <c r="A1475" t="s">
        <v>60</v>
      </c>
      <c r="B1475" t="s">
        <v>50</v>
      </c>
      <c r="C1475" t="s">
        <v>81</v>
      </c>
      <c r="D1475" t="s">
        <v>11</v>
      </c>
      <c r="E1475" t="s">
        <v>6</v>
      </c>
      <c r="F1475" s="19">
        <v>0.29166666666666702</v>
      </c>
      <c r="G1475" s="25">
        <v>7</v>
      </c>
      <c r="H1475" s="19" t="str">
        <f t="shared" si="25"/>
        <v>HRBT Toward Va Beach Summer Saturday 7</v>
      </c>
      <c r="I1475" s="14">
        <f>+HRBT!H14</f>
        <v>1933.0769230769229</v>
      </c>
    </row>
    <row r="1476" spans="1:9" x14ac:dyDescent="0.25">
      <c r="A1476" t="s">
        <v>60</v>
      </c>
      <c r="B1476" t="s">
        <v>50</v>
      </c>
      <c r="C1476" t="s">
        <v>81</v>
      </c>
      <c r="D1476" t="s">
        <v>11</v>
      </c>
      <c r="E1476" t="s">
        <v>6</v>
      </c>
      <c r="F1476" s="19">
        <v>0.33333333333333298</v>
      </c>
      <c r="G1476" s="25">
        <v>8</v>
      </c>
      <c r="H1476" s="19" t="str">
        <f t="shared" si="25"/>
        <v>HRBT Toward Va Beach Summer Saturday 8</v>
      </c>
      <c r="I1476" s="11">
        <f>+HRBT!H15</f>
        <v>2466.7692307692309</v>
      </c>
    </row>
    <row r="1477" spans="1:9" x14ac:dyDescent="0.25">
      <c r="A1477" t="s">
        <v>60</v>
      </c>
      <c r="B1477" t="s">
        <v>50</v>
      </c>
      <c r="C1477" t="s">
        <v>81</v>
      </c>
      <c r="D1477" t="s">
        <v>11</v>
      </c>
      <c r="E1477" t="s">
        <v>6</v>
      </c>
      <c r="F1477" s="19">
        <v>0.375</v>
      </c>
      <c r="G1477" s="25">
        <v>9</v>
      </c>
      <c r="H1477" s="19" t="str">
        <f t="shared" ref="H1477:H1540" si="26">+CONCATENATE(A1477," ",C1477," ",D1477," ",E1477," ",G1477)</f>
        <v>HRBT Toward Va Beach Summer Saturday 9</v>
      </c>
      <c r="I1477" s="14">
        <f>+HRBT!H16</f>
        <v>2843.4615384615381</v>
      </c>
    </row>
    <row r="1478" spans="1:9" x14ac:dyDescent="0.25">
      <c r="A1478" t="s">
        <v>60</v>
      </c>
      <c r="B1478" t="s">
        <v>50</v>
      </c>
      <c r="C1478" t="s">
        <v>81</v>
      </c>
      <c r="D1478" t="s">
        <v>11</v>
      </c>
      <c r="E1478" t="s">
        <v>6</v>
      </c>
      <c r="F1478" s="19">
        <v>0.41666666666666702</v>
      </c>
      <c r="G1478" s="25">
        <v>10</v>
      </c>
      <c r="H1478" s="19" t="str">
        <f t="shared" si="26"/>
        <v>HRBT Toward Va Beach Summer Saturday 10</v>
      </c>
      <c r="I1478" s="11">
        <f>+HRBT!H17</f>
        <v>2680</v>
      </c>
    </row>
    <row r="1479" spans="1:9" x14ac:dyDescent="0.25">
      <c r="A1479" t="s">
        <v>60</v>
      </c>
      <c r="B1479" t="s">
        <v>50</v>
      </c>
      <c r="C1479" t="s">
        <v>81</v>
      </c>
      <c r="D1479" t="s">
        <v>11</v>
      </c>
      <c r="E1479" t="s">
        <v>6</v>
      </c>
      <c r="F1479" s="19">
        <v>0.45833333333333298</v>
      </c>
      <c r="G1479" s="25">
        <v>11</v>
      </c>
      <c r="H1479" s="19" t="str">
        <f t="shared" si="26"/>
        <v>HRBT Toward Va Beach Summer Saturday 11</v>
      </c>
      <c r="I1479" s="14">
        <f>+HRBT!H18</f>
        <v>2792.3076923076924</v>
      </c>
    </row>
    <row r="1480" spans="1:9" x14ac:dyDescent="0.25">
      <c r="A1480" t="s">
        <v>60</v>
      </c>
      <c r="B1480" t="s">
        <v>50</v>
      </c>
      <c r="C1480" t="s">
        <v>81</v>
      </c>
      <c r="D1480" t="s">
        <v>11</v>
      </c>
      <c r="E1480" t="s">
        <v>6</v>
      </c>
      <c r="F1480" s="19">
        <v>0.5</v>
      </c>
      <c r="G1480" s="25">
        <v>12</v>
      </c>
      <c r="H1480" s="19" t="str">
        <f t="shared" si="26"/>
        <v>HRBT Toward Va Beach Summer Saturday 12</v>
      </c>
      <c r="I1480" s="11">
        <f>+HRBT!H19</f>
        <v>2620.4615384615381</v>
      </c>
    </row>
    <row r="1481" spans="1:9" x14ac:dyDescent="0.25">
      <c r="A1481" t="s">
        <v>60</v>
      </c>
      <c r="B1481" t="s">
        <v>50</v>
      </c>
      <c r="C1481" t="s">
        <v>81</v>
      </c>
      <c r="D1481" t="s">
        <v>11</v>
      </c>
      <c r="E1481" t="s">
        <v>6</v>
      </c>
      <c r="F1481" s="19">
        <v>0.54166666666666696</v>
      </c>
      <c r="G1481" s="25">
        <v>13</v>
      </c>
      <c r="H1481" s="19" t="str">
        <f t="shared" si="26"/>
        <v>HRBT Toward Va Beach Summer Saturday 13</v>
      </c>
      <c r="I1481" s="14">
        <f>+HRBT!H20</f>
        <v>2685.6153846153848</v>
      </c>
    </row>
    <row r="1482" spans="1:9" x14ac:dyDescent="0.25">
      <c r="A1482" t="s">
        <v>60</v>
      </c>
      <c r="B1482" t="s">
        <v>50</v>
      </c>
      <c r="C1482" t="s">
        <v>81</v>
      </c>
      <c r="D1482" t="s">
        <v>11</v>
      </c>
      <c r="E1482" t="s">
        <v>6</v>
      </c>
      <c r="F1482" s="19">
        <v>0.58333333333333304</v>
      </c>
      <c r="G1482" s="25">
        <v>14</v>
      </c>
      <c r="H1482" s="19" t="str">
        <f t="shared" si="26"/>
        <v>HRBT Toward Va Beach Summer Saturday 14</v>
      </c>
      <c r="I1482" s="11">
        <f>+HRBT!H21</f>
        <v>2569.3846153846152</v>
      </c>
    </row>
    <row r="1483" spans="1:9" x14ac:dyDescent="0.25">
      <c r="A1483" t="s">
        <v>60</v>
      </c>
      <c r="B1483" t="s">
        <v>50</v>
      </c>
      <c r="C1483" t="s">
        <v>81</v>
      </c>
      <c r="D1483" t="s">
        <v>11</v>
      </c>
      <c r="E1483" t="s">
        <v>6</v>
      </c>
      <c r="F1483" s="19">
        <v>0.625</v>
      </c>
      <c r="G1483" s="25">
        <v>15</v>
      </c>
      <c r="H1483" s="19" t="str">
        <f t="shared" si="26"/>
        <v>HRBT Toward Va Beach Summer Saturday 15</v>
      </c>
      <c r="I1483" s="14">
        <f>+HRBT!H22</f>
        <v>2622.0769230769229</v>
      </c>
    </row>
    <row r="1484" spans="1:9" x14ac:dyDescent="0.25">
      <c r="A1484" t="s">
        <v>60</v>
      </c>
      <c r="B1484" t="s">
        <v>50</v>
      </c>
      <c r="C1484" t="s">
        <v>81</v>
      </c>
      <c r="D1484" t="s">
        <v>11</v>
      </c>
      <c r="E1484" t="s">
        <v>6</v>
      </c>
      <c r="F1484" s="19">
        <v>0.66666666666666696</v>
      </c>
      <c r="G1484" s="25">
        <v>16</v>
      </c>
      <c r="H1484" s="19" t="str">
        <f t="shared" si="26"/>
        <v>HRBT Toward Va Beach Summer Saturday 16</v>
      </c>
      <c r="I1484" s="11">
        <f>+HRBT!H23</f>
        <v>2617.3846153846152</v>
      </c>
    </row>
    <row r="1485" spans="1:9" x14ac:dyDescent="0.25">
      <c r="A1485" t="s">
        <v>60</v>
      </c>
      <c r="B1485" t="s">
        <v>50</v>
      </c>
      <c r="C1485" t="s">
        <v>81</v>
      </c>
      <c r="D1485" t="s">
        <v>11</v>
      </c>
      <c r="E1485" t="s">
        <v>6</v>
      </c>
      <c r="F1485" s="19">
        <v>0.70833333333333304</v>
      </c>
      <c r="G1485" s="25">
        <v>17</v>
      </c>
      <c r="H1485" s="19" t="str">
        <f t="shared" si="26"/>
        <v>HRBT Toward Va Beach Summer Saturday 17</v>
      </c>
      <c r="I1485" s="14">
        <f>+HRBT!H24</f>
        <v>2662.5384615384614</v>
      </c>
    </row>
    <row r="1486" spans="1:9" x14ac:dyDescent="0.25">
      <c r="A1486" t="s">
        <v>60</v>
      </c>
      <c r="B1486" t="s">
        <v>50</v>
      </c>
      <c r="C1486" t="s">
        <v>81</v>
      </c>
      <c r="D1486" t="s">
        <v>11</v>
      </c>
      <c r="E1486" t="s">
        <v>6</v>
      </c>
      <c r="F1486" s="19">
        <v>0.75</v>
      </c>
      <c r="G1486" s="25">
        <v>18</v>
      </c>
      <c r="H1486" s="19" t="str">
        <f t="shared" si="26"/>
        <v>HRBT Toward Va Beach Summer Saturday 18</v>
      </c>
      <c r="I1486" s="11">
        <f>+HRBT!H25</f>
        <v>2629.0769230769229</v>
      </c>
    </row>
    <row r="1487" spans="1:9" x14ac:dyDescent="0.25">
      <c r="A1487" t="s">
        <v>60</v>
      </c>
      <c r="B1487" t="s">
        <v>50</v>
      </c>
      <c r="C1487" t="s">
        <v>81</v>
      </c>
      <c r="D1487" t="s">
        <v>11</v>
      </c>
      <c r="E1487" t="s">
        <v>6</v>
      </c>
      <c r="F1487" s="19">
        <v>0.79166666666666696</v>
      </c>
      <c r="G1487" s="25">
        <v>19</v>
      </c>
      <c r="H1487" s="19" t="str">
        <f t="shared" si="26"/>
        <v>HRBT Toward Va Beach Summer Saturday 19</v>
      </c>
      <c r="I1487" s="14">
        <f>+HRBT!H26</f>
        <v>2535.9230769230771</v>
      </c>
    </row>
    <row r="1488" spans="1:9" x14ac:dyDescent="0.25">
      <c r="A1488" t="s">
        <v>60</v>
      </c>
      <c r="B1488" t="s">
        <v>50</v>
      </c>
      <c r="C1488" t="s">
        <v>81</v>
      </c>
      <c r="D1488" t="s">
        <v>11</v>
      </c>
      <c r="E1488" t="s">
        <v>6</v>
      </c>
      <c r="F1488" s="19">
        <v>0.83333333333333304</v>
      </c>
      <c r="G1488" s="25">
        <v>20</v>
      </c>
      <c r="H1488" s="19" t="str">
        <f t="shared" si="26"/>
        <v>HRBT Toward Va Beach Summer Saturday 20</v>
      </c>
      <c r="I1488" s="11">
        <f>+HRBT!H27</f>
        <v>2234.3076923076919</v>
      </c>
    </row>
    <row r="1489" spans="1:9" x14ac:dyDescent="0.25">
      <c r="A1489" t="s">
        <v>60</v>
      </c>
      <c r="B1489" t="s">
        <v>50</v>
      </c>
      <c r="C1489" t="s">
        <v>81</v>
      </c>
      <c r="D1489" t="s">
        <v>11</v>
      </c>
      <c r="E1489" t="s">
        <v>6</v>
      </c>
      <c r="F1489" s="19">
        <v>0.875</v>
      </c>
      <c r="G1489" s="25">
        <v>21</v>
      </c>
      <c r="H1489" s="19" t="str">
        <f t="shared" si="26"/>
        <v>HRBT Toward Va Beach Summer Saturday 21</v>
      </c>
      <c r="I1489" s="14">
        <f>+HRBT!H28</f>
        <v>2061.5384615384619</v>
      </c>
    </row>
    <row r="1490" spans="1:9" x14ac:dyDescent="0.25">
      <c r="A1490" t="s">
        <v>60</v>
      </c>
      <c r="B1490" t="s">
        <v>50</v>
      </c>
      <c r="C1490" t="s">
        <v>81</v>
      </c>
      <c r="D1490" t="s">
        <v>11</v>
      </c>
      <c r="E1490" t="s">
        <v>6</v>
      </c>
      <c r="F1490" s="19">
        <v>0.91666666666666696</v>
      </c>
      <c r="G1490" s="25">
        <v>22</v>
      </c>
      <c r="H1490" s="19" t="str">
        <f t="shared" si="26"/>
        <v>HRBT Toward Va Beach Summer Saturday 22</v>
      </c>
      <c r="I1490" s="11">
        <f>+HRBT!H29</f>
        <v>1869.0769230769231</v>
      </c>
    </row>
    <row r="1491" spans="1:9" ht="15.75" thickBot="1" x14ac:dyDescent="0.3">
      <c r="A1491" t="s">
        <v>60</v>
      </c>
      <c r="B1491" t="s">
        <v>50</v>
      </c>
      <c r="C1491" t="s">
        <v>81</v>
      </c>
      <c r="D1491" t="s">
        <v>11</v>
      </c>
      <c r="E1491" t="s">
        <v>6</v>
      </c>
      <c r="F1491" s="19">
        <v>0.95833333333333304</v>
      </c>
      <c r="G1491" s="25">
        <v>23</v>
      </c>
      <c r="H1491" s="19" t="str">
        <f t="shared" si="26"/>
        <v>HRBT Toward Va Beach Summer Saturday 23</v>
      </c>
      <c r="I1491" s="16">
        <f>+HRBT!H30</f>
        <v>1444.0769230769231</v>
      </c>
    </row>
    <row r="1492" spans="1:9" x14ac:dyDescent="0.25">
      <c r="A1492" t="s">
        <v>60</v>
      </c>
      <c r="B1492" t="s">
        <v>50</v>
      </c>
      <c r="C1492" t="s">
        <v>81</v>
      </c>
      <c r="D1492" t="s">
        <v>11</v>
      </c>
      <c r="E1492" t="s">
        <v>7</v>
      </c>
      <c r="F1492" s="19">
        <v>0</v>
      </c>
      <c r="G1492" s="25">
        <v>0</v>
      </c>
      <c r="H1492" s="19" t="str">
        <f t="shared" si="26"/>
        <v>HRBT Toward Va Beach Summer Sunday 0</v>
      </c>
      <c r="I1492" s="13">
        <f>+HRBT!I7</f>
        <v>930.46153846153834</v>
      </c>
    </row>
    <row r="1493" spans="1:9" x14ac:dyDescent="0.25">
      <c r="A1493" t="s">
        <v>60</v>
      </c>
      <c r="B1493" t="s">
        <v>50</v>
      </c>
      <c r="C1493" t="s">
        <v>81</v>
      </c>
      <c r="D1493" t="s">
        <v>11</v>
      </c>
      <c r="E1493" t="s">
        <v>7</v>
      </c>
      <c r="F1493" s="19">
        <v>4.1666666666666664E-2</v>
      </c>
      <c r="G1493" s="25">
        <v>1</v>
      </c>
      <c r="H1493" s="19" t="str">
        <f t="shared" si="26"/>
        <v>HRBT Toward Va Beach Summer Sunday 1</v>
      </c>
      <c r="I1493" s="15">
        <f>+HRBT!I8</f>
        <v>588.38461538461547</v>
      </c>
    </row>
    <row r="1494" spans="1:9" x14ac:dyDescent="0.25">
      <c r="A1494" t="s">
        <v>60</v>
      </c>
      <c r="B1494" t="s">
        <v>50</v>
      </c>
      <c r="C1494" t="s">
        <v>81</v>
      </c>
      <c r="D1494" t="s">
        <v>11</v>
      </c>
      <c r="E1494" t="s">
        <v>7</v>
      </c>
      <c r="F1494" s="19">
        <v>8.3333333333333329E-2</v>
      </c>
      <c r="G1494" s="25">
        <v>2</v>
      </c>
      <c r="H1494" s="19" t="str">
        <f t="shared" si="26"/>
        <v>HRBT Toward Va Beach Summer Sunday 2</v>
      </c>
      <c r="I1494" s="13">
        <f>+HRBT!I9</f>
        <v>508.92307692307696</v>
      </c>
    </row>
    <row r="1495" spans="1:9" x14ac:dyDescent="0.25">
      <c r="A1495" t="s">
        <v>60</v>
      </c>
      <c r="B1495" t="s">
        <v>50</v>
      </c>
      <c r="C1495" t="s">
        <v>81</v>
      </c>
      <c r="D1495" t="s">
        <v>11</v>
      </c>
      <c r="E1495" t="s">
        <v>7</v>
      </c>
      <c r="F1495" s="19">
        <v>0.125</v>
      </c>
      <c r="G1495" s="25">
        <v>3</v>
      </c>
      <c r="H1495" s="19" t="str">
        <f t="shared" si="26"/>
        <v>HRBT Toward Va Beach Summer Sunday 3</v>
      </c>
      <c r="I1495" s="15">
        <f>+HRBT!I10</f>
        <v>358.23076923076923</v>
      </c>
    </row>
    <row r="1496" spans="1:9" x14ac:dyDescent="0.25">
      <c r="A1496" t="s">
        <v>60</v>
      </c>
      <c r="B1496" t="s">
        <v>50</v>
      </c>
      <c r="C1496" t="s">
        <v>81</v>
      </c>
      <c r="D1496" t="s">
        <v>11</v>
      </c>
      <c r="E1496" t="s">
        <v>7</v>
      </c>
      <c r="F1496" s="19">
        <v>0.16666666666666699</v>
      </c>
      <c r="G1496" s="25">
        <v>4</v>
      </c>
      <c r="H1496" s="19" t="str">
        <f t="shared" si="26"/>
        <v>HRBT Toward Va Beach Summer Sunday 4</v>
      </c>
      <c r="I1496" s="13">
        <f>+HRBT!I11</f>
        <v>342.76923076923072</v>
      </c>
    </row>
    <row r="1497" spans="1:9" x14ac:dyDescent="0.25">
      <c r="A1497" t="s">
        <v>60</v>
      </c>
      <c r="B1497" t="s">
        <v>50</v>
      </c>
      <c r="C1497" t="s">
        <v>81</v>
      </c>
      <c r="D1497" t="s">
        <v>11</v>
      </c>
      <c r="E1497" t="s">
        <v>7</v>
      </c>
      <c r="F1497" s="19">
        <v>0.20833333333333301</v>
      </c>
      <c r="G1497" s="25">
        <v>5</v>
      </c>
      <c r="H1497" s="19" t="str">
        <f t="shared" si="26"/>
        <v>HRBT Toward Va Beach Summer Sunday 5</v>
      </c>
      <c r="I1497" s="15">
        <f>+HRBT!I12</f>
        <v>487.61538461538458</v>
      </c>
    </row>
    <row r="1498" spans="1:9" x14ac:dyDescent="0.25">
      <c r="A1498" t="s">
        <v>60</v>
      </c>
      <c r="B1498" t="s">
        <v>50</v>
      </c>
      <c r="C1498" t="s">
        <v>81</v>
      </c>
      <c r="D1498" t="s">
        <v>11</v>
      </c>
      <c r="E1498" t="s">
        <v>7</v>
      </c>
      <c r="F1498" s="19">
        <v>0.25</v>
      </c>
      <c r="G1498" s="25">
        <v>6</v>
      </c>
      <c r="H1498" s="19" t="str">
        <f t="shared" si="26"/>
        <v>HRBT Toward Va Beach Summer Sunday 6</v>
      </c>
      <c r="I1498" s="13">
        <f>+HRBT!I13</f>
        <v>744.15384615384619</v>
      </c>
    </row>
    <row r="1499" spans="1:9" x14ac:dyDescent="0.25">
      <c r="A1499" t="s">
        <v>60</v>
      </c>
      <c r="B1499" t="s">
        <v>50</v>
      </c>
      <c r="C1499" t="s">
        <v>81</v>
      </c>
      <c r="D1499" t="s">
        <v>11</v>
      </c>
      <c r="E1499" t="s">
        <v>7</v>
      </c>
      <c r="F1499" s="19">
        <v>0.29166666666666702</v>
      </c>
      <c r="G1499" s="25">
        <v>7</v>
      </c>
      <c r="H1499" s="19" t="str">
        <f t="shared" si="26"/>
        <v>HRBT Toward Va Beach Summer Sunday 7</v>
      </c>
      <c r="I1499" s="15">
        <f>+HRBT!I14</f>
        <v>1050.0769230769229</v>
      </c>
    </row>
    <row r="1500" spans="1:9" x14ac:dyDescent="0.25">
      <c r="A1500" t="s">
        <v>60</v>
      </c>
      <c r="B1500" t="s">
        <v>50</v>
      </c>
      <c r="C1500" t="s">
        <v>81</v>
      </c>
      <c r="D1500" t="s">
        <v>11</v>
      </c>
      <c r="E1500" t="s">
        <v>7</v>
      </c>
      <c r="F1500" s="19">
        <v>0.33333333333333298</v>
      </c>
      <c r="G1500" s="25">
        <v>8</v>
      </c>
      <c r="H1500" s="19" t="str">
        <f t="shared" si="26"/>
        <v>HRBT Toward Va Beach Summer Sunday 8</v>
      </c>
      <c r="I1500" s="13">
        <f>+HRBT!I15</f>
        <v>1484.5384615384617</v>
      </c>
    </row>
    <row r="1501" spans="1:9" x14ac:dyDescent="0.25">
      <c r="A1501" t="s">
        <v>60</v>
      </c>
      <c r="B1501" t="s">
        <v>50</v>
      </c>
      <c r="C1501" t="s">
        <v>81</v>
      </c>
      <c r="D1501" t="s">
        <v>11</v>
      </c>
      <c r="E1501" t="s">
        <v>7</v>
      </c>
      <c r="F1501" s="19">
        <v>0.375</v>
      </c>
      <c r="G1501" s="25">
        <v>9</v>
      </c>
      <c r="H1501" s="19" t="str">
        <f t="shared" si="26"/>
        <v>HRBT Toward Va Beach Summer Sunday 9</v>
      </c>
      <c r="I1501" s="15">
        <f>+HRBT!I16</f>
        <v>1953.6153846153848</v>
      </c>
    </row>
    <row r="1502" spans="1:9" x14ac:dyDescent="0.25">
      <c r="A1502" t="s">
        <v>60</v>
      </c>
      <c r="B1502" t="s">
        <v>50</v>
      </c>
      <c r="C1502" t="s">
        <v>81</v>
      </c>
      <c r="D1502" t="s">
        <v>11</v>
      </c>
      <c r="E1502" t="s">
        <v>7</v>
      </c>
      <c r="F1502" s="19">
        <v>0.41666666666666702</v>
      </c>
      <c r="G1502" s="25">
        <v>10</v>
      </c>
      <c r="H1502" s="19" t="str">
        <f t="shared" si="26"/>
        <v>HRBT Toward Va Beach Summer Sunday 10</v>
      </c>
      <c r="I1502" s="13">
        <f>+HRBT!I17</f>
        <v>2492.7692307692309</v>
      </c>
    </row>
    <row r="1503" spans="1:9" x14ac:dyDescent="0.25">
      <c r="A1503" t="s">
        <v>60</v>
      </c>
      <c r="B1503" t="s">
        <v>50</v>
      </c>
      <c r="C1503" t="s">
        <v>81</v>
      </c>
      <c r="D1503" t="s">
        <v>11</v>
      </c>
      <c r="E1503" t="s">
        <v>7</v>
      </c>
      <c r="F1503" s="19">
        <v>0.45833333333333298</v>
      </c>
      <c r="G1503" s="25">
        <v>11</v>
      </c>
      <c r="H1503" s="19" t="str">
        <f t="shared" si="26"/>
        <v>HRBT Toward Va Beach Summer Sunday 11</v>
      </c>
      <c r="I1503" s="15">
        <f>+HRBT!I18</f>
        <v>2738.3846153846152</v>
      </c>
    </row>
    <row r="1504" spans="1:9" x14ac:dyDescent="0.25">
      <c r="A1504" t="s">
        <v>60</v>
      </c>
      <c r="B1504" t="s">
        <v>50</v>
      </c>
      <c r="C1504" t="s">
        <v>81</v>
      </c>
      <c r="D1504" t="s">
        <v>11</v>
      </c>
      <c r="E1504" t="s">
        <v>7</v>
      </c>
      <c r="F1504" s="19">
        <v>0.5</v>
      </c>
      <c r="G1504" s="25">
        <v>12</v>
      </c>
      <c r="H1504" s="19" t="str">
        <f t="shared" si="26"/>
        <v>HRBT Toward Va Beach Summer Sunday 12</v>
      </c>
      <c r="I1504" s="13">
        <f>+HRBT!I19</f>
        <v>2825.0769230769233</v>
      </c>
    </row>
    <row r="1505" spans="1:9" x14ac:dyDescent="0.25">
      <c r="A1505" t="s">
        <v>60</v>
      </c>
      <c r="B1505" t="s">
        <v>50</v>
      </c>
      <c r="C1505" t="s">
        <v>81</v>
      </c>
      <c r="D1505" t="s">
        <v>11</v>
      </c>
      <c r="E1505" t="s">
        <v>7</v>
      </c>
      <c r="F1505" s="19">
        <v>0.54166666666666696</v>
      </c>
      <c r="G1505" s="25">
        <v>13</v>
      </c>
      <c r="H1505" s="19" t="str">
        <f t="shared" si="26"/>
        <v>HRBT Toward Va Beach Summer Sunday 13</v>
      </c>
      <c r="I1505" s="15">
        <f>+HRBT!I20</f>
        <v>2755.1538461538462</v>
      </c>
    </row>
    <row r="1506" spans="1:9" x14ac:dyDescent="0.25">
      <c r="A1506" t="s">
        <v>60</v>
      </c>
      <c r="B1506" t="s">
        <v>50</v>
      </c>
      <c r="C1506" t="s">
        <v>81</v>
      </c>
      <c r="D1506" t="s">
        <v>11</v>
      </c>
      <c r="E1506" t="s">
        <v>7</v>
      </c>
      <c r="F1506" s="19">
        <v>0.58333333333333304</v>
      </c>
      <c r="G1506" s="25">
        <v>14</v>
      </c>
      <c r="H1506" s="19" t="str">
        <f t="shared" si="26"/>
        <v>HRBT Toward Va Beach Summer Sunday 14</v>
      </c>
      <c r="I1506" s="13">
        <f>+HRBT!I21</f>
        <v>2825.6153846153848</v>
      </c>
    </row>
    <row r="1507" spans="1:9" x14ac:dyDescent="0.25">
      <c r="A1507" t="s">
        <v>60</v>
      </c>
      <c r="B1507" t="s">
        <v>50</v>
      </c>
      <c r="C1507" t="s">
        <v>81</v>
      </c>
      <c r="D1507" t="s">
        <v>11</v>
      </c>
      <c r="E1507" t="s">
        <v>7</v>
      </c>
      <c r="F1507" s="19">
        <v>0.625</v>
      </c>
      <c r="G1507" s="25">
        <v>15</v>
      </c>
      <c r="H1507" s="19" t="str">
        <f t="shared" si="26"/>
        <v>HRBT Toward Va Beach Summer Sunday 15</v>
      </c>
      <c r="I1507" s="15">
        <f>+HRBT!I22</f>
        <v>2723.2307692307695</v>
      </c>
    </row>
    <row r="1508" spans="1:9" x14ac:dyDescent="0.25">
      <c r="A1508" t="s">
        <v>60</v>
      </c>
      <c r="B1508" t="s">
        <v>50</v>
      </c>
      <c r="C1508" t="s">
        <v>81</v>
      </c>
      <c r="D1508" t="s">
        <v>11</v>
      </c>
      <c r="E1508" t="s">
        <v>7</v>
      </c>
      <c r="F1508" s="19">
        <v>0.66666666666666696</v>
      </c>
      <c r="G1508" s="25">
        <v>16</v>
      </c>
      <c r="H1508" s="19" t="str">
        <f t="shared" si="26"/>
        <v>HRBT Toward Va Beach Summer Sunday 16</v>
      </c>
      <c r="I1508" s="13">
        <f>+HRBT!I23</f>
        <v>2720.2307692307695</v>
      </c>
    </row>
    <row r="1509" spans="1:9" x14ac:dyDescent="0.25">
      <c r="A1509" t="s">
        <v>60</v>
      </c>
      <c r="B1509" t="s">
        <v>50</v>
      </c>
      <c r="C1509" t="s">
        <v>81</v>
      </c>
      <c r="D1509" t="s">
        <v>11</v>
      </c>
      <c r="E1509" t="s">
        <v>7</v>
      </c>
      <c r="F1509" s="19">
        <v>0.70833333333333304</v>
      </c>
      <c r="G1509" s="25">
        <v>17</v>
      </c>
      <c r="H1509" s="19" t="str">
        <f t="shared" si="26"/>
        <v>HRBT Toward Va Beach Summer Sunday 17</v>
      </c>
      <c r="I1509" s="15">
        <f>+HRBT!I24</f>
        <v>2671.5384615384614</v>
      </c>
    </row>
    <row r="1510" spans="1:9" x14ac:dyDescent="0.25">
      <c r="A1510" t="s">
        <v>60</v>
      </c>
      <c r="B1510" t="s">
        <v>50</v>
      </c>
      <c r="C1510" t="s">
        <v>81</v>
      </c>
      <c r="D1510" t="s">
        <v>11</v>
      </c>
      <c r="E1510" t="s">
        <v>7</v>
      </c>
      <c r="F1510" s="19">
        <v>0.75</v>
      </c>
      <c r="G1510" s="25">
        <v>18</v>
      </c>
      <c r="H1510" s="19" t="str">
        <f t="shared" si="26"/>
        <v>HRBT Toward Va Beach Summer Sunday 18</v>
      </c>
      <c r="I1510" s="13">
        <f>+HRBT!I25</f>
        <v>2561.7692307692309</v>
      </c>
    </row>
    <row r="1511" spans="1:9" x14ac:dyDescent="0.25">
      <c r="A1511" t="s">
        <v>60</v>
      </c>
      <c r="B1511" t="s">
        <v>50</v>
      </c>
      <c r="C1511" t="s">
        <v>81</v>
      </c>
      <c r="D1511" t="s">
        <v>11</v>
      </c>
      <c r="E1511" t="s">
        <v>7</v>
      </c>
      <c r="F1511" s="19">
        <v>0.79166666666666696</v>
      </c>
      <c r="G1511" s="25">
        <v>19</v>
      </c>
      <c r="H1511" s="19" t="str">
        <f t="shared" si="26"/>
        <v>HRBT Toward Va Beach Summer Sunday 19</v>
      </c>
      <c r="I1511" s="15">
        <f>+HRBT!I26</f>
        <v>2495.9230769230771</v>
      </c>
    </row>
    <row r="1512" spans="1:9" x14ac:dyDescent="0.25">
      <c r="A1512" t="s">
        <v>60</v>
      </c>
      <c r="B1512" t="s">
        <v>50</v>
      </c>
      <c r="C1512" t="s">
        <v>81</v>
      </c>
      <c r="D1512" t="s">
        <v>11</v>
      </c>
      <c r="E1512" t="s">
        <v>7</v>
      </c>
      <c r="F1512" s="19">
        <v>0.83333333333333304</v>
      </c>
      <c r="G1512" s="25">
        <v>20</v>
      </c>
      <c r="H1512" s="19" t="str">
        <f t="shared" si="26"/>
        <v>HRBT Toward Va Beach Summer Sunday 20</v>
      </c>
      <c r="I1512" s="13">
        <f>+HRBT!I27</f>
        <v>2260.3076923076924</v>
      </c>
    </row>
    <row r="1513" spans="1:9" x14ac:dyDescent="0.25">
      <c r="A1513" t="s">
        <v>60</v>
      </c>
      <c r="B1513" t="s">
        <v>50</v>
      </c>
      <c r="C1513" t="s">
        <v>81</v>
      </c>
      <c r="D1513" t="s">
        <v>11</v>
      </c>
      <c r="E1513" t="s">
        <v>7</v>
      </c>
      <c r="F1513" s="19">
        <v>0.875</v>
      </c>
      <c r="G1513" s="25">
        <v>21</v>
      </c>
      <c r="H1513" s="19" t="str">
        <f t="shared" si="26"/>
        <v>HRBT Toward Va Beach Summer Sunday 21</v>
      </c>
      <c r="I1513" s="15">
        <f>+HRBT!I28</f>
        <v>1805.8461538461538</v>
      </c>
    </row>
    <row r="1514" spans="1:9" x14ac:dyDescent="0.25">
      <c r="A1514" t="s">
        <v>60</v>
      </c>
      <c r="B1514" t="s">
        <v>50</v>
      </c>
      <c r="C1514" t="s">
        <v>81</v>
      </c>
      <c r="D1514" t="s">
        <v>11</v>
      </c>
      <c r="E1514" t="s">
        <v>7</v>
      </c>
      <c r="F1514" s="19">
        <v>0.91666666666666696</v>
      </c>
      <c r="G1514" s="25">
        <v>22</v>
      </c>
      <c r="H1514" s="19" t="str">
        <f t="shared" si="26"/>
        <v>HRBT Toward Va Beach Summer Sunday 22</v>
      </c>
      <c r="I1514" s="13">
        <f>+HRBT!I29</f>
        <v>1411.2307692307693</v>
      </c>
    </row>
    <row r="1515" spans="1:9" ht="15.75" thickBot="1" x14ac:dyDescent="0.3">
      <c r="A1515" s="29" t="s">
        <v>60</v>
      </c>
      <c r="B1515" s="29" t="s">
        <v>50</v>
      </c>
      <c r="C1515" s="29" t="s">
        <v>81</v>
      </c>
      <c r="D1515" s="29" t="s">
        <v>11</v>
      </c>
      <c r="E1515" s="29" t="s">
        <v>7</v>
      </c>
      <c r="F1515" s="30">
        <v>0.95833333333333304</v>
      </c>
      <c r="G1515" s="31">
        <v>23</v>
      </c>
      <c r="H1515" s="32" t="str">
        <f t="shared" si="26"/>
        <v>HRBT Toward Va Beach Summer Sunday 23</v>
      </c>
      <c r="I1515" s="17">
        <f>+HRBT!I30</f>
        <v>1010.2307692307692</v>
      </c>
    </row>
    <row r="1516" spans="1:9" x14ac:dyDescent="0.25">
      <c r="A1516" t="s">
        <v>60</v>
      </c>
      <c r="B1516" t="s">
        <v>50</v>
      </c>
      <c r="C1516" t="s">
        <v>81</v>
      </c>
      <c r="D1516" t="s">
        <v>12</v>
      </c>
      <c r="E1516" t="s">
        <v>1</v>
      </c>
      <c r="F1516" s="19">
        <v>0</v>
      </c>
      <c r="G1516" s="25">
        <v>0</v>
      </c>
      <c r="H1516" s="19" t="str">
        <f t="shared" si="26"/>
        <v>HRBT Toward Va Beach Non-Summer Monday 0</v>
      </c>
      <c r="I1516" s="11">
        <f>+HRBT!C32</f>
        <v>497.5</v>
      </c>
    </row>
    <row r="1517" spans="1:9" x14ac:dyDescent="0.25">
      <c r="A1517" t="s">
        <v>60</v>
      </c>
      <c r="B1517" t="s">
        <v>50</v>
      </c>
      <c r="C1517" t="s">
        <v>81</v>
      </c>
      <c r="D1517" t="s">
        <v>12</v>
      </c>
      <c r="E1517" t="s">
        <v>1</v>
      </c>
      <c r="F1517" s="19">
        <v>4.1666666666666664E-2</v>
      </c>
      <c r="G1517" s="25">
        <v>1</v>
      </c>
      <c r="H1517" s="19" t="str">
        <f t="shared" si="26"/>
        <v>HRBT Toward Va Beach Non-Summer Monday 1</v>
      </c>
      <c r="I1517" s="14">
        <f>+HRBT!C33</f>
        <v>271.63157894736844</v>
      </c>
    </row>
    <row r="1518" spans="1:9" x14ac:dyDescent="0.25">
      <c r="A1518" t="s">
        <v>60</v>
      </c>
      <c r="B1518" t="s">
        <v>50</v>
      </c>
      <c r="C1518" t="s">
        <v>81</v>
      </c>
      <c r="D1518" t="s">
        <v>12</v>
      </c>
      <c r="E1518" t="s">
        <v>1</v>
      </c>
      <c r="F1518" s="19">
        <v>8.3333333333333329E-2</v>
      </c>
      <c r="G1518" s="25">
        <v>2</v>
      </c>
      <c r="H1518" s="19" t="str">
        <f t="shared" si="26"/>
        <v>HRBT Toward Va Beach Non-Summer Monday 2</v>
      </c>
      <c r="I1518" s="11">
        <f>+HRBT!C34</f>
        <v>207.94736842105263</v>
      </c>
    </row>
    <row r="1519" spans="1:9" x14ac:dyDescent="0.25">
      <c r="A1519" t="s">
        <v>60</v>
      </c>
      <c r="B1519" t="s">
        <v>50</v>
      </c>
      <c r="C1519" t="s">
        <v>81</v>
      </c>
      <c r="D1519" t="s">
        <v>12</v>
      </c>
      <c r="E1519" t="s">
        <v>1</v>
      </c>
      <c r="F1519" s="19">
        <v>0.125</v>
      </c>
      <c r="G1519" s="25">
        <v>3</v>
      </c>
      <c r="H1519" s="19" t="str">
        <f t="shared" si="26"/>
        <v>HRBT Toward Va Beach Non-Summer Monday 3</v>
      </c>
      <c r="I1519" s="14">
        <f>+HRBT!C35</f>
        <v>262.21052631578948</v>
      </c>
    </row>
    <row r="1520" spans="1:9" x14ac:dyDescent="0.25">
      <c r="A1520" t="s">
        <v>60</v>
      </c>
      <c r="B1520" t="s">
        <v>50</v>
      </c>
      <c r="C1520" t="s">
        <v>81</v>
      </c>
      <c r="D1520" t="s">
        <v>12</v>
      </c>
      <c r="E1520" t="s">
        <v>1</v>
      </c>
      <c r="F1520" s="19">
        <v>0.16666666666666699</v>
      </c>
      <c r="G1520" s="25">
        <v>4</v>
      </c>
      <c r="H1520" s="19" t="str">
        <f t="shared" si="26"/>
        <v>HRBT Toward Va Beach Non-Summer Monday 4</v>
      </c>
      <c r="I1520" s="11">
        <f>+HRBT!C36</f>
        <v>695.42105263157896</v>
      </c>
    </row>
    <row r="1521" spans="1:9" x14ac:dyDescent="0.25">
      <c r="A1521" t="s">
        <v>60</v>
      </c>
      <c r="B1521" t="s">
        <v>50</v>
      </c>
      <c r="C1521" t="s">
        <v>81</v>
      </c>
      <c r="D1521" t="s">
        <v>12</v>
      </c>
      <c r="E1521" t="s">
        <v>1</v>
      </c>
      <c r="F1521" s="19">
        <v>0.20833333333333301</v>
      </c>
      <c r="G1521" s="25">
        <v>5</v>
      </c>
      <c r="H1521" s="19" t="str">
        <f t="shared" si="26"/>
        <v>HRBT Toward Va Beach Non-Summer Monday 5</v>
      </c>
      <c r="I1521" s="14">
        <f>+HRBT!C37</f>
        <v>2094.1578947368421</v>
      </c>
    </row>
    <row r="1522" spans="1:9" x14ac:dyDescent="0.25">
      <c r="A1522" t="s">
        <v>60</v>
      </c>
      <c r="B1522" t="s">
        <v>50</v>
      </c>
      <c r="C1522" t="s">
        <v>81</v>
      </c>
      <c r="D1522" t="s">
        <v>12</v>
      </c>
      <c r="E1522" t="s">
        <v>1</v>
      </c>
      <c r="F1522" s="19">
        <v>0.25</v>
      </c>
      <c r="G1522" s="25">
        <v>6</v>
      </c>
      <c r="H1522" s="19" t="str">
        <f t="shared" si="26"/>
        <v>HRBT Toward Va Beach Non-Summer Monday 6</v>
      </c>
      <c r="I1522" s="11">
        <f>+HRBT!C38</f>
        <v>3091.4473684210529</v>
      </c>
    </row>
    <row r="1523" spans="1:9" x14ac:dyDescent="0.25">
      <c r="A1523" t="s">
        <v>60</v>
      </c>
      <c r="B1523" t="s">
        <v>50</v>
      </c>
      <c r="C1523" t="s">
        <v>81</v>
      </c>
      <c r="D1523" t="s">
        <v>12</v>
      </c>
      <c r="E1523" t="s">
        <v>1</v>
      </c>
      <c r="F1523" s="19">
        <v>0.29166666666666702</v>
      </c>
      <c r="G1523" s="25">
        <v>7</v>
      </c>
      <c r="H1523" s="19" t="str">
        <f t="shared" si="26"/>
        <v>HRBT Toward Va Beach Non-Summer Monday 7</v>
      </c>
      <c r="I1523" s="14">
        <f>+HRBT!C39</f>
        <v>3144.0526315789471</v>
      </c>
    </row>
    <row r="1524" spans="1:9" x14ac:dyDescent="0.25">
      <c r="A1524" t="s">
        <v>60</v>
      </c>
      <c r="B1524" t="s">
        <v>50</v>
      </c>
      <c r="C1524" t="s">
        <v>81</v>
      </c>
      <c r="D1524" t="s">
        <v>12</v>
      </c>
      <c r="E1524" t="s">
        <v>1</v>
      </c>
      <c r="F1524" s="19">
        <v>0.33333333333333298</v>
      </c>
      <c r="G1524" s="25">
        <v>8</v>
      </c>
      <c r="H1524" s="19" t="str">
        <f t="shared" si="26"/>
        <v>HRBT Toward Va Beach Non-Summer Monday 8</v>
      </c>
      <c r="I1524" s="11">
        <f>+HRBT!C40</f>
        <v>2805</v>
      </c>
    </row>
    <row r="1525" spans="1:9" x14ac:dyDescent="0.25">
      <c r="A1525" t="s">
        <v>60</v>
      </c>
      <c r="B1525" t="s">
        <v>50</v>
      </c>
      <c r="C1525" t="s">
        <v>81</v>
      </c>
      <c r="D1525" t="s">
        <v>12</v>
      </c>
      <c r="E1525" t="s">
        <v>1</v>
      </c>
      <c r="F1525" s="19">
        <v>0.375</v>
      </c>
      <c r="G1525" s="25">
        <v>9</v>
      </c>
      <c r="H1525" s="19" t="str">
        <f t="shared" si="26"/>
        <v>HRBT Toward Va Beach Non-Summer Monday 9</v>
      </c>
      <c r="I1525" s="14">
        <f>+HRBT!C41</f>
        <v>2404.4210526315792</v>
      </c>
    </row>
    <row r="1526" spans="1:9" x14ac:dyDescent="0.25">
      <c r="A1526" t="s">
        <v>60</v>
      </c>
      <c r="B1526" t="s">
        <v>50</v>
      </c>
      <c r="C1526" t="s">
        <v>81</v>
      </c>
      <c r="D1526" t="s">
        <v>12</v>
      </c>
      <c r="E1526" t="s">
        <v>1</v>
      </c>
      <c r="F1526" s="19">
        <v>0.41666666666666702</v>
      </c>
      <c r="G1526" s="25">
        <v>10</v>
      </c>
      <c r="H1526" s="19" t="str">
        <f t="shared" si="26"/>
        <v>HRBT Toward Va Beach Non-Summer Monday 10</v>
      </c>
      <c r="I1526" s="11">
        <f>+HRBT!C42</f>
        <v>2252.8684210526317</v>
      </c>
    </row>
    <row r="1527" spans="1:9" x14ac:dyDescent="0.25">
      <c r="A1527" t="s">
        <v>60</v>
      </c>
      <c r="B1527" t="s">
        <v>50</v>
      </c>
      <c r="C1527" t="s">
        <v>81</v>
      </c>
      <c r="D1527" t="s">
        <v>12</v>
      </c>
      <c r="E1527" t="s">
        <v>1</v>
      </c>
      <c r="F1527" s="19">
        <v>0.45833333333333298</v>
      </c>
      <c r="G1527" s="25">
        <v>11</v>
      </c>
      <c r="H1527" s="19" t="str">
        <f t="shared" si="26"/>
        <v>HRBT Toward Va Beach Non-Summer Monday 11</v>
      </c>
      <c r="I1527" s="14">
        <f>+HRBT!C43</f>
        <v>2248.1052631578946</v>
      </c>
    </row>
    <row r="1528" spans="1:9" x14ac:dyDescent="0.25">
      <c r="A1528" t="s">
        <v>60</v>
      </c>
      <c r="B1528" t="s">
        <v>50</v>
      </c>
      <c r="C1528" t="s">
        <v>81</v>
      </c>
      <c r="D1528" t="s">
        <v>12</v>
      </c>
      <c r="E1528" t="s">
        <v>1</v>
      </c>
      <c r="F1528" s="19">
        <v>0.5</v>
      </c>
      <c r="G1528" s="25">
        <v>12</v>
      </c>
      <c r="H1528" s="19" t="str">
        <f t="shared" si="26"/>
        <v>HRBT Toward Va Beach Non-Summer Monday 12</v>
      </c>
      <c r="I1528" s="11">
        <f>+HRBT!C44</f>
        <v>2344.6842105263158</v>
      </c>
    </row>
    <row r="1529" spans="1:9" x14ac:dyDescent="0.25">
      <c r="A1529" t="s">
        <v>60</v>
      </c>
      <c r="B1529" t="s">
        <v>50</v>
      </c>
      <c r="C1529" t="s">
        <v>81</v>
      </c>
      <c r="D1529" t="s">
        <v>12</v>
      </c>
      <c r="E1529" t="s">
        <v>1</v>
      </c>
      <c r="F1529" s="19">
        <v>0.54166666666666696</v>
      </c>
      <c r="G1529" s="25">
        <v>13</v>
      </c>
      <c r="H1529" s="19" t="str">
        <f t="shared" si="26"/>
        <v>HRBT Toward Va Beach Non-Summer Monday 13</v>
      </c>
      <c r="I1529" s="14">
        <f>+HRBT!C45</f>
        <v>2364.9736842105262</v>
      </c>
    </row>
    <row r="1530" spans="1:9" x14ac:dyDescent="0.25">
      <c r="A1530" t="s">
        <v>60</v>
      </c>
      <c r="B1530" t="s">
        <v>50</v>
      </c>
      <c r="C1530" t="s">
        <v>81</v>
      </c>
      <c r="D1530" t="s">
        <v>12</v>
      </c>
      <c r="E1530" t="s">
        <v>1</v>
      </c>
      <c r="F1530" s="19">
        <v>0.58333333333333304</v>
      </c>
      <c r="G1530" s="25">
        <v>14</v>
      </c>
      <c r="H1530" s="19" t="str">
        <f t="shared" si="26"/>
        <v>HRBT Toward Va Beach Non-Summer Monday 14</v>
      </c>
      <c r="I1530" s="11">
        <f>+HRBT!C46</f>
        <v>2668.1842105263158</v>
      </c>
    </row>
    <row r="1531" spans="1:9" x14ac:dyDescent="0.25">
      <c r="A1531" t="s">
        <v>60</v>
      </c>
      <c r="B1531" t="s">
        <v>50</v>
      </c>
      <c r="C1531" t="s">
        <v>81</v>
      </c>
      <c r="D1531" t="s">
        <v>12</v>
      </c>
      <c r="E1531" t="s">
        <v>1</v>
      </c>
      <c r="F1531" s="19">
        <v>0.625</v>
      </c>
      <c r="G1531" s="25">
        <v>15</v>
      </c>
      <c r="H1531" s="19" t="str">
        <f t="shared" si="26"/>
        <v>HRBT Toward Va Beach Non-Summer Monday 15</v>
      </c>
      <c r="I1531" s="14">
        <f>+HRBT!C47</f>
        <v>3097.2894736842104</v>
      </c>
    </row>
    <row r="1532" spans="1:9" x14ac:dyDescent="0.25">
      <c r="A1532" t="s">
        <v>60</v>
      </c>
      <c r="B1532" t="s">
        <v>50</v>
      </c>
      <c r="C1532" t="s">
        <v>81</v>
      </c>
      <c r="D1532" t="s">
        <v>12</v>
      </c>
      <c r="E1532" t="s">
        <v>1</v>
      </c>
      <c r="F1532" s="19">
        <v>0.66666666666666696</v>
      </c>
      <c r="G1532" s="25">
        <v>16</v>
      </c>
      <c r="H1532" s="19" t="str">
        <f t="shared" si="26"/>
        <v>HRBT Toward Va Beach Non-Summer Monday 16</v>
      </c>
      <c r="I1532" s="11">
        <f>+HRBT!C48</f>
        <v>2998.4210526315787</v>
      </c>
    </row>
    <row r="1533" spans="1:9" x14ac:dyDescent="0.25">
      <c r="A1533" t="s">
        <v>60</v>
      </c>
      <c r="B1533" t="s">
        <v>50</v>
      </c>
      <c r="C1533" t="s">
        <v>81</v>
      </c>
      <c r="D1533" t="s">
        <v>12</v>
      </c>
      <c r="E1533" t="s">
        <v>1</v>
      </c>
      <c r="F1533" s="19">
        <v>0.70833333333333304</v>
      </c>
      <c r="G1533" s="25">
        <v>17</v>
      </c>
      <c r="H1533" s="19" t="str">
        <f t="shared" si="26"/>
        <v>HRBT Toward Va Beach Non-Summer Monday 17</v>
      </c>
      <c r="I1533" s="14">
        <f>+HRBT!C49</f>
        <v>2832.605263157895</v>
      </c>
    </row>
    <row r="1534" spans="1:9" x14ac:dyDescent="0.25">
      <c r="A1534" t="s">
        <v>60</v>
      </c>
      <c r="B1534" t="s">
        <v>50</v>
      </c>
      <c r="C1534" t="s">
        <v>81</v>
      </c>
      <c r="D1534" t="s">
        <v>12</v>
      </c>
      <c r="E1534" t="s">
        <v>1</v>
      </c>
      <c r="F1534" s="19">
        <v>0.75</v>
      </c>
      <c r="G1534" s="25">
        <v>18</v>
      </c>
      <c r="H1534" s="19" t="str">
        <f t="shared" si="26"/>
        <v>HRBT Toward Va Beach Non-Summer Monday 18</v>
      </c>
      <c r="I1534" s="11">
        <f>+HRBT!C50</f>
        <v>2193.9473684210529</v>
      </c>
    </row>
    <row r="1535" spans="1:9" x14ac:dyDescent="0.25">
      <c r="A1535" t="s">
        <v>60</v>
      </c>
      <c r="B1535" t="s">
        <v>50</v>
      </c>
      <c r="C1535" t="s">
        <v>81</v>
      </c>
      <c r="D1535" t="s">
        <v>12</v>
      </c>
      <c r="E1535" t="s">
        <v>1</v>
      </c>
      <c r="F1535" s="19">
        <v>0.79166666666666696</v>
      </c>
      <c r="G1535" s="25">
        <v>19</v>
      </c>
      <c r="H1535" s="19" t="str">
        <f t="shared" si="26"/>
        <v>HRBT Toward Va Beach Non-Summer Monday 19</v>
      </c>
      <c r="I1535" s="14">
        <f>+HRBT!C51</f>
        <v>1580.5263157894738</v>
      </c>
    </row>
    <row r="1536" spans="1:9" x14ac:dyDescent="0.25">
      <c r="A1536" t="s">
        <v>60</v>
      </c>
      <c r="B1536" t="s">
        <v>50</v>
      </c>
      <c r="C1536" t="s">
        <v>81</v>
      </c>
      <c r="D1536" t="s">
        <v>12</v>
      </c>
      <c r="E1536" t="s">
        <v>1</v>
      </c>
      <c r="F1536" s="19">
        <v>0.83333333333333304</v>
      </c>
      <c r="G1536" s="25">
        <v>20</v>
      </c>
      <c r="H1536" s="19" t="str">
        <f t="shared" si="26"/>
        <v>HRBT Toward Va Beach Non-Summer Monday 20</v>
      </c>
      <c r="I1536" s="11">
        <f>+HRBT!C52</f>
        <v>1281.3684210526317</v>
      </c>
    </row>
    <row r="1537" spans="1:9" x14ac:dyDescent="0.25">
      <c r="A1537" t="s">
        <v>60</v>
      </c>
      <c r="B1537" t="s">
        <v>50</v>
      </c>
      <c r="C1537" t="s">
        <v>81</v>
      </c>
      <c r="D1537" t="s">
        <v>12</v>
      </c>
      <c r="E1537" t="s">
        <v>1</v>
      </c>
      <c r="F1537" s="19">
        <v>0.875</v>
      </c>
      <c r="G1537" s="25">
        <v>21</v>
      </c>
      <c r="H1537" s="19" t="str">
        <f t="shared" si="26"/>
        <v>HRBT Toward Va Beach Non-Summer Monday 21</v>
      </c>
      <c r="I1537" s="14">
        <f>+HRBT!C53</f>
        <v>1078.3421052631579</v>
      </c>
    </row>
    <row r="1538" spans="1:9" x14ac:dyDescent="0.25">
      <c r="A1538" t="s">
        <v>60</v>
      </c>
      <c r="B1538" t="s">
        <v>50</v>
      </c>
      <c r="C1538" t="s">
        <v>81</v>
      </c>
      <c r="D1538" t="s">
        <v>12</v>
      </c>
      <c r="E1538" t="s">
        <v>1</v>
      </c>
      <c r="F1538" s="19">
        <v>0.91666666666666696</v>
      </c>
      <c r="G1538" s="25">
        <v>22</v>
      </c>
      <c r="H1538" s="19" t="str">
        <f t="shared" si="26"/>
        <v>HRBT Toward Va Beach Non-Summer Monday 22</v>
      </c>
      <c r="I1538" s="11">
        <f>+HRBT!C54</f>
        <v>830.92105263157896</v>
      </c>
    </row>
    <row r="1539" spans="1:9" ht="15.75" thickBot="1" x14ac:dyDescent="0.3">
      <c r="A1539" t="s">
        <v>60</v>
      </c>
      <c r="B1539" t="s">
        <v>50</v>
      </c>
      <c r="C1539" t="s">
        <v>81</v>
      </c>
      <c r="D1539" t="s">
        <v>12</v>
      </c>
      <c r="E1539" t="s">
        <v>1</v>
      </c>
      <c r="F1539" s="19">
        <v>0.95833333333333304</v>
      </c>
      <c r="G1539" s="25">
        <v>23</v>
      </c>
      <c r="H1539" s="19" t="str">
        <f t="shared" si="26"/>
        <v>HRBT Toward Va Beach Non-Summer Monday 23</v>
      </c>
      <c r="I1539" s="16">
        <f>+HRBT!C55</f>
        <v>572.97368421052624</v>
      </c>
    </row>
    <row r="1540" spans="1:9" x14ac:dyDescent="0.25">
      <c r="A1540" t="s">
        <v>60</v>
      </c>
      <c r="B1540" t="s">
        <v>50</v>
      </c>
      <c r="C1540" t="s">
        <v>81</v>
      </c>
      <c r="D1540" t="s">
        <v>12</v>
      </c>
      <c r="E1540" t="s">
        <v>2</v>
      </c>
      <c r="F1540" s="19">
        <v>0</v>
      </c>
      <c r="G1540" s="25">
        <v>0</v>
      </c>
      <c r="H1540" s="19" t="str">
        <f t="shared" si="26"/>
        <v>HRBT Toward Va Beach Non-Summer Tuesday 0</v>
      </c>
      <c r="I1540" s="12">
        <f>+HRBT!D32</f>
        <v>443.47222222222217</v>
      </c>
    </row>
    <row r="1541" spans="1:9" x14ac:dyDescent="0.25">
      <c r="A1541" t="s">
        <v>60</v>
      </c>
      <c r="B1541" t="s">
        <v>50</v>
      </c>
      <c r="C1541" t="s">
        <v>81</v>
      </c>
      <c r="D1541" t="s">
        <v>12</v>
      </c>
      <c r="E1541" t="s">
        <v>2</v>
      </c>
      <c r="F1541" s="19">
        <v>4.1666666666666664E-2</v>
      </c>
      <c r="G1541" s="25">
        <v>1</v>
      </c>
      <c r="H1541" s="19" t="str">
        <f t="shared" ref="H1541:H1604" si="27">+CONCATENATE(A1541," ",C1541," ",D1541," ",E1541," ",G1541)</f>
        <v>HRBT Toward Va Beach Non-Summer Tuesday 1</v>
      </c>
      <c r="I1541" s="14">
        <f>+HRBT!D33</f>
        <v>223.36111111111111</v>
      </c>
    </row>
    <row r="1542" spans="1:9" x14ac:dyDescent="0.25">
      <c r="A1542" t="s">
        <v>60</v>
      </c>
      <c r="B1542" t="s">
        <v>50</v>
      </c>
      <c r="C1542" t="s">
        <v>81</v>
      </c>
      <c r="D1542" t="s">
        <v>12</v>
      </c>
      <c r="E1542" t="s">
        <v>2</v>
      </c>
      <c r="F1542" s="19">
        <v>8.3333333333333329E-2</v>
      </c>
      <c r="G1542" s="25">
        <v>2</v>
      </c>
      <c r="H1542" s="19" t="str">
        <f t="shared" si="27"/>
        <v>HRBT Toward Va Beach Non-Summer Tuesday 2</v>
      </c>
      <c r="I1542" s="12">
        <f>+HRBT!D34</f>
        <v>188.36111111111111</v>
      </c>
    </row>
    <row r="1543" spans="1:9" x14ac:dyDescent="0.25">
      <c r="A1543" t="s">
        <v>60</v>
      </c>
      <c r="B1543" t="s">
        <v>50</v>
      </c>
      <c r="C1543" t="s">
        <v>81</v>
      </c>
      <c r="D1543" t="s">
        <v>12</v>
      </c>
      <c r="E1543" t="s">
        <v>2</v>
      </c>
      <c r="F1543" s="19">
        <v>0.125</v>
      </c>
      <c r="G1543" s="25">
        <v>3</v>
      </c>
      <c r="H1543" s="19" t="str">
        <f t="shared" si="27"/>
        <v>HRBT Toward Va Beach Non-Summer Tuesday 3</v>
      </c>
      <c r="I1543" s="14">
        <f>+HRBT!D35</f>
        <v>241.91666666666663</v>
      </c>
    </row>
    <row r="1544" spans="1:9" x14ac:dyDescent="0.25">
      <c r="A1544" t="s">
        <v>60</v>
      </c>
      <c r="B1544" t="s">
        <v>50</v>
      </c>
      <c r="C1544" t="s">
        <v>81</v>
      </c>
      <c r="D1544" t="s">
        <v>12</v>
      </c>
      <c r="E1544" t="s">
        <v>2</v>
      </c>
      <c r="F1544" s="19">
        <v>0.16666666666666699</v>
      </c>
      <c r="G1544" s="25">
        <v>4</v>
      </c>
      <c r="H1544" s="19" t="str">
        <f t="shared" si="27"/>
        <v>HRBT Toward Va Beach Non-Summer Tuesday 4</v>
      </c>
      <c r="I1544" s="12">
        <f>+HRBT!D36</f>
        <v>692.5</v>
      </c>
    </row>
    <row r="1545" spans="1:9" x14ac:dyDescent="0.25">
      <c r="A1545" t="s">
        <v>60</v>
      </c>
      <c r="B1545" t="s">
        <v>50</v>
      </c>
      <c r="C1545" t="s">
        <v>81</v>
      </c>
      <c r="D1545" t="s">
        <v>12</v>
      </c>
      <c r="E1545" t="s">
        <v>2</v>
      </c>
      <c r="F1545" s="19">
        <v>0.20833333333333301</v>
      </c>
      <c r="G1545" s="25">
        <v>5</v>
      </c>
      <c r="H1545" s="19" t="str">
        <f t="shared" si="27"/>
        <v>HRBT Toward Va Beach Non-Summer Tuesday 5</v>
      </c>
      <c r="I1545" s="14">
        <f>+HRBT!D37</f>
        <v>2264.6944444444443</v>
      </c>
    </row>
    <row r="1546" spans="1:9" x14ac:dyDescent="0.25">
      <c r="A1546" t="s">
        <v>60</v>
      </c>
      <c r="B1546" t="s">
        <v>50</v>
      </c>
      <c r="C1546" t="s">
        <v>81</v>
      </c>
      <c r="D1546" t="s">
        <v>12</v>
      </c>
      <c r="E1546" t="s">
        <v>2</v>
      </c>
      <c r="F1546" s="19">
        <v>0.25</v>
      </c>
      <c r="G1546" s="25">
        <v>6</v>
      </c>
      <c r="H1546" s="19" t="str">
        <f t="shared" si="27"/>
        <v>HRBT Toward Va Beach Non-Summer Tuesday 6</v>
      </c>
      <c r="I1546" s="12">
        <f>+HRBT!D38</f>
        <v>3370.8888888888887</v>
      </c>
    </row>
    <row r="1547" spans="1:9" x14ac:dyDescent="0.25">
      <c r="A1547" t="s">
        <v>60</v>
      </c>
      <c r="B1547" t="s">
        <v>50</v>
      </c>
      <c r="C1547" t="s">
        <v>81</v>
      </c>
      <c r="D1547" t="s">
        <v>12</v>
      </c>
      <c r="E1547" t="s">
        <v>2</v>
      </c>
      <c r="F1547" s="19">
        <v>0.29166666666666702</v>
      </c>
      <c r="G1547" s="25">
        <v>7</v>
      </c>
      <c r="H1547" s="19" t="str">
        <f t="shared" si="27"/>
        <v>HRBT Toward Va Beach Non-Summer Tuesday 7</v>
      </c>
      <c r="I1547" s="14">
        <f>+HRBT!D39</f>
        <v>3377.8333333333335</v>
      </c>
    </row>
    <row r="1548" spans="1:9" x14ac:dyDescent="0.25">
      <c r="A1548" t="s">
        <v>60</v>
      </c>
      <c r="B1548" t="s">
        <v>50</v>
      </c>
      <c r="C1548" t="s">
        <v>81</v>
      </c>
      <c r="D1548" t="s">
        <v>12</v>
      </c>
      <c r="E1548" t="s">
        <v>2</v>
      </c>
      <c r="F1548" s="19">
        <v>0.33333333333333298</v>
      </c>
      <c r="G1548" s="25">
        <v>8</v>
      </c>
      <c r="H1548" s="19" t="str">
        <f t="shared" si="27"/>
        <v>HRBT Toward Va Beach Non-Summer Tuesday 8</v>
      </c>
      <c r="I1548" s="12">
        <f>+HRBT!D40</f>
        <v>3185.2222222222226</v>
      </c>
    </row>
    <row r="1549" spans="1:9" x14ac:dyDescent="0.25">
      <c r="A1549" t="s">
        <v>60</v>
      </c>
      <c r="B1549" t="s">
        <v>50</v>
      </c>
      <c r="C1549" t="s">
        <v>81</v>
      </c>
      <c r="D1549" t="s">
        <v>12</v>
      </c>
      <c r="E1549" t="s">
        <v>2</v>
      </c>
      <c r="F1549" s="19">
        <v>0.375</v>
      </c>
      <c r="G1549" s="25">
        <v>9</v>
      </c>
      <c r="H1549" s="19" t="str">
        <f t="shared" si="27"/>
        <v>HRBT Toward Va Beach Non-Summer Tuesday 9</v>
      </c>
      <c r="I1549" s="14">
        <f>+HRBT!D41</f>
        <v>2602.6944444444443</v>
      </c>
    </row>
    <row r="1550" spans="1:9" x14ac:dyDescent="0.25">
      <c r="A1550" t="s">
        <v>60</v>
      </c>
      <c r="B1550" t="s">
        <v>50</v>
      </c>
      <c r="C1550" t="s">
        <v>81</v>
      </c>
      <c r="D1550" t="s">
        <v>12</v>
      </c>
      <c r="E1550" t="s">
        <v>2</v>
      </c>
      <c r="F1550" s="19">
        <v>0.41666666666666702</v>
      </c>
      <c r="G1550" s="25">
        <v>10</v>
      </c>
      <c r="H1550" s="19" t="str">
        <f t="shared" si="27"/>
        <v>HRBT Toward Va Beach Non-Summer Tuesday 10</v>
      </c>
      <c r="I1550" s="12">
        <f>+HRBT!D42</f>
        <v>2327.0833333333335</v>
      </c>
    </row>
    <row r="1551" spans="1:9" x14ac:dyDescent="0.25">
      <c r="A1551" t="s">
        <v>60</v>
      </c>
      <c r="B1551" t="s">
        <v>50</v>
      </c>
      <c r="C1551" t="s">
        <v>81</v>
      </c>
      <c r="D1551" t="s">
        <v>12</v>
      </c>
      <c r="E1551" t="s">
        <v>2</v>
      </c>
      <c r="F1551" s="19">
        <v>0.45833333333333298</v>
      </c>
      <c r="G1551" s="25">
        <v>11</v>
      </c>
      <c r="H1551" s="19" t="str">
        <f t="shared" si="27"/>
        <v>HRBT Toward Va Beach Non-Summer Tuesday 11</v>
      </c>
      <c r="I1551" s="14">
        <f>+HRBT!D43</f>
        <v>2267.6944444444448</v>
      </c>
    </row>
    <row r="1552" spans="1:9" x14ac:dyDescent="0.25">
      <c r="A1552" t="s">
        <v>60</v>
      </c>
      <c r="B1552" t="s">
        <v>50</v>
      </c>
      <c r="C1552" t="s">
        <v>81</v>
      </c>
      <c r="D1552" t="s">
        <v>12</v>
      </c>
      <c r="E1552" t="s">
        <v>2</v>
      </c>
      <c r="F1552" s="19">
        <v>0.5</v>
      </c>
      <c r="G1552" s="25">
        <v>12</v>
      </c>
      <c r="H1552" s="19" t="str">
        <f t="shared" si="27"/>
        <v>HRBT Toward Va Beach Non-Summer Tuesday 12</v>
      </c>
      <c r="I1552" s="12">
        <f>+HRBT!D44</f>
        <v>2314.1388888888887</v>
      </c>
    </row>
    <row r="1553" spans="1:9" x14ac:dyDescent="0.25">
      <c r="A1553" t="s">
        <v>60</v>
      </c>
      <c r="B1553" t="s">
        <v>50</v>
      </c>
      <c r="C1553" t="s">
        <v>81</v>
      </c>
      <c r="D1553" t="s">
        <v>12</v>
      </c>
      <c r="E1553" t="s">
        <v>2</v>
      </c>
      <c r="F1553" s="19">
        <v>0.54166666666666696</v>
      </c>
      <c r="G1553" s="25">
        <v>13</v>
      </c>
      <c r="H1553" s="19" t="str">
        <f t="shared" si="27"/>
        <v>HRBT Toward Va Beach Non-Summer Tuesday 13</v>
      </c>
      <c r="I1553" s="14">
        <f>+HRBT!D45</f>
        <v>2328.7222222222222</v>
      </c>
    </row>
    <row r="1554" spans="1:9" x14ac:dyDescent="0.25">
      <c r="A1554" t="s">
        <v>60</v>
      </c>
      <c r="B1554" t="s">
        <v>50</v>
      </c>
      <c r="C1554" t="s">
        <v>81</v>
      </c>
      <c r="D1554" t="s">
        <v>12</v>
      </c>
      <c r="E1554" t="s">
        <v>2</v>
      </c>
      <c r="F1554" s="19">
        <v>0.58333333333333304</v>
      </c>
      <c r="G1554" s="25">
        <v>14</v>
      </c>
      <c r="H1554" s="19" t="str">
        <f t="shared" si="27"/>
        <v>HRBT Toward Va Beach Non-Summer Tuesday 14</v>
      </c>
      <c r="I1554" s="12">
        <f>+HRBT!D46</f>
        <v>2671.4166666666665</v>
      </c>
    </row>
    <row r="1555" spans="1:9" x14ac:dyDescent="0.25">
      <c r="A1555" t="s">
        <v>60</v>
      </c>
      <c r="B1555" t="s">
        <v>50</v>
      </c>
      <c r="C1555" t="s">
        <v>81</v>
      </c>
      <c r="D1555" t="s">
        <v>12</v>
      </c>
      <c r="E1555" t="s">
        <v>2</v>
      </c>
      <c r="F1555" s="19">
        <v>0.625</v>
      </c>
      <c r="G1555" s="25">
        <v>15</v>
      </c>
      <c r="H1555" s="19" t="str">
        <f t="shared" si="27"/>
        <v>HRBT Toward Va Beach Non-Summer Tuesday 15</v>
      </c>
      <c r="I1555" s="14">
        <f>+HRBT!D47</f>
        <v>3118.166666666667</v>
      </c>
    </row>
    <row r="1556" spans="1:9" x14ac:dyDescent="0.25">
      <c r="A1556" t="s">
        <v>60</v>
      </c>
      <c r="B1556" t="s">
        <v>50</v>
      </c>
      <c r="C1556" t="s">
        <v>81</v>
      </c>
      <c r="D1556" t="s">
        <v>12</v>
      </c>
      <c r="E1556" t="s">
        <v>2</v>
      </c>
      <c r="F1556" s="19">
        <v>0.66666666666666696</v>
      </c>
      <c r="G1556" s="25">
        <v>16</v>
      </c>
      <c r="H1556" s="19" t="str">
        <f t="shared" si="27"/>
        <v>HRBT Toward Va Beach Non-Summer Tuesday 16</v>
      </c>
      <c r="I1556" s="12">
        <f>+HRBT!D48</f>
        <v>3172.9444444444448</v>
      </c>
    </row>
    <row r="1557" spans="1:9" x14ac:dyDescent="0.25">
      <c r="A1557" t="s">
        <v>60</v>
      </c>
      <c r="B1557" t="s">
        <v>50</v>
      </c>
      <c r="C1557" t="s">
        <v>81</v>
      </c>
      <c r="D1557" t="s">
        <v>12</v>
      </c>
      <c r="E1557" t="s">
        <v>2</v>
      </c>
      <c r="F1557" s="19">
        <v>0.70833333333333304</v>
      </c>
      <c r="G1557" s="25">
        <v>17</v>
      </c>
      <c r="H1557" s="19" t="str">
        <f t="shared" si="27"/>
        <v>HRBT Toward Va Beach Non-Summer Tuesday 17</v>
      </c>
      <c r="I1557" s="14">
        <f>+HRBT!D49</f>
        <v>2887.2777777777778</v>
      </c>
    </row>
    <row r="1558" spans="1:9" x14ac:dyDescent="0.25">
      <c r="A1558" t="s">
        <v>60</v>
      </c>
      <c r="B1558" t="s">
        <v>50</v>
      </c>
      <c r="C1558" t="s">
        <v>81</v>
      </c>
      <c r="D1558" t="s">
        <v>12</v>
      </c>
      <c r="E1558" t="s">
        <v>2</v>
      </c>
      <c r="F1558" s="19">
        <v>0.75</v>
      </c>
      <c r="G1558" s="25">
        <v>18</v>
      </c>
      <c r="H1558" s="19" t="str">
        <f t="shared" si="27"/>
        <v>HRBT Toward Va Beach Non-Summer Tuesday 18</v>
      </c>
      <c r="I1558" s="12">
        <f>+HRBT!D50</f>
        <v>2356.8888888888891</v>
      </c>
    </row>
    <row r="1559" spans="1:9" x14ac:dyDescent="0.25">
      <c r="A1559" t="s">
        <v>60</v>
      </c>
      <c r="B1559" t="s">
        <v>50</v>
      </c>
      <c r="C1559" t="s">
        <v>81</v>
      </c>
      <c r="D1559" t="s">
        <v>12</v>
      </c>
      <c r="E1559" t="s">
        <v>2</v>
      </c>
      <c r="F1559" s="19">
        <v>0.79166666666666696</v>
      </c>
      <c r="G1559" s="25">
        <v>19</v>
      </c>
      <c r="H1559" s="19" t="str">
        <f t="shared" si="27"/>
        <v>HRBT Toward Va Beach Non-Summer Tuesday 19</v>
      </c>
      <c r="I1559" s="14">
        <f>+HRBT!D51</f>
        <v>1637.8055555555557</v>
      </c>
    </row>
    <row r="1560" spans="1:9" x14ac:dyDescent="0.25">
      <c r="A1560" t="s">
        <v>60</v>
      </c>
      <c r="B1560" t="s">
        <v>50</v>
      </c>
      <c r="C1560" t="s">
        <v>81</v>
      </c>
      <c r="D1560" t="s">
        <v>12</v>
      </c>
      <c r="E1560" t="s">
        <v>2</v>
      </c>
      <c r="F1560" s="19">
        <v>0.83333333333333304</v>
      </c>
      <c r="G1560" s="25">
        <v>20</v>
      </c>
      <c r="H1560" s="19" t="str">
        <f t="shared" si="27"/>
        <v>HRBT Toward Va Beach Non-Summer Tuesday 20</v>
      </c>
      <c r="I1560" s="12">
        <f>+HRBT!D52</f>
        <v>1282.1666666666667</v>
      </c>
    </row>
    <row r="1561" spans="1:9" x14ac:dyDescent="0.25">
      <c r="A1561" t="s">
        <v>60</v>
      </c>
      <c r="B1561" t="s">
        <v>50</v>
      </c>
      <c r="C1561" t="s">
        <v>81</v>
      </c>
      <c r="D1561" t="s">
        <v>12</v>
      </c>
      <c r="E1561" t="s">
        <v>2</v>
      </c>
      <c r="F1561" s="19">
        <v>0.875</v>
      </c>
      <c r="G1561" s="25">
        <v>21</v>
      </c>
      <c r="H1561" s="19" t="str">
        <f t="shared" si="27"/>
        <v>HRBT Toward Va Beach Non-Summer Tuesday 21</v>
      </c>
      <c r="I1561" s="14">
        <f>+HRBT!D53</f>
        <v>1088.8888888888889</v>
      </c>
    </row>
    <row r="1562" spans="1:9" x14ac:dyDescent="0.25">
      <c r="A1562" t="s">
        <v>60</v>
      </c>
      <c r="B1562" t="s">
        <v>50</v>
      </c>
      <c r="C1562" t="s">
        <v>81</v>
      </c>
      <c r="D1562" t="s">
        <v>12</v>
      </c>
      <c r="E1562" t="s">
        <v>2</v>
      </c>
      <c r="F1562" s="19">
        <v>0.91666666666666696</v>
      </c>
      <c r="G1562" s="25">
        <v>22</v>
      </c>
      <c r="H1562" s="19" t="str">
        <f t="shared" si="27"/>
        <v>HRBT Toward Va Beach Non-Summer Tuesday 22</v>
      </c>
      <c r="I1562" s="12">
        <f>+HRBT!D54</f>
        <v>852.36111111111109</v>
      </c>
    </row>
    <row r="1563" spans="1:9" ht="15.75" thickBot="1" x14ac:dyDescent="0.3">
      <c r="A1563" t="s">
        <v>60</v>
      </c>
      <c r="B1563" t="s">
        <v>50</v>
      </c>
      <c r="C1563" t="s">
        <v>81</v>
      </c>
      <c r="D1563" t="s">
        <v>12</v>
      </c>
      <c r="E1563" t="s">
        <v>2</v>
      </c>
      <c r="F1563" s="19">
        <v>0.95833333333333304</v>
      </c>
      <c r="G1563" s="25">
        <v>23</v>
      </c>
      <c r="H1563" s="19" t="str">
        <f t="shared" si="27"/>
        <v>HRBT Toward Va Beach Non-Summer Tuesday 23</v>
      </c>
      <c r="I1563" s="16">
        <f>+HRBT!D55</f>
        <v>556.47222222222217</v>
      </c>
    </row>
    <row r="1564" spans="1:9" x14ac:dyDescent="0.25">
      <c r="A1564" t="s">
        <v>60</v>
      </c>
      <c r="B1564" t="s">
        <v>50</v>
      </c>
      <c r="C1564" t="s">
        <v>81</v>
      </c>
      <c r="D1564" t="s">
        <v>12</v>
      </c>
      <c r="E1564" t="s">
        <v>3</v>
      </c>
      <c r="F1564" s="19">
        <v>0</v>
      </c>
      <c r="G1564" s="25">
        <v>0</v>
      </c>
      <c r="H1564" s="19" t="str">
        <f t="shared" si="27"/>
        <v>HRBT Toward Va Beach Non-Summer Wednesday 0</v>
      </c>
      <c r="I1564" s="11">
        <f>+HRBT!E32</f>
        <v>422.45714285714286</v>
      </c>
    </row>
    <row r="1565" spans="1:9" x14ac:dyDescent="0.25">
      <c r="A1565" t="s">
        <v>60</v>
      </c>
      <c r="B1565" t="s">
        <v>50</v>
      </c>
      <c r="C1565" t="s">
        <v>81</v>
      </c>
      <c r="D1565" t="s">
        <v>12</v>
      </c>
      <c r="E1565" t="s">
        <v>3</v>
      </c>
      <c r="F1565" s="19">
        <v>4.1666666666666664E-2</v>
      </c>
      <c r="G1565" s="25">
        <v>1</v>
      </c>
      <c r="H1565" s="19" t="str">
        <f t="shared" si="27"/>
        <v>HRBT Toward Va Beach Non-Summer Wednesday 1</v>
      </c>
      <c r="I1565" s="14">
        <f>+HRBT!E33</f>
        <v>213.91428571428571</v>
      </c>
    </row>
    <row r="1566" spans="1:9" x14ac:dyDescent="0.25">
      <c r="A1566" t="s">
        <v>60</v>
      </c>
      <c r="B1566" t="s">
        <v>50</v>
      </c>
      <c r="C1566" t="s">
        <v>81</v>
      </c>
      <c r="D1566" t="s">
        <v>12</v>
      </c>
      <c r="E1566" t="s">
        <v>3</v>
      </c>
      <c r="F1566" s="19">
        <v>8.3333333333333329E-2</v>
      </c>
      <c r="G1566" s="25">
        <v>2</v>
      </c>
      <c r="H1566" s="19" t="str">
        <f t="shared" si="27"/>
        <v>HRBT Toward Va Beach Non-Summer Wednesday 2</v>
      </c>
      <c r="I1566" s="11">
        <f>+HRBT!E34</f>
        <v>178.97142857142856</v>
      </c>
    </row>
    <row r="1567" spans="1:9" x14ac:dyDescent="0.25">
      <c r="A1567" t="s">
        <v>60</v>
      </c>
      <c r="B1567" t="s">
        <v>50</v>
      </c>
      <c r="C1567" t="s">
        <v>81</v>
      </c>
      <c r="D1567" t="s">
        <v>12</v>
      </c>
      <c r="E1567" t="s">
        <v>3</v>
      </c>
      <c r="F1567" s="19">
        <v>0.125</v>
      </c>
      <c r="G1567" s="25">
        <v>3</v>
      </c>
      <c r="H1567" s="19" t="str">
        <f t="shared" si="27"/>
        <v>HRBT Toward Va Beach Non-Summer Wednesday 3</v>
      </c>
      <c r="I1567" s="14">
        <f>+HRBT!E35</f>
        <v>243.51428571428568</v>
      </c>
    </row>
    <row r="1568" spans="1:9" x14ac:dyDescent="0.25">
      <c r="A1568" t="s">
        <v>60</v>
      </c>
      <c r="B1568" t="s">
        <v>50</v>
      </c>
      <c r="C1568" t="s">
        <v>81</v>
      </c>
      <c r="D1568" t="s">
        <v>12</v>
      </c>
      <c r="E1568" t="s">
        <v>3</v>
      </c>
      <c r="F1568" s="19">
        <v>0.16666666666666699</v>
      </c>
      <c r="G1568" s="25">
        <v>4</v>
      </c>
      <c r="H1568" s="19" t="str">
        <f t="shared" si="27"/>
        <v>HRBT Toward Va Beach Non-Summer Wednesday 4</v>
      </c>
      <c r="I1568" s="11">
        <f>+HRBT!E36</f>
        <v>680.5428571428572</v>
      </c>
    </row>
    <row r="1569" spans="1:9" x14ac:dyDescent="0.25">
      <c r="A1569" t="s">
        <v>60</v>
      </c>
      <c r="B1569" t="s">
        <v>50</v>
      </c>
      <c r="C1569" t="s">
        <v>81</v>
      </c>
      <c r="D1569" t="s">
        <v>12</v>
      </c>
      <c r="E1569" t="s">
        <v>3</v>
      </c>
      <c r="F1569" s="19">
        <v>0.20833333333333301</v>
      </c>
      <c r="G1569" s="25">
        <v>5</v>
      </c>
      <c r="H1569" s="19" t="str">
        <f t="shared" si="27"/>
        <v>HRBT Toward Va Beach Non-Summer Wednesday 5</v>
      </c>
      <c r="I1569" s="14">
        <f>+HRBT!E37</f>
        <v>2225.8285714285716</v>
      </c>
    </row>
    <row r="1570" spans="1:9" x14ac:dyDescent="0.25">
      <c r="A1570" t="s">
        <v>60</v>
      </c>
      <c r="B1570" t="s">
        <v>50</v>
      </c>
      <c r="C1570" t="s">
        <v>81</v>
      </c>
      <c r="D1570" t="s">
        <v>12</v>
      </c>
      <c r="E1570" t="s">
        <v>3</v>
      </c>
      <c r="F1570" s="19">
        <v>0.25</v>
      </c>
      <c r="G1570" s="25">
        <v>6</v>
      </c>
      <c r="H1570" s="19" t="str">
        <f t="shared" si="27"/>
        <v>HRBT Toward Va Beach Non-Summer Wednesday 6</v>
      </c>
      <c r="I1570" s="11">
        <f>+HRBT!E38</f>
        <v>3254.9714285714281</v>
      </c>
    </row>
    <row r="1571" spans="1:9" x14ac:dyDescent="0.25">
      <c r="A1571" t="s">
        <v>60</v>
      </c>
      <c r="B1571" t="s">
        <v>50</v>
      </c>
      <c r="C1571" t="s">
        <v>81</v>
      </c>
      <c r="D1571" t="s">
        <v>12</v>
      </c>
      <c r="E1571" t="s">
        <v>3</v>
      </c>
      <c r="F1571" s="19">
        <v>0.29166666666666702</v>
      </c>
      <c r="G1571" s="25">
        <v>7</v>
      </c>
      <c r="H1571" s="19" t="str">
        <f t="shared" si="27"/>
        <v>HRBT Toward Va Beach Non-Summer Wednesday 7</v>
      </c>
      <c r="I1571" s="14">
        <f>+HRBT!E39</f>
        <v>3420.9714285714281</v>
      </c>
    </row>
    <row r="1572" spans="1:9" x14ac:dyDescent="0.25">
      <c r="A1572" t="s">
        <v>60</v>
      </c>
      <c r="B1572" t="s">
        <v>50</v>
      </c>
      <c r="C1572" t="s">
        <v>81</v>
      </c>
      <c r="D1572" t="s">
        <v>12</v>
      </c>
      <c r="E1572" t="s">
        <v>3</v>
      </c>
      <c r="F1572" s="19">
        <v>0.33333333333333298</v>
      </c>
      <c r="G1572" s="25">
        <v>8</v>
      </c>
      <c r="H1572" s="19" t="str">
        <f t="shared" si="27"/>
        <v>HRBT Toward Va Beach Non-Summer Wednesday 8</v>
      </c>
      <c r="I1572" s="11">
        <f>+HRBT!E40</f>
        <v>3115.4285714285716</v>
      </c>
    </row>
    <row r="1573" spans="1:9" x14ac:dyDescent="0.25">
      <c r="A1573" t="s">
        <v>60</v>
      </c>
      <c r="B1573" t="s">
        <v>50</v>
      </c>
      <c r="C1573" t="s">
        <v>81</v>
      </c>
      <c r="D1573" t="s">
        <v>12</v>
      </c>
      <c r="E1573" t="s">
        <v>3</v>
      </c>
      <c r="F1573" s="19">
        <v>0.375</v>
      </c>
      <c r="G1573" s="25">
        <v>9</v>
      </c>
      <c r="H1573" s="19" t="str">
        <f t="shared" si="27"/>
        <v>HRBT Toward Va Beach Non-Summer Wednesday 9</v>
      </c>
      <c r="I1573" s="14">
        <f>+HRBT!E41</f>
        <v>2631</v>
      </c>
    </row>
    <row r="1574" spans="1:9" x14ac:dyDescent="0.25">
      <c r="A1574" t="s">
        <v>60</v>
      </c>
      <c r="B1574" t="s">
        <v>50</v>
      </c>
      <c r="C1574" t="s">
        <v>81</v>
      </c>
      <c r="D1574" t="s">
        <v>12</v>
      </c>
      <c r="E1574" t="s">
        <v>3</v>
      </c>
      <c r="F1574" s="19">
        <v>0.41666666666666702</v>
      </c>
      <c r="G1574" s="25">
        <v>10</v>
      </c>
      <c r="H1574" s="19" t="str">
        <f t="shared" si="27"/>
        <v>HRBT Toward Va Beach Non-Summer Wednesday 10</v>
      </c>
      <c r="I1574" s="11">
        <f>+HRBT!E42</f>
        <v>2364.1714285714288</v>
      </c>
    </row>
    <row r="1575" spans="1:9" x14ac:dyDescent="0.25">
      <c r="A1575" t="s">
        <v>60</v>
      </c>
      <c r="B1575" t="s">
        <v>50</v>
      </c>
      <c r="C1575" t="s">
        <v>81</v>
      </c>
      <c r="D1575" t="s">
        <v>12</v>
      </c>
      <c r="E1575" t="s">
        <v>3</v>
      </c>
      <c r="F1575" s="19">
        <v>0.45833333333333298</v>
      </c>
      <c r="G1575" s="25">
        <v>11</v>
      </c>
      <c r="H1575" s="19" t="str">
        <f t="shared" si="27"/>
        <v>HRBT Toward Va Beach Non-Summer Wednesday 11</v>
      </c>
      <c r="I1575" s="14">
        <f>+HRBT!E43</f>
        <v>2385.8000000000002</v>
      </c>
    </row>
    <row r="1576" spans="1:9" x14ac:dyDescent="0.25">
      <c r="A1576" t="s">
        <v>60</v>
      </c>
      <c r="B1576" t="s">
        <v>50</v>
      </c>
      <c r="C1576" t="s">
        <v>81</v>
      </c>
      <c r="D1576" t="s">
        <v>12</v>
      </c>
      <c r="E1576" t="s">
        <v>3</v>
      </c>
      <c r="F1576" s="19">
        <v>0.5</v>
      </c>
      <c r="G1576" s="25">
        <v>12</v>
      </c>
      <c r="H1576" s="19" t="str">
        <f t="shared" si="27"/>
        <v>HRBT Toward Va Beach Non-Summer Wednesday 12</v>
      </c>
      <c r="I1576" s="11">
        <f>+HRBT!E44</f>
        <v>2349.1714285714288</v>
      </c>
    </row>
    <row r="1577" spans="1:9" x14ac:dyDescent="0.25">
      <c r="A1577" t="s">
        <v>60</v>
      </c>
      <c r="B1577" t="s">
        <v>50</v>
      </c>
      <c r="C1577" t="s">
        <v>81</v>
      </c>
      <c r="D1577" t="s">
        <v>12</v>
      </c>
      <c r="E1577" t="s">
        <v>3</v>
      </c>
      <c r="F1577" s="19">
        <v>0.54166666666666696</v>
      </c>
      <c r="G1577" s="25">
        <v>13</v>
      </c>
      <c r="H1577" s="19" t="str">
        <f t="shared" si="27"/>
        <v>HRBT Toward Va Beach Non-Summer Wednesday 13</v>
      </c>
      <c r="I1577" s="14">
        <f>+HRBT!E45</f>
        <v>2389.7428571428572</v>
      </c>
    </row>
    <row r="1578" spans="1:9" x14ac:dyDescent="0.25">
      <c r="A1578" t="s">
        <v>60</v>
      </c>
      <c r="B1578" t="s">
        <v>50</v>
      </c>
      <c r="C1578" t="s">
        <v>81</v>
      </c>
      <c r="D1578" t="s">
        <v>12</v>
      </c>
      <c r="E1578" t="s">
        <v>3</v>
      </c>
      <c r="F1578" s="19">
        <v>0.58333333333333304</v>
      </c>
      <c r="G1578" s="25">
        <v>14</v>
      </c>
      <c r="H1578" s="19" t="str">
        <f t="shared" si="27"/>
        <v>HRBT Toward Va Beach Non-Summer Wednesday 14</v>
      </c>
      <c r="I1578" s="11">
        <f>+HRBT!E46</f>
        <v>2734.3714285714286</v>
      </c>
    </row>
    <row r="1579" spans="1:9" x14ac:dyDescent="0.25">
      <c r="A1579" t="s">
        <v>60</v>
      </c>
      <c r="B1579" t="s">
        <v>50</v>
      </c>
      <c r="C1579" t="s">
        <v>81</v>
      </c>
      <c r="D1579" t="s">
        <v>12</v>
      </c>
      <c r="E1579" t="s">
        <v>3</v>
      </c>
      <c r="F1579" s="19">
        <v>0.625</v>
      </c>
      <c r="G1579" s="25">
        <v>15</v>
      </c>
      <c r="H1579" s="19" t="str">
        <f t="shared" si="27"/>
        <v>HRBT Toward Va Beach Non-Summer Wednesday 15</v>
      </c>
      <c r="I1579" s="14">
        <f>+HRBT!E47</f>
        <v>3127.5714285714289</v>
      </c>
    </row>
    <row r="1580" spans="1:9" x14ac:dyDescent="0.25">
      <c r="A1580" t="s">
        <v>60</v>
      </c>
      <c r="B1580" t="s">
        <v>50</v>
      </c>
      <c r="C1580" t="s">
        <v>81</v>
      </c>
      <c r="D1580" t="s">
        <v>12</v>
      </c>
      <c r="E1580" t="s">
        <v>3</v>
      </c>
      <c r="F1580" s="19">
        <v>0.66666666666666696</v>
      </c>
      <c r="G1580" s="25">
        <v>16</v>
      </c>
      <c r="H1580" s="19" t="str">
        <f t="shared" si="27"/>
        <v>HRBT Toward Va Beach Non-Summer Wednesday 16</v>
      </c>
      <c r="I1580" s="11">
        <f>+HRBT!E48</f>
        <v>3213.5714285714284</v>
      </c>
    </row>
    <row r="1581" spans="1:9" x14ac:dyDescent="0.25">
      <c r="A1581" t="s">
        <v>60</v>
      </c>
      <c r="B1581" t="s">
        <v>50</v>
      </c>
      <c r="C1581" t="s">
        <v>81</v>
      </c>
      <c r="D1581" t="s">
        <v>12</v>
      </c>
      <c r="E1581" t="s">
        <v>3</v>
      </c>
      <c r="F1581" s="19">
        <v>0.70833333333333304</v>
      </c>
      <c r="G1581" s="25">
        <v>17</v>
      </c>
      <c r="H1581" s="19" t="str">
        <f t="shared" si="27"/>
        <v>HRBT Toward Va Beach Non-Summer Wednesday 17</v>
      </c>
      <c r="I1581" s="14">
        <f>+HRBT!E49</f>
        <v>3008.1714285714284</v>
      </c>
    </row>
    <row r="1582" spans="1:9" x14ac:dyDescent="0.25">
      <c r="A1582" t="s">
        <v>60</v>
      </c>
      <c r="B1582" t="s">
        <v>50</v>
      </c>
      <c r="C1582" t="s">
        <v>81</v>
      </c>
      <c r="D1582" t="s">
        <v>12</v>
      </c>
      <c r="E1582" t="s">
        <v>3</v>
      </c>
      <c r="F1582" s="19">
        <v>0.75</v>
      </c>
      <c r="G1582" s="25">
        <v>18</v>
      </c>
      <c r="H1582" s="19" t="str">
        <f t="shared" si="27"/>
        <v>HRBT Toward Va Beach Non-Summer Wednesday 18</v>
      </c>
      <c r="I1582" s="11">
        <f>+HRBT!E50</f>
        <v>2463.4285714285716</v>
      </c>
    </row>
    <row r="1583" spans="1:9" x14ac:dyDescent="0.25">
      <c r="A1583" t="s">
        <v>60</v>
      </c>
      <c r="B1583" t="s">
        <v>50</v>
      </c>
      <c r="C1583" t="s">
        <v>81</v>
      </c>
      <c r="D1583" t="s">
        <v>12</v>
      </c>
      <c r="E1583" t="s">
        <v>3</v>
      </c>
      <c r="F1583" s="19">
        <v>0.79166666666666696</v>
      </c>
      <c r="G1583" s="25">
        <v>19</v>
      </c>
      <c r="H1583" s="19" t="str">
        <f t="shared" si="27"/>
        <v>HRBT Toward Va Beach Non-Summer Wednesday 19</v>
      </c>
      <c r="I1583" s="14">
        <f>+HRBT!E51</f>
        <v>1673.4857142857143</v>
      </c>
    </row>
    <row r="1584" spans="1:9" x14ac:dyDescent="0.25">
      <c r="A1584" t="s">
        <v>60</v>
      </c>
      <c r="B1584" t="s">
        <v>50</v>
      </c>
      <c r="C1584" t="s">
        <v>81</v>
      </c>
      <c r="D1584" t="s">
        <v>12</v>
      </c>
      <c r="E1584" t="s">
        <v>3</v>
      </c>
      <c r="F1584" s="19">
        <v>0.83333333333333304</v>
      </c>
      <c r="G1584" s="25">
        <v>20</v>
      </c>
      <c r="H1584" s="19" t="str">
        <f t="shared" si="27"/>
        <v>HRBT Toward Va Beach Non-Summer Wednesday 20</v>
      </c>
      <c r="I1584" s="11">
        <f>+HRBT!E52</f>
        <v>1342.6857142857143</v>
      </c>
    </row>
    <row r="1585" spans="1:9" x14ac:dyDescent="0.25">
      <c r="A1585" t="s">
        <v>60</v>
      </c>
      <c r="B1585" t="s">
        <v>50</v>
      </c>
      <c r="C1585" t="s">
        <v>81</v>
      </c>
      <c r="D1585" t="s">
        <v>12</v>
      </c>
      <c r="E1585" t="s">
        <v>3</v>
      </c>
      <c r="F1585" s="19">
        <v>0.875</v>
      </c>
      <c r="G1585" s="25">
        <v>21</v>
      </c>
      <c r="H1585" s="19" t="str">
        <f t="shared" si="27"/>
        <v>HRBT Toward Va Beach Non-Summer Wednesday 21</v>
      </c>
      <c r="I1585" s="14">
        <f>+HRBT!E53</f>
        <v>1106.8571428571429</v>
      </c>
    </row>
    <row r="1586" spans="1:9" x14ac:dyDescent="0.25">
      <c r="A1586" t="s">
        <v>60</v>
      </c>
      <c r="B1586" t="s">
        <v>50</v>
      </c>
      <c r="C1586" t="s">
        <v>81</v>
      </c>
      <c r="D1586" t="s">
        <v>12</v>
      </c>
      <c r="E1586" t="s">
        <v>3</v>
      </c>
      <c r="F1586" s="19">
        <v>0.91666666666666696</v>
      </c>
      <c r="G1586" s="25">
        <v>22</v>
      </c>
      <c r="H1586" s="19" t="str">
        <f t="shared" si="27"/>
        <v>HRBT Toward Va Beach Non-Summer Wednesday 22</v>
      </c>
      <c r="I1586" s="11">
        <f>+HRBT!E54</f>
        <v>868.11428571428576</v>
      </c>
    </row>
    <row r="1587" spans="1:9" ht="15.75" thickBot="1" x14ac:dyDescent="0.3">
      <c r="A1587" t="s">
        <v>60</v>
      </c>
      <c r="B1587" t="s">
        <v>50</v>
      </c>
      <c r="C1587" t="s">
        <v>81</v>
      </c>
      <c r="D1587" t="s">
        <v>12</v>
      </c>
      <c r="E1587" t="s">
        <v>3</v>
      </c>
      <c r="F1587" s="19">
        <v>0.95833333333333304</v>
      </c>
      <c r="G1587" s="25">
        <v>23</v>
      </c>
      <c r="H1587" s="19" t="str">
        <f t="shared" si="27"/>
        <v>HRBT Toward Va Beach Non-Summer Wednesday 23</v>
      </c>
      <c r="I1587" s="16">
        <f>+HRBT!E55</f>
        <v>605</v>
      </c>
    </row>
    <row r="1588" spans="1:9" x14ac:dyDescent="0.25">
      <c r="A1588" t="s">
        <v>60</v>
      </c>
      <c r="B1588" t="s">
        <v>50</v>
      </c>
      <c r="C1588" t="s">
        <v>81</v>
      </c>
      <c r="D1588" t="s">
        <v>12</v>
      </c>
      <c r="E1588" t="s">
        <v>4</v>
      </c>
      <c r="F1588" s="19">
        <v>0</v>
      </c>
      <c r="G1588" s="25">
        <v>0</v>
      </c>
      <c r="H1588" s="19" t="str">
        <f t="shared" si="27"/>
        <v>HRBT Toward Va Beach Non-Summer Thursday 0</v>
      </c>
      <c r="I1588" s="11">
        <f>+HRBT!F32</f>
        <v>462.00000000000006</v>
      </c>
    </row>
    <row r="1589" spans="1:9" x14ac:dyDescent="0.25">
      <c r="A1589" t="s">
        <v>60</v>
      </c>
      <c r="B1589" t="s">
        <v>50</v>
      </c>
      <c r="C1589" t="s">
        <v>81</v>
      </c>
      <c r="D1589" t="s">
        <v>12</v>
      </c>
      <c r="E1589" t="s">
        <v>4</v>
      </c>
      <c r="F1589" s="19">
        <v>4.1666666666666664E-2</v>
      </c>
      <c r="G1589" s="25">
        <v>1</v>
      </c>
      <c r="H1589" s="19" t="str">
        <f t="shared" si="27"/>
        <v>HRBT Toward Va Beach Non-Summer Thursday 1</v>
      </c>
      <c r="I1589" s="14">
        <f>+HRBT!F33</f>
        <v>258.80555555555554</v>
      </c>
    </row>
    <row r="1590" spans="1:9" x14ac:dyDescent="0.25">
      <c r="A1590" t="s">
        <v>60</v>
      </c>
      <c r="B1590" t="s">
        <v>50</v>
      </c>
      <c r="C1590" t="s">
        <v>81</v>
      </c>
      <c r="D1590" t="s">
        <v>12</v>
      </c>
      <c r="E1590" t="s">
        <v>4</v>
      </c>
      <c r="F1590" s="19">
        <v>8.3333333333333329E-2</v>
      </c>
      <c r="G1590" s="25">
        <v>2</v>
      </c>
      <c r="H1590" s="19" t="str">
        <f t="shared" si="27"/>
        <v>HRBT Toward Va Beach Non-Summer Thursday 2</v>
      </c>
      <c r="I1590" s="11">
        <f>+HRBT!F34</f>
        <v>231.7222222222222</v>
      </c>
    </row>
    <row r="1591" spans="1:9" x14ac:dyDescent="0.25">
      <c r="A1591" t="s">
        <v>60</v>
      </c>
      <c r="B1591" t="s">
        <v>50</v>
      </c>
      <c r="C1591" t="s">
        <v>81</v>
      </c>
      <c r="D1591" t="s">
        <v>12</v>
      </c>
      <c r="E1591" t="s">
        <v>4</v>
      </c>
      <c r="F1591" s="19">
        <v>0.125</v>
      </c>
      <c r="G1591" s="25">
        <v>3</v>
      </c>
      <c r="H1591" s="19" t="str">
        <f t="shared" si="27"/>
        <v>HRBT Toward Va Beach Non-Summer Thursday 3</v>
      </c>
      <c r="I1591" s="14">
        <f>+HRBT!F35</f>
        <v>259.22222222222223</v>
      </c>
    </row>
    <row r="1592" spans="1:9" x14ac:dyDescent="0.25">
      <c r="A1592" t="s">
        <v>60</v>
      </c>
      <c r="B1592" t="s">
        <v>50</v>
      </c>
      <c r="C1592" t="s">
        <v>81</v>
      </c>
      <c r="D1592" t="s">
        <v>12</v>
      </c>
      <c r="E1592" t="s">
        <v>4</v>
      </c>
      <c r="F1592" s="19">
        <v>0.16666666666666699</v>
      </c>
      <c r="G1592" s="25">
        <v>4</v>
      </c>
      <c r="H1592" s="19" t="str">
        <f t="shared" si="27"/>
        <v>HRBT Toward Va Beach Non-Summer Thursday 4</v>
      </c>
      <c r="I1592" s="11">
        <f>+HRBT!F36</f>
        <v>702.33333333333337</v>
      </c>
    </row>
    <row r="1593" spans="1:9" x14ac:dyDescent="0.25">
      <c r="A1593" t="s">
        <v>60</v>
      </c>
      <c r="B1593" t="s">
        <v>50</v>
      </c>
      <c r="C1593" t="s">
        <v>81</v>
      </c>
      <c r="D1593" t="s">
        <v>12</v>
      </c>
      <c r="E1593" t="s">
        <v>4</v>
      </c>
      <c r="F1593" s="19">
        <v>0.20833333333333301</v>
      </c>
      <c r="G1593" s="25">
        <v>5</v>
      </c>
      <c r="H1593" s="19" t="str">
        <f t="shared" si="27"/>
        <v>HRBT Toward Va Beach Non-Summer Thursday 5</v>
      </c>
      <c r="I1593" s="14">
        <f>+HRBT!F37</f>
        <v>2224.3611111111113</v>
      </c>
    </row>
    <row r="1594" spans="1:9" x14ac:dyDescent="0.25">
      <c r="A1594" t="s">
        <v>60</v>
      </c>
      <c r="B1594" t="s">
        <v>50</v>
      </c>
      <c r="C1594" t="s">
        <v>81</v>
      </c>
      <c r="D1594" t="s">
        <v>12</v>
      </c>
      <c r="E1594" t="s">
        <v>4</v>
      </c>
      <c r="F1594" s="19">
        <v>0.25</v>
      </c>
      <c r="G1594" s="25">
        <v>6</v>
      </c>
      <c r="H1594" s="19" t="str">
        <f t="shared" si="27"/>
        <v>HRBT Toward Va Beach Non-Summer Thursday 6</v>
      </c>
      <c r="I1594" s="11">
        <f>+HRBT!F38</f>
        <v>3304.583333333333</v>
      </c>
    </row>
    <row r="1595" spans="1:9" x14ac:dyDescent="0.25">
      <c r="A1595" t="s">
        <v>60</v>
      </c>
      <c r="B1595" t="s">
        <v>50</v>
      </c>
      <c r="C1595" t="s">
        <v>81</v>
      </c>
      <c r="D1595" t="s">
        <v>12</v>
      </c>
      <c r="E1595" t="s">
        <v>4</v>
      </c>
      <c r="F1595" s="19">
        <v>0.29166666666666702</v>
      </c>
      <c r="G1595" s="25">
        <v>7</v>
      </c>
      <c r="H1595" s="19" t="str">
        <f t="shared" si="27"/>
        <v>HRBT Toward Va Beach Non-Summer Thursday 7</v>
      </c>
      <c r="I1595" s="14">
        <f>+HRBT!F39</f>
        <v>3420.333333333333</v>
      </c>
    </row>
    <row r="1596" spans="1:9" x14ac:dyDescent="0.25">
      <c r="A1596" t="s">
        <v>60</v>
      </c>
      <c r="B1596" t="s">
        <v>50</v>
      </c>
      <c r="C1596" t="s">
        <v>81</v>
      </c>
      <c r="D1596" t="s">
        <v>12</v>
      </c>
      <c r="E1596" t="s">
        <v>4</v>
      </c>
      <c r="F1596" s="19">
        <v>0.33333333333333298</v>
      </c>
      <c r="G1596" s="25">
        <v>8</v>
      </c>
      <c r="H1596" s="19" t="str">
        <f t="shared" si="27"/>
        <v>HRBT Toward Va Beach Non-Summer Thursday 8</v>
      </c>
      <c r="I1596" s="11">
        <f>+HRBT!F40</f>
        <v>3156.8333333333335</v>
      </c>
    </row>
    <row r="1597" spans="1:9" x14ac:dyDescent="0.25">
      <c r="A1597" t="s">
        <v>60</v>
      </c>
      <c r="B1597" t="s">
        <v>50</v>
      </c>
      <c r="C1597" t="s">
        <v>81</v>
      </c>
      <c r="D1597" t="s">
        <v>12</v>
      </c>
      <c r="E1597" t="s">
        <v>4</v>
      </c>
      <c r="F1597" s="19">
        <v>0.375</v>
      </c>
      <c r="G1597" s="25">
        <v>9</v>
      </c>
      <c r="H1597" s="19" t="str">
        <f t="shared" si="27"/>
        <v>HRBT Toward Va Beach Non-Summer Thursday 9</v>
      </c>
      <c r="I1597" s="14">
        <f>+HRBT!F41</f>
        <v>2620.6666666666665</v>
      </c>
    </row>
    <row r="1598" spans="1:9" x14ac:dyDescent="0.25">
      <c r="A1598" t="s">
        <v>60</v>
      </c>
      <c r="B1598" t="s">
        <v>50</v>
      </c>
      <c r="C1598" t="s">
        <v>81</v>
      </c>
      <c r="D1598" t="s">
        <v>12</v>
      </c>
      <c r="E1598" t="s">
        <v>4</v>
      </c>
      <c r="F1598" s="19">
        <v>0.41666666666666702</v>
      </c>
      <c r="G1598" s="25">
        <v>10</v>
      </c>
      <c r="H1598" s="19" t="str">
        <f t="shared" si="27"/>
        <v>HRBT Toward Va Beach Non-Summer Thursday 10</v>
      </c>
      <c r="I1598" s="11">
        <f>+HRBT!F42</f>
        <v>2423.3611111111113</v>
      </c>
    </row>
    <row r="1599" spans="1:9" x14ac:dyDescent="0.25">
      <c r="A1599" t="s">
        <v>60</v>
      </c>
      <c r="B1599" t="s">
        <v>50</v>
      </c>
      <c r="C1599" t="s">
        <v>81</v>
      </c>
      <c r="D1599" t="s">
        <v>12</v>
      </c>
      <c r="E1599" t="s">
        <v>4</v>
      </c>
      <c r="F1599" s="19">
        <v>0.45833333333333298</v>
      </c>
      <c r="G1599" s="25">
        <v>11</v>
      </c>
      <c r="H1599" s="19" t="str">
        <f t="shared" si="27"/>
        <v>HRBT Toward Va Beach Non-Summer Thursday 11</v>
      </c>
      <c r="I1599" s="14">
        <f>+HRBT!F43</f>
        <v>2457.2222222222222</v>
      </c>
    </row>
    <row r="1600" spans="1:9" x14ac:dyDescent="0.25">
      <c r="A1600" t="s">
        <v>60</v>
      </c>
      <c r="B1600" t="s">
        <v>50</v>
      </c>
      <c r="C1600" t="s">
        <v>81</v>
      </c>
      <c r="D1600" t="s">
        <v>12</v>
      </c>
      <c r="E1600" t="s">
        <v>4</v>
      </c>
      <c r="F1600" s="19">
        <v>0.5</v>
      </c>
      <c r="G1600" s="25">
        <v>12</v>
      </c>
      <c r="H1600" s="19" t="str">
        <f t="shared" si="27"/>
        <v>HRBT Toward Va Beach Non-Summer Thursday 12</v>
      </c>
      <c r="I1600" s="11">
        <f>+HRBT!F44</f>
        <v>2468</v>
      </c>
    </row>
    <row r="1601" spans="1:9" x14ac:dyDescent="0.25">
      <c r="A1601" t="s">
        <v>60</v>
      </c>
      <c r="B1601" t="s">
        <v>50</v>
      </c>
      <c r="C1601" t="s">
        <v>81</v>
      </c>
      <c r="D1601" t="s">
        <v>12</v>
      </c>
      <c r="E1601" t="s">
        <v>4</v>
      </c>
      <c r="F1601" s="19">
        <v>0.54166666666666696</v>
      </c>
      <c r="G1601" s="25">
        <v>13</v>
      </c>
      <c r="H1601" s="19" t="str">
        <f t="shared" si="27"/>
        <v>HRBT Toward Va Beach Non-Summer Thursday 13</v>
      </c>
      <c r="I1601" s="14">
        <f>+HRBT!F45</f>
        <v>2459.5</v>
      </c>
    </row>
    <row r="1602" spans="1:9" x14ac:dyDescent="0.25">
      <c r="A1602" t="s">
        <v>60</v>
      </c>
      <c r="B1602" t="s">
        <v>50</v>
      </c>
      <c r="C1602" t="s">
        <v>81</v>
      </c>
      <c r="D1602" t="s">
        <v>12</v>
      </c>
      <c r="E1602" t="s">
        <v>4</v>
      </c>
      <c r="F1602" s="19">
        <v>0.58333333333333304</v>
      </c>
      <c r="G1602" s="25">
        <v>14</v>
      </c>
      <c r="H1602" s="19" t="str">
        <f t="shared" si="27"/>
        <v>HRBT Toward Va Beach Non-Summer Thursday 14</v>
      </c>
      <c r="I1602" s="11">
        <f>+HRBT!F46</f>
        <v>2854.416666666667</v>
      </c>
    </row>
    <row r="1603" spans="1:9" x14ac:dyDescent="0.25">
      <c r="A1603" t="s">
        <v>60</v>
      </c>
      <c r="B1603" t="s">
        <v>50</v>
      </c>
      <c r="C1603" t="s">
        <v>81</v>
      </c>
      <c r="D1603" t="s">
        <v>12</v>
      </c>
      <c r="E1603" t="s">
        <v>4</v>
      </c>
      <c r="F1603" s="19">
        <v>0.625</v>
      </c>
      <c r="G1603" s="25">
        <v>15</v>
      </c>
      <c r="H1603" s="19" t="str">
        <f t="shared" si="27"/>
        <v>HRBT Toward Va Beach Non-Summer Thursday 15</v>
      </c>
      <c r="I1603" s="14">
        <f>+HRBT!F47</f>
        <v>3120.3611111111113</v>
      </c>
    </row>
    <row r="1604" spans="1:9" x14ac:dyDescent="0.25">
      <c r="A1604" t="s">
        <v>60</v>
      </c>
      <c r="B1604" t="s">
        <v>50</v>
      </c>
      <c r="C1604" t="s">
        <v>81</v>
      </c>
      <c r="D1604" t="s">
        <v>12</v>
      </c>
      <c r="E1604" t="s">
        <v>4</v>
      </c>
      <c r="F1604" s="19">
        <v>0.66666666666666696</v>
      </c>
      <c r="G1604" s="25">
        <v>16</v>
      </c>
      <c r="H1604" s="19" t="str">
        <f t="shared" si="27"/>
        <v>HRBT Toward Va Beach Non-Summer Thursday 16</v>
      </c>
      <c r="I1604" s="11">
        <f>+HRBT!F48</f>
        <v>3208.666666666667</v>
      </c>
    </row>
    <row r="1605" spans="1:9" x14ac:dyDescent="0.25">
      <c r="A1605" t="s">
        <v>60</v>
      </c>
      <c r="B1605" t="s">
        <v>50</v>
      </c>
      <c r="C1605" t="s">
        <v>81</v>
      </c>
      <c r="D1605" t="s">
        <v>12</v>
      </c>
      <c r="E1605" t="s">
        <v>4</v>
      </c>
      <c r="F1605" s="19">
        <v>0.70833333333333304</v>
      </c>
      <c r="G1605" s="25">
        <v>17</v>
      </c>
      <c r="H1605" s="19" t="str">
        <f t="shared" ref="H1605:H1668" si="28">+CONCATENATE(A1605," ",C1605," ",D1605," ",E1605," ",G1605)</f>
        <v>HRBT Toward Va Beach Non-Summer Thursday 17</v>
      </c>
      <c r="I1605" s="14">
        <f>+HRBT!F49</f>
        <v>3098.2222222222226</v>
      </c>
    </row>
    <row r="1606" spans="1:9" x14ac:dyDescent="0.25">
      <c r="A1606" t="s">
        <v>60</v>
      </c>
      <c r="B1606" t="s">
        <v>50</v>
      </c>
      <c r="C1606" t="s">
        <v>81</v>
      </c>
      <c r="D1606" t="s">
        <v>12</v>
      </c>
      <c r="E1606" t="s">
        <v>4</v>
      </c>
      <c r="F1606" s="19">
        <v>0.75</v>
      </c>
      <c r="G1606" s="25">
        <v>18</v>
      </c>
      <c r="H1606" s="19" t="str">
        <f t="shared" si="28"/>
        <v>HRBT Toward Va Beach Non-Summer Thursday 18</v>
      </c>
      <c r="I1606" s="11">
        <f>+HRBT!F50</f>
        <v>2619.0555555555552</v>
      </c>
    </row>
    <row r="1607" spans="1:9" x14ac:dyDescent="0.25">
      <c r="A1607" t="s">
        <v>60</v>
      </c>
      <c r="B1607" t="s">
        <v>50</v>
      </c>
      <c r="C1607" t="s">
        <v>81</v>
      </c>
      <c r="D1607" t="s">
        <v>12</v>
      </c>
      <c r="E1607" t="s">
        <v>4</v>
      </c>
      <c r="F1607" s="19">
        <v>0.79166666666666696</v>
      </c>
      <c r="G1607" s="25">
        <v>19</v>
      </c>
      <c r="H1607" s="19" t="str">
        <f t="shared" si="28"/>
        <v>HRBT Toward Va Beach Non-Summer Thursday 19</v>
      </c>
      <c r="I1607" s="14">
        <f>+HRBT!F51</f>
        <v>1902.1944444444443</v>
      </c>
    </row>
    <row r="1608" spans="1:9" x14ac:dyDescent="0.25">
      <c r="A1608" t="s">
        <v>60</v>
      </c>
      <c r="B1608" t="s">
        <v>50</v>
      </c>
      <c r="C1608" t="s">
        <v>81</v>
      </c>
      <c r="D1608" t="s">
        <v>12</v>
      </c>
      <c r="E1608" t="s">
        <v>4</v>
      </c>
      <c r="F1608" s="19">
        <v>0.83333333333333304</v>
      </c>
      <c r="G1608" s="25">
        <v>20</v>
      </c>
      <c r="H1608" s="19" t="str">
        <f t="shared" si="28"/>
        <v>HRBT Toward Va Beach Non-Summer Thursday 20</v>
      </c>
      <c r="I1608" s="11">
        <f>+HRBT!F52</f>
        <v>1499.3333333333333</v>
      </c>
    </row>
    <row r="1609" spans="1:9" x14ac:dyDescent="0.25">
      <c r="A1609" t="s">
        <v>60</v>
      </c>
      <c r="B1609" t="s">
        <v>50</v>
      </c>
      <c r="C1609" t="s">
        <v>81</v>
      </c>
      <c r="D1609" t="s">
        <v>12</v>
      </c>
      <c r="E1609" t="s">
        <v>4</v>
      </c>
      <c r="F1609" s="19">
        <v>0.875</v>
      </c>
      <c r="G1609" s="25">
        <v>21</v>
      </c>
      <c r="H1609" s="19" t="str">
        <f t="shared" si="28"/>
        <v>HRBT Toward Va Beach Non-Summer Thursday 21</v>
      </c>
      <c r="I1609" s="14">
        <f>+HRBT!F53</f>
        <v>1265.5277777777778</v>
      </c>
    </row>
    <row r="1610" spans="1:9" x14ac:dyDescent="0.25">
      <c r="A1610" t="s">
        <v>60</v>
      </c>
      <c r="B1610" t="s">
        <v>50</v>
      </c>
      <c r="C1610" t="s">
        <v>81</v>
      </c>
      <c r="D1610" t="s">
        <v>12</v>
      </c>
      <c r="E1610" t="s">
        <v>4</v>
      </c>
      <c r="F1610" s="19">
        <v>0.91666666666666696</v>
      </c>
      <c r="G1610" s="25">
        <v>22</v>
      </c>
      <c r="H1610" s="19" t="str">
        <f t="shared" si="28"/>
        <v>HRBT Toward Va Beach Non-Summer Thursday 22</v>
      </c>
      <c r="I1610" s="11">
        <f>+HRBT!F54</f>
        <v>1041.4722222222222</v>
      </c>
    </row>
    <row r="1611" spans="1:9" ht="15.75" thickBot="1" x14ac:dyDescent="0.3">
      <c r="A1611" t="s">
        <v>60</v>
      </c>
      <c r="B1611" t="s">
        <v>50</v>
      </c>
      <c r="C1611" t="s">
        <v>81</v>
      </c>
      <c r="D1611" t="s">
        <v>12</v>
      </c>
      <c r="E1611" t="s">
        <v>4</v>
      </c>
      <c r="F1611" s="19">
        <v>0.95833333333333304</v>
      </c>
      <c r="G1611" s="25">
        <v>23</v>
      </c>
      <c r="H1611" s="19" t="str">
        <f t="shared" si="28"/>
        <v>HRBT Toward Va Beach Non-Summer Thursday 23</v>
      </c>
      <c r="I1611" s="16">
        <f>+HRBT!F55</f>
        <v>736.52777777777771</v>
      </c>
    </row>
    <row r="1612" spans="1:9" x14ac:dyDescent="0.25">
      <c r="A1612" t="s">
        <v>60</v>
      </c>
      <c r="B1612" t="s">
        <v>50</v>
      </c>
      <c r="C1612" t="s">
        <v>81</v>
      </c>
      <c r="D1612" t="s">
        <v>12</v>
      </c>
      <c r="E1612" t="s">
        <v>5</v>
      </c>
      <c r="F1612" s="19">
        <v>0</v>
      </c>
      <c r="G1612" s="25">
        <v>0</v>
      </c>
      <c r="H1612" s="19" t="str">
        <f t="shared" si="28"/>
        <v>HRBT Toward Va Beach Non-Summer Friday 0</v>
      </c>
      <c r="I1612" s="11">
        <f>+HRBT!G32</f>
        <v>528.3888888888888</v>
      </c>
    </row>
    <row r="1613" spans="1:9" x14ac:dyDescent="0.25">
      <c r="A1613" t="s">
        <v>60</v>
      </c>
      <c r="B1613" t="s">
        <v>50</v>
      </c>
      <c r="C1613" t="s">
        <v>81</v>
      </c>
      <c r="D1613" t="s">
        <v>12</v>
      </c>
      <c r="E1613" t="s">
        <v>5</v>
      </c>
      <c r="F1613" s="19">
        <v>4.1666666666666664E-2</v>
      </c>
      <c r="G1613" s="25">
        <v>1</v>
      </c>
      <c r="H1613" s="19" t="str">
        <f t="shared" si="28"/>
        <v>HRBT Toward Va Beach Non-Summer Friday 1</v>
      </c>
      <c r="I1613" s="14">
        <f>+HRBT!G33</f>
        <v>282.25</v>
      </c>
    </row>
    <row r="1614" spans="1:9" x14ac:dyDescent="0.25">
      <c r="A1614" t="s">
        <v>60</v>
      </c>
      <c r="B1614" t="s">
        <v>50</v>
      </c>
      <c r="C1614" t="s">
        <v>81</v>
      </c>
      <c r="D1614" t="s">
        <v>12</v>
      </c>
      <c r="E1614" t="s">
        <v>5</v>
      </c>
      <c r="F1614" s="19">
        <v>8.3333333333333329E-2</v>
      </c>
      <c r="G1614" s="25">
        <v>2</v>
      </c>
      <c r="H1614" s="19" t="str">
        <f t="shared" si="28"/>
        <v>HRBT Toward Va Beach Non-Summer Friday 2</v>
      </c>
      <c r="I1614" s="11">
        <f>+HRBT!G34</f>
        <v>231.11111111111111</v>
      </c>
    </row>
    <row r="1615" spans="1:9" x14ac:dyDescent="0.25">
      <c r="A1615" t="s">
        <v>60</v>
      </c>
      <c r="B1615" t="s">
        <v>50</v>
      </c>
      <c r="C1615" t="s">
        <v>81</v>
      </c>
      <c r="D1615" t="s">
        <v>12</v>
      </c>
      <c r="E1615" t="s">
        <v>5</v>
      </c>
      <c r="F1615" s="19">
        <v>0.125</v>
      </c>
      <c r="G1615" s="25">
        <v>3</v>
      </c>
      <c r="H1615" s="19" t="str">
        <f t="shared" si="28"/>
        <v>HRBT Toward Va Beach Non-Summer Friday 3</v>
      </c>
      <c r="I1615" s="14">
        <f>+HRBT!G35</f>
        <v>292.72222222222223</v>
      </c>
    </row>
    <row r="1616" spans="1:9" x14ac:dyDescent="0.25">
      <c r="A1616" t="s">
        <v>60</v>
      </c>
      <c r="B1616" t="s">
        <v>50</v>
      </c>
      <c r="C1616" t="s">
        <v>81</v>
      </c>
      <c r="D1616" t="s">
        <v>12</v>
      </c>
      <c r="E1616" t="s">
        <v>5</v>
      </c>
      <c r="F1616" s="19">
        <v>0.16666666666666699</v>
      </c>
      <c r="G1616" s="25">
        <v>4</v>
      </c>
      <c r="H1616" s="19" t="str">
        <f t="shared" si="28"/>
        <v>HRBT Toward Va Beach Non-Summer Friday 4</v>
      </c>
      <c r="I1616" s="11">
        <f>+HRBT!G36</f>
        <v>668.19444444444446</v>
      </c>
    </row>
    <row r="1617" spans="1:9" x14ac:dyDescent="0.25">
      <c r="A1617" t="s">
        <v>60</v>
      </c>
      <c r="B1617" t="s">
        <v>50</v>
      </c>
      <c r="C1617" t="s">
        <v>81</v>
      </c>
      <c r="D1617" t="s">
        <v>12</v>
      </c>
      <c r="E1617" t="s">
        <v>5</v>
      </c>
      <c r="F1617" s="19">
        <v>0.20833333333333301</v>
      </c>
      <c r="G1617" s="25">
        <v>5</v>
      </c>
      <c r="H1617" s="19" t="str">
        <f t="shared" si="28"/>
        <v>HRBT Toward Va Beach Non-Summer Friday 5</v>
      </c>
      <c r="I1617" s="14">
        <f>+HRBT!G37</f>
        <v>1962.4166666666665</v>
      </c>
    </row>
    <row r="1618" spans="1:9" x14ac:dyDescent="0.25">
      <c r="A1618" t="s">
        <v>60</v>
      </c>
      <c r="B1618" t="s">
        <v>50</v>
      </c>
      <c r="C1618" t="s">
        <v>81</v>
      </c>
      <c r="D1618" t="s">
        <v>12</v>
      </c>
      <c r="E1618" t="s">
        <v>5</v>
      </c>
      <c r="F1618" s="19">
        <v>0.25</v>
      </c>
      <c r="G1618" s="25">
        <v>6</v>
      </c>
      <c r="H1618" s="19" t="str">
        <f t="shared" si="28"/>
        <v>HRBT Toward Va Beach Non-Summer Friday 6</v>
      </c>
      <c r="I1618" s="11">
        <f>+HRBT!G38</f>
        <v>3215.083333333333</v>
      </c>
    </row>
    <row r="1619" spans="1:9" x14ac:dyDescent="0.25">
      <c r="A1619" t="s">
        <v>60</v>
      </c>
      <c r="B1619" t="s">
        <v>50</v>
      </c>
      <c r="C1619" t="s">
        <v>81</v>
      </c>
      <c r="D1619" t="s">
        <v>12</v>
      </c>
      <c r="E1619" t="s">
        <v>5</v>
      </c>
      <c r="F1619" s="19">
        <v>0.29166666666666702</v>
      </c>
      <c r="G1619" s="25">
        <v>7</v>
      </c>
      <c r="H1619" s="19" t="str">
        <f t="shared" si="28"/>
        <v>HRBT Toward Va Beach Non-Summer Friday 7</v>
      </c>
      <c r="I1619" s="14">
        <f>+HRBT!G39</f>
        <v>3336.8888888888887</v>
      </c>
    </row>
    <row r="1620" spans="1:9" x14ac:dyDescent="0.25">
      <c r="A1620" t="s">
        <v>60</v>
      </c>
      <c r="B1620" t="s">
        <v>50</v>
      </c>
      <c r="C1620" t="s">
        <v>81</v>
      </c>
      <c r="D1620" t="s">
        <v>12</v>
      </c>
      <c r="E1620" t="s">
        <v>5</v>
      </c>
      <c r="F1620" s="19">
        <v>0.33333333333333298</v>
      </c>
      <c r="G1620" s="25">
        <v>8</v>
      </c>
      <c r="H1620" s="19" t="str">
        <f t="shared" si="28"/>
        <v>HRBT Toward Va Beach Non-Summer Friday 8</v>
      </c>
      <c r="I1620" s="11">
        <f>+HRBT!G40</f>
        <v>2771</v>
      </c>
    </row>
    <row r="1621" spans="1:9" x14ac:dyDescent="0.25">
      <c r="A1621" t="s">
        <v>60</v>
      </c>
      <c r="B1621" t="s">
        <v>50</v>
      </c>
      <c r="C1621" t="s">
        <v>81</v>
      </c>
      <c r="D1621" t="s">
        <v>12</v>
      </c>
      <c r="E1621" t="s">
        <v>5</v>
      </c>
      <c r="F1621" s="19">
        <v>0.375</v>
      </c>
      <c r="G1621" s="25">
        <v>9</v>
      </c>
      <c r="H1621" s="19" t="str">
        <f t="shared" si="28"/>
        <v>HRBT Toward Va Beach Non-Summer Friday 9</v>
      </c>
      <c r="I1621" s="14">
        <f>+HRBT!G41</f>
        <v>2474.4166666666665</v>
      </c>
    </row>
    <row r="1622" spans="1:9" x14ac:dyDescent="0.25">
      <c r="A1622" t="s">
        <v>60</v>
      </c>
      <c r="B1622" t="s">
        <v>50</v>
      </c>
      <c r="C1622" t="s">
        <v>81</v>
      </c>
      <c r="D1622" t="s">
        <v>12</v>
      </c>
      <c r="E1622" t="s">
        <v>5</v>
      </c>
      <c r="F1622" s="19">
        <v>0.41666666666666702</v>
      </c>
      <c r="G1622" s="25">
        <v>10</v>
      </c>
      <c r="H1622" s="19" t="str">
        <f t="shared" si="28"/>
        <v>HRBT Toward Va Beach Non-Summer Friday 10</v>
      </c>
      <c r="I1622" s="11">
        <f>+HRBT!G42</f>
        <v>2346.9722222222222</v>
      </c>
    </row>
    <row r="1623" spans="1:9" x14ac:dyDescent="0.25">
      <c r="A1623" t="s">
        <v>60</v>
      </c>
      <c r="B1623" t="s">
        <v>50</v>
      </c>
      <c r="C1623" t="s">
        <v>81</v>
      </c>
      <c r="D1623" t="s">
        <v>12</v>
      </c>
      <c r="E1623" t="s">
        <v>5</v>
      </c>
      <c r="F1623" s="19">
        <v>0.45833333333333298</v>
      </c>
      <c r="G1623" s="25">
        <v>11</v>
      </c>
      <c r="H1623" s="19" t="str">
        <f t="shared" si="28"/>
        <v>HRBT Toward Va Beach Non-Summer Friday 11</v>
      </c>
      <c r="I1623" s="14">
        <f>+HRBT!G43</f>
        <v>2615.1944444444443</v>
      </c>
    </row>
    <row r="1624" spans="1:9" x14ac:dyDescent="0.25">
      <c r="A1624" t="s">
        <v>60</v>
      </c>
      <c r="B1624" t="s">
        <v>50</v>
      </c>
      <c r="C1624" t="s">
        <v>81</v>
      </c>
      <c r="D1624" t="s">
        <v>12</v>
      </c>
      <c r="E1624" t="s">
        <v>5</v>
      </c>
      <c r="F1624" s="19">
        <v>0.5</v>
      </c>
      <c r="G1624" s="25">
        <v>12</v>
      </c>
      <c r="H1624" s="19" t="str">
        <f t="shared" si="28"/>
        <v>HRBT Toward Va Beach Non-Summer Friday 12</v>
      </c>
      <c r="I1624" s="11">
        <f>+HRBT!G44</f>
        <v>2731.1666666666665</v>
      </c>
    </row>
    <row r="1625" spans="1:9" x14ac:dyDescent="0.25">
      <c r="A1625" t="s">
        <v>60</v>
      </c>
      <c r="B1625" t="s">
        <v>50</v>
      </c>
      <c r="C1625" t="s">
        <v>81</v>
      </c>
      <c r="D1625" t="s">
        <v>12</v>
      </c>
      <c r="E1625" t="s">
        <v>5</v>
      </c>
      <c r="F1625" s="19">
        <v>0.54166666666666696</v>
      </c>
      <c r="G1625" s="25">
        <v>13</v>
      </c>
      <c r="H1625" s="19" t="str">
        <f t="shared" si="28"/>
        <v>HRBT Toward Va Beach Non-Summer Friday 13</v>
      </c>
      <c r="I1625" s="14">
        <f>+HRBT!G45</f>
        <v>2723.75</v>
      </c>
    </row>
    <row r="1626" spans="1:9" x14ac:dyDescent="0.25">
      <c r="A1626" t="s">
        <v>60</v>
      </c>
      <c r="B1626" t="s">
        <v>50</v>
      </c>
      <c r="C1626" t="s">
        <v>81</v>
      </c>
      <c r="D1626" t="s">
        <v>12</v>
      </c>
      <c r="E1626" t="s">
        <v>5</v>
      </c>
      <c r="F1626" s="19">
        <v>0.58333333333333304</v>
      </c>
      <c r="G1626" s="25">
        <v>14</v>
      </c>
      <c r="H1626" s="19" t="str">
        <f t="shared" si="28"/>
        <v>HRBT Toward Va Beach Non-Summer Friday 14</v>
      </c>
      <c r="I1626" s="11">
        <f>+HRBT!G46</f>
        <v>2887.6111111111109</v>
      </c>
    </row>
    <row r="1627" spans="1:9" x14ac:dyDescent="0.25">
      <c r="A1627" t="s">
        <v>60</v>
      </c>
      <c r="B1627" t="s">
        <v>50</v>
      </c>
      <c r="C1627" t="s">
        <v>81</v>
      </c>
      <c r="D1627" t="s">
        <v>12</v>
      </c>
      <c r="E1627" t="s">
        <v>5</v>
      </c>
      <c r="F1627" s="19">
        <v>0.625</v>
      </c>
      <c r="G1627" s="25">
        <v>15</v>
      </c>
      <c r="H1627" s="19" t="str">
        <f t="shared" si="28"/>
        <v>HRBT Toward Va Beach Non-Summer Friday 15</v>
      </c>
      <c r="I1627" s="14">
        <f>+HRBT!G47</f>
        <v>3044.7222222222222</v>
      </c>
    </row>
    <row r="1628" spans="1:9" x14ac:dyDescent="0.25">
      <c r="A1628" t="s">
        <v>60</v>
      </c>
      <c r="B1628" t="s">
        <v>50</v>
      </c>
      <c r="C1628" t="s">
        <v>81</v>
      </c>
      <c r="D1628" t="s">
        <v>12</v>
      </c>
      <c r="E1628" t="s">
        <v>5</v>
      </c>
      <c r="F1628" s="19">
        <v>0.66666666666666696</v>
      </c>
      <c r="G1628" s="25">
        <v>16</v>
      </c>
      <c r="H1628" s="19" t="str">
        <f t="shared" si="28"/>
        <v>HRBT Toward Va Beach Non-Summer Friday 16</v>
      </c>
      <c r="I1628" s="11">
        <f>+HRBT!G48</f>
        <v>3045.9444444444443</v>
      </c>
    </row>
    <row r="1629" spans="1:9" x14ac:dyDescent="0.25">
      <c r="A1629" t="s">
        <v>60</v>
      </c>
      <c r="B1629" t="s">
        <v>50</v>
      </c>
      <c r="C1629" t="s">
        <v>81</v>
      </c>
      <c r="D1629" t="s">
        <v>12</v>
      </c>
      <c r="E1629" t="s">
        <v>5</v>
      </c>
      <c r="F1629" s="19">
        <v>0.70833333333333304</v>
      </c>
      <c r="G1629" s="25">
        <v>17</v>
      </c>
      <c r="H1629" s="19" t="str">
        <f t="shared" si="28"/>
        <v>HRBT Toward Va Beach Non-Summer Friday 17</v>
      </c>
      <c r="I1629" s="14">
        <f>+HRBT!G49</f>
        <v>2872.8333333333335</v>
      </c>
    </row>
    <row r="1630" spans="1:9" x14ac:dyDescent="0.25">
      <c r="A1630" t="s">
        <v>60</v>
      </c>
      <c r="B1630" t="s">
        <v>50</v>
      </c>
      <c r="C1630" t="s">
        <v>81</v>
      </c>
      <c r="D1630" t="s">
        <v>12</v>
      </c>
      <c r="E1630" t="s">
        <v>5</v>
      </c>
      <c r="F1630" s="19">
        <v>0.75</v>
      </c>
      <c r="G1630" s="25">
        <v>18</v>
      </c>
      <c r="H1630" s="19" t="str">
        <f t="shared" si="28"/>
        <v>HRBT Toward Va Beach Non-Summer Friday 18</v>
      </c>
      <c r="I1630" s="11">
        <f>+HRBT!G50</f>
        <v>2711.5277777777778</v>
      </c>
    </row>
    <row r="1631" spans="1:9" x14ac:dyDescent="0.25">
      <c r="A1631" t="s">
        <v>60</v>
      </c>
      <c r="B1631" t="s">
        <v>50</v>
      </c>
      <c r="C1631" t="s">
        <v>81</v>
      </c>
      <c r="D1631" t="s">
        <v>12</v>
      </c>
      <c r="E1631" t="s">
        <v>5</v>
      </c>
      <c r="F1631" s="19">
        <v>0.79166666666666696</v>
      </c>
      <c r="G1631" s="25">
        <v>19</v>
      </c>
      <c r="H1631" s="19" t="str">
        <f t="shared" si="28"/>
        <v>HRBT Toward Va Beach Non-Summer Friday 19</v>
      </c>
      <c r="I1631" s="14">
        <f>+HRBT!G51</f>
        <v>2477.9444444444448</v>
      </c>
    </row>
    <row r="1632" spans="1:9" x14ac:dyDescent="0.25">
      <c r="A1632" t="s">
        <v>60</v>
      </c>
      <c r="B1632" t="s">
        <v>50</v>
      </c>
      <c r="C1632" t="s">
        <v>81</v>
      </c>
      <c r="D1632" t="s">
        <v>12</v>
      </c>
      <c r="E1632" t="s">
        <v>5</v>
      </c>
      <c r="F1632" s="19">
        <v>0.83333333333333304</v>
      </c>
      <c r="G1632" s="25">
        <v>20</v>
      </c>
      <c r="H1632" s="19" t="str">
        <f t="shared" si="28"/>
        <v>HRBT Toward Va Beach Non-Summer Friday 20</v>
      </c>
      <c r="I1632" s="11">
        <f>+HRBT!G52</f>
        <v>2107.1944444444443</v>
      </c>
    </row>
    <row r="1633" spans="1:9" x14ac:dyDescent="0.25">
      <c r="A1633" t="s">
        <v>60</v>
      </c>
      <c r="B1633" t="s">
        <v>50</v>
      </c>
      <c r="C1633" t="s">
        <v>81</v>
      </c>
      <c r="D1633" t="s">
        <v>12</v>
      </c>
      <c r="E1633" t="s">
        <v>5</v>
      </c>
      <c r="F1633" s="19">
        <v>0.875</v>
      </c>
      <c r="G1633" s="25">
        <v>21</v>
      </c>
      <c r="H1633" s="19" t="str">
        <f t="shared" si="28"/>
        <v>HRBT Toward Va Beach Non-Summer Friday 21</v>
      </c>
      <c r="I1633" s="14">
        <f>+HRBT!G53</f>
        <v>1873.6388888888889</v>
      </c>
    </row>
    <row r="1634" spans="1:9" x14ac:dyDescent="0.25">
      <c r="A1634" t="s">
        <v>60</v>
      </c>
      <c r="B1634" t="s">
        <v>50</v>
      </c>
      <c r="C1634" t="s">
        <v>81</v>
      </c>
      <c r="D1634" t="s">
        <v>12</v>
      </c>
      <c r="E1634" t="s">
        <v>5</v>
      </c>
      <c r="F1634" s="19">
        <v>0.91666666666666696</v>
      </c>
      <c r="G1634" s="25">
        <v>22</v>
      </c>
      <c r="H1634" s="19" t="str">
        <f t="shared" si="28"/>
        <v>HRBT Toward Va Beach Non-Summer Friday 22</v>
      </c>
      <c r="I1634" s="11">
        <f>+HRBT!G54</f>
        <v>1653.7777777777778</v>
      </c>
    </row>
    <row r="1635" spans="1:9" ht="15.75" thickBot="1" x14ac:dyDescent="0.3">
      <c r="A1635" t="s">
        <v>60</v>
      </c>
      <c r="B1635" t="s">
        <v>50</v>
      </c>
      <c r="C1635" t="s">
        <v>81</v>
      </c>
      <c r="D1635" t="s">
        <v>12</v>
      </c>
      <c r="E1635" t="s">
        <v>5</v>
      </c>
      <c r="F1635" s="19">
        <v>0.95833333333333304</v>
      </c>
      <c r="G1635" s="25">
        <v>23</v>
      </c>
      <c r="H1635" s="19" t="str">
        <f t="shared" si="28"/>
        <v>HRBT Toward Va Beach Non-Summer Friday 23</v>
      </c>
      <c r="I1635" s="16">
        <f>+HRBT!G55</f>
        <v>1207.9166666666667</v>
      </c>
    </row>
    <row r="1636" spans="1:9" x14ac:dyDescent="0.25">
      <c r="A1636" t="s">
        <v>60</v>
      </c>
      <c r="B1636" t="s">
        <v>50</v>
      </c>
      <c r="C1636" t="s">
        <v>81</v>
      </c>
      <c r="D1636" t="s">
        <v>12</v>
      </c>
      <c r="E1636" t="s">
        <v>6</v>
      </c>
      <c r="F1636" s="19">
        <v>0</v>
      </c>
      <c r="G1636" s="25">
        <v>0</v>
      </c>
      <c r="H1636" s="19" t="str">
        <f t="shared" si="28"/>
        <v>HRBT Toward Va Beach Non-Summer Saturday 0</v>
      </c>
      <c r="I1636" s="11">
        <f>+HRBT!H32</f>
        <v>825.36111111111109</v>
      </c>
    </row>
    <row r="1637" spans="1:9" x14ac:dyDescent="0.25">
      <c r="A1637" t="s">
        <v>60</v>
      </c>
      <c r="B1637" t="s">
        <v>50</v>
      </c>
      <c r="C1637" t="s">
        <v>81</v>
      </c>
      <c r="D1637" t="s">
        <v>12</v>
      </c>
      <c r="E1637" t="s">
        <v>6</v>
      </c>
      <c r="F1637" s="19">
        <v>4.1666666666666664E-2</v>
      </c>
      <c r="G1637" s="25">
        <v>1</v>
      </c>
      <c r="H1637" s="19" t="str">
        <f t="shared" si="28"/>
        <v>HRBT Toward Va Beach Non-Summer Saturday 1</v>
      </c>
      <c r="I1637" s="14">
        <f>+HRBT!H33</f>
        <v>477.27777777777783</v>
      </c>
    </row>
    <row r="1638" spans="1:9" x14ac:dyDescent="0.25">
      <c r="A1638" t="s">
        <v>60</v>
      </c>
      <c r="B1638" t="s">
        <v>50</v>
      </c>
      <c r="C1638" t="s">
        <v>81</v>
      </c>
      <c r="D1638" t="s">
        <v>12</v>
      </c>
      <c r="E1638" t="s">
        <v>6</v>
      </c>
      <c r="F1638" s="19">
        <v>8.3333333333333329E-2</v>
      </c>
      <c r="G1638" s="25">
        <v>2</v>
      </c>
      <c r="H1638" s="19" t="str">
        <f t="shared" si="28"/>
        <v>HRBT Toward Va Beach Non-Summer Saturday 2</v>
      </c>
      <c r="I1638" s="11">
        <f>+HRBT!H34</f>
        <v>352.36111111111109</v>
      </c>
    </row>
    <row r="1639" spans="1:9" x14ac:dyDescent="0.25">
      <c r="A1639" t="s">
        <v>60</v>
      </c>
      <c r="B1639" t="s">
        <v>50</v>
      </c>
      <c r="C1639" t="s">
        <v>81</v>
      </c>
      <c r="D1639" t="s">
        <v>12</v>
      </c>
      <c r="E1639" t="s">
        <v>6</v>
      </c>
      <c r="F1639" s="19">
        <v>0.125</v>
      </c>
      <c r="G1639" s="25">
        <v>3</v>
      </c>
      <c r="H1639" s="19" t="str">
        <f t="shared" si="28"/>
        <v>HRBT Toward Va Beach Non-Summer Saturday 3</v>
      </c>
      <c r="I1639" s="14">
        <f>+HRBT!H35</f>
        <v>281.24999999999994</v>
      </c>
    </row>
    <row r="1640" spans="1:9" x14ac:dyDescent="0.25">
      <c r="A1640" t="s">
        <v>60</v>
      </c>
      <c r="B1640" t="s">
        <v>50</v>
      </c>
      <c r="C1640" t="s">
        <v>81</v>
      </c>
      <c r="D1640" t="s">
        <v>12</v>
      </c>
      <c r="E1640" t="s">
        <v>6</v>
      </c>
      <c r="F1640" s="19">
        <v>0.16666666666666699</v>
      </c>
      <c r="G1640" s="25">
        <v>4</v>
      </c>
      <c r="H1640" s="19" t="str">
        <f t="shared" si="28"/>
        <v>HRBT Toward Va Beach Non-Summer Saturday 4</v>
      </c>
      <c r="I1640" s="11">
        <f>+HRBT!H36</f>
        <v>334.55555555555554</v>
      </c>
    </row>
    <row r="1641" spans="1:9" x14ac:dyDescent="0.25">
      <c r="A1641" t="s">
        <v>60</v>
      </c>
      <c r="B1641" t="s">
        <v>50</v>
      </c>
      <c r="C1641" t="s">
        <v>81</v>
      </c>
      <c r="D1641" t="s">
        <v>12</v>
      </c>
      <c r="E1641" t="s">
        <v>6</v>
      </c>
      <c r="F1641" s="19">
        <v>0.20833333333333301</v>
      </c>
      <c r="G1641" s="25">
        <v>5</v>
      </c>
      <c r="H1641" s="19" t="str">
        <f t="shared" si="28"/>
        <v>HRBT Toward Va Beach Non-Summer Saturday 5</v>
      </c>
      <c r="I1641" s="14">
        <f>+HRBT!H37</f>
        <v>656.16666666666674</v>
      </c>
    </row>
    <row r="1642" spans="1:9" x14ac:dyDescent="0.25">
      <c r="A1642" t="s">
        <v>60</v>
      </c>
      <c r="B1642" t="s">
        <v>50</v>
      </c>
      <c r="C1642" t="s">
        <v>81</v>
      </c>
      <c r="D1642" t="s">
        <v>12</v>
      </c>
      <c r="E1642" t="s">
        <v>6</v>
      </c>
      <c r="F1642" s="19">
        <v>0.25</v>
      </c>
      <c r="G1642" s="25">
        <v>6</v>
      </c>
      <c r="H1642" s="19" t="str">
        <f t="shared" si="28"/>
        <v>HRBT Toward Va Beach Non-Summer Saturday 6</v>
      </c>
      <c r="I1642" s="11">
        <f>+HRBT!H38</f>
        <v>1102.4166666666667</v>
      </c>
    </row>
    <row r="1643" spans="1:9" x14ac:dyDescent="0.25">
      <c r="A1643" t="s">
        <v>60</v>
      </c>
      <c r="B1643" t="s">
        <v>50</v>
      </c>
      <c r="C1643" t="s">
        <v>81</v>
      </c>
      <c r="D1643" t="s">
        <v>12</v>
      </c>
      <c r="E1643" t="s">
        <v>6</v>
      </c>
      <c r="F1643" s="19">
        <v>0.29166666666666702</v>
      </c>
      <c r="G1643" s="25">
        <v>7</v>
      </c>
      <c r="H1643" s="19" t="str">
        <f t="shared" si="28"/>
        <v>HRBT Toward Va Beach Non-Summer Saturday 7</v>
      </c>
      <c r="I1643" s="14">
        <f>+HRBT!H39</f>
        <v>1467.8611111111113</v>
      </c>
    </row>
    <row r="1644" spans="1:9" x14ac:dyDescent="0.25">
      <c r="A1644" t="s">
        <v>60</v>
      </c>
      <c r="B1644" t="s">
        <v>50</v>
      </c>
      <c r="C1644" t="s">
        <v>81</v>
      </c>
      <c r="D1644" t="s">
        <v>12</v>
      </c>
      <c r="E1644" t="s">
        <v>6</v>
      </c>
      <c r="F1644" s="19">
        <v>0.33333333333333298</v>
      </c>
      <c r="G1644" s="25">
        <v>8</v>
      </c>
      <c r="H1644" s="19" t="str">
        <f t="shared" si="28"/>
        <v>HRBT Toward Va Beach Non-Summer Saturday 8</v>
      </c>
      <c r="I1644" s="11">
        <f>+HRBT!H40</f>
        <v>1876.9166666666665</v>
      </c>
    </row>
    <row r="1645" spans="1:9" x14ac:dyDescent="0.25">
      <c r="A1645" t="s">
        <v>60</v>
      </c>
      <c r="B1645" t="s">
        <v>50</v>
      </c>
      <c r="C1645" t="s">
        <v>81</v>
      </c>
      <c r="D1645" t="s">
        <v>12</v>
      </c>
      <c r="E1645" t="s">
        <v>6</v>
      </c>
      <c r="F1645" s="19">
        <v>0.375</v>
      </c>
      <c r="G1645" s="25">
        <v>9</v>
      </c>
      <c r="H1645" s="19" t="str">
        <f t="shared" si="28"/>
        <v>HRBT Toward Va Beach Non-Summer Saturday 9</v>
      </c>
      <c r="I1645" s="14">
        <f>+HRBT!H41</f>
        <v>2185.3333333333335</v>
      </c>
    </row>
    <row r="1646" spans="1:9" x14ac:dyDescent="0.25">
      <c r="A1646" t="s">
        <v>60</v>
      </c>
      <c r="B1646" t="s">
        <v>50</v>
      </c>
      <c r="C1646" t="s">
        <v>81</v>
      </c>
      <c r="D1646" t="s">
        <v>12</v>
      </c>
      <c r="E1646" t="s">
        <v>6</v>
      </c>
      <c r="F1646" s="19">
        <v>0.41666666666666702</v>
      </c>
      <c r="G1646" s="25">
        <v>10</v>
      </c>
      <c r="H1646" s="19" t="str">
        <f t="shared" si="28"/>
        <v>HRBT Toward Va Beach Non-Summer Saturday 10</v>
      </c>
      <c r="I1646" s="11">
        <f>+HRBT!H42</f>
        <v>2374.3333333333335</v>
      </c>
    </row>
    <row r="1647" spans="1:9" x14ac:dyDescent="0.25">
      <c r="A1647" t="s">
        <v>60</v>
      </c>
      <c r="B1647" t="s">
        <v>50</v>
      </c>
      <c r="C1647" t="s">
        <v>81</v>
      </c>
      <c r="D1647" t="s">
        <v>12</v>
      </c>
      <c r="E1647" t="s">
        <v>6</v>
      </c>
      <c r="F1647" s="19">
        <v>0.45833333333333298</v>
      </c>
      <c r="G1647" s="25">
        <v>11</v>
      </c>
      <c r="H1647" s="19" t="str">
        <f t="shared" si="28"/>
        <v>HRBT Toward Va Beach Non-Summer Saturday 11</v>
      </c>
      <c r="I1647" s="14">
        <f>+HRBT!H43</f>
        <v>2656.0555555555557</v>
      </c>
    </row>
    <row r="1648" spans="1:9" x14ac:dyDescent="0.25">
      <c r="A1648" t="s">
        <v>60</v>
      </c>
      <c r="B1648" t="s">
        <v>50</v>
      </c>
      <c r="C1648" t="s">
        <v>81</v>
      </c>
      <c r="D1648" t="s">
        <v>12</v>
      </c>
      <c r="E1648" t="s">
        <v>6</v>
      </c>
      <c r="F1648" s="19">
        <v>0.5</v>
      </c>
      <c r="G1648" s="25">
        <v>12</v>
      </c>
      <c r="H1648" s="19" t="str">
        <f t="shared" si="28"/>
        <v>HRBT Toward Va Beach Non-Summer Saturday 12</v>
      </c>
      <c r="I1648" s="11">
        <f>+HRBT!H44</f>
        <v>2736.8611111111113</v>
      </c>
    </row>
    <row r="1649" spans="1:9" x14ac:dyDescent="0.25">
      <c r="A1649" t="s">
        <v>60</v>
      </c>
      <c r="B1649" t="s">
        <v>50</v>
      </c>
      <c r="C1649" t="s">
        <v>81</v>
      </c>
      <c r="D1649" t="s">
        <v>12</v>
      </c>
      <c r="E1649" t="s">
        <v>6</v>
      </c>
      <c r="F1649" s="19">
        <v>0.54166666666666696</v>
      </c>
      <c r="G1649" s="25">
        <v>13</v>
      </c>
      <c r="H1649" s="19" t="str">
        <f t="shared" si="28"/>
        <v>HRBT Toward Va Beach Non-Summer Saturday 13</v>
      </c>
      <c r="I1649" s="14">
        <f>+HRBT!H45</f>
        <v>2788.9444444444443</v>
      </c>
    </row>
    <row r="1650" spans="1:9" x14ac:dyDescent="0.25">
      <c r="A1650" t="s">
        <v>60</v>
      </c>
      <c r="B1650" t="s">
        <v>50</v>
      </c>
      <c r="C1650" t="s">
        <v>81</v>
      </c>
      <c r="D1650" t="s">
        <v>12</v>
      </c>
      <c r="E1650" t="s">
        <v>6</v>
      </c>
      <c r="F1650" s="19">
        <v>0.58333333333333304</v>
      </c>
      <c r="G1650" s="25">
        <v>14</v>
      </c>
      <c r="H1650" s="19" t="str">
        <f t="shared" si="28"/>
        <v>HRBT Toward Va Beach Non-Summer Saturday 14</v>
      </c>
      <c r="I1650" s="11">
        <f>+HRBT!H46</f>
        <v>2715.083333333333</v>
      </c>
    </row>
    <row r="1651" spans="1:9" x14ac:dyDescent="0.25">
      <c r="A1651" t="s">
        <v>60</v>
      </c>
      <c r="B1651" t="s">
        <v>50</v>
      </c>
      <c r="C1651" t="s">
        <v>81</v>
      </c>
      <c r="D1651" t="s">
        <v>12</v>
      </c>
      <c r="E1651" t="s">
        <v>6</v>
      </c>
      <c r="F1651" s="19">
        <v>0.625</v>
      </c>
      <c r="G1651" s="25">
        <v>15</v>
      </c>
      <c r="H1651" s="19" t="str">
        <f t="shared" si="28"/>
        <v>HRBT Toward Va Beach Non-Summer Saturday 15</v>
      </c>
      <c r="I1651" s="14">
        <f>+HRBT!H47</f>
        <v>2716.416666666667</v>
      </c>
    </row>
    <row r="1652" spans="1:9" x14ac:dyDescent="0.25">
      <c r="A1652" t="s">
        <v>60</v>
      </c>
      <c r="B1652" t="s">
        <v>50</v>
      </c>
      <c r="C1652" t="s">
        <v>81</v>
      </c>
      <c r="D1652" t="s">
        <v>12</v>
      </c>
      <c r="E1652" t="s">
        <v>6</v>
      </c>
      <c r="F1652" s="19">
        <v>0.66666666666666696</v>
      </c>
      <c r="G1652" s="25">
        <v>16</v>
      </c>
      <c r="H1652" s="19" t="str">
        <f t="shared" si="28"/>
        <v>HRBT Toward Va Beach Non-Summer Saturday 16</v>
      </c>
      <c r="I1652" s="11">
        <f>+HRBT!H48</f>
        <v>2741.0555555555557</v>
      </c>
    </row>
    <row r="1653" spans="1:9" x14ac:dyDescent="0.25">
      <c r="A1653" t="s">
        <v>60</v>
      </c>
      <c r="B1653" t="s">
        <v>50</v>
      </c>
      <c r="C1653" t="s">
        <v>81</v>
      </c>
      <c r="D1653" t="s">
        <v>12</v>
      </c>
      <c r="E1653" t="s">
        <v>6</v>
      </c>
      <c r="F1653" s="19">
        <v>0.70833333333333304</v>
      </c>
      <c r="G1653" s="25">
        <v>17</v>
      </c>
      <c r="H1653" s="19" t="str">
        <f t="shared" si="28"/>
        <v>HRBT Toward Va Beach Non-Summer Saturday 17</v>
      </c>
      <c r="I1653" s="14">
        <f>+HRBT!H49</f>
        <v>2706.333333333333</v>
      </c>
    </row>
    <row r="1654" spans="1:9" x14ac:dyDescent="0.25">
      <c r="A1654" t="s">
        <v>60</v>
      </c>
      <c r="B1654" t="s">
        <v>50</v>
      </c>
      <c r="C1654" t="s">
        <v>81</v>
      </c>
      <c r="D1654" t="s">
        <v>12</v>
      </c>
      <c r="E1654" t="s">
        <v>6</v>
      </c>
      <c r="F1654" s="19">
        <v>0.75</v>
      </c>
      <c r="G1654" s="25">
        <v>18</v>
      </c>
      <c r="H1654" s="19" t="str">
        <f t="shared" si="28"/>
        <v>HRBT Toward Va Beach Non-Summer Saturday 18</v>
      </c>
      <c r="I1654" s="11">
        <f>+HRBT!H50</f>
        <v>2581.4722222222222</v>
      </c>
    </row>
    <row r="1655" spans="1:9" x14ac:dyDescent="0.25">
      <c r="A1655" t="s">
        <v>60</v>
      </c>
      <c r="B1655" t="s">
        <v>50</v>
      </c>
      <c r="C1655" t="s">
        <v>81</v>
      </c>
      <c r="D1655" t="s">
        <v>12</v>
      </c>
      <c r="E1655" t="s">
        <v>6</v>
      </c>
      <c r="F1655" s="19">
        <v>0.79166666666666696</v>
      </c>
      <c r="G1655" s="25">
        <v>19</v>
      </c>
      <c r="H1655" s="19" t="str">
        <f t="shared" si="28"/>
        <v>HRBT Toward Va Beach Non-Summer Saturday 19</v>
      </c>
      <c r="I1655" s="14">
        <f>+HRBT!H51</f>
        <v>2270.833333333333</v>
      </c>
    </row>
    <row r="1656" spans="1:9" x14ac:dyDescent="0.25">
      <c r="A1656" t="s">
        <v>60</v>
      </c>
      <c r="B1656" t="s">
        <v>50</v>
      </c>
      <c r="C1656" t="s">
        <v>81</v>
      </c>
      <c r="D1656" t="s">
        <v>12</v>
      </c>
      <c r="E1656" t="s">
        <v>6</v>
      </c>
      <c r="F1656" s="19">
        <v>0.83333333333333304</v>
      </c>
      <c r="G1656" s="25">
        <v>20</v>
      </c>
      <c r="H1656" s="19" t="str">
        <f t="shared" si="28"/>
        <v>HRBT Toward Va Beach Non-Summer Saturday 20</v>
      </c>
      <c r="I1656" s="11">
        <f>+HRBT!H52</f>
        <v>1934.0555555555554</v>
      </c>
    </row>
    <row r="1657" spans="1:9" x14ac:dyDescent="0.25">
      <c r="A1657" t="s">
        <v>60</v>
      </c>
      <c r="B1657" t="s">
        <v>50</v>
      </c>
      <c r="C1657" t="s">
        <v>81</v>
      </c>
      <c r="D1657" t="s">
        <v>12</v>
      </c>
      <c r="E1657" t="s">
        <v>6</v>
      </c>
      <c r="F1657" s="19">
        <v>0.875</v>
      </c>
      <c r="G1657" s="25">
        <v>21</v>
      </c>
      <c r="H1657" s="19" t="str">
        <f t="shared" si="28"/>
        <v>HRBT Toward Va Beach Non-Summer Saturday 21</v>
      </c>
      <c r="I1657" s="14">
        <f>+HRBT!H53</f>
        <v>1809.2222222222222</v>
      </c>
    </row>
    <row r="1658" spans="1:9" x14ac:dyDescent="0.25">
      <c r="A1658" t="s">
        <v>60</v>
      </c>
      <c r="B1658" t="s">
        <v>50</v>
      </c>
      <c r="C1658" t="s">
        <v>81</v>
      </c>
      <c r="D1658" t="s">
        <v>12</v>
      </c>
      <c r="E1658" t="s">
        <v>6</v>
      </c>
      <c r="F1658" s="19">
        <v>0.91666666666666696</v>
      </c>
      <c r="G1658" s="25">
        <v>22</v>
      </c>
      <c r="H1658" s="19" t="str">
        <f t="shared" si="28"/>
        <v>HRBT Toward Va Beach Non-Summer Saturday 22</v>
      </c>
      <c r="I1658" s="11">
        <f>+HRBT!H54</f>
        <v>1670.1666666666665</v>
      </c>
    </row>
    <row r="1659" spans="1:9" ht="15.75" thickBot="1" x14ac:dyDescent="0.3">
      <c r="A1659" t="s">
        <v>60</v>
      </c>
      <c r="B1659" t="s">
        <v>50</v>
      </c>
      <c r="C1659" t="s">
        <v>81</v>
      </c>
      <c r="D1659" t="s">
        <v>12</v>
      </c>
      <c r="E1659" t="s">
        <v>6</v>
      </c>
      <c r="F1659" s="19">
        <v>0.95833333333333304</v>
      </c>
      <c r="G1659" s="25">
        <v>23</v>
      </c>
      <c r="H1659" s="19" t="str">
        <f t="shared" si="28"/>
        <v>HRBT Toward Va Beach Non-Summer Saturday 23</v>
      </c>
      <c r="I1659" s="16">
        <f>+HRBT!H55</f>
        <v>1295.1111111111111</v>
      </c>
    </row>
    <row r="1660" spans="1:9" x14ac:dyDescent="0.25">
      <c r="A1660" t="s">
        <v>60</v>
      </c>
      <c r="B1660" t="s">
        <v>50</v>
      </c>
      <c r="C1660" t="s">
        <v>81</v>
      </c>
      <c r="D1660" t="s">
        <v>12</v>
      </c>
      <c r="E1660" t="s">
        <v>7</v>
      </c>
      <c r="F1660" s="19">
        <v>0</v>
      </c>
      <c r="G1660" s="25">
        <v>0</v>
      </c>
      <c r="H1660" s="19" t="str">
        <f t="shared" si="28"/>
        <v>HRBT Toward Va Beach Non-Summer Sunday 0</v>
      </c>
      <c r="I1660" s="13">
        <f>+HRBT!I32</f>
        <v>814.48648648648646</v>
      </c>
    </row>
    <row r="1661" spans="1:9" x14ac:dyDescent="0.25">
      <c r="A1661" t="s">
        <v>60</v>
      </c>
      <c r="B1661" t="s">
        <v>50</v>
      </c>
      <c r="C1661" t="s">
        <v>81</v>
      </c>
      <c r="D1661" t="s">
        <v>12</v>
      </c>
      <c r="E1661" t="s">
        <v>7</v>
      </c>
      <c r="F1661" s="19">
        <v>4.1666666666666664E-2</v>
      </c>
      <c r="G1661" s="25">
        <v>1</v>
      </c>
      <c r="H1661" s="19" t="str">
        <f t="shared" si="28"/>
        <v>HRBT Toward Va Beach Non-Summer Sunday 1</v>
      </c>
      <c r="I1661" s="15">
        <f>+HRBT!I33</f>
        <v>509.32432432432432</v>
      </c>
    </row>
    <row r="1662" spans="1:9" x14ac:dyDescent="0.25">
      <c r="A1662" t="s">
        <v>60</v>
      </c>
      <c r="B1662" t="s">
        <v>50</v>
      </c>
      <c r="C1662" t="s">
        <v>81</v>
      </c>
      <c r="D1662" t="s">
        <v>12</v>
      </c>
      <c r="E1662" t="s">
        <v>7</v>
      </c>
      <c r="F1662" s="19">
        <v>8.3333333333333329E-2</v>
      </c>
      <c r="G1662" s="25">
        <v>2</v>
      </c>
      <c r="H1662" s="19" t="str">
        <f t="shared" si="28"/>
        <v>HRBT Toward Va Beach Non-Summer Sunday 2</v>
      </c>
      <c r="I1662" s="13">
        <f>+HRBT!I34</f>
        <v>417.52777777777777</v>
      </c>
    </row>
    <row r="1663" spans="1:9" x14ac:dyDescent="0.25">
      <c r="A1663" t="s">
        <v>60</v>
      </c>
      <c r="B1663" t="s">
        <v>50</v>
      </c>
      <c r="C1663" t="s">
        <v>81</v>
      </c>
      <c r="D1663" t="s">
        <v>12</v>
      </c>
      <c r="E1663" t="s">
        <v>7</v>
      </c>
      <c r="F1663" s="19">
        <v>0.125</v>
      </c>
      <c r="G1663" s="25">
        <v>3</v>
      </c>
      <c r="H1663" s="19" t="str">
        <f t="shared" si="28"/>
        <v>HRBT Toward Va Beach Non-Summer Sunday 3</v>
      </c>
      <c r="I1663" s="15">
        <f>+HRBT!I35</f>
        <v>300.83783783783781</v>
      </c>
    </row>
    <row r="1664" spans="1:9" x14ac:dyDescent="0.25">
      <c r="A1664" t="s">
        <v>60</v>
      </c>
      <c r="B1664" t="s">
        <v>50</v>
      </c>
      <c r="C1664" t="s">
        <v>81</v>
      </c>
      <c r="D1664" t="s">
        <v>12</v>
      </c>
      <c r="E1664" t="s">
        <v>7</v>
      </c>
      <c r="F1664" s="19">
        <v>0.16666666666666699</v>
      </c>
      <c r="G1664" s="25">
        <v>4</v>
      </c>
      <c r="H1664" s="19" t="str">
        <f t="shared" si="28"/>
        <v>HRBT Toward Va Beach Non-Summer Sunday 4</v>
      </c>
      <c r="I1664" s="13">
        <f>+HRBT!I36</f>
        <v>294.13513513513516</v>
      </c>
    </row>
    <row r="1665" spans="1:9" x14ac:dyDescent="0.25">
      <c r="A1665" t="s">
        <v>60</v>
      </c>
      <c r="B1665" t="s">
        <v>50</v>
      </c>
      <c r="C1665" t="s">
        <v>81</v>
      </c>
      <c r="D1665" t="s">
        <v>12</v>
      </c>
      <c r="E1665" t="s">
        <v>7</v>
      </c>
      <c r="F1665" s="19">
        <v>0.20833333333333301</v>
      </c>
      <c r="G1665" s="25">
        <v>5</v>
      </c>
      <c r="H1665" s="19" t="str">
        <f t="shared" si="28"/>
        <v>HRBT Toward Va Beach Non-Summer Sunday 5</v>
      </c>
      <c r="I1665" s="15">
        <f>+HRBT!I37</f>
        <v>425.89189189189187</v>
      </c>
    </row>
    <row r="1666" spans="1:9" x14ac:dyDescent="0.25">
      <c r="A1666" t="s">
        <v>60</v>
      </c>
      <c r="B1666" t="s">
        <v>50</v>
      </c>
      <c r="C1666" t="s">
        <v>81</v>
      </c>
      <c r="D1666" t="s">
        <v>12</v>
      </c>
      <c r="E1666" t="s">
        <v>7</v>
      </c>
      <c r="F1666" s="19">
        <v>0.25</v>
      </c>
      <c r="G1666" s="25">
        <v>6</v>
      </c>
      <c r="H1666" s="19" t="str">
        <f t="shared" si="28"/>
        <v>HRBT Toward Va Beach Non-Summer Sunday 6</v>
      </c>
      <c r="I1666" s="13">
        <f>+HRBT!I38</f>
        <v>632.78378378378375</v>
      </c>
    </row>
    <row r="1667" spans="1:9" x14ac:dyDescent="0.25">
      <c r="A1667" t="s">
        <v>60</v>
      </c>
      <c r="B1667" t="s">
        <v>50</v>
      </c>
      <c r="C1667" t="s">
        <v>81</v>
      </c>
      <c r="D1667" t="s">
        <v>12</v>
      </c>
      <c r="E1667" t="s">
        <v>7</v>
      </c>
      <c r="F1667" s="19">
        <v>0.29166666666666702</v>
      </c>
      <c r="G1667" s="25">
        <v>7</v>
      </c>
      <c r="H1667" s="19" t="str">
        <f t="shared" si="28"/>
        <v>HRBT Toward Va Beach Non-Summer Sunday 7</v>
      </c>
      <c r="I1667" s="15">
        <f>+HRBT!I39</f>
        <v>818.81081081081084</v>
      </c>
    </row>
    <row r="1668" spans="1:9" x14ac:dyDescent="0.25">
      <c r="A1668" t="s">
        <v>60</v>
      </c>
      <c r="B1668" t="s">
        <v>50</v>
      </c>
      <c r="C1668" t="s">
        <v>81</v>
      </c>
      <c r="D1668" t="s">
        <v>12</v>
      </c>
      <c r="E1668" t="s">
        <v>7</v>
      </c>
      <c r="F1668" s="19">
        <v>0.33333333333333298</v>
      </c>
      <c r="G1668" s="25">
        <v>8</v>
      </c>
      <c r="H1668" s="19" t="str">
        <f t="shared" si="28"/>
        <v>HRBT Toward Va Beach Non-Summer Sunday 8</v>
      </c>
      <c r="I1668" s="13">
        <f>+HRBT!I40</f>
        <v>1049.1621621621621</v>
      </c>
    </row>
    <row r="1669" spans="1:9" x14ac:dyDescent="0.25">
      <c r="A1669" t="s">
        <v>60</v>
      </c>
      <c r="B1669" t="s">
        <v>50</v>
      </c>
      <c r="C1669" t="s">
        <v>81</v>
      </c>
      <c r="D1669" t="s">
        <v>12</v>
      </c>
      <c r="E1669" t="s">
        <v>7</v>
      </c>
      <c r="F1669" s="19">
        <v>0.375</v>
      </c>
      <c r="G1669" s="25">
        <v>9</v>
      </c>
      <c r="H1669" s="19" t="str">
        <f t="shared" ref="H1669:H1683" si="29">+CONCATENATE(A1669," ",C1669," ",D1669," ",E1669," ",G1669)</f>
        <v>HRBT Toward Va Beach Non-Summer Sunday 9</v>
      </c>
      <c r="I1669" s="15">
        <f>+HRBT!I41</f>
        <v>1411.3513513513515</v>
      </c>
    </row>
    <row r="1670" spans="1:9" x14ac:dyDescent="0.25">
      <c r="A1670" t="s">
        <v>60</v>
      </c>
      <c r="B1670" t="s">
        <v>50</v>
      </c>
      <c r="C1670" t="s">
        <v>81</v>
      </c>
      <c r="D1670" t="s">
        <v>12</v>
      </c>
      <c r="E1670" t="s">
        <v>7</v>
      </c>
      <c r="F1670" s="19">
        <v>0.41666666666666702</v>
      </c>
      <c r="G1670" s="25">
        <v>10</v>
      </c>
      <c r="H1670" s="19" t="str">
        <f t="shared" si="29"/>
        <v>HRBT Toward Va Beach Non-Summer Sunday 10</v>
      </c>
      <c r="I1670" s="13">
        <f>+HRBT!I42</f>
        <v>1858.4864864864865</v>
      </c>
    </row>
    <row r="1671" spans="1:9" x14ac:dyDescent="0.25">
      <c r="A1671" t="s">
        <v>60</v>
      </c>
      <c r="B1671" t="s">
        <v>50</v>
      </c>
      <c r="C1671" t="s">
        <v>81</v>
      </c>
      <c r="D1671" t="s">
        <v>12</v>
      </c>
      <c r="E1671" t="s">
        <v>7</v>
      </c>
      <c r="F1671" s="19">
        <v>0.45833333333333298</v>
      </c>
      <c r="G1671" s="25">
        <v>11</v>
      </c>
      <c r="H1671" s="19" t="str">
        <f t="shared" si="29"/>
        <v>HRBT Toward Va Beach Non-Summer Sunday 11</v>
      </c>
      <c r="I1671" s="15">
        <f>+HRBT!I43</f>
        <v>2225.4054054054054</v>
      </c>
    </row>
    <row r="1672" spans="1:9" x14ac:dyDescent="0.25">
      <c r="A1672" t="s">
        <v>60</v>
      </c>
      <c r="B1672" t="s">
        <v>50</v>
      </c>
      <c r="C1672" t="s">
        <v>81</v>
      </c>
      <c r="D1672" t="s">
        <v>12</v>
      </c>
      <c r="E1672" t="s">
        <v>7</v>
      </c>
      <c r="F1672" s="19">
        <v>0.5</v>
      </c>
      <c r="G1672" s="25">
        <v>12</v>
      </c>
      <c r="H1672" s="19" t="str">
        <f t="shared" si="29"/>
        <v>HRBT Toward Va Beach Non-Summer Sunday 12</v>
      </c>
      <c r="I1672" s="13">
        <f>+HRBT!I44</f>
        <v>2453.8378378378379</v>
      </c>
    </row>
    <row r="1673" spans="1:9" x14ac:dyDescent="0.25">
      <c r="A1673" t="s">
        <v>60</v>
      </c>
      <c r="B1673" t="s">
        <v>50</v>
      </c>
      <c r="C1673" t="s">
        <v>81</v>
      </c>
      <c r="D1673" t="s">
        <v>12</v>
      </c>
      <c r="E1673" t="s">
        <v>7</v>
      </c>
      <c r="F1673" s="19">
        <v>0.54166666666666696</v>
      </c>
      <c r="G1673" s="25">
        <v>13</v>
      </c>
      <c r="H1673" s="19" t="str">
        <f t="shared" si="29"/>
        <v>HRBT Toward Va Beach Non-Summer Sunday 13</v>
      </c>
      <c r="I1673" s="15">
        <f>+HRBT!I45</f>
        <v>2615.1081081081084</v>
      </c>
    </row>
    <row r="1674" spans="1:9" x14ac:dyDescent="0.25">
      <c r="A1674" t="s">
        <v>60</v>
      </c>
      <c r="B1674" t="s">
        <v>50</v>
      </c>
      <c r="C1674" t="s">
        <v>81</v>
      </c>
      <c r="D1674" t="s">
        <v>12</v>
      </c>
      <c r="E1674" t="s">
        <v>7</v>
      </c>
      <c r="F1674" s="19">
        <v>0.58333333333333304</v>
      </c>
      <c r="G1674" s="25">
        <v>14</v>
      </c>
      <c r="H1674" s="19" t="str">
        <f t="shared" si="29"/>
        <v>HRBT Toward Va Beach Non-Summer Sunday 14</v>
      </c>
      <c r="I1674" s="13">
        <f>+HRBT!I46</f>
        <v>2643.1891891891892</v>
      </c>
    </row>
    <row r="1675" spans="1:9" x14ac:dyDescent="0.25">
      <c r="A1675" t="s">
        <v>60</v>
      </c>
      <c r="B1675" t="s">
        <v>50</v>
      </c>
      <c r="C1675" t="s">
        <v>81</v>
      </c>
      <c r="D1675" t="s">
        <v>12</v>
      </c>
      <c r="E1675" t="s">
        <v>7</v>
      </c>
      <c r="F1675" s="19">
        <v>0.625</v>
      </c>
      <c r="G1675" s="25">
        <v>15</v>
      </c>
      <c r="H1675" s="19" t="str">
        <f t="shared" si="29"/>
        <v>HRBT Toward Va Beach Non-Summer Sunday 15</v>
      </c>
      <c r="I1675" s="15">
        <f>+HRBT!I47</f>
        <v>2581.3783783783783</v>
      </c>
    </row>
    <row r="1676" spans="1:9" x14ac:dyDescent="0.25">
      <c r="A1676" t="s">
        <v>60</v>
      </c>
      <c r="B1676" t="s">
        <v>50</v>
      </c>
      <c r="C1676" t="s">
        <v>81</v>
      </c>
      <c r="D1676" t="s">
        <v>12</v>
      </c>
      <c r="E1676" t="s">
        <v>7</v>
      </c>
      <c r="F1676" s="19">
        <v>0.66666666666666696</v>
      </c>
      <c r="G1676" s="25">
        <v>16</v>
      </c>
      <c r="H1676" s="19" t="str">
        <f t="shared" si="29"/>
        <v>HRBT Toward Va Beach Non-Summer Sunday 16</v>
      </c>
      <c r="I1676" s="13">
        <f>+HRBT!I48</f>
        <v>2639.2972972972971</v>
      </c>
    </row>
    <row r="1677" spans="1:9" x14ac:dyDescent="0.25">
      <c r="A1677" t="s">
        <v>60</v>
      </c>
      <c r="B1677" t="s">
        <v>50</v>
      </c>
      <c r="C1677" t="s">
        <v>81</v>
      </c>
      <c r="D1677" t="s">
        <v>12</v>
      </c>
      <c r="E1677" t="s">
        <v>7</v>
      </c>
      <c r="F1677" s="19">
        <v>0.70833333333333304</v>
      </c>
      <c r="G1677" s="25">
        <v>17</v>
      </c>
      <c r="H1677" s="19" t="str">
        <f t="shared" si="29"/>
        <v>HRBT Toward Va Beach Non-Summer Sunday 17</v>
      </c>
      <c r="I1677" s="15">
        <f>+HRBT!I49</f>
        <v>2590.0270270270266</v>
      </c>
    </row>
    <row r="1678" spans="1:9" x14ac:dyDescent="0.25">
      <c r="A1678" t="s">
        <v>60</v>
      </c>
      <c r="B1678" t="s">
        <v>50</v>
      </c>
      <c r="C1678" t="s">
        <v>81</v>
      </c>
      <c r="D1678" t="s">
        <v>12</v>
      </c>
      <c r="E1678" t="s">
        <v>7</v>
      </c>
      <c r="F1678" s="19">
        <v>0.75</v>
      </c>
      <c r="G1678" s="25">
        <v>18</v>
      </c>
      <c r="H1678" s="19" t="str">
        <f t="shared" si="29"/>
        <v>HRBT Toward Va Beach Non-Summer Sunday 18</v>
      </c>
      <c r="I1678" s="13">
        <f>+HRBT!I50</f>
        <v>2422.6486486486488</v>
      </c>
    </row>
    <row r="1679" spans="1:9" x14ac:dyDescent="0.25">
      <c r="A1679" t="s">
        <v>60</v>
      </c>
      <c r="B1679" t="s">
        <v>50</v>
      </c>
      <c r="C1679" t="s">
        <v>81</v>
      </c>
      <c r="D1679" t="s">
        <v>12</v>
      </c>
      <c r="E1679" t="s">
        <v>7</v>
      </c>
      <c r="F1679" s="19">
        <v>0.79166666666666696</v>
      </c>
      <c r="G1679" s="25">
        <v>19</v>
      </c>
      <c r="H1679" s="19" t="str">
        <f t="shared" si="29"/>
        <v>HRBT Toward Va Beach Non-Summer Sunday 19</v>
      </c>
      <c r="I1679" s="15">
        <f>+HRBT!I51</f>
        <v>2151.3513513513517</v>
      </c>
    </row>
    <row r="1680" spans="1:9" x14ac:dyDescent="0.25">
      <c r="A1680" t="s">
        <v>60</v>
      </c>
      <c r="B1680" t="s">
        <v>50</v>
      </c>
      <c r="C1680" t="s">
        <v>81</v>
      </c>
      <c r="D1680" t="s">
        <v>12</v>
      </c>
      <c r="E1680" t="s">
        <v>7</v>
      </c>
      <c r="F1680" s="19">
        <v>0.83333333333333304</v>
      </c>
      <c r="G1680" s="25">
        <v>20</v>
      </c>
      <c r="H1680" s="19" t="str">
        <f t="shared" si="29"/>
        <v>HRBT Toward Va Beach Non-Summer Sunday 20</v>
      </c>
      <c r="I1680" s="13">
        <f>+HRBT!I52</f>
        <v>1922</v>
      </c>
    </row>
    <row r="1681" spans="1:9" x14ac:dyDescent="0.25">
      <c r="A1681" t="s">
        <v>60</v>
      </c>
      <c r="B1681" t="s">
        <v>50</v>
      </c>
      <c r="C1681" t="s">
        <v>81</v>
      </c>
      <c r="D1681" t="s">
        <v>12</v>
      </c>
      <c r="E1681" t="s">
        <v>7</v>
      </c>
      <c r="F1681" s="19">
        <v>0.875</v>
      </c>
      <c r="G1681" s="25">
        <v>21</v>
      </c>
      <c r="H1681" s="19" t="str">
        <f t="shared" si="29"/>
        <v>HRBT Toward Va Beach Non-Summer Sunday 21</v>
      </c>
      <c r="I1681" s="15">
        <f>+HRBT!I53</f>
        <v>1607.9729729729729</v>
      </c>
    </row>
    <row r="1682" spans="1:9" x14ac:dyDescent="0.25">
      <c r="A1682" t="s">
        <v>60</v>
      </c>
      <c r="B1682" t="s">
        <v>50</v>
      </c>
      <c r="C1682" t="s">
        <v>81</v>
      </c>
      <c r="D1682" t="s">
        <v>12</v>
      </c>
      <c r="E1682" t="s">
        <v>7</v>
      </c>
      <c r="F1682" s="19">
        <v>0.91666666666666696</v>
      </c>
      <c r="G1682" s="25">
        <v>22</v>
      </c>
      <c r="H1682" s="19" t="str">
        <f t="shared" si="29"/>
        <v>HRBT Toward Va Beach Non-Summer Sunday 22</v>
      </c>
      <c r="I1682" s="13">
        <f>+HRBT!I54</f>
        <v>1273.4054054054054</v>
      </c>
    </row>
    <row r="1683" spans="1:9" ht="15.75" thickBot="1" x14ac:dyDescent="0.3">
      <c r="A1683" s="29" t="s">
        <v>60</v>
      </c>
      <c r="B1683" s="29" t="s">
        <v>50</v>
      </c>
      <c r="C1683" s="29" t="s">
        <v>81</v>
      </c>
      <c r="D1683" s="29" t="s">
        <v>12</v>
      </c>
      <c r="E1683" s="29" t="s">
        <v>7</v>
      </c>
      <c r="F1683" s="30">
        <v>0.95833333333333304</v>
      </c>
      <c r="G1683" s="31">
        <v>23</v>
      </c>
      <c r="H1683" s="30" t="str">
        <f t="shared" si="29"/>
        <v>HRBT Toward Va Beach Non-Summer Sunday 23</v>
      </c>
      <c r="I1683" s="17">
        <f>+HRBT!I55</f>
        <v>911.32432432432427</v>
      </c>
    </row>
    <row r="1684" spans="1:9" x14ac:dyDescent="0.25">
      <c r="A1684" t="s">
        <v>60</v>
      </c>
      <c r="B1684" t="s">
        <v>53</v>
      </c>
      <c r="C1684" t="s">
        <v>80</v>
      </c>
      <c r="D1684" t="s">
        <v>11</v>
      </c>
      <c r="E1684" t="s">
        <v>1</v>
      </c>
      <c r="F1684" s="19">
        <v>0</v>
      </c>
      <c r="G1684" s="25">
        <v>0</v>
      </c>
      <c r="H1684" s="19" t="str">
        <f>+CONCATENATE(A1684," ",C1684," ",D1684," ",E1684," ",G1684)</f>
        <v>HRBT Away from Va Beach Summer Monday 0</v>
      </c>
      <c r="I1684" s="11">
        <f>+HRBT!M7</f>
        <v>594.84615384615381</v>
      </c>
    </row>
    <row r="1685" spans="1:9" x14ac:dyDescent="0.25">
      <c r="A1685" t="s">
        <v>60</v>
      </c>
      <c r="B1685" t="s">
        <v>53</v>
      </c>
      <c r="C1685" t="s">
        <v>80</v>
      </c>
      <c r="D1685" t="s">
        <v>11</v>
      </c>
      <c r="E1685" t="s">
        <v>1</v>
      </c>
      <c r="F1685" s="19">
        <v>4.1666666666666664E-2</v>
      </c>
      <c r="G1685" s="25">
        <v>1</v>
      </c>
      <c r="H1685" s="19" t="str">
        <f t="shared" ref="H1685:H1748" si="30">+CONCATENATE(A1685," ",C1685," ",D1685," ",E1685," ",G1685)</f>
        <v>HRBT Away from Va Beach Summer Monday 1</v>
      </c>
      <c r="I1685" s="14">
        <f>+HRBT!M8</f>
        <v>348.92307692307691</v>
      </c>
    </row>
    <row r="1686" spans="1:9" x14ac:dyDescent="0.25">
      <c r="A1686" t="s">
        <v>60</v>
      </c>
      <c r="B1686" t="s">
        <v>53</v>
      </c>
      <c r="C1686" t="s">
        <v>80</v>
      </c>
      <c r="D1686" t="s">
        <v>11</v>
      </c>
      <c r="E1686" t="s">
        <v>1</v>
      </c>
      <c r="F1686" s="19">
        <v>8.3333333333333329E-2</v>
      </c>
      <c r="G1686" s="25">
        <v>2</v>
      </c>
      <c r="H1686" s="19" t="str">
        <f t="shared" si="30"/>
        <v>HRBT Away from Va Beach Summer Monday 2</v>
      </c>
      <c r="I1686" s="11">
        <f>+HRBT!M9</f>
        <v>292.84615384615381</v>
      </c>
    </row>
    <row r="1687" spans="1:9" x14ac:dyDescent="0.25">
      <c r="A1687" t="s">
        <v>60</v>
      </c>
      <c r="B1687" t="s">
        <v>53</v>
      </c>
      <c r="C1687" t="s">
        <v>80</v>
      </c>
      <c r="D1687" t="s">
        <v>11</v>
      </c>
      <c r="E1687" t="s">
        <v>1</v>
      </c>
      <c r="F1687" s="19">
        <v>0.125</v>
      </c>
      <c r="G1687" s="25">
        <v>3</v>
      </c>
      <c r="H1687" s="19" t="str">
        <f t="shared" si="30"/>
        <v>HRBT Away from Va Beach Summer Monday 3</v>
      </c>
      <c r="I1687" s="14">
        <f>+HRBT!M10</f>
        <v>336.15384615384613</v>
      </c>
    </row>
    <row r="1688" spans="1:9" x14ac:dyDescent="0.25">
      <c r="A1688" t="s">
        <v>60</v>
      </c>
      <c r="B1688" t="s">
        <v>53</v>
      </c>
      <c r="C1688" t="s">
        <v>80</v>
      </c>
      <c r="D1688" t="s">
        <v>11</v>
      </c>
      <c r="E1688" t="s">
        <v>1</v>
      </c>
      <c r="F1688" s="19">
        <v>0.16666666666666699</v>
      </c>
      <c r="G1688" s="25">
        <v>4</v>
      </c>
      <c r="H1688" s="19" t="str">
        <f t="shared" si="30"/>
        <v>HRBT Away from Va Beach Summer Monday 4</v>
      </c>
      <c r="I1688" s="11">
        <f>+HRBT!M11</f>
        <v>642.69230769230774</v>
      </c>
    </row>
    <row r="1689" spans="1:9" x14ac:dyDescent="0.25">
      <c r="A1689" t="s">
        <v>60</v>
      </c>
      <c r="B1689" t="s">
        <v>53</v>
      </c>
      <c r="C1689" t="s">
        <v>80</v>
      </c>
      <c r="D1689" t="s">
        <v>11</v>
      </c>
      <c r="E1689" t="s">
        <v>1</v>
      </c>
      <c r="F1689" s="19">
        <v>0.20833333333333301</v>
      </c>
      <c r="G1689" s="25">
        <v>5</v>
      </c>
      <c r="H1689" s="19" t="str">
        <f t="shared" si="30"/>
        <v>HRBT Away from Va Beach Summer Monday 5</v>
      </c>
      <c r="I1689" s="14">
        <f>+HRBT!M12</f>
        <v>1725.8461538461538</v>
      </c>
    </row>
    <row r="1690" spans="1:9" x14ac:dyDescent="0.25">
      <c r="A1690" t="s">
        <v>60</v>
      </c>
      <c r="B1690" t="s">
        <v>53</v>
      </c>
      <c r="C1690" t="s">
        <v>80</v>
      </c>
      <c r="D1690" t="s">
        <v>11</v>
      </c>
      <c r="E1690" t="s">
        <v>1</v>
      </c>
      <c r="F1690" s="19">
        <v>0.25</v>
      </c>
      <c r="G1690" s="25">
        <v>6</v>
      </c>
      <c r="H1690" s="19" t="str">
        <f t="shared" si="30"/>
        <v>HRBT Away from Va Beach Summer Monday 6</v>
      </c>
      <c r="I1690" s="11">
        <f>+HRBT!M13</f>
        <v>2911.6153846153848</v>
      </c>
    </row>
    <row r="1691" spans="1:9" x14ac:dyDescent="0.25">
      <c r="A1691" t="s">
        <v>60</v>
      </c>
      <c r="B1691" t="s">
        <v>53</v>
      </c>
      <c r="C1691" t="s">
        <v>80</v>
      </c>
      <c r="D1691" t="s">
        <v>11</v>
      </c>
      <c r="E1691" t="s">
        <v>1</v>
      </c>
      <c r="F1691" s="19">
        <v>0.29166666666666702</v>
      </c>
      <c r="G1691" s="25">
        <v>7</v>
      </c>
      <c r="H1691" s="19" t="str">
        <f t="shared" si="30"/>
        <v>HRBT Away from Va Beach Summer Monday 7</v>
      </c>
      <c r="I1691" s="14">
        <f>+HRBT!M14</f>
        <v>3049.5384615384614</v>
      </c>
    </row>
    <row r="1692" spans="1:9" x14ac:dyDescent="0.25">
      <c r="A1692" t="s">
        <v>60</v>
      </c>
      <c r="B1692" t="s">
        <v>53</v>
      </c>
      <c r="C1692" t="s">
        <v>80</v>
      </c>
      <c r="D1692" t="s">
        <v>11</v>
      </c>
      <c r="E1692" t="s">
        <v>1</v>
      </c>
      <c r="F1692" s="19">
        <v>0.33333333333333298</v>
      </c>
      <c r="G1692" s="25">
        <v>8</v>
      </c>
      <c r="H1692" s="19" t="str">
        <f t="shared" si="30"/>
        <v>HRBT Away from Va Beach Summer Monday 8</v>
      </c>
      <c r="I1692" s="11">
        <f>+HRBT!M15</f>
        <v>2817.4615384615381</v>
      </c>
    </row>
    <row r="1693" spans="1:9" x14ac:dyDescent="0.25">
      <c r="A1693" t="s">
        <v>60</v>
      </c>
      <c r="B1693" t="s">
        <v>53</v>
      </c>
      <c r="C1693" t="s">
        <v>80</v>
      </c>
      <c r="D1693" t="s">
        <v>11</v>
      </c>
      <c r="E1693" t="s">
        <v>1</v>
      </c>
      <c r="F1693" s="19">
        <v>0.375</v>
      </c>
      <c r="G1693" s="25">
        <v>9</v>
      </c>
      <c r="H1693" s="19" t="str">
        <f t="shared" si="30"/>
        <v>HRBT Away from Va Beach Summer Monday 9</v>
      </c>
      <c r="I1693" s="14">
        <f>+HRBT!M16</f>
        <v>2623.2307692307691</v>
      </c>
    </row>
    <row r="1694" spans="1:9" x14ac:dyDescent="0.25">
      <c r="A1694" t="s">
        <v>60</v>
      </c>
      <c r="B1694" t="s">
        <v>53</v>
      </c>
      <c r="C1694" t="s">
        <v>80</v>
      </c>
      <c r="D1694" t="s">
        <v>11</v>
      </c>
      <c r="E1694" t="s">
        <v>1</v>
      </c>
      <c r="F1694" s="19">
        <v>0.41666666666666702</v>
      </c>
      <c r="G1694" s="25">
        <v>10</v>
      </c>
      <c r="H1694" s="19" t="str">
        <f t="shared" si="30"/>
        <v>HRBT Away from Va Beach Summer Monday 10</v>
      </c>
      <c r="I1694" s="11">
        <f>+HRBT!M17</f>
        <v>2645.1538461538462</v>
      </c>
    </row>
    <row r="1695" spans="1:9" x14ac:dyDescent="0.25">
      <c r="A1695" t="s">
        <v>60</v>
      </c>
      <c r="B1695" t="s">
        <v>53</v>
      </c>
      <c r="C1695" t="s">
        <v>80</v>
      </c>
      <c r="D1695" t="s">
        <v>11</v>
      </c>
      <c r="E1695" t="s">
        <v>1</v>
      </c>
      <c r="F1695" s="19">
        <v>0.45833333333333298</v>
      </c>
      <c r="G1695" s="25">
        <v>11</v>
      </c>
      <c r="H1695" s="19" t="str">
        <f t="shared" si="30"/>
        <v>HRBT Away from Va Beach Summer Monday 11</v>
      </c>
      <c r="I1695" s="14">
        <f>+HRBT!M18</f>
        <v>2641.6153846153848</v>
      </c>
    </row>
    <row r="1696" spans="1:9" x14ac:dyDescent="0.25">
      <c r="A1696" t="s">
        <v>60</v>
      </c>
      <c r="B1696" t="s">
        <v>53</v>
      </c>
      <c r="C1696" t="s">
        <v>80</v>
      </c>
      <c r="D1696" t="s">
        <v>11</v>
      </c>
      <c r="E1696" t="s">
        <v>1</v>
      </c>
      <c r="F1696" s="19">
        <v>0.5</v>
      </c>
      <c r="G1696" s="25">
        <v>12</v>
      </c>
      <c r="H1696" s="19" t="str">
        <f t="shared" si="30"/>
        <v>HRBT Away from Va Beach Summer Monday 12</v>
      </c>
      <c r="I1696" s="11">
        <f>+HRBT!M19</f>
        <v>2618.1538461538462</v>
      </c>
    </row>
    <row r="1697" spans="1:9" x14ac:dyDescent="0.25">
      <c r="A1697" t="s">
        <v>60</v>
      </c>
      <c r="B1697" t="s">
        <v>53</v>
      </c>
      <c r="C1697" t="s">
        <v>80</v>
      </c>
      <c r="D1697" t="s">
        <v>11</v>
      </c>
      <c r="E1697" t="s">
        <v>1</v>
      </c>
      <c r="F1697" s="19">
        <v>0.54166666666666696</v>
      </c>
      <c r="G1697" s="25">
        <v>13</v>
      </c>
      <c r="H1697" s="19" t="str">
        <f t="shared" si="30"/>
        <v>HRBT Away from Va Beach Summer Monday 13</v>
      </c>
      <c r="I1697" s="14">
        <f>+HRBT!M20</f>
        <v>2514.2307692307695</v>
      </c>
    </row>
    <row r="1698" spans="1:9" x14ac:dyDescent="0.25">
      <c r="A1698" t="s">
        <v>60</v>
      </c>
      <c r="B1698" t="s">
        <v>53</v>
      </c>
      <c r="C1698" t="s">
        <v>80</v>
      </c>
      <c r="D1698" t="s">
        <v>11</v>
      </c>
      <c r="E1698" t="s">
        <v>1</v>
      </c>
      <c r="F1698" s="19">
        <v>0.58333333333333304</v>
      </c>
      <c r="G1698" s="25">
        <v>14</v>
      </c>
      <c r="H1698" s="19" t="str">
        <f t="shared" si="30"/>
        <v>HRBT Away from Va Beach Summer Monday 14</v>
      </c>
      <c r="I1698" s="11">
        <f>+HRBT!M21</f>
        <v>2569.4615384615381</v>
      </c>
    </row>
    <row r="1699" spans="1:9" x14ac:dyDescent="0.25">
      <c r="A1699" t="s">
        <v>60</v>
      </c>
      <c r="B1699" t="s">
        <v>53</v>
      </c>
      <c r="C1699" t="s">
        <v>80</v>
      </c>
      <c r="D1699" t="s">
        <v>11</v>
      </c>
      <c r="E1699" t="s">
        <v>1</v>
      </c>
      <c r="F1699" s="19">
        <v>0.625</v>
      </c>
      <c r="G1699" s="25">
        <v>15</v>
      </c>
      <c r="H1699" s="19" t="str">
        <f t="shared" si="30"/>
        <v>HRBT Away from Va Beach Summer Monday 15</v>
      </c>
      <c r="I1699" s="14">
        <f>+HRBT!M22</f>
        <v>2600.9230769230771</v>
      </c>
    </row>
    <row r="1700" spans="1:9" x14ac:dyDescent="0.25">
      <c r="A1700" t="s">
        <v>60</v>
      </c>
      <c r="B1700" t="s">
        <v>53</v>
      </c>
      <c r="C1700" t="s">
        <v>80</v>
      </c>
      <c r="D1700" t="s">
        <v>11</v>
      </c>
      <c r="E1700" t="s">
        <v>1</v>
      </c>
      <c r="F1700" s="19">
        <v>0.66666666666666696</v>
      </c>
      <c r="G1700" s="25">
        <v>16</v>
      </c>
      <c r="H1700" s="19" t="str">
        <f t="shared" si="30"/>
        <v>HRBT Away from Va Beach Summer Monday 16</v>
      </c>
      <c r="I1700" s="11">
        <f>+HRBT!M23</f>
        <v>2750.7692307692309</v>
      </c>
    </row>
    <row r="1701" spans="1:9" x14ac:dyDescent="0.25">
      <c r="A1701" t="s">
        <v>60</v>
      </c>
      <c r="B1701" t="s">
        <v>53</v>
      </c>
      <c r="C1701" t="s">
        <v>80</v>
      </c>
      <c r="D1701" t="s">
        <v>11</v>
      </c>
      <c r="E1701" t="s">
        <v>1</v>
      </c>
      <c r="F1701" s="19">
        <v>0.70833333333333304</v>
      </c>
      <c r="G1701" s="25">
        <v>17</v>
      </c>
      <c r="H1701" s="19" t="str">
        <f t="shared" si="30"/>
        <v>HRBT Away from Va Beach Summer Monday 17</v>
      </c>
      <c r="I1701" s="14">
        <f>+HRBT!M24</f>
        <v>2758.0769230769229</v>
      </c>
    </row>
    <row r="1702" spans="1:9" x14ac:dyDescent="0.25">
      <c r="A1702" t="s">
        <v>60</v>
      </c>
      <c r="B1702" t="s">
        <v>53</v>
      </c>
      <c r="C1702" t="s">
        <v>80</v>
      </c>
      <c r="D1702" t="s">
        <v>11</v>
      </c>
      <c r="E1702" t="s">
        <v>1</v>
      </c>
      <c r="F1702" s="19">
        <v>0.75</v>
      </c>
      <c r="G1702" s="25">
        <v>18</v>
      </c>
      <c r="H1702" s="19" t="str">
        <f t="shared" si="30"/>
        <v>HRBT Away from Va Beach Summer Monday 18</v>
      </c>
      <c r="I1702" s="11">
        <f>+HRBT!M25</f>
        <v>2642</v>
      </c>
    </row>
    <row r="1703" spans="1:9" x14ac:dyDescent="0.25">
      <c r="A1703" t="s">
        <v>60</v>
      </c>
      <c r="B1703" t="s">
        <v>53</v>
      </c>
      <c r="C1703" t="s">
        <v>80</v>
      </c>
      <c r="D1703" t="s">
        <v>11</v>
      </c>
      <c r="E1703" t="s">
        <v>1</v>
      </c>
      <c r="F1703" s="19">
        <v>0.79166666666666696</v>
      </c>
      <c r="G1703" s="25">
        <v>19</v>
      </c>
      <c r="H1703" s="19" t="str">
        <f t="shared" si="30"/>
        <v>HRBT Away from Va Beach Summer Monday 19</v>
      </c>
      <c r="I1703" s="14">
        <f>+HRBT!M26</f>
        <v>1944.9230769230769</v>
      </c>
    </row>
    <row r="1704" spans="1:9" x14ac:dyDescent="0.25">
      <c r="A1704" t="s">
        <v>60</v>
      </c>
      <c r="B1704" t="s">
        <v>53</v>
      </c>
      <c r="C1704" t="s">
        <v>80</v>
      </c>
      <c r="D1704" t="s">
        <v>11</v>
      </c>
      <c r="E1704" t="s">
        <v>1</v>
      </c>
      <c r="F1704" s="19">
        <v>0.83333333333333304</v>
      </c>
      <c r="G1704" s="25">
        <v>20</v>
      </c>
      <c r="H1704" s="19" t="str">
        <f t="shared" si="30"/>
        <v>HRBT Away from Va Beach Summer Monday 20</v>
      </c>
      <c r="I1704" s="11">
        <f>+HRBT!M27</f>
        <v>1592.3076923076922</v>
      </c>
    </row>
    <row r="1705" spans="1:9" x14ac:dyDescent="0.25">
      <c r="A1705" t="s">
        <v>60</v>
      </c>
      <c r="B1705" t="s">
        <v>53</v>
      </c>
      <c r="C1705" t="s">
        <v>80</v>
      </c>
      <c r="D1705" t="s">
        <v>11</v>
      </c>
      <c r="E1705" t="s">
        <v>1</v>
      </c>
      <c r="F1705" s="19">
        <v>0.875</v>
      </c>
      <c r="G1705" s="25">
        <v>21</v>
      </c>
      <c r="H1705" s="19" t="str">
        <f t="shared" si="30"/>
        <v>HRBT Away from Va Beach Summer Monday 21</v>
      </c>
      <c r="I1705" s="14">
        <f>+HRBT!M28</f>
        <v>1341.8461538461538</v>
      </c>
    </row>
    <row r="1706" spans="1:9" x14ac:dyDescent="0.25">
      <c r="A1706" t="s">
        <v>60</v>
      </c>
      <c r="B1706" t="s">
        <v>53</v>
      </c>
      <c r="C1706" t="s">
        <v>80</v>
      </c>
      <c r="D1706" t="s">
        <v>11</v>
      </c>
      <c r="E1706" t="s">
        <v>1</v>
      </c>
      <c r="F1706" s="19">
        <v>0.91666666666666696</v>
      </c>
      <c r="G1706" s="25">
        <v>22</v>
      </c>
      <c r="H1706" s="19" t="str">
        <f t="shared" si="30"/>
        <v>HRBT Away from Va Beach Summer Monday 22</v>
      </c>
      <c r="I1706" s="11">
        <f>+HRBT!M29</f>
        <v>1148.2307692307691</v>
      </c>
    </row>
    <row r="1707" spans="1:9" ht="15.75" thickBot="1" x14ac:dyDescent="0.3">
      <c r="A1707" t="s">
        <v>60</v>
      </c>
      <c r="B1707" t="s">
        <v>53</v>
      </c>
      <c r="C1707" t="s">
        <v>80</v>
      </c>
      <c r="D1707" t="s">
        <v>11</v>
      </c>
      <c r="E1707" t="s">
        <v>1</v>
      </c>
      <c r="F1707" s="19">
        <v>0.95833333333333304</v>
      </c>
      <c r="G1707" s="25">
        <v>23</v>
      </c>
      <c r="H1707" s="19" t="str">
        <f t="shared" si="30"/>
        <v>HRBT Away from Va Beach Summer Monday 23</v>
      </c>
      <c r="I1707" s="16">
        <f>+HRBT!M30</f>
        <v>871.61538461538453</v>
      </c>
    </row>
    <row r="1708" spans="1:9" x14ac:dyDescent="0.25">
      <c r="A1708" t="s">
        <v>60</v>
      </c>
      <c r="B1708" t="s">
        <v>53</v>
      </c>
      <c r="C1708" t="s">
        <v>80</v>
      </c>
      <c r="D1708" t="s">
        <v>11</v>
      </c>
      <c r="E1708" t="s">
        <v>2</v>
      </c>
      <c r="F1708" s="19">
        <v>0</v>
      </c>
      <c r="G1708" s="25">
        <v>0</v>
      </c>
      <c r="H1708" s="19" t="str">
        <f t="shared" si="30"/>
        <v>HRBT Away from Va Beach Summer Tuesday 0</v>
      </c>
      <c r="I1708" s="12">
        <f>+HRBT!N7</f>
        <v>517.07692307692309</v>
      </c>
    </row>
    <row r="1709" spans="1:9" x14ac:dyDescent="0.25">
      <c r="A1709" t="s">
        <v>60</v>
      </c>
      <c r="B1709" t="s">
        <v>53</v>
      </c>
      <c r="C1709" t="s">
        <v>80</v>
      </c>
      <c r="D1709" t="s">
        <v>11</v>
      </c>
      <c r="E1709" t="s">
        <v>2</v>
      </c>
      <c r="F1709" s="19">
        <v>4.1666666666666664E-2</v>
      </c>
      <c r="G1709" s="25">
        <v>1</v>
      </c>
      <c r="H1709" s="19" t="str">
        <f t="shared" si="30"/>
        <v>HRBT Away from Va Beach Summer Tuesday 1</v>
      </c>
      <c r="I1709" s="14">
        <f>+HRBT!N8</f>
        <v>306</v>
      </c>
    </row>
    <row r="1710" spans="1:9" x14ac:dyDescent="0.25">
      <c r="A1710" t="s">
        <v>60</v>
      </c>
      <c r="B1710" t="s">
        <v>53</v>
      </c>
      <c r="C1710" t="s">
        <v>80</v>
      </c>
      <c r="D1710" t="s">
        <v>11</v>
      </c>
      <c r="E1710" t="s">
        <v>2</v>
      </c>
      <c r="F1710" s="19">
        <v>8.3333333333333329E-2</v>
      </c>
      <c r="G1710" s="25">
        <v>2</v>
      </c>
      <c r="H1710" s="19" t="str">
        <f t="shared" si="30"/>
        <v>HRBT Away from Va Beach Summer Tuesday 2</v>
      </c>
      <c r="I1710" s="12">
        <f>+HRBT!N9</f>
        <v>245.76923076923077</v>
      </c>
    </row>
    <row r="1711" spans="1:9" x14ac:dyDescent="0.25">
      <c r="A1711" t="s">
        <v>60</v>
      </c>
      <c r="B1711" t="s">
        <v>53</v>
      </c>
      <c r="C1711" t="s">
        <v>80</v>
      </c>
      <c r="D1711" t="s">
        <v>11</v>
      </c>
      <c r="E1711" t="s">
        <v>2</v>
      </c>
      <c r="F1711" s="19">
        <v>0.125</v>
      </c>
      <c r="G1711" s="25">
        <v>3</v>
      </c>
      <c r="H1711" s="19" t="str">
        <f t="shared" si="30"/>
        <v>HRBT Away from Va Beach Summer Tuesday 3</v>
      </c>
      <c r="I1711" s="14">
        <f>+HRBT!N10</f>
        <v>309.69230769230768</v>
      </c>
    </row>
    <row r="1712" spans="1:9" x14ac:dyDescent="0.25">
      <c r="A1712" t="s">
        <v>60</v>
      </c>
      <c r="B1712" t="s">
        <v>53</v>
      </c>
      <c r="C1712" t="s">
        <v>80</v>
      </c>
      <c r="D1712" t="s">
        <v>11</v>
      </c>
      <c r="E1712" t="s">
        <v>2</v>
      </c>
      <c r="F1712" s="19">
        <v>0.16666666666666699</v>
      </c>
      <c r="G1712" s="25">
        <v>4</v>
      </c>
      <c r="H1712" s="19" t="str">
        <f t="shared" si="30"/>
        <v>HRBT Away from Va Beach Summer Tuesday 4</v>
      </c>
      <c r="I1712" s="12">
        <f>+HRBT!N11</f>
        <v>616.23076923076928</v>
      </c>
    </row>
    <row r="1713" spans="1:9" x14ac:dyDescent="0.25">
      <c r="A1713" t="s">
        <v>60</v>
      </c>
      <c r="B1713" t="s">
        <v>53</v>
      </c>
      <c r="C1713" t="s">
        <v>80</v>
      </c>
      <c r="D1713" t="s">
        <v>11</v>
      </c>
      <c r="E1713" t="s">
        <v>2</v>
      </c>
      <c r="F1713" s="19">
        <v>0.20833333333333301</v>
      </c>
      <c r="G1713" s="25">
        <v>5</v>
      </c>
      <c r="H1713" s="19" t="str">
        <f t="shared" si="30"/>
        <v>HRBT Away from Va Beach Summer Tuesday 5</v>
      </c>
      <c r="I1713" s="14">
        <f>+HRBT!N12</f>
        <v>1735.9230769230769</v>
      </c>
    </row>
    <row r="1714" spans="1:9" x14ac:dyDescent="0.25">
      <c r="A1714" t="s">
        <v>60</v>
      </c>
      <c r="B1714" t="s">
        <v>53</v>
      </c>
      <c r="C1714" t="s">
        <v>80</v>
      </c>
      <c r="D1714" t="s">
        <v>11</v>
      </c>
      <c r="E1714" t="s">
        <v>2</v>
      </c>
      <c r="F1714" s="19">
        <v>0.25</v>
      </c>
      <c r="G1714" s="25">
        <v>6</v>
      </c>
      <c r="H1714" s="19" t="str">
        <f t="shared" si="30"/>
        <v>HRBT Away from Va Beach Summer Tuesday 6</v>
      </c>
      <c r="I1714" s="12">
        <f>+HRBT!N13</f>
        <v>3046.6923076923076</v>
      </c>
    </row>
    <row r="1715" spans="1:9" x14ac:dyDescent="0.25">
      <c r="A1715" t="s">
        <v>60</v>
      </c>
      <c r="B1715" t="s">
        <v>53</v>
      </c>
      <c r="C1715" t="s">
        <v>80</v>
      </c>
      <c r="D1715" t="s">
        <v>11</v>
      </c>
      <c r="E1715" t="s">
        <v>2</v>
      </c>
      <c r="F1715" s="19">
        <v>0.29166666666666702</v>
      </c>
      <c r="G1715" s="25">
        <v>7</v>
      </c>
      <c r="H1715" s="19" t="str">
        <f t="shared" si="30"/>
        <v>HRBT Away from Va Beach Summer Tuesday 7</v>
      </c>
      <c r="I1715" s="14">
        <f>+HRBT!N14</f>
        <v>3117.8461538461538</v>
      </c>
    </row>
    <row r="1716" spans="1:9" x14ac:dyDescent="0.25">
      <c r="A1716" t="s">
        <v>60</v>
      </c>
      <c r="B1716" t="s">
        <v>53</v>
      </c>
      <c r="C1716" t="s">
        <v>80</v>
      </c>
      <c r="D1716" t="s">
        <v>11</v>
      </c>
      <c r="E1716" t="s">
        <v>2</v>
      </c>
      <c r="F1716" s="19">
        <v>0.33333333333333298</v>
      </c>
      <c r="G1716" s="25">
        <v>8</v>
      </c>
      <c r="H1716" s="19" t="str">
        <f t="shared" si="30"/>
        <v>HRBT Away from Va Beach Summer Tuesday 8</v>
      </c>
      <c r="I1716" s="12">
        <f>+HRBT!N15</f>
        <v>2845.6923076923076</v>
      </c>
    </row>
    <row r="1717" spans="1:9" x14ac:dyDescent="0.25">
      <c r="A1717" t="s">
        <v>60</v>
      </c>
      <c r="B1717" t="s">
        <v>53</v>
      </c>
      <c r="C1717" t="s">
        <v>80</v>
      </c>
      <c r="D1717" t="s">
        <v>11</v>
      </c>
      <c r="E1717" t="s">
        <v>2</v>
      </c>
      <c r="F1717" s="19">
        <v>0.375</v>
      </c>
      <c r="G1717" s="25">
        <v>9</v>
      </c>
      <c r="H1717" s="19" t="str">
        <f t="shared" si="30"/>
        <v>HRBT Away from Va Beach Summer Tuesday 9</v>
      </c>
      <c r="I1717" s="14">
        <f>+HRBT!N16</f>
        <v>2709</v>
      </c>
    </row>
    <row r="1718" spans="1:9" x14ac:dyDescent="0.25">
      <c r="A1718" t="s">
        <v>60</v>
      </c>
      <c r="B1718" t="s">
        <v>53</v>
      </c>
      <c r="C1718" t="s">
        <v>80</v>
      </c>
      <c r="D1718" t="s">
        <v>11</v>
      </c>
      <c r="E1718" t="s">
        <v>2</v>
      </c>
      <c r="F1718" s="19">
        <v>0.41666666666666702</v>
      </c>
      <c r="G1718" s="25">
        <v>10</v>
      </c>
      <c r="H1718" s="19" t="str">
        <f t="shared" si="30"/>
        <v>HRBT Away from Va Beach Summer Tuesday 10</v>
      </c>
      <c r="I1718" s="12">
        <f>+HRBT!N17</f>
        <v>2531.3076923076924</v>
      </c>
    </row>
    <row r="1719" spans="1:9" x14ac:dyDescent="0.25">
      <c r="A1719" t="s">
        <v>60</v>
      </c>
      <c r="B1719" t="s">
        <v>53</v>
      </c>
      <c r="C1719" t="s">
        <v>80</v>
      </c>
      <c r="D1719" t="s">
        <v>11</v>
      </c>
      <c r="E1719" t="s">
        <v>2</v>
      </c>
      <c r="F1719" s="19">
        <v>0.45833333333333298</v>
      </c>
      <c r="G1719" s="25">
        <v>11</v>
      </c>
      <c r="H1719" s="19" t="str">
        <f t="shared" si="30"/>
        <v>HRBT Away from Va Beach Summer Tuesday 11</v>
      </c>
      <c r="I1719" s="14">
        <f>+HRBT!N18</f>
        <v>2476.4615384615386</v>
      </c>
    </row>
    <row r="1720" spans="1:9" x14ac:dyDescent="0.25">
      <c r="A1720" t="s">
        <v>60</v>
      </c>
      <c r="B1720" t="s">
        <v>53</v>
      </c>
      <c r="C1720" t="s">
        <v>80</v>
      </c>
      <c r="D1720" t="s">
        <v>11</v>
      </c>
      <c r="E1720" t="s">
        <v>2</v>
      </c>
      <c r="F1720" s="19">
        <v>0.5</v>
      </c>
      <c r="G1720" s="25">
        <v>12</v>
      </c>
      <c r="H1720" s="19" t="str">
        <f t="shared" si="30"/>
        <v>HRBT Away from Va Beach Summer Tuesday 12</v>
      </c>
      <c r="I1720" s="12">
        <f>+HRBT!N19</f>
        <v>2639.7692307692309</v>
      </c>
    </row>
    <row r="1721" spans="1:9" x14ac:dyDescent="0.25">
      <c r="A1721" t="s">
        <v>60</v>
      </c>
      <c r="B1721" t="s">
        <v>53</v>
      </c>
      <c r="C1721" t="s">
        <v>80</v>
      </c>
      <c r="D1721" t="s">
        <v>11</v>
      </c>
      <c r="E1721" t="s">
        <v>2</v>
      </c>
      <c r="F1721" s="19">
        <v>0.54166666666666696</v>
      </c>
      <c r="G1721" s="25">
        <v>13</v>
      </c>
      <c r="H1721" s="19" t="str">
        <f t="shared" si="30"/>
        <v>HRBT Away from Va Beach Summer Tuesday 13</v>
      </c>
      <c r="I1721" s="14">
        <f>+HRBT!N20</f>
        <v>2628.3846153846152</v>
      </c>
    </row>
    <row r="1722" spans="1:9" x14ac:dyDescent="0.25">
      <c r="A1722" t="s">
        <v>60</v>
      </c>
      <c r="B1722" t="s">
        <v>53</v>
      </c>
      <c r="C1722" t="s">
        <v>80</v>
      </c>
      <c r="D1722" t="s">
        <v>11</v>
      </c>
      <c r="E1722" t="s">
        <v>2</v>
      </c>
      <c r="F1722" s="19">
        <v>0.58333333333333304</v>
      </c>
      <c r="G1722" s="25">
        <v>14</v>
      </c>
      <c r="H1722" s="19" t="str">
        <f t="shared" si="30"/>
        <v>HRBT Away from Va Beach Summer Tuesday 14</v>
      </c>
      <c r="I1722" s="12">
        <f>+HRBT!N21</f>
        <v>2721.1538461538462</v>
      </c>
    </row>
    <row r="1723" spans="1:9" x14ac:dyDescent="0.25">
      <c r="A1723" t="s">
        <v>60</v>
      </c>
      <c r="B1723" t="s">
        <v>53</v>
      </c>
      <c r="C1723" t="s">
        <v>80</v>
      </c>
      <c r="D1723" t="s">
        <v>11</v>
      </c>
      <c r="E1723" t="s">
        <v>2</v>
      </c>
      <c r="F1723" s="19">
        <v>0.625</v>
      </c>
      <c r="G1723" s="25">
        <v>15</v>
      </c>
      <c r="H1723" s="19" t="str">
        <f t="shared" si="30"/>
        <v>HRBT Away from Va Beach Summer Tuesday 15</v>
      </c>
      <c r="I1723" s="14">
        <f>+HRBT!N22</f>
        <v>2654.6153846153848</v>
      </c>
    </row>
    <row r="1724" spans="1:9" x14ac:dyDescent="0.25">
      <c r="A1724" t="s">
        <v>60</v>
      </c>
      <c r="B1724" t="s">
        <v>53</v>
      </c>
      <c r="C1724" t="s">
        <v>80</v>
      </c>
      <c r="D1724" t="s">
        <v>11</v>
      </c>
      <c r="E1724" t="s">
        <v>2</v>
      </c>
      <c r="F1724" s="19">
        <v>0.66666666666666696</v>
      </c>
      <c r="G1724" s="25">
        <v>16</v>
      </c>
      <c r="H1724" s="19" t="str">
        <f t="shared" si="30"/>
        <v>HRBT Away from Va Beach Summer Tuesday 16</v>
      </c>
      <c r="I1724" s="12">
        <f>+HRBT!N23</f>
        <v>2821.0769230769233</v>
      </c>
    </row>
    <row r="1725" spans="1:9" x14ac:dyDescent="0.25">
      <c r="A1725" t="s">
        <v>60</v>
      </c>
      <c r="B1725" t="s">
        <v>53</v>
      </c>
      <c r="C1725" t="s">
        <v>80</v>
      </c>
      <c r="D1725" t="s">
        <v>11</v>
      </c>
      <c r="E1725" t="s">
        <v>2</v>
      </c>
      <c r="F1725" s="19">
        <v>0.70833333333333304</v>
      </c>
      <c r="G1725" s="25">
        <v>17</v>
      </c>
      <c r="H1725" s="19" t="str">
        <f t="shared" si="30"/>
        <v>HRBT Away from Va Beach Summer Tuesday 17</v>
      </c>
      <c r="I1725" s="14">
        <f>+HRBT!N24</f>
        <v>2800.5384615384614</v>
      </c>
    </row>
    <row r="1726" spans="1:9" x14ac:dyDescent="0.25">
      <c r="A1726" t="s">
        <v>60</v>
      </c>
      <c r="B1726" t="s">
        <v>53</v>
      </c>
      <c r="C1726" t="s">
        <v>80</v>
      </c>
      <c r="D1726" t="s">
        <v>11</v>
      </c>
      <c r="E1726" t="s">
        <v>2</v>
      </c>
      <c r="F1726" s="19">
        <v>0.75</v>
      </c>
      <c r="G1726" s="25">
        <v>18</v>
      </c>
      <c r="H1726" s="19" t="str">
        <f t="shared" si="30"/>
        <v>HRBT Away from Va Beach Summer Tuesday 18</v>
      </c>
      <c r="I1726" s="12">
        <f>+HRBT!N25</f>
        <v>2758.3846153846152</v>
      </c>
    </row>
    <row r="1727" spans="1:9" x14ac:dyDescent="0.25">
      <c r="A1727" t="s">
        <v>60</v>
      </c>
      <c r="B1727" t="s">
        <v>53</v>
      </c>
      <c r="C1727" t="s">
        <v>80</v>
      </c>
      <c r="D1727" t="s">
        <v>11</v>
      </c>
      <c r="E1727" t="s">
        <v>2</v>
      </c>
      <c r="F1727" s="19">
        <v>0.79166666666666696</v>
      </c>
      <c r="G1727" s="25">
        <v>19</v>
      </c>
      <c r="H1727" s="19" t="str">
        <f t="shared" si="30"/>
        <v>HRBT Away from Va Beach Summer Tuesday 19</v>
      </c>
      <c r="I1727" s="14">
        <f>+HRBT!N26</f>
        <v>2169.3846153846152</v>
      </c>
    </row>
    <row r="1728" spans="1:9" x14ac:dyDescent="0.25">
      <c r="A1728" t="s">
        <v>60</v>
      </c>
      <c r="B1728" t="s">
        <v>53</v>
      </c>
      <c r="C1728" t="s">
        <v>80</v>
      </c>
      <c r="D1728" t="s">
        <v>11</v>
      </c>
      <c r="E1728" t="s">
        <v>2</v>
      </c>
      <c r="F1728" s="19">
        <v>0.83333333333333304</v>
      </c>
      <c r="G1728" s="25">
        <v>20</v>
      </c>
      <c r="H1728" s="19" t="str">
        <f t="shared" si="30"/>
        <v>HRBT Away from Va Beach Summer Tuesday 20</v>
      </c>
      <c r="I1728" s="12">
        <f>+HRBT!N27</f>
        <v>1656.5384615384614</v>
      </c>
    </row>
    <row r="1729" spans="1:9" x14ac:dyDescent="0.25">
      <c r="A1729" t="s">
        <v>60</v>
      </c>
      <c r="B1729" t="s">
        <v>53</v>
      </c>
      <c r="C1729" t="s">
        <v>80</v>
      </c>
      <c r="D1729" t="s">
        <v>11</v>
      </c>
      <c r="E1729" t="s">
        <v>2</v>
      </c>
      <c r="F1729" s="19">
        <v>0.875</v>
      </c>
      <c r="G1729" s="25">
        <v>21</v>
      </c>
      <c r="H1729" s="19" t="str">
        <f t="shared" si="30"/>
        <v>HRBT Away from Va Beach Summer Tuesday 21</v>
      </c>
      <c r="I1729" s="14">
        <f>+HRBT!N28</f>
        <v>1366</v>
      </c>
    </row>
    <row r="1730" spans="1:9" x14ac:dyDescent="0.25">
      <c r="A1730" t="s">
        <v>60</v>
      </c>
      <c r="B1730" t="s">
        <v>53</v>
      </c>
      <c r="C1730" t="s">
        <v>80</v>
      </c>
      <c r="D1730" t="s">
        <v>11</v>
      </c>
      <c r="E1730" t="s">
        <v>2</v>
      </c>
      <c r="F1730" s="19">
        <v>0.91666666666666696</v>
      </c>
      <c r="G1730" s="25">
        <v>22</v>
      </c>
      <c r="H1730" s="19" t="str">
        <f t="shared" si="30"/>
        <v>HRBT Away from Va Beach Summer Tuesday 22</v>
      </c>
      <c r="I1730" s="12">
        <f>+HRBT!N29</f>
        <v>1078.8461538461538</v>
      </c>
    </row>
    <row r="1731" spans="1:9" ht="15.75" thickBot="1" x14ac:dyDescent="0.3">
      <c r="A1731" t="s">
        <v>60</v>
      </c>
      <c r="B1731" t="s">
        <v>53</v>
      </c>
      <c r="C1731" t="s">
        <v>80</v>
      </c>
      <c r="D1731" t="s">
        <v>11</v>
      </c>
      <c r="E1731" t="s">
        <v>2</v>
      </c>
      <c r="F1731" s="19">
        <v>0.95833333333333304</v>
      </c>
      <c r="G1731" s="25">
        <v>23</v>
      </c>
      <c r="H1731" s="19" t="str">
        <f t="shared" si="30"/>
        <v>HRBT Away from Va Beach Summer Tuesday 23</v>
      </c>
      <c r="I1731" s="16">
        <f>+HRBT!N30</f>
        <v>822</v>
      </c>
    </row>
    <row r="1732" spans="1:9" x14ac:dyDescent="0.25">
      <c r="A1732" t="s">
        <v>60</v>
      </c>
      <c r="B1732" t="s">
        <v>53</v>
      </c>
      <c r="C1732" t="s">
        <v>80</v>
      </c>
      <c r="D1732" t="s">
        <v>11</v>
      </c>
      <c r="E1732" t="s">
        <v>3</v>
      </c>
      <c r="F1732" s="19">
        <v>0</v>
      </c>
      <c r="G1732" s="25">
        <v>0</v>
      </c>
      <c r="H1732" s="19" t="str">
        <f t="shared" si="30"/>
        <v>HRBT Away from Va Beach Summer Wednesday 0</v>
      </c>
      <c r="I1732" s="11">
        <f>+HRBT!O7</f>
        <v>543.78571428571433</v>
      </c>
    </row>
    <row r="1733" spans="1:9" x14ac:dyDescent="0.25">
      <c r="A1733" t="s">
        <v>60</v>
      </c>
      <c r="B1733" t="s">
        <v>53</v>
      </c>
      <c r="C1733" t="s">
        <v>80</v>
      </c>
      <c r="D1733" t="s">
        <v>11</v>
      </c>
      <c r="E1733" t="s">
        <v>3</v>
      </c>
      <c r="F1733" s="19">
        <v>4.1666666666666664E-2</v>
      </c>
      <c r="G1733" s="25">
        <v>1</v>
      </c>
      <c r="H1733" s="19" t="str">
        <f t="shared" si="30"/>
        <v>HRBT Away from Va Beach Summer Wednesday 1</v>
      </c>
      <c r="I1733" s="14">
        <f>+HRBT!O8</f>
        <v>301.64285714285711</v>
      </c>
    </row>
    <row r="1734" spans="1:9" x14ac:dyDescent="0.25">
      <c r="A1734" t="s">
        <v>60</v>
      </c>
      <c r="B1734" t="s">
        <v>53</v>
      </c>
      <c r="C1734" t="s">
        <v>80</v>
      </c>
      <c r="D1734" t="s">
        <v>11</v>
      </c>
      <c r="E1734" t="s">
        <v>3</v>
      </c>
      <c r="F1734" s="19">
        <v>8.3333333333333329E-2</v>
      </c>
      <c r="G1734" s="25">
        <v>2</v>
      </c>
      <c r="H1734" s="19" t="str">
        <f t="shared" si="30"/>
        <v>HRBT Away from Va Beach Summer Wednesday 2</v>
      </c>
      <c r="I1734" s="11">
        <f>+HRBT!O9</f>
        <v>243.57142857142856</v>
      </c>
    </row>
    <row r="1735" spans="1:9" x14ac:dyDescent="0.25">
      <c r="A1735" t="s">
        <v>60</v>
      </c>
      <c r="B1735" t="s">
        <v>53</v>
      </c>
      <c r="C1735" t="s">
        <v>80</v>
      </c>
      <c r="D1735" t="s">
        <v>11</v>
      </c>
      <c r="E1735" t="s">
        <v>3</v>
      </c>
      <c r="F1735" s="19">
        <v>0.125</v>
      </c>
      <c r="G1735" s="25">
        <v>3</v>
      </c>
      <c r="H1735" s="19" t="str">
        <f t="shared" si="30"/>
        <v>HRBT Away from Va Beach Summer Wednesday 3</v>
      </c>
      <c r="I1735" s="14">
        <f>+HRBT!O10</f>
        <v>286</v>
      </c>
    </row>
    <row r="1736" spans="1:9" x14ac:dyDescent="0.25">
      <c r="A1736" t="s">
        <v>60</v>
      </c>
      <c r="B1736" t="s">
        <v>53</v>
      </c>
      <c r="C1736" t="s">
        <v>80</v>
      </c>
      <c r="D1736" t="s">
        <v>11</v>
      </c>
      <c r="E1736" t="s">
        <v>3</v>
      </c>
      <c r="F1736" s="19">
        <v>0.16666666666666699</v>
      </c>
      <c r="G1736" s="25">
        <v>4</v>
      </c>
      <c r="H1736" s="19" t="str">
        <f t="shared" si="30"/>
        <v>HRBT Away from Va Beach Summer Wednesday 4</v>
      </c>
      <c r="I1736" s="11">
        <f>+HRBT!O11</f>
        <v>598.21428571428578</v>
      </c>
    </row>
    <row r="1737" spans="1:9" x14ac:dyDescent="0.25">
      <c r="A1737" t="s">
        <v>60</v>
      </c>
      <c r="B1737" t="s">
        <v>53</v>
      </c>
      <c r="C1737" t="s">
        <v>80</v>
      </c>
      <c r="D1737" t="s">
        <v>11</v>
      </c>
      <c r="E1737" t="s">
        <v>3</v>
      </c>
      <c r="F1737" s="19">
        <v>0.20833333333333301</v>
      </c>
      <c r="G1737" s="25">
        <v>5</v>
      </c>
      <c r="H1737" s="19" t="str">
        <f t="shared" si="30"/>
        <v>HRBT Away from Va Beach Summer Wednesday 5</v>
      </c>
      <c r="I1737" s="14">
        <f>+HRBT!O12</f>
        <v>1721.3571428571429</v>
      </c>
    </row>
    <row r="1738" spans="1:9" x14ac:dyDescent="0.25">
      <c r="A1738" t="s">
        <v>60</v>
      </c>
      <c r="B1738" t="s">
        <v>53</v>
      </c>
      <c r="C1738" t="s">
        <v>80</v>
      </c>
      <c r="D1738" t="s">
        <v>11</v>
      </c>
      <c r="E1738" t="s">
        <v>3</v>
      </c>
      <c r="F1738" s="19">
        <v>0.25</v>
      </c>
      <c r="G1738" s="25">
        <v>6</v>
      </c>
      <c r="H1738" s="19" t="str">
        <f t="shared" si="30"/>
        <v>HRBT Away from Va Beach Summer Wednesday 6</v>
      </c>
      <c r="I1738" s="11">
        <f>+HRBT!O13</f>
        <v>2948.7142857142853</v>
      </c>
    </row>
    <row r="1739" spans="1:9" x14ac:dyDescent="0.25">
      <c r="A1739" t="s">
        <v>60</v>
      </c>
      <c r="B1739" t="s">
        <v>53</v>
      </c>
      <c r="C1739" t="s">
        <v>80</v>
      </c>
      <c r="D1739" t="s">
        <v>11</v>
      </c>
      <c r="E1739" t="s">
        <v>3</v>
      </c>
      <c r="F1739" s="19">
        <v>0.29166666666666702</v>
      </c>
      <c r="G1739" s="25">
        <v>7</v>
      </c>
      <c r="H1739" s="19" t="str">
        <f t="shared" si="30"/>
        <v>HRBT Away from Va Beach Summer Wednesday 7</v>
      </c>
      <c r="I1739" s="14">
        <f>+HRBT!O14</f>
        <v>3111.4285714285716</v>
      </c>
    </row>
    <row r="1740" spans="1:9" x14ac:dyDescent="0.25">
      <c r="A1740" t="s">
        <v>60</v>
      </c>
      <c r="B1740" t="s">
        <v>53</v>
      </c>
      <c r="C1740" t="s">
        <v>80</v>
      </c>
      <c r="D1740" t="s">
        <v>11</v>
      </c>
      <c r="E1740" t="s">
        <v>3</v>
      </c>
      <c r="F1740" s="19">
        <v>0.33333333333333298</v>
      </c>
      <c r="G1740" s="25">
        <v>8</v>
      </c>
      <c r="H1740" s="19" t="str">
        <f t="shared" si="30"/>
        <v>HRBT Away from Va Beach Summer Wednesday 8</v>
      </c>
      <c r="I1740" s="11">
        <f>+HRBT!O15</f>
        <v>3024.3571428571427</v>
      </c>
    </row>
    <row r="1741" spans="1:9" x14ac:dyDescent="0.25">
      <c r="A1741" t="s">
        <v>60</v>
      </c>
      <c r="B1741" t="s">
        <v>53</v>
      </c>
      <c r="C1741" t="s">
        <v>80</v>
      </c>
      <c r="D1741" t="s">
        <v>11</v>
      </c>
      <c r="E1741" t="s">
        <v>3</v>
      </c>
      <c r="F1741" s="19">
        <v>0.375</v>
      </c>
      <c r="G1741" s="25">
        <v>9</v>
      </c>
      <c r="H1741" s="19" t="str">
        <f t="shared" si="30"/>
        <v>HRBT Away from Va Beach Summer Wednesday 9</v>
      </c>
      <c r="I1741" s="14">
        <f>+HRBT!O16</f>
        <v>2769.2857142857147</v>
      </c>
    </row>
    <row r="1742" spans="1:9" x14ac:dyDescent="0.25">
      <c r="A1742" t="s">
        <v>60</v>
      </c>
      <c r="B1742" t="s">
        <v>53</v>
      </c>
      <c r="C1742" t="s">
        <v>80</v>
      </c>
      <c r="D1742" t="s">
        <v>11</v>
      </c>
      <c r="E1742" t="s">
        <v>3</v>
      </c>
      <c r="F1742" s="19">
        <v>0.41666666666666702</v>
      </c>
      <c r="G1742" s="25">
        <v>10</v>
      </c>
      <c r="H1742" s="19" t="str">
        <f t="shared" si="30"/>
        <v>HRBT Away from Va Beach Summer Wednesday 10</v>
      </c>
      <c r="I1742" s="11">
        <f>+HRBT!O17</f>
        <v>2618.9285714285716</v>
      </c>
    </row>
    <row r="1743" spans="1:9" x14ac:dyDescent="0.25">
      <c r="A1743" t="s">
        <v>60</v>
      </c>
      <c r="B1743" t="s">
        <v>53</v>
      </c>
      <c r="C1743" t="s">
        <v>80</v>
      </c>
      <c r="D1743" t="s">
        <v>11</v>
      </c>
      <c r="E1743" t="s">
        <v>3</v>
      </c>
      <c r="F1743" s="19">
        <v>0.45833333333333298</v>
      </c>
      <c r="G1743" s="25">
        <v>11</v>
      </c>
      <c r="H1743" s="19" t="str">
        <f t="shared" si="30"/>
        <v>HRBT Away from Va Beach Summer Wednesday 11</v>
      </c>
      <c r="I1743" s="14">
        <f>+HRBT!O18</f>
        <v>2592</v>
      </c>
    </row>
    <row r="1744" spans="1:9" x14ac:dyDescent="0.25">
      <c r="A1744" t="s">
        <v>60</v>
      </c>
      <c r="B1744" t="s">
        <v>53</v>
      </c>
      <c r="C1744" t="s">
        <v>80</v>
      </c>
      <c r="D1744" t="s">
        <v>11</v>
      </c>
      <c r="E1744" t="s">
        <v>3</v>
      </c>
      <c r="F1744" s="19">
        <v>0.5</v>
      </c>
      <c r="G1744" s="25">
        <v>12</v>
      </c>
      <c r="H1744" s="19" t="str">
        <f t="shared" si="30"/>
        <v>HRBT Away from Va Beach Summer Wednesday 12</v>
      </c>
      <c r="I1744" s="11">
        <f>+HRBT!O19</f>
        <v>2522.9285714285716</v>
      </c>
    </row>
    <row r="1745" spans="1:9" x14ac:dyDescent="0.25">
      <c r="A1745" t="s">
        <v>60</v>
      </c>
      <c r="B1745" t="s">
        <v>53</v>
      </c>
      <c r="C1745" t="s">
        <v>80</v>
      </c>
      <c r="D1745" t="s">
        <v>11</v>
      </c>
      <c r="E1745" t="s">
        <v>3</v>
      </c>
      <c r="F1745" s="19">
        <v>0.54166666666666696</v>
      </c>
      <c r="G1745" s="25">
        <v>13</v>
      </c>
      <c r="H1745" s="19" t="str">
        <f t="shared" si="30"/>
        <v>HRBT Away from Va Beach Summer Wednesday 13</v>
      </c>
      <c r="I1745" s="14">
        <f>+HRBT!O20</f>
        <v>2564.7142857142858</v>
      </c>
    </row>
    <row r="1746" spans="1:9" x14ac:dyDescent="0.25">
      <c r="A1746" t="s">
        <v>60</v>
      </c>
      <c r="B1746" t="s">
        <v>53</v>
      </c>
      <c r="C1746" t="s">
        <v>80</v>
      </c>
      <c r="D1746" t="s">
        <v>11</v>
      </c>
      <c r="E1746" t="s">
        <v>3</v>
      </c>
      <c r="F1746" s="19">
        <v>0.58333333333333304</v>
      </c>
      <c r="G1746" s="25">
        <v>14</v>
      </c>
      <c r="H1746" s="19" t="str">
        <f t="shared" si="30"/>
        <v>HRBT Away from Va Beach Summer Wednesday 14</v>
      </c>
      <c r="I1746" s="11">
        <f>+HRBT!O21</f>
        <v>2523.2142857142858</v>
      </c>
    </row>
    <row r="1747" spans="1:9" x14ac:dyDescent="0.25">
      <c r="A1747" t="s">
        <v>60</v>
      </c>
      <c r="B1747" t="s">
        <v>53</v>
      </c>
      <c r="C1747" t="s">
        <v>80</v>
      </c>
      <c r="D1747" t="s">
        <v>11</v>
      </c>
      <c r="E1747" t="s">
        <v>3</v>
      </c>
      <c r="F1747" s="19">
        <v>0.625</v>
      </c>
      <c r="G1747" s="25">
        <v>15</v>
      </c>
      <c r="H1747" s="19" t="str">
        <f t="shared" si="30"/>
        <v>HRBT Away from Va Beach Summer Wednesday 15</v>
      </c>
      <c r="I1747" s="14">
        <f>+HRBT!O22</f>
        <v>2693.5714285714284</v>
      </c>
    </row>
    <row r="1748" spans="1:9" x14ac:dyDescent="0.25">
      <c r="A1748" t="s">
        <v>60</v>
      </c>
      <c r="B1748" t="s">
        <v>53</v>
      </c>
      <c r="C1748" t="s">
        <v>80</v>
      </c>
      <c r="D1748" t="s">
        <v>11</v>
      </c>
      <c r="E1748" t="s">
        <v>3</v>
      </c>
      <c r="F1748" s="19">
        <v>0.66666666666666696</v>
      </c>
      <c r="G1748" s="25">
        <v>16</v>
      </c>
      <c r="H1748" s="19" t="str">
        <f t="shared" si="30"/>
        <v>HRBT Away from Va Beach Summer Wednesday 16</v>
      </c>
      <c r="I1748" s="11">
        <f>+HRBT!O23</f>
        <v>2768</v>
      </c>
    </row>
    <row r="1749" spans="1:9" x14ac:dyDescent="0.25">
      <c r="A1749" t="s">
        <v>60</v>
      </c>
      <c r="B1749" t="s">
        <v>53</v>
      </c>
      <c r="C1749" t="s">
        <v>80</v>
      </c>
      <c r="D1749" t="s">
        <v>11</v>
      </c>
      <c r="E1749" t="s">
        <v>3</v>
      </c>
      <c r="F1749" s="19">
        <v>0.70833333333333304</v>
      </c>
      <c r="G1749" s="25">
        <v>17</v>
      </c>
      <c r="H1749" s="19" t="str">
        <f t="shared" ref="H1749:H1812" si="31">+CONCATENATE(A1749," ",C1749," ",D1749," ",E1749," ",G1749)</f>
        <v>HRBT Away from Va Beach Summer Wednesday 17</v>
      </c>
      <c r="I1749" s="14">
        <f>+HRBT!O24</f>
        <v>2699.9285714285716</v>
      </c>
    </row>
    <row r="1750" spans="1:9" x14ac:dyDescent="0.25">
      <c r="A1750" t="s">
        <v>60</v>
      </c>
      <c r="B1750" t="s">
        <v>53</v>
      </c>
      <c r="C1750" t="s">
        <v>80</v>
      </c>
      <c r="D1750" t="s">
        <v>11</v>
      </c>
      <c r="E1750" t="s">
        <v>3</v>
      </c>
      <c r="F1750" s="19">
        <v>0.75</v>
      </c>
      <c r="G1750" s="25">
        <v>18</v>
      </c>
      <c r="H1750" s="19" t="str">
        <f t="shared" si="31"/>
        <v>HRBT Away from Va Beach Summer Wednesday 18</v>
      </c>
      <c r="I1750" s="11">
        <f>+HRBT!O25</f>
        <v>2697.1428571428573</v>
      </c>
    </row>
    <row r="1751" spans="1:9" x14ac:dyDescent="0.25">
      <c r="A1751" t="s">
        <v>60</v>
      </c>
      <c r="B1751" t="s">
        <v>53</v>
      </c>
      <c r="C1751" t="s">
        <v>80</v>
      </c>
      <c r="D1751" t="s">
        <v>11</v>
      </c>
      <c r="E1751" t="s">
        <v>3</v>
      </c>
      <c r="F1751" s="19">
        <v>0.79166666666666696</v>
      </c>
      <c r="G1751" s="25">
        <v>19</v>
      </c>
      <c r="H1751" s="19" t="str">
        <f t="shared" si="31"/>
        <v>HRBT Away from Va Beach Summer Wednesday 19</v>
      </c>
      <c r="I1751" s="14">
        <f>+HRBT!O26</f>
        <v>2366.2142857142858</v>
      </c>
    </row>
    <row r="1752" spans="1:9" x14ac:dyDescent="0.25">
      <c r="A1752" t="s">
        <v>60</v>
      </c>
      <c r="B1752" t="s">
        <v>53</v>
      </c>
      <c r="C1752" t="s">
        <v>80</v>
      </c>
      <c r="D1752" t="s">
        <v>11</v>
      </c>
      <c r="E1752" t="s">
        <v>3</v>
      </c>
      <c r="F1752" s="19">
        <v>0.83333333333333304</v>
      </c>
      <c r="G1752" s="25">
        <v>20</v>
      </c>
      <c r="H1752" s="19" t="str">
        <f t="shared" si="31"/>
        <v>HRBT Away from Va Beach Summer Wednesday 20</v>
      </c>
      <c r="I1752" s="11">
        <f>+HRBT!O27</f>
        <v>1827.7142857142858</v>
      </c>
    </row>
    <row r="1753" spans="1:9" x14ac:dyDescent="0.25">
      <c r="A1753" t="s">
        <v>60</v>
      </c>
      <c r="B1753" t="s">
        <v>53</v>
      </c>
      <c r="C1753" t="s">
        <v>80</v>
      </c>
      <c r="D1753" t="s">
        <v>11</v>
      </c>
      <c r="E1753" t="s">
        <v>3</v>
      </c>
      <c r="F1753" s="19">
        <v>0.875</v>
      </c>
      <c r="G1753" s="25">
        <v>21</v>
      </c>
      <c r="H1753" s="19" t="str">
        <f t="shared" si="31"/>
        <v>HRBT Away from Va Beach Summer Wednesday 21</v>
      </c>
      <c r="I1753" s="14">
        <f>+HRBT!O28</f>
        <v>1407.2857142857142</v>
      </c>
    </row>
    <row r="1754" spans="1:9" x14ac:dyDescent="0.25">
      <c r="A1754" t="s">
        <v>60</v>
      </c>
      <c r="B1754" t="s">
        <v>53</v>
      </c>
      <c r="C1754" t="s">
        <v>80</v>
      </c>
      <c r="D1754" t="s">
        <v>11</v>
      </c>
      <c r="E1754" t="s">
        <v>3</v>
      </c>
      <c r="F1754" s="19">
        <v>0.91666666666666696</v>
      </c>
      <c r="G1754" s="25">
        <v>22</v>
      </c>
      <c r="H1754" s="19" t="str">
        <f t="shared" si="31"/>
        <v>HRBT Away from Va Beach Summer Wednesday 22</v>
      </c>
      <c r="I1754" s="11">
        <f>+HRBT!O29</f>
        <v>1189.3571428571427</v>
      </c>
    </row>
    <row r="1755" spans="1:9" ht="15.75" thickBot="1" x14ac:dyDescent="0.3">
      <c r="A1755" t="s">
        <v>60</v>
      </c>
      <c r="B1755" t="s">
        <v>53</v>
      </c>
      <c r="C1755" t="s">
        <v>80</v>
      </c>
      <c r="D1755" t="s">
        <v>11</v>
      </c>
      <c r="E1755" t="s">
        <v>3</v>
      </c>
      <c r="F1755" s="19">
        <v>0.95833333333333304</v>
      </c>
      <c r="G1755" s="25">
        <v>23</v>
      </c>
      <c r="H1755" s="19" t="str">
        <f t="shared" si="31"/>
        <v>HRBT Away from Va Beach Summer Wednesday 23</v>
      </c>
      <c r="I1755" s="16">
        <f>+HRBT!O30</f>
        <v>952.42857142857133</v>
      </c>
    </row>
    <row r="1756" spans="1:9" x14ac:dyDescent="0.25">
      <c r="A1756" t="s">
        <v>60</v>
      </c>
      <c r="B1756" t="s">
        <v>53</v>
      </c>
      <c r="C1756" t="s">
        <v>80</v>
      </c>
      <c r="D1756" t="s">
        <v>11</v>
      </c>
      <c r="E1756" t="s">
        <v>4</v>
      </c>
      <c r="F1756" s="19">
        <v>0</v>
      </c>
      <c r="G1756" s="25">
        <v>0</v>
      </c>
      <c r="H1756" s="19" t="str">
        <f t="shared" si="31"/>
        <v>HRBT Away from Va Beach Summer Thursday 0</v>
      </c>
      <c r="I1756" s="11">
        <f>+HRBT!P7</f>
        <v>670.46153846153845</v>
      </c>
    </row>
    <row r="1757" spans="1:9" x14ac:dyDescent="0.25">
      <c r="A1757" t="s">
        <v>60</v>
      </c>
      <c r="B1757" t="s">
        <v>53</v>
      </c>
      <c r="C1757" t="s">
        <v>80</v>
      </c>
      <c r="D1757" t="s">
        <v>11</v>
      </c>
      <c r="E1757" t="s">
        <v>4</v>
      </c>
      <c r="F1757" s="19">
        <v>4.1666666666666664E-2</v>
      </c>
      <c r="G1757" s="25">
        <v>1</v>
      </c>
      <c r="H1757" s="19" t="str">
        <f t="shared" si="31"/>
        <v>HRBT Away from Va Beach Summer Thursday 1</v>
      </c>
      <c r="I1757" s="14">
        <f>+HRBT!P8</f>
        <v>350.07692307692309</v>
      </c>
    </row>
    <row r="1758" spans="1:9" x14ac:dyDescent="0.25">
      <c r="A1758" t="s">
        <v>60</v>
      </c>
      <c r="B1758" t="s">
        <v>53</v>
      </c>
      <c r="C1758" t="s">
        <v>80</v>
      </c>
      <c r="D1758" t="s">
        <v>11</v>
      </c>
      <c r="E1758" t="s">
        <v>4</v>
      </c>
      <c r="F1758" s="19">
        <v>8.3333333333333329E-2</v>
      </c>
      <c r="G1758" s="25">
        <v>2</v>
      </c>
      <c r="H1758" s="19" t="str">
        <f t="shared" si="31"/>
        <v>HRBT Away from Va Beach Summer Thursday 2</v>
      </c>
      <c r="I1758" s="11">
        <f>+HRBT!P9</f>
        <v>264.15384615384613</v>
      </c>
    </row>
    <row r="1759" spans="1:9" x14ac:dyDescent="0.25">
      <c r="A1759" t="s">
        <v>60</v>
      </c>
      <c r="B1759" t="s">
        <v>53</v>
      </c>
      <c r="C1759" t="s">
        <v>80</v>
      </c>
      <c r="D1759" t="s">
        <v>11</v>
      </c>
      <c r="E1759" t="s">
        <v>4</v>
      </c>
      <c r="F1759" s="19">
        <v>0.125</v>
      </c>
      <c r="G1759" s="25">
        <v>3</v>
      </c>
      <c r="H1759" s="19" t="str">
        <f t="shared" si="31"/>
        <v>HRBT Away from Va Beach Summer Thursday 3</v>
      </c>
      <c r="I1759" s="14">
        <f>+HRBT!P10</f>
        <v>285.92307692307691</v>
      </c>
    </row>
    <row r="1760" spans="1:9" x14ac:dyDescent="0.25">
      <c r="A1760" t="s">
        <v>60</v>
      </c>
      <c r="B1760" t="s">
        <v>53</v>
      </c>
      <c r="C1760" t="s">
        <v>80</v>
      </c>
      <c r="D1760" t="s">
        <v>11</v>
      </c>
      <c r="E1760" t="s">
        <v>4</v>
      </c>
      <c r="F1760" s="19">
        <v>0.16666666666666699</v>
      </c>
      <c r="G1760" s="25">
        <v>4</v>
      </c>
      <c r="H1760" s="19" t="str">
        <f t="shared" si="31"/>
        <v>HRBT Away from Va Beach Summer Thursday 4</v>
      </c>
      <c r="I1760" s="11">
        <f>+HRBT!P11</f>
        <v>608.92307692307691</v>
      </c>
    </row>
    <row r="1761" spans="1:9" x14ac:dyDescent="0.25">
      <c r="A1761" t="s">
        <v>60</v>
      </c>
      <c r="B1761" t="s">
        <v>53</v>
      </c>
      <c r="C1761" t="s">
        <v>80</v>
      </c>
      <c r="D1761" t="s">
        <v>11</v>
      </c>
      <c r="E1761" t="s">
        <v>4</v>
      </c>
      <c r="F1761" s="19">
        <v>0.20833333333333301</v>
      </c>
      <c r="G1761" s="25">
        <v>5</v>
      </c>
      <c r="H1761" s="19" t="str">
        <f t="shared" si="31"/>
        <v>HRBT Away from Va Beach Summer Thursday 5</v>
      </c>
      <c r="I1761" s="14">
        <f>+HRBT!P12</f>
        <v>1694.6923076923078</v>
      </c>
    </row>
    <row r="1762" spans="1:9" x14ac:dyDescent="0.25">
      <c r="A1762" t="s">
        <v>60</v>
      </c>
      <c r="B1762" t="s">
        <v>53</v>
      </c>
      <c r="C1762" t="s">
        <v>80</v>
      </c>
      <c r="D1762" t="s">
        <v>11</v>
      </c>
      <c r="E1762" t="s">
        <v>4</v>
      </c>
      <c r="F1762" s="19">
        <v>0.25</v>
      </c>
      <c r="G1762" s="25">
        <v>6</v>
      </c>
      <c r="H1762" s="19" t="str">
        <f t="shared" si="31"/>
        <v>HRBT Away from Va Beach Summer Thursday 6</v>
      </c>
      <c r="I1762" s="11">
        <f>+HRBT!P13</f>
        <v>3022.0769230769229</v>
      </c>
    </row>
    <row r="1763" spans="1:9" x14ac:dyDescent="0.25">
      <c r="A1763" t="s">
        <v>60</v>
      </c>
      <c r="B1763" t="s">
        <v>53</v>
      </c>
      <c r="C1763" t="s">
        <v>80</v>
      </c>
      <c r="D1763" t="s">
        <v>11</v>
      </c>
      <c r="E1763" t="s">
        <v>4</v>
      </c>
      <c r="F1763" s="19">
        <v>0.29166666666666702</v>
      </c>
      <c r="G1763" s="25">
        <v>7</v>
      </c>
      <c r="H1763" s="19" t="str">
        <f t="shared" si="31"/>
        <v>HRBT Away from Va Beach Summer Thursday 7</v>
      </c>
      <c r="I1763" s="14">
        <f>+HRBT!P14</f>
        <v>3237.4615384615386</v>
      </c>
    </row>
    <row r="1764" spans="1:9" x14ac:dyDescent="0.25">
      <c r="A1764" t="s">
        <v>60</v>
      </c>
      <c r="B1764" t="s">
        <v>53</v>
      </c>
      <c r="C1764" t="s">
        <v>80</v>
      </c>
      <c r="D1764" t="s">
        <v>11</v>
      </c>
      <c r="E1764" t="s">
        <v>4</v>
      </c>
      <c r="F1764" s="19">
        <v>0.33333333333333298</v>
      </c>
      <c r="G1764" s="25">
        <v>8</v>
      </c>
      <c r="H1764" s="19" t="str">
        <f t="shared" si="31"/>
        <v>HRBT Away from Va Beach Summer Thursday 8</v>
      </c>
      <c r="I1764" s="11">
        <f>+HRBT!P15</f>
        <v>2901.2307692307695</v>
      </c>
    </row>
    <row r="1765" spans="1:9" x14ac:dyDescent="0.25">
      <c r="A1765" t="s">
        <v>60</v>
      </c>
      <c r="B1765" t="s">
        <v>53</v>
      </c>
      <c r="C1765" t="s">
        <v>80</v>
      </c>
      <c r="D1765" t="s">
        <v>11</v>
      </c>
      <c r="E1765" t="s">
        <v>4</v>
      </c>
      <c r="F1765" s="19">
        <v>0.375</v>
      </c>
      <c r="G1765" s="25">
        <v>9</v>
      </c>
      <c r="H1765" s="19" t="str">
        <f t="shared" si="31"/>
        <v>HRBT Away from Va Beach Summer Thursday 9</v>
      </c>
      <c r="I1765" s="14">
        <f>+HRBT!P16</f>
        <v>2734.6153846153848</v>
      </c>
    </row>
    <row r="1766" spans="1:9" x14ac:dyDescent="0.25">
      <c r="A1766" t="s">
        <v>60</v>
      </c>
      <c r="B1766" t="s">
        <v>53</v>
      </c>
      <c r="C1766" t="s">
        <v>80</v>
      </c>
      <c r="D1766" t="s">
        <v>11</v>
      </c>
      <c r="E1766" t="s">
        <v>4</v>
      </c>
      <c r="F1766" s="19">
        <v>0.41666666666666702</v>
      </c>
      <c r="G1766" s="25">
        <v>10</v>
      </c>
      <c r="H1766" s="19" t="str">
        <f t="shared" si="31"/>
        <v>HRBT Away from Va Beach Summer Thursday 10</v>
      </c>
      <c r="I1766" s="11">
        <f>+HRBT!P17</f>
        <v>2577.9230769230767</v>
      </c>
    </row>
    <row r="1767" spans="1:9" x14ac:dyDescent="0.25">
      <c r="A1767" t="s">
        <v>60</v>
      </c>
      <c r="B1767" t="s">
        <v>53</v>
      </c>
      <c r="C1767" t="s">
        <v>80</v>
      </c>
      <c r="D1767" t="s">
        <v>11</v>
      </c>
      <c r="E1767" t="s">
        <v>4</v>
      </c>
      <c r="F1767" s="19">
        <v>0.45833333333333298</v>
      </c>
      <c r="G1767" s="25">
        <v>11</v>
      </c>
      <c r="H1767" s="19" t="str">
        <f t="shared" si="31"/>
        <v>HRBT Away from Va Beach Summer Thursday 11</v>
      </c>
      <c r="I1767" s="14">
        <f>+HRBT!P18</f>
        <v>2564.8461538461538</v>
      </c>
    </row>
    <row r="1768" spans="1:9" x14ac:dyDescent="0.25">
      <c r="A1768" t="s">
        <v>60</v>
      </c>
      <c r="B1768" t="s">
        <v>53</v>
      </c>
      <c r="C1768" t="s">
        <v>80</v>
      </c>
      <c r="D1768" t="s">
        <v>11</v>
      </c>
      <c r="E1768" t="s">
        <v>4</v>
      </c>
      <c r="F1768" s="19">
        <v>0.5</v>
      </c>
      <c r="G1768" s="25">
        <v>12</v>
      </c>
      <c r="H1768" s="19" t="str">
        <f t="shared" si="31"/>
        <v>HRBT Away from Va Beach Summer Thursday 12</v>
      </c>
      <c r="I1768" s="11">
        <f>+HRBT!P19</f>
        <v>2587.5384615384614</v>
      </c>
    </row>
    <row r="1769" spans="1:9" x14ac:dyDescent="0.25">
      <c r="A1769" t="s">
        <v>60</v>
      </c>
      <c r="B1769" t="s">
        <v>53</v>
      </c>
      <c r="C1769" t="s">
        <v>80</v>
      </c>
      <c r="D1769" t="s">
        <v>11</v>
      </c>
      <c r="E1769" t="s">
        <v>4</v>
      </c>
      <c r="F1769" s="19">
        <v>0.54166666666666696</v>
      </c>
      <c r="G1769" s="25">
        <v>13</v>
      </c>
      <c r="H1769" s="19" t="str">
        <f t="shared" si="31"/>
        <v>HRBT Away from Va Beach Summer Thursday 13</v>
      </c>
      <c r="I1769" s="14">
        <f>+HRBT!P20</f>
        <v>2587.5384615384614</v>
      </c>
    </row>
    <row r="1770" spans="1:9" x14ac:dyDescent="0.25">
      <c r="A1770" t="s">
        <v>60</v>
      </c>
      <c r="B1770" t="s">
        <v>53</v>
      </c>
      <c r="C1770" t="s">
        <v>80</v>
      </c>
      <c r="D1770" t="s">
        <v>11</v>
      </c>
      <c r="E1770" t="s">
        <v>4</v>
      </c>
      <c r="F1770" s="19">
        <v>0.58333333333333304</v>
      </c>
      <c r="G1770" s="25">
        <v>14</v>
      </c>
      <c r="H1770" s="19" t="str">
        <f t="shared" si="31"/>
        <v>HRBT Away from Va Beach Summer Thursday 14</v>
      </c>
      <c r="I1770" s="11">
        <f>+HRBT!P21</f>
        <v>2596.4615384615386</v>
      </c>
    </row>
    <row r="1771" spans="1:9" x14ac:dyDescent="0.25">
      <c r="A1771" t="s">
        <v>60</v>
      </c>
      <c r="B1771" t="s">
        <v>53</v>
      </c>
      <c r="C1771" t="s">
        <v>80</v>
      </c>
      <c r="D1771" t="s">
        <v>11</v>
      </c>
      <c r="E1771" t="s">
        <v>4</v>
      </c>
      <c r="F1771" s="19">
        <v>0.625</v>
      </c>
      <c r="G1771" s="25">
        <v>15</v>
      </c>
      <c r="H1771" s="19" t="str">
        <f t="shared" si="31"/>
        <v>HRBT Away from Va Beach Summer Thursday 15</v>
      </c>
      <c r="I1771" s="14">
        <f>+HRBT!P22</f>
        <v>2699.6923076923076</v>
      </c>
    </row>
    <row r="1772" spans="1:9" x14ac:dyDescent="0.25">
      <c r="A1772" t="s">
        <v>60</v>
      </c>
      <c r="B1772" t="s">
        <v>53</v>
      </c>
      <c r="C1772" t="s">
        <v>80</v>
      </c>
      <c r="D1772" t="s">
        <v>11</v>
      </c>
      <c r="E1772" t="s">
        <v>4</v>
      </c>
      <c r="F1772" s="19">
        <v>0.66666666666666696</v>
      </c>
      <c r="G1772" s="25">
        <v>16</v>
      </c>
      <c r="H1772" s="19" t="str">
        <f t="shared" si="31"/>
        <v>HRBT Away from Va Beach Summer Thursday 16</v>
      </c>
      <c r="I1772" s="11">
        <f>+HRBT!P23</f>
        <v>2728.3846153846152</v>
      </c>
    </row>
    <row r="1773" spans="1:9" x14ac:dyDescent="0.25">
      <c r="A1773" t="s">
        <v>60</v>
      </c>
      <c r="B1773" t="s">
        <v>53</v>
      </c>
      <c r="C1773" t="s">
        <v>80</v>
      </c>
      <c r="D1773" t="s">
        <v>11</v>
      </c>
      <c r="E1773" t="s">
        <v>4</v>
      </c>
      <c r="F1773" s="19">
        <v>0.70833333333333304</v>
      </c>
      <c r="G1773" s="25">
        <v>17</v>
      </c>
      <c r="H1773" s="19" t="str">
        <f t="shared" si="31"/>
        <v>HRBT Away from Va Beach Summer Thursday 17</v>
      </c>
      <c r="I1773" s="14">
        <f>+HRBT!P24</f>
        <v>2739.9230769230771</v>
      </c>
    </row>
    <row r="1774" spans="1:9" x14ac:dyDescent="0.25">
      <c r="A1774" t="s">
        <v>60</v>
      </c>
      <c r="B1774" t="s">
        <v>53</v>
      </c>
      <c r="C1774" t="s">
        <v>80</v>
      </c>
      <c r="D1774" t="s">
        <v>11</v>
      </c>
      <c r="E1774" t="s">
        <v>4</v>
      </c>
      <c r="F1774" s="19">
        <v>0.75</v>
      </c>
      <c r="G1774" s="25">
        <v>18</v>
      </c>
      <c r="H1774" s="19" t="str">
        <f t="shared" si="31"/>
        <v>HRBT Away from Va Beach Summer Thursday 18</v>
      </c>
      <c r="I1774" s="11">
        <f>+HRBT!P25</f>
        <v>2713.6153846153843</v>
      </c>
    </row>
    <row r="1775" spans="1:9" x14ac:dyDescent="0.25">
      <c r="A1775" t="s">
        <v>60</v>
      </c>
      <c r="B1775" t="s">
        <v>53</v>
      </c>
      <c r="C1775" t="s">
        <v>80</v>
      </c>
      <c r="D1775" t="s">
        <v>11</v>
      </c>
      <c r="E1775" t="s">
        <v>4</v>
      </c>
      <c r="F1775" s="19">
        <v>0.79166666666666696</v>
      </c>
      <c r="G1775" s="25">
        <v>19</v>
      </c>
      <c r="H1775" s="19" t="str">
        <f t="shared" si="31"/>
        <v>HRBT Away from Va Beach Summer Thursday 19</v>
      </c>
      <c r="I1775" s="14">
        <f>+HRBT!P26</f>
        <v>2306.9230769230771</v>
      </c>
    </row>
    <row r="1776" spans="1:9" x14ac:dyDescent="0.25">
      <c r="A1776" t="s">
        <v>60</v>
      </c>
      <c r="B1776" t="s">
        <v>53</v>
      </c>
      <c r="C1776" t="s">
        <v>80</v>
      </c>
      <c r="D1776" t="s">
        <v>11</v>
      </c>
      <c r="E1776" t="s">
        <v>4</v>
      </c>
      <c r="F1776" s="19">
        <v>0.83333333333333304</v>
      </c>
      <c r="G1776" s="25">
        <v>20</v>
      </c>
      <c r="H1776" s="19" t="str">
        <f t="shared" si="31"/>
        <v>HRBT Away from Va Beach Summer Thursday 20</v>
      </c>
      <c r="I1776" s="11">
        <f>+HRBT!P27</f>
        <v>1847.0769230769233</v>
      </c>
    </row>
    <row r="1777" spans="1:9" x14ac:dyDescent="0.25">
      <c r="A1777" t="s">
        <v>60</v>
      </c>
      <c r="B1777" t="s">
        <v>53</v>
      </c>
      <c r="C1777" t="s">
        <v>80</v>
      </c>
      <c r="D1777" t="s">
        <v>11</v>
      </c>
      <c r="E1777" t="s">
        <v>4</v>
      </c>
      <c r="F1777" s="19">
        <v>0.875</v>
      </c>
      <c r="G1777" s="25">
        <v>21</v>
      </c>
      <c r="H1777" s="19" t="str">
        <f t="shared" si="31"/>
        <v>HRBT Away from Va Beach Summer Thursday 21</v>
      </c>
      <c r="I1777" s="14">
        <f>+HRBT!P28</f>
        <v>1524.3076923076922</v>
      </c>
    </row>
    <row r="1778" spans="1:9" x14ac:dyDescent="0.25">
      <c r="A1778" t="s">
        <v>60</v>
      </c>
      <c r="B1778" t="s">
        <v>53</v>
      </c>
      <c r="C1778" t="s">
        <v>80</v>
      </c>
      <c r="D1778" t="s">
        <v>11</v>
      </c>
      <c r="E1778" t="s">
        <v>4</v>
      </c>
      <c r="F1778" s="19">
        <v>0.91666666666666696</v>
      </c>
      <c r="G1778" s="25">
        <v>22</v>
      </c>
      <c r="H1778" s="19" t="str">
        <f t="shared" si="31"/>
        <v>HRBT Away from Va Beach Summer Thursday 22</v>
      </c>
      <c r="I1778" s="11">
        <f>+HRBT!P29</f>
        <v>1185.4615384615383</v>
      </c>
    </row>
    <row r="1779" spans="1:9" ht="15.75" thickBot="1" x14ac:dyDescent="0.3">
      <c r="A1779" t="s">
        <v>60</v>
      </c>
      <c r="B1779" t="s">
        <v>53</v>
      </c>
      <c r="C1779" t="s">
        <v>80</v>
      </c>
      <c r="D1779" t="s">
        <v>11</v>
      </c>
      <c r="E1779" t="s">
        <v>4</v>
      </c>
      <c r="F1779" s="19">
        <v>0.95833333333333304</v>
      </c>
      <c r="G1779" s="25">
        <v>23</v>
      </c>
      <c r="H1779" s="19" t="str">
        <f t="shared" si="31"/>
        <v>HRBT Away from Va Beach Summer Thursday 23</v>
      </c>
      <c r="I1779" s="16">
        <f>+HRBT!P30</f>
        <v>921.69230769230762</v>
      </c>
    </row>
    <row r="1780" spans="1:9" x14ac:dyDescent="0.25">
      <c r="A1780" t="s">
        <v>60</v>
      </c>
      <c r="B1780" t="s">
        <v>53</v>
      </c>
      <c r="C1780" t="s">
        <v>80</v>
      </c>
      <c r="D1780" t="s">
        <v>11</v>
      </c>
      <c r="E1780" t="s">
        <v>5</v>
      </c>
      <c r="F1780" s="19">
        <v>0</v>
      </c>
      <c r="G1780" s="25">
        <v>0</v>
      </c>
      <c r="H1780" s="19" t="str">
        <f t="shared" si="31"/>
        <v>HRBT Away from Va Beach Summer Friday 0</v>
      </c>
      <c r="I1780" s="11">
        <f>+HRBT!Q7</f>
        <v>663.92307692307691</v>
      </c>
    </row>
    <row r="1781" spans="1:9" x14ac:dyDescent="0.25">
      <c r="A1781" t="s">
        <v>60</v>
      </c>
      <c r="B1781" t="s">
        <v>53</v>
      </c>
      <c r="C1781" t="s">
        <v>80</v>
      </c>
      <c r="D1781" t="s">
        <v>11</v>
      </c>
      <c r="E1781" t="s">
        <v>5</v>
      </c>
      <c r="F1781" s="19">
        <v>4.1666666666666664E-2</v>
      </c>
      <c r="G1781" s="25">
        <v>1</v>
      </c>
      <c r="H1781" s="19" t="str">
        <f t="shared" si="31"/>
        <v>HRBT Away from Va Beach Summer Friday 1</v>
      </c>
      <c r="I1781" s="14">
        <f>+HRBT!Q8</f>
        <v>397.61538461538464</v>
      </c>
    </row>
    <row r="1782" spans="1:9" x14ac:dyDescent="0.25">
      <c r="A1782" t="s">
        <v>60</v>
      </c>
      <c r="B1782" t="s">
        <v>53</v>
      </c>
      <c r="C1782" t="s">
        <v>80</v>
      </c>
      <c r="D1782" t="s">
        <v>11</v>
      </c>
      <c r="E1782" t="s">
        <v>5</v>
      </c>
      <c r="F1782" s="19">
        <v>8.3333333333333329E-2</v>
      </c>
      <c r="G1782" s="25">
        <v>2</v>
      </c>
      <c r="H1782" s="19" t="str">
        <f t="shared" si="31"/>
        <v>HRBT Away from Va Beach Summer Friday 2</v>
      </c>
      <c r="I1782" s="11">
        <f>+HRBT!Q9</f>
        <v>301.07692307692309</v>
      </c>
    </row>
    <row r="1783" spans="1:9" x14ac:dyDescent="0.25">
      <c r="A1783" t="s">
        <v>60</v>
      </c>
      <c r="B1783" t="s">
        <v>53</v>
      </c>
      <c r="C1783" t="s">
        <v>80</v>
      </c>
      <c r="D1783" t="s">
        <v>11</v>
      </c>
      <c r="E1783" t="s">
        <v>5</v>
      </c>
      <c r="F1783" s="19">
        <v>0.125</v>
      </c>
      <c r="G1783" s="25">
        <v>3</v>
      </c>
      <c r="H1783" s="19" t="str">
        <f t="shared" si="31"/>
        <v>HRBT Away from Va Beach Summer Friday 3</v>
      </c>
      <c r="I1783" s="14">
        <f>+HRBT!Q10</f>
        <v>324.30769230769232</v>
      </c>
    </row>
    <row r="1784" spans="1:9" x14ac:dyDescent="0.25">
      <c r="A1784" t="s">
        <v>60</v>
      </c>
      <c r="B1784" t="s">
        <v>53</v>
      </c>
      <c r="C1784" t="s">
        <v>80</v>
      </c>
      <c r="D1784" t="s">
        <v>11</v>
      </c>
      <c r="E1784" t="s">
        <v>5</v>
      </c>
      <c r="F1784" s="19">
        <v>0.16666666666666699</v>
      </c>
      <c r="G1784" s="25">
        <v>4</v>
      </c>
      <c r="H1784" s="19" t="str">
        <f t="shared" si="31"/>
        <v>HRBT Away from Va Beach Summer Friday 4</v>
      </c>
      <c r="I1784" s="11">
        <f>+HRBT!Q11</f>
        <v>613.84615384615381</v>
      </c>
    </row>
    <row r="1785" spans="1:9" x14ac:dyDescent="0.25">
      <c r="A1785" t="s">
        <v>60</v>
      </c>
      <c r="B1785" t="s">
        <v>53</v>
      </c>
      <c r="C1785" t="s">
        <v>80</v>
      </c>
      <c r="D1785" t="s">
        <v>11</v>
      </c>
      <c r="E1785" t="s">
        <v>5</v>
      </c>
      <c r="F1785" s="19">
        <v>0.20833333333333301</v>
      </c>
      <c r="G1785" s="25">
        <v>5</v>
      </c>
      <c r="H1785" s="19" t="str">
        <f t="shared" si="31"/>
        <v>HRBT Away from Va Beach Summer Friday 5</v>
      </c>
      <c r="I1785" s="14">
        <f>+HRBT!Q12</f>
        <v>1631.1538461538462</v>
      </c>
    </row>
    <row r="1786" spans="1:9" x14ac:dyDescent="0.25">
      <c r="A1786" t="s">
        <v>60</v>
      </c>
      <c r="B1786" t="s">
        <v>53</v>
      </c>
      <c r="C1786" t="s">
        <v>80</v>
      </c>
      <c r="D1786" t="s">
        <v>11</v>
      </c>
      <c r="E1786" t="s">
        <v>5</v>
      </c>
      <c r="F1786" s="19">
        <v>0.25</v>
      </c>
      <c r="G1786" s="25">
        <v>6</v>
      </c>
      <c r="H1786" s="19" t="str">
        <f t="shared" si="31"/>
        <v>HRBT Away from Va Beach Summer Friday 6</v>
      </c>
      <c r="I1786" s="11">
        <f>+HRBT!Q13</f>
        <v>2862.3076923076924</v>
      </c>
    </row>
    <row r="1787" spans="1:9" x14ac:dyDescent="0.25">
      <c r="A1787" t="s">
        <v>60</v>
      </c>
      <c r="B1787" t="s">
        <v>53</v>
      </c>
      <c r="C1787" t="s">
        <v>80</v>
      </c>
      <c r="D1787" t="s">
        <v>11</v>
      </c>
      <c r="E1787" t="s">
        <v>5</v>
      </c>
      <c r="F1787" s="19">
        <v>0.29166666666666702</v>
      </c>
      <c r="G1787" s="25">
        <v>7</v>
      </c>
      <c r="H1787" s="19" t="str">
        <f t="shared" si="31"/>
        <v>HRBT Away from Va Beach Summer Friday 7</v>
      </c>
      <c r="I1787" s="14">
        <f>+HRBT!Q14</f>
        <v>3160.0769230769229</v>
      </c>
    </row>
    <row r="1788" spans="1:9" x14ac:dyDescent="0.25">
      <c r="A1788" t="s">
        <v>60</v>
      </c>
      <c r="B1788" t="s">
        <v>53</v>
      </c>
      <c r="C1788" t="s">
        <v>80</v>
      </c>
      <c r="D1788" t="s">
        <v>11</v>
      </c>
      <c r="E1788" t="s">
        <v>5</v>
      </c>
      <c r="F1788" s="19">
        <v>0.33333333333333298</v>
      </c>
      <c r="G1788" s="25">
        <v>8</v>
      </c>
      <c r="H1788" s="19" t="str">
        <f t="shared" si="31"/>
        <v>HRBT Away from Va Beach Summer Friday 8</v>
      </c>
      <c r="I1788" s="11">
        <f>+HRBT!Q15</f>
        <v>2843.2307692307695</v>
      </c>
    </row>
    <row r="1789" spans="1:9" x14ac:dyDescent="0.25">
      <c r="A1789" t="s">
        <v>60</v>
      </c>
      <c r="B1789" t="s">
        <v>53</v>
      </c>
      <c r="C1789" t="s">
        <v>80</v>
      </c>
      <c r="D1789" t="s">
        <v>11</v>
      </c>
      <c r="E1789" t="s">
        <v>5</v>
      </c>
      <c r="F1789" s="19">
        <v>0.375</v>
      </c>
      <c r="G1789" s="25">
        <v>9</v>
      </c>
      <c r="H1789" s="19" t="str">
        <f t="shared" si="31"/>
        <v>HRBT Away from Va Beach Summer Friday 9</v>
      </c>
      <c r="I1789" s="14">
        <f>+HRBT!Q16</f>
        <v>2738.1538461538462</v>
      </c>
    </row>
    <row r="1790" spans="1:9" x14ac:dyDescent="0.25">
      <c r="A1790" t="s">
        <v>60</v>
      </c>
      <c r="B1790" t="s">
        <v>53</v>
      </c>
      <c r="C1790" t="s">
        <v>80</v>
      </c>
      <c r="D1790" t="s">
        <v>11</v>
      </c>
      <c r="E1790" t="s">
        <v>5</v>
      </c>
      <c r="F1790" s="19">
        <v>0.41666666666666702</v>
      </c>
      <c r="G1790" s="25">
        <v>10</v>
      </c>
      <c r="H1790" s="19" t="str">
        <f t="shared" si="31"/>
        <v>HRBT Away from Va Beach Summer Friday 10</v>
      </c>
      <c r="I1790" s="11">
        <f>+HRBT!Q17</f>
        <v>2624.6153846153848</v>
      </c>
    </row>
    <row r="1791" spans="1:9" x14ac:dyDescent="0.25">
      <c r="A1791" t="s">
        <v>60</v>
      </c>
      <c r="B1791" t="s">
        <v>53</v>
      </c>
      <c r="C1791" t="s">
        <v>80</v>
      </c>
      <c r="D1791" t="s">
        <v>11</v>
      </c>
      <c r="E1791" t="s">
        <v>5</v>
      </c>
      <c r="F1791" s="19">
        <v>0.45833333333333298</v>
      </c>
      <c r="G1791" s="25">
        <v>11</v>
      </c>
      <c r="H1791" s="19" t="str">
        <f t="shared" si="31"/>
        <v>HRBT Away from Va Beach Summer Friday 11</v>
      </c>
      <c r="I1791" s="14">
        <f>+HRBT!Q18</f>
        <v>2472</v>
      </c>
    </row>
    <row r="1792" spans="1:9" x14ac:dyDescent="0.25">
      <c r="A1792" t="s">
        <v>60</v>
      </c>
      <c r="B1792" t="s">
        <v>53</v>
      </c>
      <c r="C1792" t="s">
        <v>80</v>
      </c>
      <c r="D1792" t="s">
        <v>11</v>
      </c>
      <c r="E1792" t="s">
        <v>5</v>
      </c>
      <c r="F1792" s="19">
        <v>0.5</v>
      </c>
      <c r="G1792" s="25">
        <v>12</v>
      </c>
      <c r="H1792" s="19" t="str">
        <f t="shared" si="31"/>
        <v>HRBT Away from Va Beach Summer Friday 12</v>
      </c>
      <c r="I1792" s="11">
        <f>+HRBT!Q19</f>
        <v>2514.3076923076924</v>
      </c>
    </row>
    <row r="1793" spans="1:9" x14ac:dyDescent="0.25">
      <c r="A1793" t="s">
        <v>60</v>
      </c>
      <c r="B1793" t="s">
        <v>53</v>
      </c>
      <c r="C1793" t="s">
        <v>80</v>
      </c>
      <c r="D1793" t="s">
        <v>11</v>
      </c>
      <c r="E1793" t="s">
        <v>5</v>
      </c>
      <c r="F1793" s="19">
        <v>0.54166666666666696</v>
      </c>
      <c r="G1793" s="25">
        <v>13</v>
      </c>
      <c r="H1793" s="19" t="str">
        <f t="shared" si="31"/>
        <v>HRBT Away from Va Beach Summer Friday 13</v>
      </c>
      <c r="I1793" s="14">
        <f>+HRBT!Q20</f>
        <v>2523.8461538461538</v>
      </c>
    </row>
    <row r="1794" spans="1:9" x14ac:dyDescent="0.25">
      <c r="A1794" t="s">
        <v>60</v>
      </c>
      <c r="B1794" t="s">
        <v>53</v>
      </c>
      <c r="C1794" t="s">
        <v>80</v>
      </c>
      <c r="D1794" t="s">
        <v>11</v>
      </c>
      <c r="E1794" t="s">
        <v>5</v>
      </c>
      <c r="F1794" s="19">
        <v>0.58333333333333304</v>
      </c>
      <c r="G1794" s="25">
        <v>14</v>
      </c>
      <c r="H1794" s="19" t="str">
        <f t="shared" si="31"/>
        <v>HRBT Away from Va Beach Summer Friday 14</v>
      </c>
      <c r="I1794" s="11">
        <f>+HRBT!Q21</f>
        <v>2523.3076923076924</v>
      </c>
    </row>
    <row r="1795" spans="1:9" x14ac:dyDescent="0.25">
      <c r="A1795" t="s">
        <v>60</v>
      </c>
      <c r="B1795" t="s">
        <v>53</v>
      </c>
      <c r="C1795" t="s">
        <v>80</v>
      </c>
      <c r="D1795" t="s">
        <v>11</v>
      </c>
      <c r="E1795" t="s">
        <v>5</v>
      </c>
      <c r="F1795" s="19">
        <v>0.625</v>
      </c>
      <c r="G1795" s="25">
        <v>15</v>
      </c>
      <c r="H1795" s="19" t="str">
        <f t="shared" si="31"/>
        <v>HRBT Away from Va Beach Summer Friday 15</v>
      </c>
      <c r="I1795" s="14">
        <f>+HRBT!Q22</f>
        <v>2467.6923076923076</v>
      </c>
    </row>
    <row r="1796" spans="1:9" x14ac:dyDescent="0.25">
      <c r="A1796" t="s">
        <v>60</v>
      </c>
      <c r="B1796" t="s">
        <v>53</v>
      </c>
      <c r="C1796" t="s">
        <v>80</v>
      </c>
      <c r="D1796" t="s">
        <v>11</v>
      </c>
      <c r="E1796" t="s">
        <v>5</v>
      </c>
      <c r="F1796" s="19">
        <v>0.66666666666666696</v>
      </c>
      <c r="G1796" s="25">
        <v>16</v>
      </c>
      <c r="H1796" s="19" t="str">
        <f t="shared" si="31"/>
        <v>HRBT Away from Va Beach Summer Friday 16</v>
      </c>
      <c r="I1796" s="11">
        <f>+HRBT!Q23</f>
        <v>2717.0769230769229</v>
      </c>
    </row>
    <row r="1797" spans="1:9" x14ac:dyDescent="0.25">
      <c r="A1797" t="s">
        <v>60</v>
      </c>
      <c r="B1797" t="s">
        <v>53</v>
      </c>
      <c r="C1797" t="s">
        <v>80</v>
      </c>
      <c r="D1797" t="s">
        <v>11</v>
      </c>
      <c r="E1797" t="s">
        <v>5</v>
      </c>
      <c r="F1797" s="19">
        <v>0.70833333333333304</v>
      </c>
      <c r="G1797" s="25">
        <v>17</v>
      </c>
      <c r="H1797" s="19" t="str">
        <f t="shared" si="31"/>
        <v>HRBT Away from Va Beach Summer Friday 17</v>
      </c>
      <c r="I1797" s="14">
        <f>+HRBT!Q24</f>
        <v>2701.2307692307691</v>
      </c>
    </row>
    <row r="1798" spans="1:9" x14ac:dyDescent="0.25">
      <c r="A1798" t="s">
        <v>60</v>
      </c>
      <c r="B1798" t="s">
        <v>53</v>
      </c>
      <c r="C1798" t="s">
        <v>80</v>
      </c>
      <c r="D1798" t="s">
        <v>11</v>
      </c>
      <c r="E1798" t="s">
        <v>5</v>
      </c>
      <c r="F1798" s="19">
        <v>0.75</v>
      </c>
      <c r="G1798" s="25">
        <v>18</v>
      </c>
      <c r="H1798" s="19" t="str">
        <f t="shared" si="31"/>
        <v>HRBT Away from Va Beach Summer Friday 18</v>
      </c>
      <c r="I1798" s="11">
        <f>+HRBT!Q25</f>
        <v>2586.3846153846157</v>
      </c>
    </row>
    <row r="1799" spans="1:9" x14ac:dyDescent="0.25">
      <c r="A1799" t="s">
        <v>60</v>
      </c>
      <c r="B1799" t="s">
        <v>53</v>
      </c>
      <c r="C1799" t="s">
        <v>80</v>
      </c>
      <c r="D1799" t="s">
        <v>11</v>
      </c>
      <c r="E1799" t="s">
        <v>5</v>
      </c>
      <c r="F1799" s="19">
        <v>0.79166666666666696</v>
      </c>
      <c r="G1799" s="25">
        <v>19</v>
      </c>
      <c r="H1799" s="19" t="str">
        <f t="shared" si="31"/>
        <v>HRBT Away from Va Beach Summer Friday 19</v>
      </c>
      <c r="I1799" s="14">
        <f>+HRBT!Q26</f>
        <v>2611.8461538461538</v>
      </c>
    </row>
    <row r="1800" spans="1:9" x14ac:dyDescent="0.25">
      <c r="A1800" t="s">
        <v>60</v>
      </c>
      <c r="B1800" t="s">
        <v>53</v>
      </c>
      <c r="C1800" t="s">
        <v>80</v>
      </c>
      <c r="D1800" t="s">
        <v>11</v>
      </c>
      <c r="E1800" t="s">
        <v>5</v>
      </c>
      <c r="F1800" s="19">
        <v>0.83333333333333304</v>
      </c>
      <c r="G1800" s="25">
        <v>20</v>
      </c>
      <c r="H1800" s="19" t="str">
        <f t="shared" si="31"/>
        <v>HRBT Away from Va Beach Summer Friday 20</v>
      </c>
      <c r="I1800" s="11">
        <f>+HRBT!Q27</f>
        <v>2104.2307692307695</v>
      </c>
    </row>
    <row r="1801" spans="1:9" x14ac:dyDescent="0.25">
      <c r="A1801" t="s">
        <v>60</v>
      </c>
      <c r="B1801" t="s">
        <v>53</v>
      </c>
      <c r="C1801" t="s">
        <v>80</v>
      </c>
      <c r="D1801" t="s">
        <v>11</v>
      </c>
      <c r="E1801" t="s">
        <v>5</v>
      </c>
      <c r="F1801" s="19">
        <v>0.875</v>
      </c>
      <c r="G1801" s="25">
        <v>21</v>
      </c>
      <c r="H1801" s="19" t="str">
        <f t="shared" si="31"/>
        <v>HRBT Away from Va Beach Summer Friday 21</v>
      </c>
      <c r="I1801" s="14">
        <f>+HRBT!Q28</f>
        <v>2010.8461538461538</v>
      </c>
    </row>
    <row r="1802" spans="1:9" x14ac:dyDescent="0.25">
      <c r="A1802" t="s">
        <v>60</v>
      </c>
      <c r="B1802" t="s">
        <v>53</v>
      </c>
      <c r="C1802" t="s">
        <v>80</v>
      </c>
      <c r="D1802" t="s">
        <v>11</v>
      </c>
      <c r="E1802" t="s">
        <v>5</v>
      </c>
      <c r="F1802" s="19">
        <v>0.91666666666666696</v>
      </c>
      <c r="G1802" s="25">
        <v>22</v>
      </c>
      <c r="H1802" s="19" t="str">
        <f t="shared" si="31"/>
        <v>HRBT Away from Va Beach Summer Friday 22</v>
      </c>
      <c r="I1802" s="11">
        <f>+HRBT!Q29</f>
        <v>1735</v>
      </c>
    </row>
    <row r="1803" spans="1:9" ht="15.75" thickBot="1" x14ac:dyDescent="0.3">
      <c r="A1803" t="s">
        <v>60</v>
      </c>
      <c r="B1803" t="s">
        <v>53</v>
      </c>
      <c r="C1803" t="s">
        <v>80</v>
      </c>
      <c r="D1803" t="s">
        <v>11</v>
      </c>
      <c r="E1803" t="s">
        <v>5</v>
      </c>
      <c r="F1803" s="19">
        <v>0.95833333333333304</v>
      </c>
      <c r="G1803" s="25">
        <v>23</v>
      </c>
      <c r="H1803" s="19" t="str">
        <f t="shared" si="31"/>
        <v>HRBT Away from Va Beach Summer Friday 23</v>
      </c>
      <c r="I1803" s="16">
        <f>+HRBT!Q30</f>
        <v>1356</v>
      </c>
    </row>
    <row r="1804" spans="1:9" x14ac:dyDescent="0.25">
      <c r="A1804" t="s">
        <v>60</v>
      </c>
      <c r="B1804" t="s">
        <v>53</v>
      </c>
      <c r="C1804" t="s">
        <v>80</v>
      </c>
      <c r="D1804" t="s">
        <v>11</v>
      </c>
      <c r="E1804" t="s">
        <v>6</v>
      </c>
      <c r="F1804" s="19">
        <v>0</v>
      </c>
      <c r="G1804" s="25">
        <v>0</v>
      </c>
      <c r="H1804" s="19" t="str">
        <f t="shared" si="31"/>
        <v>HRBT Away from Va Beach Summer Saturday 0</v>
      </c>
      <c r="I1804" s="11">
        <f>+HRBT!R7</f>
        <v>1013.1538461538461</v>
      </c>
    </row>
    <row r="1805" spans="1:9" x14ac:dyDescent="0.25">
      <c r="A1805" t="s">
        <v>60</v>
      </c>
      <c r="B1805" t="s">
        <v>53</v>
      </c>
      <c r="C1805" t="s">
        <v>80</v>
      </c>
      <c r="D1805" t="s">
        <v>11</v>
      </c>
      <c r="E1805" t="s">
        <v>6</v>
      </c>
      <c r="F1805" s="19">
        <v>4.1666666666666664E-2</v>
      </c>
      <c r="G1805" s="25">
        <v>1</v>
      </c>
      <c r="H1805" s="19" t="str">
        <f t="shared" si="31"/>
        <v>HRBT Away from Va Beach Summer Saturday 1</v>
      </c>
      <c r="I1805" s="14">
        <f>+HRBT!R8</f>
        <v>672.92307692307691</v>
      </c>
    </row>
    <row r="1806" spans="1:9" x14ac:dyDescent="0.25">
      <c r="A1806" t="s">
        <v>60</v>
      </c>
      <c r="B1806" t="s">
        <v>53</v>
      </c>
      <c r="C1806" t="s">
        <v>80</v>
      </c>
      <c r="D1806" t="s">
        <v>11</v>
      </c>
      <c r="E1806" t="s">
        <v>6</v>
      </c>
      <c r="F1806" s="19">
        <v>8.3333333333333329E-2</v>
      </c>
      <c r="G1806" s="25">
        <v>2</v>
      </c>
      <c r="H1806" s="19" t="str">
        <f t="shared" si="31"/>
        <v>HRBT Away from Va Beach Summer Saturday 2</v>
      </c>
      <c r="I1806" s="11">
        <f>+HRBT!R9</f>
        <v>655.53846153846155</v>
      </c>
    </row>
    <row r="1807" spans="1:9" x14ac:dyDescent="0.25">
      <c r="A1807" t="s">
        <v>60</v>
      </c>
      <c r="B1807" t="s">
        <v>53</v>
      </c>
      <c r="C1807" t="s">
        <v>80</v>
      </c>
      <c r="D1807" t="s">
        <v>11</v>
      </c>
      <c r="E1807" t="s">
        <v>6</v>
      </c>
      <c r="F1807" s="19">
        <v>0.125</v>
      </c>
      <c r="G1807" s="25">
        <v>3</v>
      </c>
      <c r="H1807" s="19" t="str">
        <f t="shared" si="31"/>
        <v>HRBT Away from Va Beach Summer Saturday 3</v>
      </c>
      <c r="I1807" s="14">
        <f>+HRBT!R10</f>
        <v>442.15384615384613</v>
      </c>
    </row>
    <row r="1808" spans="1:9" x14ac:dyDescent="0.25">
      <c r="A1808" t="s">
        <v>60</v>
      </c>
      <c r="B1808" t="s">
        <v>53</v>
      </c>
      <c r="C1808" t="s">
        <v>80</v>
      </c>
      <c r="D1808" t="s">
        <v>11</v>
      </c>
      <c r="E1808" t="s">
        <v>6</v>
      </c>
      <c r="F1808" s="19">
        <v>0.16666666666666699</v>
      </c>
      <c r="G1808" s="25">
        <v>4</v>
      </c>
      <c r="H1808" s="19" t="str">
        <f t="shared" si="31"/>
        <v>HRBT Away from Va Beach Summer Saturday 4</v>
      </c>
      <c r="I1808" s="11">
        <f>+HRBT!R11</f>
        <v>527.69230769230762</v>
      </c>
    </row>
    <row r="1809" spans="1:9" x14ac:dyDescent="0.25">
      <c r="A1809" t="s">
        <v>60</v>
      </c>
      <c r="B1809" t="s">
        <v>53</v>
      </c>
      <c r="C1809" t="s">
        <v>80</v>
      </c>
      <c r="D1809" t="s">
        <v>11</v>
      </c>
      <c r="E1809" t="s">
        <v>6</v>
      </c>
      <c r="F1809" s="19">
        <v>0.20833333333333301</v>
      </c>
      <c r="G1809" s="25">
        <v>5</v>
      </c>
      <c r="H1809" s="19" t="str">
        <f t="shared" si="31"/>
        <v>HRBT Away from Va Beach Summer Saturday 5</v>
      </c>
      <c r="I1809" s="14">
        <f>+HRBT!R12</f>
        <v>1008.0769230769231</v>
      </c>
    </row>
    <row r="1810" spans="1:9" x14ac:dyDescent="0.25">
      <c r="A1810" t="s">
        <v>60</v>
      </c>
      <c r="B1810" t="s">
        <v>53</v>
      </c>
      <c r="C1810" t="s">
        <v>80</v>
      </c>
      <c r="D1810" t="s">
        <v>11</v>
      </c>
      <c r="E1810" t="s">
        <v>6</v>
      </c>
      <c r="F1810" s="19">
        <v>0.25</v>
      </c>
      <c r="G1810" s="25">
        <v>6</v>
      </c>
      <c r="H1810" s="19" t="str">
        <f t="shared" si="31"/>
        <v>HRBT Away from Va Beach Summer Saturday 6</v>
      </c>
      <c r="I1810" s="11">
        <f>+HRBT!R13</f>
        <v>1753.6153846153845</v>
      </c>
    </row>
    <row r="1811" spans="1:9" x14ac:dyDescent="0.25">
      <c r="A1811" t="s">
        <v>60</v>
      </c>
      <c r="B1811" t="s">
        <v>53</v>
      </c>
      <c r="C1811" t="s">
        <v>80</v>
      </c>
      <c r="D1811" t="s">
        <v>11</v>
      </c>
      <c r="E1811" t="s">
        <v>6</v>
      </c>
      <c r="F1811" s="19">
        <v>0.29166666666666702</v>
      </c>
      <c r="G1811" s="25">
        <v>7</v>
      </c>
      <c r="H1811" s="19" t="str">
        <f t="shared" si="31"/>
        <v>HRBT Away from Va Beach Summer Saturday 7</v>
      </c>
      <c r="I1811" s="14">
        <f>+HRBT!R14</f>
        <v>2472</v>
      </c>
    </row>
    <row r="1812" spans="1:9" x14ac:dyDescent="0.25">
      <c r="A1812" t="s">
        <v>60</v>
      </c>
      <c r="B1812" t="s">
        <v>53</v>
      </c>
      <c r="C1812" t="s">
        <v>80</v>
      </c>
      <c r="D1812" t="s">
        <v>11</v>
      </c>
      <c r="E1812" t="s">
        <v>6</v>
      </c>
      <c r="F1812" s="19">
        <v>0.33333333333333298</v>
      </c>
      <c r="G1812" s="25">
        <v>8</v>
      </c>
      <c r="H1812" s="19" t="str">
        <f t="shared" si="31"/>
        <v>HRBT Away from Va Beach Summer Saturday 8</v>
      </c>
      <c r="I1812" s="11">
        <f>+HRBT!R15</f>
        <v>2753.2307692307695</v>
      </c>
    </row>
    <row r="1813" spans="1:9" x14ac:dyDescent="0.25">
      <c r="A1813" t="s">
        <v>60</v>
      </c>
      <c r="B1813" t="s">
        <v>53</v>
      </c>
      <c r="C1813" t="s">
        <v>80</v>
      </c>
      <c r="D1813" t="s">
        <v>11</v>
      </c>
      <c r="E1813" t="s">
        <v>6</v>
      </c>
      <c r="F1813" s="19">
        <v>0.375</v>
      </c>
      <c r="G1813" s="25">
        <v>9</v>
      </c>
      <c r="H1813" s="19" t="str">
        <f t="shared" ref="H1813:H1876" si="32">+CONCATENATE(A1813," ",C1813," ",D1813," ",E1813," ",G1813)</f>
        <v>HRBT Away from Va Beach Summer Saturday 9</v>
      </c>
      <c r="I1813" s="14">
        <f>+HRBT!R16</f>
        <v>2654.6153846153848</v>
      </c>
    </row>
    <row r="1814" spans="1:9" x14ac:dyDescent="0.25">
      <c r="A1814" t="s">
        <v>60</v>
      </c>
      <c r="B1814" t="s">
        <v>53</v>
      </c>
      <c r="C1814" t="s">
        <v>80</v>
      </c>
      <c r="D1814" t="s">
        <v>11</v>
      </c>
      <c r="E1814" t="s">
        <v>6</v>
      </c>
      <c r="F1814" s="19">
        <v>0.41666666666666702</v>
      </c>
      <c r="G1814" s="25">
        <v>10</v>
      </c>
      <c r="H1814" s="19" t="str">
        <f t="shared" si="32"/>
        <v>HRBT Away from Va Beach Summer Saturday 10</v>
      </c>
      <c r="I1814" s="11">
        <f>+HRBT!R17</f>
        <v>2537.7692307692305</v>
      </c>
    </row>
    <row r="1815" spans="1:9" x14ac:dyDescent="0.25">
      <c r="A1815" t="s">
        <v>60</v>
      </c>
      <c r="B1815" t="s">
        <v>53</v>
      </c>
      <c r="C1815" t="s">
        <v>80</v>
      </c>
      <c r="D1815" t="s">
        <v>11</v>
      </c>
      <c r="E1815" t="s">
        <v>6</v>
      </c>
      <c r="F1815" s="19">
        <v>0.45833333333333298</v>
      </c>
      <c r="G1815" s="25">
        <v>11</v>
      </c>
      <c r="H1815" s="19" t="str">
        <f t="shared" si="32"/>
        <v>HRBT Away from Va Beach Summer Saturday 11</v>
      </c>
      <c r="I1815" s="14">
        <f>+HRBT!R18</f>
        <v>2450.8461538461538</v>
      </c>
    </row>
    <row r="1816" spans="1:9" x14ac:dyDescent="0.25">
      <c r="A1816" t="s">
        <v>60</v>
      </c>
      <c r="B1816" t="s">
        <v>53</v>
      </c>
      <c r="C1816" t="s">
        <v>80</v>
      </c>
      <c r="D1816" t="s">
        <v>11</v>
      </c>
      <c r="E1816" t="s">
        <v>6</v>
      </c>
      <c r="F1816" s="19">
        <v>0.5</v>
      </c>
      <c r="G1816" s="25">
        <v>12</v>
      </c>
      <c r="H1816" s="19" t="str">
        <f t="shared" si="32"/>
        <v>HRBT Away from Va Beach Summer Saturday 12</v>
      </c>
      <c r="I1816" s="11">
        <f>+HRBT!R19</f>
        <v>2460.5384615384614</v>
      </c>
    </row>
    <row r="1817" spans="1:9" x14ac:dyDescent="0.25">
      <c r="A1817" t="s">
        <v>60</v>
      </c>
      <c r="B1817" t="s">
        <v>53</v>
      </c>
      <c r="C1817" t="s">
        <v>80</v>
      </c>
      <c r="D1817" t="s">
        <v>11</v>
      </c>
      <c r="E1817" t="s">
        <v>6</v>
      </c>
      <c r="F1817" s="19">
        <v>0.54166666666666696</v>
      </c>
      <c r="G1817" s="25">
        <v>13</v>
      </c>
      <c r="H1817" s="19" t="str">
        <f t="shared" si="32"/>
        <v>HRBT Away from Va Beach Summer Saturday 13</v>
      </c>
      <c r="I1817" s="14">
        <f>+HRBT!R20</f>
        <v>2508.9230769230771</v>
      </c>
    </row>
    <row r="1818" spans="1:9" x14ac:dyDescent="0.25">
      <c r="A1818" t="s">
        <v>60</v>
      </c>
      <c r="B1818" t="s">
        <v>53</v>
      </c>
      <c r="C1818" t="s">
        <v>80</v>
      </c>
      <c r="D1818" t="s">
        <v>11</v>
      </c>
      <c r="E1818" t="s">
        <v>6</v>
      </c>
      <c r="F1818" s="19">
        <v>0.58333333333333304</v>
      </c>
      <c r="G1818" s="25">
        <v>14</v>
      </c>
      <c r="H1818" s="19" t="str">
        <f t="shared" si="32"/>
        <v>HRBT Away from Va Beach Summer Saturday 14</v>
      </c>
      <c r="I1818" s="11">
        <f>+HRBT!R21</f>
        <v>2509</v>
      </c>
    </row>
    <row r="1819" spans="1:9" x14ac:dyDescent="0.25">
      <c r="A1819" t="s">
        <v>60</v>
      </c>
      <c r="B1819" t="s">
        <v>53</v>
      </c>
      <c r="C1819" t="s">
        <v>80</v>
      </c>
      <c r="D1819" t="s">
        <v>11</v>
      </c>
      <c r="E1819" t="s">
        <v>6</v>
      </c>
      <c r="F1819" s="19">
        <v>0.625</v>
      </c>
      <c r="G1819" s="25">
        <v>15</v>
      </c>
      <c r="H1819" s="19" t="str">
        <f t="shared" si="32"/>
        <v>HRBT Away from Va Beach Summer Saturday 15</v>
      </c>
      <c r="I1819" s="14">
        <f>+HRBT!R22</f>
        <v>2501.2307692307695</v>
      </c>
    </row>
    <row r="1820" spans="1:9" x14ac:dyDescent="0.25">
      <c r="A1820" t="s">
        <v>60</v>
      </c>
      <c r="B1820" t="s">
        <v>53</v>
      </c>
      <c r="C1820" t="s">
        <v>80</v>
      </c>
      <c r="D1820" t="s">
        <v>11</v>
      </c>
      <c r="E1820" t="s">
        <v>6</v>
      </c>
      <c r="F1820" s="19">
        <v>0.66666666666666696</v>
      </c>
      <c r="G1820" s="25">
        <v>16</v>
      </c>
      <c r="H1820" s="19" t="str">
        <f t="shared" si="32"/>
        <v>HRBT Away from Va Beach Summer Saturday 16</v>
      </c>
      <c r="I1820" s="11">
        <f>+HRBT!R23</f>
        <v>2606.3846153846152</v>
      </c>
    </row>
    <row r="1821" spans="1:9" x14ac:dyDescent="0.25">
      <c r="A1821" t="s">
        <v>60</v>
      </c>
      <c r="B1821" t="s">
        <v>53</v>
      </c>
      <c r="C1821" t="s">
        <v>80</v>
      </c>
      <c r="D1821" t="s">
        <v>11</v>
      </c>
      <c r="E1821" t="s">
        <v>6</v>
      </c>
      <c r="F1821" s="19">
        <v>0.70833333333333304</v>
      </c>
      <c r="G1821" s="25">
        <v>17</v>
      </c>
      <c r="H1821" s="19" t="str">
        <f t="shared" si="32"/>
        <v>HRBT Away from Va Beach Summer Saturday 17</v>
      </c>
      <c r="I1821" s="14">
        <f>+HRBT!R24</f>
        <v>2555.1538461538462</v>
      </c>
    </row>
    <row r="1822" spans="1:9" x14ac:dyDescent="0.25">
      <c r="A1822" t="s">
        <v>60</v>
      </c>
      <c r="B1822" t="s">
        <v>53</v>
      </c>
      <c r="C1822" t="s">
        <v>80</v>
      </c>
      <c r="D1822" t="s">
        <v>11</v>
      </c>
      <c r="E1822" t="s">
        <v>6</v>
      </c>
      <c r="F1822" s="19">
        <v>0.75</v>
      </c>
      <c r="G1822" s="25">
        <v>18</v>
      </c>
      <c r="H1822" s="19" t="str">
        <f t="shared" si="32"/>
        <v>HRBT Away from Va Beach Summer Saturday 18</v>
      </c>
      <c r="I1822" s="11">
        <f>+HRBT!R25</f>
        <v>2519.4615384615381</v>
      </c>
    </row>
    <row r="1823" spans="1:9" x14ac:dyDescent="0.25">
      <c r="A1823" t="s">
        <v>60</v>
      </c>
      <c r="B1823" t="s">
        <v>53</v>
      </c>
      <c r="C1823" t="s">
        <v>80</v>
      </c>
      <c r="D1823" t="s">
        <v>11</v>
      </c>
      <c r="E1823" t="s">
        <v>6</v>
      </c>
      <c r="F1823" s="19">
        <v>0.79166666666666696</v>
      </c>
      <c r="G1823" s="25">
        <v>19</v>
      </c>
      <c r="H1823" s="19" t="str">
        <f t="shared" si="32"/>
        <v>HRBT Away from Va Beach Summer Saturday 19</v>
      </c>
      <c r="I1823" s="14">
        <f>+HRBT!R26</f>
        <v>2335.3846153846152</v>
      </c>
    </row>
    <row r="1824" spans="1:9" x14ac:dyDescent="0.25">
      <c r="A1824" t="s">
        <v>60</v>
      </c>
      <c r="B1824" t="s">
        <v>53</v>
      </c>
      <c r="C1824" t="s">
        <v>80</v>
      </c>
      <c r="D1824" t="s">
        <v>11</v>
      </c>
      <c r="E1824" t="s">
        <v>6</v>
      </c>
      <c r="F1824" s="19">
        <v>0.83333333333333304</v>
      </c>
      <c r="G1824" s="25">
        <v>20</v>
      </c>
      <c r="H1824" s="19" t="str">
        <f t="shared" si="32"/>
        <v>HRBT Away from Va Beach Summer Saturday 20</v>
      </c>
      <c r="I1824" s="11">
        <f>+HRBT!R27</f>
        <v>2176.5384615384614</v>
      </c>
    </row>
    <row r="1825" spans="1:9" x14ac:dyDescent="0.25">
      <c r="A1825" t="s">
        <v>60</v>
      </c>
      <c r="B1825" t="s">
        <v>53</v>
      </c>
      <c r="C1825" t="s">
        <v>80</v>
      </c>
      <c r="D1825" t="s">
        <v>11</v>
      </c>
      <c r="E1825" t="s">
        <v>6</v>
      </c>
      <c r="F1825" s="19">
        <v>0.875</v>
      </c>
      <c r="G1825" s="25">
        <v>21</v>
      </c>
      <c r="H1825" s="19" t="str">
        <f t="shared" si="32"/>
        <v>HRBT Away from Va Beach Summer Saturday 21</v>
      </c>
      <c r="I1825" s="14">
        <f>+HRBT!R28</f>
        <v>2150.7692307692309</v>
      </c>
    </row>
    <row r="1826" spans="1:9" x14ac:dyDescent="0.25">
      <c r="A1826" t="s">
        <v>60</v>
      </c>
      <c r="B1826" t="s">
        <v>53</v>
      </c>
      <c r="C1826" t="s">
        <v>80</v>
      </c>
      <c r="D1826" t="s">
        <v>11</v>
      </c>
      <c r="E1826" t="s">
        <v>6</v>
      </c>
      <c r="F1826" s="19">
        <v>0.91666666666666696</v>
      </c>
      <c r="G1826" s="25">
        <v>22</v>
      </c>
      <c r="H1826" s="19" t="str">
        <f t="shared" si="32"/>
        <v>HRBT Away from Va Beach Summer Saturday 22</v>
      </c>
      <c r="I1826" s="11">
        <f>+HRBT!R29</f>
        <v>1988.3846153846152</v>
      </c>
    </row>
    <row r="1827" spans="1:9" ht="15.75" thickBot="1" x14ac:dyDescent="0.3">
      <c r="A1827" t="s">
        <v>60</v>
      </c>
      <c r="B1827" t="s">
        <v>53</v>
      </c>
      <c r="C1827" t="s">
        <v>80</v>
      </c>
      <c r="D1827" t="s">
        <v>11</v>
      </c>
      <c r="E1827" t="s">
        <v>6</v>
      </c>
      <c r="F1827" s="19">
        <v>0.95833333333333304</v>
      </c>
      <c r="G1827" s="25">
        <v>23</v>
      </c>
      <c r="H1827" s="19" t="str">
        <f t="shared" si="32"/>
        <v>HRBT Away from Va Beach Summer Saturday 23</v>
      </c>
      <c r="I1827" s="16">
        <f>+HRBT!R30</f>
        <v>1682.6923076923076</v>
      </c>
    </row>
    <row r="1828" spans="1:9" x14ac:dyDescent="0.25">
      <c r="A1828" t="s">
        <v>60</v>
      </c>
      <c r="B1828" t="s">
        <v>53</v>
      </c>
      <c r="C1828" t="s">
        <v>80</v>
      </c>
      <c r="D1828" t="s">
        <v>11</v>
      </c>
      <c r="E1828" t="s">
        <v>7</v>
      </c>
      <c r="F1828" s="19">
        <v>0</v>
      </c>
      <c r="G1828" s="25">
        <v>0</v>
      </c>
      <c r="H1828" s="19" t="str">
        <f t="shared" si="32"/>
        <v>HRBT Away from Va Beach Summer Sunday 0</v>
      </c>
      <c r="I1828" s="13">
        <f>+HRBT!S7</f>
        <v>1182.0769230769231</v>
      </c>
    </row>
    <row r="1829" spans="1:9" x14ac:dyDescent="0.25">
      <c r="A1829" t="s">
        <v>60</v>
      </c>
      <c r="B1829" t="s">
        <v>53</v>
      </c>
      <c r="C1829" t="s">
        <v>80</v>
      </c>
      <c r="D1829" t="s">
        <v>11</v>
      </c>
      <c r="E1829" t="s">
        <v>7</v>
      </c>
      <c r="F1829" s="19">
        <v>4.1666666666666664E-2</v>
      </c>
      <c r="G1829" s="25">
        <v>1</v>
      </c>
      <c r="H1829" s="19" t="str">
        <f t="shared" si="32"/>
        <v>HRBT Away from Va Beach Summer Sunday 1</v>
      </c>
      <c r="I1829" s="15">
        <f>+HRBT!S8</f>
        <v>755.38461538461547</v>
      </c>
    </row>
    <row r="1830" spans="1:9" x14ac:dyDescent="0.25">
      <c r="A1830" t="s">
        <v>60</v>
      </c>
      <c r="B1830" t="s">
        <v>53</v>
      </c>
      <c r="C1830" t="s">
        <v>80</v>
      </c>
      <c r="D1830" t="s">
        <v>11</v>
      </c>
      <c r="E1830" t="s">
        <v>7</v>
      </c>
      <c r="F1830" s="19">
        <v>8.3333333333333329E-2</v>
      </c>
      <c r="G1830" s="25">
        <v>2</v>
      </c>
      <c r="H1830" s="19" t="str">
        <f t="shared" si="32"/>
        <v>HRBT Away from Va Beach Summer Sunday 2</v>
      </c>
      <c r="I1830" s="13">
        <f>+HRBT!S9</f>
        <v>743.23076923076928</v>
      </c>
    </row>
    <row r="1831" spans="1:9" x14ac:dyDescent="0.25">
      <c r="A1831" t="s">
        <v>60</v>
      </c>
      <c r="B1831" t="s">
        <v>53</v>
      </c>
      <c r="C1831" t="s">
        <v>80</v>
      </c>
      <c r="D1831" t="s">
        <v>11</v>
      </c>
      <c r="E1831" t="s">
        <v>7</v>
      </c>
      <c r="F1831" s="19">
        <v>0.125</v>
      </c>
      <c r="G1831" s="25">
        <v>3</v>
      </c>
      <c r="H1831" s="19" t="str">
        <f t="shared" si="32"/>
        <v>HRBT Away from Va Beach Summer Sunday 3</v>
      </c>
      <c r="I1831" s="15">
        <f>+HRBT!S10</f>
        <v>464.23076923076923</v>
      </c>
    </row>
    <row r="1832" spans="1:9" x14ac:dyDescent="0.25">
      <c r="A1832" t="s">
        <v>60</v>
      </c>
      <c r="B1832" t="s">
        <v>53</v>
      </c>
      <c r="C1832" t="s">
        <v>80</v>
      </c>
      <c r="D1832" t="s">
        <v>11</v>
      </c>
      <c r="E1832" t="s">
        <v>7</v>
      </c>
      <c r="F1832" s="19">
        <v>0.16666666666666699</v>
      </c>
      <c r="G1832" s="25">
        <v>4</v>
      </c>
      <c r="H1832" s="19" t="str">
        <f t="shared" si="32"/>
        <v>HRBT Away from Va Beach Summer Sunday 4</v>
      </c>
      <c r="I1832" s="13">
        <f>+HRBT!S11</f>
        <v>393</v>
      </c>
    </row>
    <row r="1833" spans="1:9" x14ac:dyDescent="0.25">
      <c r="A1833" t="s">
        <v>60</v>
      </c>
      <c r="B1833" t="s">
        <v>53</v>
      </c>
      <c r="C1833" t="s">
        <v>80</v>
      </c>
      <c r="D1833" t="s">
        <v>11</v>
      </c>
      <c r="E1833" t="s">
        <v>7</v>
      </c>
      <c r="F1833" s="19">
        <v>0.20833333333333301</v>
      </c>
      <c r="G1833" s="25">
        <v>5</v>
      </c>
      <c r="H1833" s="19" t="str">
        <f t="shared" si="32"/>
        <v>HRBT Away from Va Beach Summer Sunday 5</v>
      </c>
      <c r="I1833" s="15">
        <f>+HRBT!S12</f>
        <v>624.15384615384619</v>
      </c>
    </row>
    <row r="1834" spans="1:9" x14ac:dyDescent="0.25">
      <c r="A1834" t="s">
        <v>60</v>
      </c>
      <c r="B1834" t="s">
        <v>53</v>
      </c>
      <c r="C1834" t="s">
        <v>80</v>
      </c>
      <c r="D1834" t="s">
        <v>11</v>
      </c>
      <c r="E1834" t="s">
        <v>7</v>
      </c>
      <c r="F1834" s="19">
        <v>0.25</v>
      </c>
      <c r="G1834" s="25">
        <v>6</v>
      </c>
      <c r="H1834" s="19" t="str">
        <f t="shared" si="32"/>
        <v>HRBT Away from Va Beach Summer Sunday 6</v>
      </c>
      <c r="I1834" s="13">
        <f>+HRBT!S13</f>
        <v>1059.5384615384614</v>
      </c>
    </row>
    <row r="1835" spans="1:9" x14ac:dyDescent="0.25">
      <c r="A1835" t="s">
        <v>60</v>
      </c>
      <c r="B1835" t="s">
        <v>53</v>
      </c>
      <c r="C1835" t="s">
        <v>80</v>
      </c>
      <c r="D1835" t="s">
        <v>11</v>
      </c>
      <c r="E1835" t="s">
        <v>7</v>
      </c>
      <c r="F1835" s="19">
        <v>0.29166666666666702</v>
      </c>
      <c r="G1835" s="25">
        <v>7</v>
      </c>
      <c r="H1835" s="19" t="str">
        <f t="shared" si="32"/>
        <v>HRBT Away from Va Beach Summer Sunday 7</v>
      </c>
      <c r="I1835" s="15">
        <f>+HRBT!S14</f>
        <v>1592.1538461538462</v>
      </c>
    </row>
    <row r="1836" spans="1:9" x14ac:dyDescent="0.25">
      <c r="A1836" t="s">
        <v>60</v>
      </c>
      <c r="B1836" t="s">
        <v>53</v>
      </c>
      <c r="C1836" t="s">
        <v>80</v>
      </c>
      <c r="D1836" t="s">
        <v>11</v>
      </c>
      <c r="E1836" t="s">
        <v>7</v>
      </c>
      <c r="F1836" s="19">
        <v>0.33333333333333298</v>
      </c>
      <c r="G1836" s="25">
        <v>8</v>
      </c>
      <c r="H1836" s="19" t="str">
        <f t="shared" si="32"/>
        <v>HRBT Away from Va Beach Summer Sunday 8</v>
      </c>
      <c r="I1836" s="13">
        <f>+HRBT!S15</f>
        <v>2041.4615384615386</v>
      </c>
    </row>
    <row r="1837" spans="1:9" x14ac:dyDescent="0.25">
      <c r="A1837" t="s">
        <v>60</v>
      </c>
      <c r="B1837" t="s">
        <v>53</v>
      </c>
      <c r="C1837" t="s">
        <v>80</v>
      </c>
      <c r="D1837" t="s">
        <v>11</v>
      </c>
      <c r="E1837" t="s">
        <v>7</v>
      </c>
      <c r="F1837" s="19">
        <v>0.375</v>
      </c>
      <c r="G1837" s="25">
        <v>9</v>
      </c>
      <c r="H1837" s="19" t="str">
        <f t="shared" si="32"/>
        <v>HRBT Away from Va Beach Summer Sunday 9</v>
      </c>
      <c r="I1837" s="15">
        <f>+HRBT!S16</f>
        <v>2535.0769230769229</v>
      </c>
    </row>
    <row r="1838" spans="1:9" x14ac:dyDescent="0.25">
      <c r="A1838" t="s">
        <v>60</v>
      </c>
      <c r="B1838" t="s">
        <v>53</v>
      </c>
      <c r="C1838" t="s">
        <v>80</v>
      </c>
      <c r="D1838" t="s">
        <v>11</v>
      </c>
      <c r="E1838" t="s">
        <v>7</v>
      </c>
      <c r="F1838" s="19">
        <v>0.41666666666666702</v>
      </c>
      <c r="G1838" s="25">
        <v>10</v>
      </c>
      <c r="H1838" s="19" t="str">
        <f t="shared" si="32"/>
        <v>HRBT Away from Va Beach Summer Sunday 10</v>
      </c>
      <c r="I1838" s="13">
        <f>+HRBT!S17</f>
        <v>2650.6923076923076</v>
      </c>
    </row>
    <row r="1839" spans="1:9" x14ac:dyDescent="0.25">
      <c r="A1839" t="s">
        <v>60</v>
      </c>
      <c r="B1839" t="s">
        <v>53</v>
      </c>
      <c r="C1839" t="s">
        <v>80</v>
      </c>
      <c r="D1839" t="s">
        <v>11</v>
      </c>
      <c r="E1839" t="s">
        <v>7</v>
      </c>
      <c r="F1839" s="19">
        <v>0.45833333333333298</v>
      </c>
      <c r="G1839" s="25">
        <v>11</v>
      </c>
      <c r="H1839" s="19" t="str">
        <f t="shared" si="32"/>
        <v>HRBT Away from Va Beach Summer Sunday 11</v>
      </c>
      <c r="I1839" s="15">
        <f>+HRBT!S18</f>
        <v>2436.4615384615381</v>
      </c>
    </row>
    <row r="1840" spans="1:9" x14ac:dyDescent="0.25">
      <c r="A1840" t="s">
        <v>60</v>
      </c>
      <c r="B1840" t="s">
        <v>53</v>
      </c>
      <c r="C1840" t="s">
        <v>80</v>
      </c>
      <c r="D1840" t="s">
        <v>11</v>
      </c>
      <c r="E1840" t="s">
        <v>7</v>
      </c>
      <c r="F1840" s="19">
        <v>0.5</v>
      </c>
      <c r="G1840" s="25">
        <v>12</v>
      </c>
      <c r="H1840" s="19" t="str">
        <f t="shared" si="32"/>
        <v>HRBT Away from Va Beach Summer Sunday 12</v>
      </c>
      <c r="I1840" s="13">
        <f>+HRBT!S19</f>
        <v>2427.3076923076924</v>
      </c>
    </row>
    <row r="1841" spans="1:9" x14ac:dyDescent="0.25">
      <c r="A1841" t="s">
        <v>60</v>
      </c>
      <c r="B1841" t="s">
        <v>53</v>
      </c>
      <c r="C1841" t="s">
        <v>80</v>
      </c>
      <c r="D1841" t="s">
        <v>11</v>
      </c>
      <c r="E1841" t="s">
        <v>7</v>
      </c>
      <c r="F1841" s="19">
        <v>0.54166666666666696</v>
      </c>
      <c r="G1841" s="25">
        <v>13</v>
      </c>
      <c r="H1841" s="19" t="str">
        <f t="shared" si="32"/>
        <v>HRBT Away from Va Beach Summer Sunday 13</v>
      </c>
      <c r="I1841" s="15">
        <f>+HRBT!S20</f>
        <v>2419.3076923076924</v>
      </c>
    </row>
    <row r="1842" spans="1:9" x14ac:dyDescent="0.25">
      <c r="A1842" t="s">
        <v>60</v>
      </c>
      <c r="B1842" t="s">
        <v>53</v>
      </c>
      <c r="C1842" t="s">
        <v>80</v>
      </c>
      <c r="D1842" t="s">
        <v>11</v>
      </c>
      <c r="E1842" t="s">
        <v>7</v>
      </c>
      <c r="F1842" s="19">
        <v>0.58333333333333304</v>
      </c>
      <c r="G1842" s="25">
        <v>14</v>
      </c>
      <c r="H1842" s="19" t="str">
        <f t="shared" si="32"/>
        <v>HRBT Away from Va Beach Summer Sunday 14</v>
      </c>
      <c r="I1842" s="13">
        <f>+HRBT!S21</f>
        <v>2385.3076923076924</v>
      </c>
    </row>
    <row r="1843" spans="1:9" x14ac:dyDescent="0.25">
      <c r="A1843" t="s">
        <v>60</v>
      </c>
      <c r="B1843" t="s">
        <v>53</v>
      </c>
      <c r="C1843" t="s">
        <v>80</v>
      </c>
      <c r="D1843" t="s">
        <v>11</v>
      </c>
      <c r="E1843" t="s">
        <v>7</v>
      </c>
      <c r="F1843" s="19">
        <v>0.625</v>
      </c>
      <c r="G1843" s="25">
        <v>15</v>
      </c>
      <c r="H1843" s="19" t="str">
        <f t="shared" si="32"/>
        <v>HRBT Away from Va Beach Summer Sunday 15</v>
      </c>
      <c r="I1843" s="15">
        <f>+HRBT!S22</f>
        <v>2491.3846153846152</v>
      </c>
    </row>
    <row r="1844" spans="1:9" x14ac:dyDescent="0.25">
      <c r="A1844" t="s">
        <v>60</v>
      </c>
      <c r="B1844" t="s">
        <v>53</v>
      </c>
      <c r="C1844" t="s">
        <v>80</v>
      </c>
      <c r="D1844" t="s">
        <v>11</v>
      </c>
      <c r="E1844" t="s">
        <v>7</v>
      </c>
      <c r="F1844" s="19">
        <v>0.66666666666666696</v>
      </c>
      <c r="G1844" s="25">
        <v>16</v>
      </c>
      <c r="H1844" s="19" t="str">
        <f t="shared" si="32"/>
        <v>HRBT Away from Va Beach Summer Sunday 16</v>
      </c>
      <c r="I1844" s="13">
        <f>+HRBT!S23</f>
        <v>2546.2307692307691</v>
      </c>
    </row>
    <row r="1845" spans="1:9" x14ac:dyDescent="0.25">
      <c r="A1845" t="s">
        <v>60</v>
      </c>
      <c r="B1845" t="s">
        <v>53</v>
      </c>
      <c r="C1845" t="s">
        <v>80</v>
      </c>
      <c r="D1845" t="s">
        <v>11</v>
      </c>
      <c r="E1845" t="s">
        <v>7</v>
      </c>
      <c r="F1845" s="19">
        <v>0.70833333333333304</v>
      </c>
      <c r="G1845" s="25">
        <v>17</v>
      </c>
      <c r="H1845" s="19" t="str">
        <f t="shared" si="32"/>
        <v>HRBT Away from Va Beach Summer Sunday 17</v>
      </c>
      <c r="I1845" s="15">
        <f>+HRBT!S24</f>
        <v>2504.7692307692309</v>
      </c>
    </row>
    <row r="1846" spans="1:9" x14ac:dyDescent="0.25">
      <c r="A1846" t="s">
        <v>60</v>
      </c>
      <c r="B1846" t="s">
        <v>53</v>
      </c>
      <c r="C1846" t="s">
        <v>80</v>
      </c>
      <c r="D1846" t="s">
        <v>11</v>
      </c>
      <c r="E1846" t="s">
        <v>7</v>
      </c>
      <c r="F1846" s="19">
        <v>0.75</v>
      </c>
      <c r="G1846" s="25">
        <v>18</v>
      </c>
      <c r="H1846" s="19" t="str">
        <f t="shared" si="32"/>
        <v>HRBT Away from Va Beach Summer Sunday 18</v>
      </c>
      <c r="I1846" s="13">
        <f>+HRBT!S25</f>
        <v>2447.1538461538462</v>
      </c>
    </row>
    <row r="1847" spans="1:9" x14ac:dyDescent="0.25">
      <c r="A1847" t="s">
        <v>60</v>
      </c>
      <c r="B1847" t="s">
        <v>53</v>
      </c>
      <c r="C1847" t="s">
        <v>80</v>
      </c>
      <c r="D1847" t="s">
        <v>11</v>
      </c>
      <c r="E1847" t="s">
        <v>7</v>
      </c>
      <c r="F1847" s="19">
        <v>0.79166666666666696</v>
      </c>
      <c r="G1847" s="25">
        <v>19</v>
      </c>
      <c r="H1847" s="19" t="str">
        <f t="shared" si="32"/>
        <v>HRBT Away from Va Beach Summer Sunday 19</v>
      </c>
      <c r="I1847" s="15">
        <f>+HRBT!S26</f>
        <v>2469.6153846153848</v>
      </c>
    </row>
    <row r="1848" spans="1:9" x14ac:dyDescent="0.25">
      <c r="A1848" t="s">
        <v>60</v>
      </c>
      <c r="B1848" t="s">
        <v>53</v>
      </c>
      <c r="C1848" t="s">
        <v>80</v>
      </c>
      <c r="D1848" t="s">
        <v>11</v>
      </c>
      <c r="E1848" t="s">
        <v>7</v>
      </c>
      <c r="F1848" s="19">
        <v>0.83333333333333304</v>
      </c>
      <c r="G1848" s="25">
        <v>20</v>
      </c>
      <c r="H1848" s="19" t="str">
        <f t="shared" si="32"/>
        <v>HRBT Away from Va Beach Summer Sunday 20</v>
      </c>
      <c r="I1848" s="13">
        <f>+HRBT!S27</f>
        <v>2132.1538461538462</v>
      </c>
    </row>
    <row r="1849" spans="1:9" x14ac:dyDescent="0.25">
      <c r="A1849" t="s">
        <v>60</v>
      </c>
      <c r="B1849" t="s">
        <v>53</v>
      </c>
      <c r="C1849" t="s">
        <v>80</v>
      </c>
      <c r="D1849" t="s">
        <v>11</v>
      </c>
      <c r="E1849" t="s">
        <v>7</v>
      </c>
      <c r="F1849" s="19">
        <v>0.875</v>
      </c>
      <c r="G1849" s="25">
        <v>21</v>
      </c>
      <c r="H1849" s="19" t="str">
        <f t="shared" si="32"/>
        <v>HRBT Away from Va Beach Summer Sunday 21</v>
      </c>
      <c r="I1849" s="15">
        <f>+HRBT!S28</f>
        <v>1786.9230769230769</v>
      </c>
    </row>
    <row r="1850" spans="1:9" x14ac:dyDescent="0.25">
      <c r="A1850" t="s">
        <v>60</v>
      </c>
      <c r="B1850" t="s">
        <v>53</v>
      </c>
      <c r="C1850" t="s">
        <v>80</v>
      </c>
      <c r="D1850" t="s">
        <v>11</v>
      </c>
      <c r="E1850" t="s">
        <v>7</v>
      </c>
      <c r="F1850" s="19">
        <v>0.91666666666666696</v>
      </c>
      <c r="G1850" s="25">
        <v>22</v>
      </c>
      <c r="H1850" s="19" t="str">
        <f t="shared" si="32"/>
        <v>HRBT Away from Va Beach Summer Sunday 22</v>
      </c>
      <c r="I1850" s="13">
        <f>+HRBT!S29</f>
        <v>1329.6923076923076</v>
      </c>
    </row>
    <row r="1851" spans="1:9" ht="15.75" thickBot="1" x14ac:dyDescent="0.3">
      <c r="A1851" s="29" t="s">
        <v>60</v>
      </c>
      <c r="B1851" s="29" t="s">
        <v>53</v>
      </c>
      <c r="C1851" s="29" t="s">
        <v>80</v>
      </c>
      <c r="D1851" s="29" t="s">
        <v>11</v>
      </c>
      <c r="E1851" s="29" t="s">
        <v>7</v>
      </c>
      <c r="F1851" s="30">
        <v>0.95833333333333304</v>
      </c>
      <c r="G1851" s="31">
        <v>23</v>
      </c>
      <c r="H1851" s="32" t="str">
        <f t="shared" si="32"/>
        <v>HRBT Away from Va Beach Summer Sunday 23</v>
      </c>
      <c r="I1851" s="17">
        <f>+HRBT!S30</f>
        <v>963.07692307692309</v>
      </c>
    </row>
    <row r="1852" spans="1:9" x14ac:dyDescent="0.25">
      <c r="A1852" t="s">
        <v>60</v>
      </c>
      <c r="B1852" t="s">
        <v>53</v>
      </c>
      <c r="C1852" t="s">
        <v>80</v>
      </c>
      <c r="D1852" t="s">
        <v>12</v>
      </c>
      <c r="E1852" t="s">
        <v>1</v>
      </c>
      <c r="F1852" s="19">
        <v>0</v>
      </c>
      <c r="G1852" s="25">
        <v>0</v>
      </c>
      <c r="H1852" s="19" t="str">
        <f t="shared" si="32"/>
        <v>HRBT Away from Va Beach Non-Summer Monday 0</v>
      </c>
      <c r="I1852" s="11">
        <f>+HRBT!M32</f>
        <v>440.97297297297297</v>
      </c>
    </row>
    <row r="1853" spans="1:9" x14ac:dyDescent="0.25">
      <c r="A1853" t="s">
        <v>60</v>
      </c>
      <c r="B1853" t="s">
        <v>53</v>
      </c>
      <c r="C1853" t="s">
        <v>80</v>
      </c>
      <c r="D1853" t="s">
        <v>12</v>
      </c>
      <c r="E1853" t="s">
        <v>1</v>
      </c>
      <c r="F1853" s="19">
        <v>4.1666666666666664E-2</v>
      </c>
      <c r="G1853" s="25">
        <v>1</v>
      </c>
      <c r="H1853" s="19" t="str">
        <f t="shared" si="32"/>
        <v>HRBT Away from Va Beach Non-Summer Monday 1</v>
      </c>
      <c r="I1853" s="14">
        <f>+HRBT!M33</f>
        <v>269.51351351351354</v>
      </c>
    </row>
    <row r="1854" spans="1:9" x14ac:dyDescent="0.25">
      <c r="A1854" t="s">
        <v>60</v>
      </c>
      <c r="B1854" t="s">
        <v>53</v>
      </c>
      <c r="C1854" t="s">
        <v>80</v>
      </c>
      <c r="D1854" t="s">
        <v>12</v>
      </c>
      <c r="E1854" t="s">
        <v>1</v>
      </c>
      <c r="F1854" s="19">
        <v>8.3333333333333329E-2</v>
      </c>
      <c r="G1854" s="25">
        <v>2</v>
      </c>
      <c r="H1854" s="19" t="str">
        <f t="shared" si="32"/>
        <v>HRBT Away from Va Beach Non-Summer Monday 2</v>
      </c>
      <c r="I1854" s="11">
        <f>+HRBT!M34</f>
        <v>238.62162162162161</v>
      </c>
    </row>
    <row r="1855" spans="1:9" x14ac:dyDescent="0.25">
      <c r="A1855" t="s">
        <v>60</v>
      </c>
      <c r="B1855" t="s">
        <v>53</v>
      </c>
      <c r="C1855" t="s">
        <v>80</v>
      </c>
      <c r="D1855" t="s">
        <v>12</v>
      </c>
      <c r="E1855" t="s">
        <v>1</v>
      </c>
      <c r="F1855" s="19">
        <v>0.125</v>
      </c>
      <c r="G1855" s="25">
        <v>3</v>
      </c>
      <c r="H1855" s="19" t="str">
        <f t="shared" si="32"/>
        <v>HRBT Away from Va Beach Non-Summer Monday 3</v>
      </c>
      <c r="I1855" s="14">
        <f>+HRBT!M35</f>
        <v>274.54054054054058</v>
      </c>
    </row>
    <row r="1856" spans="1:9" x14ac:dyDescent="0.25">
      <c r="A1856" t="s">
        <v>60</v>
      </c>
      <c r="B1856" t="s">
        <v>53</v>
      </c>
      <c r="C1856" t="s">
        <v>80</v>
      </c>
      <c r="D1856" t="s">
        <v>12</v>
      </c>
      <c r="E1856" t="s">
        <v>1</v>
      </c>
      <c r="F1856" s="19">
        <v>0.16666666666666699</v>
      </c>
      <c r="G1856" s="25">
        <v>4</v>
      </c>
      <c r="H1856" s="19" t="str">
        <f t="shared" si="32"/>
        <v>HRBT Away from Va Beach Non-Summer Monday 4</v>
      </c>
      <c r="I1856" s="11">
        <f>+HRBT!M36</f>
        <v>578.32432432432427</v>
      </c>
    </row>
    <row r="1857" spans="1:9" x14ac:dyDescent="0.25">
      <c r="A1857" t="s">
        <v>60</v>
      </c>
      <c r="B1857" t="s">
        <v>53</v>
      </c>
      <c r="C1857" t="s">
        <v>80</v>
      </c>
      <c r="D1857" t="s">
        <v>12</v>
      </c>
      <c r="E1857" t="s">
        <v>1</v>
      </c>
      <c r="F1857" s="19">
        <v>0.20833333333333301</v>
      </c>
      <c r="G1857" s="25">
        <v>5</v>
      </c>
      <c r="H1857" s="19" t="str">
        <f t="shared" si="32"/>
        <v>HRBT Away from Va Beach Non-Summer Monday 5</v>
      </c>
      <c r="I1857" s="14">
        <f>+HRBT!M37</f>
        <v>1550.5405405405406</v>
      </c>
    </row>
    <row r="1858" spans="1:9" x14ac:dyDescent="0.25">
      <c r="A1858" t="s">
        <v>60</v>
      </c>
      <c r="B1858" t="s">
        <v>53</v>
      </c>
      <c r="C1858" t="s">
        <v>80</v>
      </c>
      <c r="D1858" t="s">
        <v>12</v>
      </c>
      <c r="E1858" t="s">
        <v>1</v>
      </c>
      <c r="F1858" s="19">
        <v>0.25</v>
      </c>
      <c r="G1858" s="25">
        <v>6</v>
      </c>
      <c r="H1858" s="19" t="str">
        <f t="shared" si="32"/>
        <v>HRBT Away from Va Beach Non-Summer Monday 6</v>
      </c>
      <c r="I1858" s="11">
        <f>+HRBT!M38</f>
        <v>2679.8918918918916</v>
      </c>
    </row>
    <row r="1859" spans="1:9" x14ac:dyDescent="0.25">
      <c r="A1859" t="s">
        <v>60</v>
      </c>
      <c r="B1859" t="s">
        <v>53</v>
      </c>
      <c r="C1859" t="s">
        <v>80</v>
      </c>
      <c r="D1859" t="s">
        <v>12</v>
      </c>
      <c r="E1859" t="s">
        <v>1</v>
      </c>
      <c r="F1859" s="19">
        <v>0.29166666666666702</v>
      </c>
      <c r="G1859" s="25">
        <v>7</v>
      </c>
      <c r="H1859" s="19" t="str">
        <f t="shared" si="32"/>
        <v>HRBT Away from Va Beach Non-Summer Monday 7</v>
      </c>
      <c r="I1859" s="14">
        <f>+HRBT!M39</f>
        <v>2916.1081081081084</v>
      </c>
    </row>
    <row r="1860" spans="1:9" x14ac:dyDescent="0.25">
      <c r="A1860" t="s">
        <v>60</v>
      </c>
      <c r="B1860" t="s">
        <v>53</v>
      </c>
      <c r="C1860" t="s">
        <v>80</v>
      </c>
      <c r="D1860" t="s">
        <v>12</v>
      </c>
      <c r="E1860" t="s">
        <v>1</v>
      </c>
      <c r="F1860" s="19">
        <v>0.33333333333333298</v>
      </c>
      <c r="G1860" s="25">
        <v>8</v>
      </c>
      <c r="H1860" s="19" t="str">
        <f t="shared" si="32"/>
        <v>HRBT Away from Va Beach Non-Summer Monday 8</v>
      </c>
      <c r="I1860" s="11">
        <f>+HRBT!M40</f>
        <v>2746.3243243243242</v>
      </c>
    </row>
    <row r="1861" spans="1:9" x14ac:dyDescent="0.25">
      <c r="A1861" t="s">
        <v>60</v>
      </c>
      <c r="B1861" t="s">
        <v>53</v>
      </c>
      <c r="C1861" t="s">
        <v>80</v>
      </c>
      <c r="D1861" t="s">
        <v>12</v>
      </c>
      <c r="E1861" t="s">
        <v>1</v>
      </c>
      <c r="F1861" s="19">
        <v>0.375</v>
      </c>
      <c r="G1861" s="25">
        <v>9</v>
      </c>
      <c r="H1861" s="19" t="str">
        <f t="shared" si="32"/>
        <v>HRBT Away from Va Beach Non-Summer Monday 9</v>
      </c>
      <c r="I1861" s="14">
        <f>+HRBT!M41</f>
        <v>2430.8378378378379</v>
      </c>
    </row>
    <row r="1862" spans="1:9" x14ac:dyDescent="0.25">
      <c r="A1862" t="s">
        <v>60</v>
      </c>
      <c r="B1862" t="s">
        <v>53</v>
      </c>
      <c r="C1862" t="s">
        <v>80</v>
      </c>
      <c r="D1862" t="s">
        <v>12</v>
      </c>
      <c r="E1862" t="s">
        <v>1</v>
      </c>
      <c r="F1862" s="19">
        <v>0.41666666666666702</v>
      </c>
      <c r="G1862" s="25">
        <v>10</v>
      </c>
      <c r="H1862" s="19" t="str">
        <f t="shared" si="32"/>
        <v>HRBT Away from Va Beach Non-Summer Monday 10</v>
      </c>
      <c r="I1862" s="11">
        <f>+HRBT!M42</f>
        <v>2302.9459459459458</v>
      </c>
    </row>
    <row r="1863" spans="1:9" x14ac:dyDescent="0.25">
      <c r="A1863" t="s">
        <v>60</v>
      </c>
      <c r="B1863" t="s">
        <v>53</v>
      </c>
      <c r="C1863" t="s">
        <v>80</v>
      </c>
      <c r="D1863" t="s">
        <v>12</v>
      </c>
      <c r="E1863" t="s">
        <v>1</v>
      </c>
      <c r="F1863" s="19">
        <v>0.45833333333333298</v>
      </c>
      <c r="G1863" s="25">
        <v>11</v>
      </c>
      <c r="H1863" s="19" t="str">
        <f t="shared" si="32"/>
        <v>HRBT Away from Va Beach Non-Summer Monday 11</v>
      </c>
      <c r="I1863" s="14">
        <f>+HRBT!M43</f>
        <v>2339.3783783783783</v>
      </c>
    </row>
    <row r="1864" spans="1:9" x14ac:dyDescent="0.25">
      <c r="A1864" t="s">
        <v>60</v>
      </c>
      <c r="B1864" t="s">
        <v>53</v>
      </c>
      <c r="C1864" t="s">
        <v>80</v>
      </c>
      <c r="D1864" t="s">
        <v>12</v>
      </c>
      <c r="E1864" t="s">
        <v>1</v>
      </c>
      <c r="F1864" s="19">
        <v>0.5</v>
      </c>
      <c r="G1864" s="25">
        <v>12</v>
      </c>
      <c r="H1864" s="19" t="str">
        <f t="shared" si="32"/>
        <v>HRBT Away from Va Beach Non-Summer Monday 12</v>
      </c>
      <c r="I1864" s="11">
        <f>+HRBT!M44</f>
        <v>2379.8918918918916</v>
      </c>
    </row>
    <row r="1865" spans="1:9" x14ac:dyDescent="0.25">
      <c r="A1865" t="s">
        <v>60</v>
      </c>
      <c r="B1865" t="s">
        <v>53</v>
      </c>
      <c r="C1865" t="s">
        <v>80</v>
      </c>
      <c r="D1865" t="s">
        <v>12</v>
      </c>
      <c r="E1865" t="s">
        <v>1</v>
      </c>
      <c r="F1865" s="19">
        <v>0.54166666666666696</v>
      </c>
      <c r="G1865" s="25">
        <v>13</v>
      </c>
      <c r="H1865" s="19" t="str">
        <f t="shared" si="32"/>
        <v>HRBT Away from Va Beach Non-Summer Monday 13</v>
      </c>
      <c r="I1865" s="14">
        <f>+HRBT!M45</f>
        <v>2465.5135135135138</v>
      </c>
    </row>
    <row r="1866" spans="1:9" x14ac:dyDescent="0.25">
      <c r="A1866" t="s">
        <v>60</v>
      </c>
      <c r="B1866" t="s">
        <v>53</v>
      </c>
      <c r="C1866" t="s">
        <v>80</v>
      </c>
      <c r="D1866" t="s">
        <v>12</v>
      </c>
      <c r="E1866" t="s">
        <v>1</v>
      </c>
      <c r="F1866" s="19">
        <v>0.58333333333333304</v>
      </c>
      <c r="G1866" s="25">
        <v>14</v>
      </c>
      <c r="H1866" s="19" t="str">
        <f t="shared" si="32"/>
        <v>HRBT Away from Va Beach Non-Summer Monday 14</v>
      </c>
      <c r="I1866" s="11">
        <f>+HRBT!M46</f>
        <v>2750</v>
      </c>
    </row>
    <row r="1867" spans="1:9" x14ac:dyDescent="0.25">
      <c r="A1867" t="s">
        <v>60</v>
      </c>
      <c r="B1867" t="s">
        <v>53</v>
      </c>
      <c r="C1867" t="s">
        <v>80</v>
      </c>
      <c r="D1867" t="s">
        <v>12</v>
      </c>
      <c r="E1867" t="s">
        <v>1</v>
      </c>
      <c r="F1867" s="19">
        <v>0.625</v>
      </c>
      <c r="G1867" s="25">
        <v>15</v>
      </c>
      <c r="H1867" s="19" t="str">
        <f t="shared" si="32"/>
        <v>HRBT Away from Va Beach Non-Summer Monday 15</v>
      </c>
      <c r="I1867" s="14">
        <f>+HRBT!M47</f>
        <v>2919.8108108108108</v>
      </c>
    </row>
    <row r="1868" spans="1:9" x14ac:dyDescent="0.25">
      <c r="A1868" t="s">
        <v>60</v>
      </c>
      <c r="B1868" t="s">
        <v>53</v>
      </c>
      <c r="C1868" t="s">
        <v>80</v>
      </c>
      <c r="D1868" t="s">
        <v>12</v>
      </c>
      <c r="E1868" t="s">
        <v>1</v>
      </c>
      <c r="F1868" s="19">
        <v>0.66666666666666696</v>
      </c>
      <c r="G1868" s="25">
        <v>16</v>
      </c>
      <c r="H1868" s="19" t="str">
        <f t="shared" si="32"/>
        <v>HRBT Away from Va Beach Non-Summer Monday 16</v>
      </c>
      <c r="I1868" s="11">
        <f>+HRBT!M48</f>
        <v>2938.6756756756758</v>
      </c>
    </row>
    <row r="1869" spans="1:9" x14ac:dyDescent="0.25">
      <c r="A1869" t="s">
        <v>60</v>
      </c>
      <c r="B1869" t="s">
        <v>53</v>
      </c>
      <c r="C1869" t="s">
        <v>80</v>
      </c>
      <c r="D1869" t="s">
        <v>12</v>
      </c>
      <c r="E1869" t="s">
        <v>1</v>
      </c>
      <c r="F1869" s="19">
        <v>0.70833333333333304</v>
      </c>
      <c r="G1869" s="25">
        <v>17</v>
      </c>
      <c r="H1869" s="19" t="str">
        <f t="shared" si="32"/>
        <v>HRBT Away from Va Beach Non-Summer Monday 17</v>
      </c>
      <c r="I1869" s="14">
        <f>+HRBT!M49</f>
        <v>2862.8918918918921</v>
      </c>
    </row>
    <row r="1870" spans="1:9" x14ac:dyDescent="0.25">
      <c r="A1870" t="s">
        <v>60</v>
      </c>
      <c r="B1870" t="s">
        <v>53</v>
      </c>
      <c r="C1870" t="s">
        <v>80</v>
      </c>
      <c r="D1870" t="s">
        <v>12</v>
      </c>
      <c r="E1870" t="s">
        <v>1</v>
      </c>
      <c r="F1870" s="19">
        <v>0.75</v>
      </c>
      <c r="G1870" s="25">
        <v>18</v>
      </c>
      <c r="H1870" s="19" t="str">
        <f t="shared" si="32"/>
        <v>HRBT Away from Va Beach Non-Summer Monday 18</v>
      </c>
      <c r="I1870" s="11">
        <f>+HRBT!M50</f>
        <v>2438.7027027027025</v>
      </c>
    </row>
    <row r="1871" spans="1:9" x14ac:dyDescent="0.25">
      <c r="A1871" t="s">
        <v>60</v>
      </c>
      <c r="B1871" t="s">
        <v>53</v>
      </c>
      <c r="C1871" t="s">
        <v>80</v>
      </c>
      <c r="D1871" t="s">
        <v>12</v>
      </c>
      <c r="E1871" t="s">
        <v>1</v>
      </c>
      <c r="F1871" s="19">
        <v>0.79166666666666696</v>
      </c>
      <c r="G1871" s="25">
        <v>19</v>
      </c>
      <c r="H1871" s="19" t="str">
        <f t="shared" si="32"/>
        <v>HRBT Away from Va Beach Non-Summer Monday 19</v>
      </c>
      <c r="I1871" s="14">
        <f>+HRBT!M51</f>
        <v>1745</v>
      </c>
    </row>
    <row r="1872" spans="1:9" x14ac:dyDescent="0.25">
      <c r="A1872" t="s">
        <v>60</v>
      </c>
      <c r="B1872" t="s">
        <v>53</v>
      </c>
      <c r="C1872" t="s">
        <v>80</v>
      </c>
      <c r="D1872" t="s">
        <v>12</v>
      </c>
      <c r="E1872" t="s">
        <v>1</v>
      </c>
      <c r="F1872" s="19">
        <v>0.83333333333333304</v>
      </c>
      <c r="G1872" s="25">
        <v>20</v>
      </c>
      <c r="H1872" s="19" t="str">
        <f t="shared" si="32"/>
        <v>HRBT Away from Va Beach Non-Summer Monday 20</v>
      </c>
      <c r="I1872" s="11">
        <f>+HRBT!M52</f>
        <v>1357.5675675675675</v>
      </c>
    </row>
    <row r="1873" spans="1:9" x14ac:dyDescent="0.25">
      <c r="A1873" t="s">
        <v>60</v>
      </c>
      <c r="B1873" t="s">
        <v>53</v>
      </c>
      <c r="C1873" t="s">
        <v>80</v>
      </c>
      <c r="D1873" t="s">
        <v>12</v>
      </c>
      <c r="E1873" t="s">
        <v>1</v>
      </c>
      <c r="F1873" s="19">
        <v>0.875</v>
      </c>
      <c r="G1873" s="25">
        <v>21</v>
      </c>
      <c r="H1873" s="19" t="str">
        <f t="shared" si="32"/>
        <v>HRBT Away from Va Beach Non-Summer Monday 21</v>
      </c>
      <c r="I1873" s="14">
        <f>+HRBT!M53</f>
        <v>1150.4054054054054</v>
      </c>
    </row>
    <row r="1874" spans="1:9" x14ac:dyDescent="0.25">
      <c r="A1874" t="s">
        <v>60</v>
      </c>
      <c r="B1874" t="s">
        <v>53</v>
      </c>
      <c r="C1874" t="s">
        <v>80</v>
      </c>
      <c r="D1874" t="s">
        <v>12</v>
      </c>
      <c r="E1874" t="s">
        <v>1</v>
      </c>
      <c r="F1874" s="19">
        <v>0.91666666666666696</v>
      </c>
      <c r="G1874" s="25">
        <v>22</v>
      </c>
      <c r="H1874" s="19" t="str">
        <f t="shared" si="32"/>
        <v>HRBT Away from Va Beach Non-Summer Monday 22</v>
      </c>
      <c r="I1874" s="11">
        <f>+HRBT!M54</f>
        <v>914.54054054054052</v>
      </c>
    </row>
    <row r="1875" spans="1:9" ht="15.75" thickBot="1" x14ac:dyDescent="0.3">
      <c r="A1875" t="s">
        <v>60</v>
      </c>
      <c r="B1875" t="s">
        <v>53</v>
      </c>
      <c r="C1875" t="s">
        <v>80</v>
      </c>
      <c r="D1875" t="s">
        <v>12</v>
      </c>
      <c r="E1875" t="s">
        <v>1</v>
      </c>
      <c r="F1875" s="19">
        <v>0.95833333333333304</v>
      </c>
      <c r="G1875" s="25">
        <v>23</v>
      </c>
      <c r="H1875" s="19" t="str">
        <f t="shared" si="32"/>
        <v>HRBT Away from Va Beach Non-Summer Monday 23</v>
      </c>
      <c r="I1875" s="16">
        <f>+HRBT!M55</f>
        <v>590.56756756756749</v>
      </c>
    </row>
    <row r="1876" spans="1:9" x14ac:dyDescent="0.25">
      <c r="A1876" t="s">
        <v>60</v>
      </c>
      <c r="B1876" t="s">
        <v>53</v>
      </c>
      <c r="C1876" t="s">
        <v>80</v>
      </c>
      <c r="D1876" t="s">
        <v>12</v>
      </c>
      <c r="E1876" t="s">
        <v>2</v>
      </c>
      <c r="F1876" s="19">
        <v>0</v>
      </c>
      <c r="G1876" s="25">
        <v>0</v>
      </c>
      <c r="H1876" s="19" t="str">
        <f t="shared" si="32"/>
        <v>HRBT Away from Va Beach Non-Summer Tuesday 0</v>
      </c>
      <c r="I1876" s="12">
        <f>+HRBT!N32</f>
        <v>399.62857142857143</v>
      </c>
    </row>
    <row r="1877" spans="1:9" x14ac:dyDescent="0.25">
      <c r="A1877" t="s">
        <v>60</v>
      </c>
      <c r="B1877" t="s">
        <v>53</v>
      </c>
      <c r="C1877" t="s">
        <v>80</v>
      </c>
      <c r="D1877" t="s">
        <v>12</v>
      </c>
      <c r="E1877" t="s">
        <v>2</v>
      </c>
      <c r="F1877" s="19">
        <v>4.1666666666666664E-2</v>
      </c>
      <c r="G1877" s="25">
        <v>1</v>
      </c>
      <c r="H1877" s="19" t="str">
        <f t="shared" ref="H1877:H1940" si="33">+CONCATENATE(A1877," ",C1877," ",D1877," ",E1877," ",G1877)</f>
        <v>HRBT Away from Va Beach Non-Summer Tuesday 1</v>
      </c>
      <c r="I1877" s="14">
        <f>+HRBT!N33</f>
        <v>235.8857142857143</v>
      </c>
    </row>
    <row r="1878" spans="1:9" x14ac:dyDescent="0.25">
      <c r="A1878" t="s">
        <v>60</v>
      </c>
      <c r="B1878" t="s">
        <v>53</v>
      </c>
      <c r="C1878" t="s">
        <v>80</v>
      </c>
      <c r="D1878" t="s">
        <v>12</v>
      </c>
      <c r="E1878" t="s">
        <v>2</v>
      </c>
      <c r="F1878" s="19">
        <v>8.3333333333333329E-2</v>
      </c>
      <c r="G1878" s="25">
        <v>2</v>
      </c>
      <c r="H1878" s="19" t="str">
        <f t="shared" si="33"/>
        <v>HRBT Away from Va Beach Non-Summer Tuesday 2</v>
      </c>
      <c r="I1878" s="12">
        <f>+HRBT!N34</f>
        <v>189.54285714285714</v>
      </c>
    </row>
    <row r="1879" spans="1:9" x14ac:dyDescent="0.25">
      <c r="A1879" t="s">
        <v>60</v>
      </c>
      <c r="B1879" t="s">
        <v>53</v>
      </c>
      <c r="C1879" t="s">
        <v>80</v>
      </c>
      <c r="D1879" t="s">
        <v>12</v>
      </c>
      <c r="E1879" t="s">
        <v>2</v>
      </c>
      <c r="F1879" s="19">
        <v>0.125</v>
      </c>
      <c r="G1879" s="25">
        <v>3</v>
      </c>
      <c r="H1879" s="19" t="str">
        <f t="shared" si="33"/>
        <v>HRBT Away from Va Beach Non-Summer Tuesday 3</v>
      </c>
      <c r="I1879" s="14">
        <f>+HRBT!N35</f>
        <v>251.25714285714287</v>
      </c>
    </row>
    <row r="1880" spans="1:9" x14ac:dyDescent="0.25">
      <c r="A1880" t="s">
        <v>60</v>
      </c>
      <c r="B1880" t="s">
        <v>53</v>
      </c>
      <c r="C1880" t="s">
        <v>80</v>
      </c>
      <c r="D1880" t="s">
        <v>12</v>
      </c>
      <c r="E1880" t="s">
        <v>2</v>
      </c>
      <c r="F1880" s="19">
        <v>0.16666666666666699</v>
      </c>
      <c r="G1880" s="25">
        <v>4</v>
      </c>
      <c r="H1880" s="19" t="str">
        <f t="shared" si="33"/>
        <v>HRBT Away from Va Beach Non-Summer Tuesday 4</v>
      </c>
      <c r="I1880" s="12">
        <f>+HRBT!N36</f>
        <v>576.85714285714289</v>
      </c>
    </row>
    <row r="1881" spans="1:9" x14ac:dyDescent="0.25">
      <c r="A1881" t="s">
        <v>60</v>
      </c>
      <c r="B1881" t="s">
        <v>53</v>
      </c>
      <c r="C1881" t="s">
        <v>80</v>
      </c>
      <c r="D1881" t="s">
        <v>12</v>
      </c>
      <c r="E1881" t="s">
        <v>2</v>
      </c>
      <c r="F1881" s="19">
        <v>0.20833333333333301</v>
      </c>
      <c r="G1881" s="25">
        <v>5</v>
      </c>
      <c r="H1881" s="19" t="str">
        <f t="shared" si="33"/>
        <v>HRBT Away from Va Beach Non-Summer Tuesday 5</v>
      </c>
      <c r="I1881" s="14">
        <f>+HRBT!N37</f>
        <v>1619.1714285714286</v>
      </c>
    </row>
    <row r="1882" spans="1:9" x14ac:dyDescent="0.25">
      <c r="A1882" t="s">
        <v>60</v>
      </c>
      <c r="B1882" t="s">
        <v>53</v>
      </c>
      <c r="C1882" t="s">
        <v>80</v>
      </c>
      <c r="D1882" t="s">
        <v>12</v>
      </c>
      <c r="E1882" t="s">
        <v>2</v>
      </c>
      <c r="F1882" s="19">
        <v>0.25</v>
      </c>
      <c r="G1882" s="25">
        <v>6</v>
      </c>
      <c r="H1882" s="19" t="str">
        <f t="shared" si="33"/>
        <v>HRBT Away from Va Beach Non-Summer Tuesday 6</v>
      </c>
      <c r="I1882" s="12">
        <f>+HRBT!N38</f>
        <v>2863.3428571428572</v>
      </c>
    </row>
    <row r="1883" spans="1:9" x14ac:dyDescent="0.25">
      <c r="A1883" t="s">
        <v>60</v>
      </c>
      <c r="B1883" t="s">
        <v>53</v>
      </c>
      <c r="C1883" t="s">
        <v>80</v>
      </c>
      <c r="D1883" t="s">
        <v>12</v>
      </c>
      <c r="E1883" t="s">
        <v>2</v>
      </c>
      <c r="F1883" s="19">
        <v>0.29166666666666702</v>
      </c>
      <c r="G1883" s="25">
        <v>7</v>
      </c>
      <c r="H1883" s="19" t="str">
        <f t="shared" si="33"/>
        <v>HRBT Away from Va Beach Non-Summer Tuesday 7</v>
      </c>
      <c r="I1883" s="14">
        <f>+HRBT!N39</f>
        <v>3122.7714285714287</v>
      </c>
    </row>
    <row r="1884" spans="1:9" x14ac:dyDescent="0.25">
      <c r="A1884" t="s">
        <v>60</v>
      </c>
      <c r="B1884" t="s">
        <v>53</v>
      </c>
      <c r="C1884" t="s">
        <v>80</v>
      </c>
      <c r="D1884" t="s">
        <v>12</v>
      </c>
      <c r="E1884" t="s">
        <v>2</v>
      </c>
      <c r="F1884" s="19">
        <v>0.33333333333333298</v>
      </c>
      <c r="G1884" s="25">
        <v>8</v>
      </c>
      <c r="H1884" s="19" t="str">
        <f t="shared" si="33"/>
        <v>HRBT Away from Va Beach Non-Summer Tuesday 8</v>
      </c>
      <c r="I1884" s="12">
        <f>+HRBT!N40</f>
        <v>2859.5428571428574</v>
      </c>
    </row>
    <row r="1885" spans="1:9" x14ac:dyDescent="0.25">
      <c r="A1885" t="s">
        <v>60</v>
      </c>
      <c r="B1885" t="s">
        <v>53</v>
      </c>
      <c r="C1885" t="s">
        <v>80</v>
      </c>
      <c r="D1885" t="s">
        <v>12</v>
      </c>
      <c r="E1885" t="s">
        <v>2</v>
      </c>
      <c r="F1885" s="19">
        <v>0.375</v>
      </c>
      <c r="G1885" s="25">
        <v>9</v>
      </c>
      <c r="H1885" s="19" t="str">
        <f t="shared" si="33"/>
        <v>HRBT Away from Va Beach Non-Summer Tuesday 9</v>
      </c>
      <c r="I1885" s="14">
        <f>+HRBT!N41</f>
        <v>2398.6571428571428</v>
      </c>
    </row>
    <row r="1886" spans="1:9" x14ac:dyDescent="0.25">
      <c r="A1886" t="s">
        <v>60</v>
      </c>
      <c r="B1886" t="s">
        <v>53</v>
      </c>
      <c r="C1886" t="s">
        <v>80</v>
      </c>
      <c r="D1886" t="s">
        <v>12</v>
      </c>
      <c r="E1886" t="s">
        <v>2</v>
      </c>
      <c r="F1886" s="19">
        <v>0.41666666666666702</v>
      </c>
      <c r="G1886" s="25">
        <v>10</v>
      </c>
      <c r="H1886" s="19" t="str">
        <f t="shared" si="33"/>
        <v>HRBT Away from Va Beach Non-Summer Tuesday 10</v>
      </c>
      <c r="I1886" s="12">
        <f>+HRBT!N42</f>
        <v>2181.3428571428572</v>
      </c>
    </row>
    <row r="1887" spans="1:9" x14ac:dyDescent="0.25">
      <c r="A1887" t="s">
        <v>60</v>
      </c>
      <c r="B1887" t="s">
        <v>53</v>
      </c>
      <c r="C1887" t="s">
        <v>80</v>
      </c>
      <c r="D1887" t="s">
        <v>12</v>
      </c>
      <c r="E1887" t="s">
        <v>2</v>
      </c>
      <c r="F1887" s="19">
        <v>0.45833333333333298</v>
      </c>
      <c r="G1887" s="25">
        <v>11</v>
      </c>
      <c r="H1887" s="19" t="str">
        <f t="shared" si="33"/>
        <v>HRBT Away from Va Beach Non-Summer Tuesday 11</v>
      </c>
      <c r="I1887" s="14">
        <f>+HRBT!N43</f>
        <v>2257.0857142857144</v>
      </c>
    </row>
    <row r="1888" spans="1:9" x14ac:dyDescent="0.25">
      <c r="A1888" t="s">
        <v>60</v>
      </c>
      <c r="B1888" t="s">
        <v>53</v>
      </c>
      <c r="C1888" t="s">
        <v>80</v>
      </c>
      <c r="D1888" t="s">
        <v>12</v>
      </c>
      <c r="E1888" t="s">
        <v>2</v>
      </c>
      <c r="F1888" s="19">
        <v>0.5</v>
      </c>
      <c r="G1888" s="25">
        <v>12</v>
      </c>
      <c r="H1888" s="19" t="str">
        <f t="shared" si="33"/>
        <v>HRBT Away from Va Beach Non-Summer Tuesday 12</v>
      </c>
      <c r="I1888" s="12">
        <f>+HRBT!N44</f>
        <v>2375.1142857142859</v>
      </c>
    </row>
    <row r="1889" spans="1:9" x14ac:dyDescent="0.25">
      <c r="A1889" t="s">
        <v>60</v>
      </c>
      <c r="B1889" t="s">
        <v>53</v>
      </c>
      <c r="C1889" t="s">
        <v>80</v>
      </c>
      <c r="D1889" t="s">
        <v>12</v>
      </c>
      <c r="E1889" t="s">
        <v>2</v>
      </c>
      <c r="F1889" s="19">
        <v>0.54166666666666696</v>
      </c>
      <c r="G1889" s="25">
        <v>13</v>
      </c>
      <c r="H1889" s="19" t="str">
        <f t="shared" si="33"/>
        <v>HRBT Away from Va Beach Non-Summer Tuesday 13</v>
      </c>
      <c r="I1889" s="14">
        <f>+HRBT!N45</f>
        <v>2415.3142857142857</v>
      </c>
    </row>
    <row r="1890" spans="1:9" x14ac:dyDescent="0.25">
      <c r="A1890" t="s">
        <v>60</v>
      </c>
      <c r="B1890" t="s">
        <v>53</v>
      </c>
      <c r="C1890" t="s">
        <v>80</v>
      </c>
      <c r="D1890" t="s">
        <v>12</v>
      </c>
      <c r="E1890" t="s">
        <v>2</v>
      </c>
      <c r="F1890" s="19">
        <v>0.58333333333333304</v>
      </c>
      <c r="G1890" s="25">
        <v>14</v>
      </c>
      <c r="H1890" s="19" t="str">
        <f t="shared" si="33"/>
        <v>HRBT Away from Va Beach Non-Summer Tuesday 14</v>
      </c>
      <c r="I1890" s="12">
        <f>+HRBT!N46</f>
        <v>2775.7428571428568</v>
      </c>
    </row>
    <row r="1891" spans="1:9" x14ac:dyDescent="0.25">
      <c r="A1891" t="s">
        <v>60</v>
      </c>
      <c r="B1891" t="s">
        <v>53</v>
      </c>
      <c r="C1891" t="s">
        <v>80</v>
      </c>
      <c r="D1891" t="s">
        <v>12</v>
      </c>
      <c r="E1891" t="s">
        <v>2</v>
      </c>
      <c r="F1891" s="19">
        <v>0.625</v>
      </c>
      <c r="G1891" s="25">
        <v>15</v>
      </c>
      <c r="H1891" s="19" t="str">
        <f t="shared" si="33"/>
        <v>HRBT Away from Va Beach Non-Summer Tuesday 15</v>
      </c>
      <c r="I1891" s="14">
        <f>+HRBT!N47</f>
        <v>2956.8285714285712</v>
      </c>
    </row>
    <row r="1892" spans="1:9" x14ac:dyDescent="0.25">
      <c r="A1892" t="s">
        <v>60</v>
      </c>
      <c r="B1892" t="s">
        <v>53</v>
      </c>
      <c r="C1892" t="s">
        <v>80</v>
      </c>
      <c r="D1892" t="s">
        <v>12</v>
      </c>
      <c r="E1892" t="s">
        <v>2</v>
      </c>
      <c r="F1892" s="19">
        <v>0.66666666666666696</v>
      </c>
      <c r="G1892" s="25">
        <v>16</v>
      </c>
      <c r="H1892" s="19" t="str">
        <f t="shared" si="33"/>
        <v>HRBT Away from Va Beach Non-Summer Tuesday 16</v>
      </c>
      <c r="I1892" s="12">
        <f>+HRBT!N48</f>
        <v>3014.0857142857139</v>
      </c>
    </row>
    <row r="1893" spans="1:9" x14ac:dyDescent="0.25">
      <c r="A1893" t="s">
        <v>60</v>
      </c>
      <c r="B1893" t="s">
        <v>53</v>
      </c>
      <c r="C1893" t="s">
        <v>80</v>
      </c>
      <c r="D1893" t="s">
        <v>12</v>
      </c>
      <c r="E1893" t="s">
        <v>2</v>
      </c>
      <c r="F1893" s="19">
        <v>0.70833333333333304</v>
      </c>
      <c r="G1893" s="25">
        <v>17</v>
      </c>
      <c r="H1893" s="19" t="str">
        <f t="shared" si="33"/>
        <v>HRBT Away from Va Beach Non-Summer Tuesday 17</v>
      </c>
      <c r="I1893" s="14">
        <f>+HRBT!N49</f>
        <v>3016.2</v>
      </c>
    </row>
    <row r="1894" spans="1:9" x14ac:dyDescent="0.25">
      <c r="A1894" t="s">
        <v>60</v>
      </c>
      <c r="B1894" t="s">
        <v>53</v>
      </c>
      <c r="C1894" t="s">
        <v>80</v>
      </c>
      <c r="D1894" t="s">
        <v>12</v>
      </c>
      <c r="E1894" t="s">
        <v>2</v>
      </c>
      <c r="F1894" s="19">
        <v>0.75</v>
      </c>
      <c r="G1894" s="25">
        <v>18</v>
      </c>
      <c r="H1894" s="19" t="str">
        <f t="shared" si="33"/>
        <v>HRBT Away from Va Beach Non-Summer Tuesday 18</v>
      </c>
      <c r="I1894" s="12">
        <f>+HRBT!N50</f>
        <v>2621.1714285714284</v>
      </c>
    </row>
    <row r="1895" spans="1:9" x14ac:dyDescent="0.25">
      <c r="A1895" t="s">
        <v>60</v>
      </c>
      <c r="B1895" t="s">
        <v>53</v>
      </c>
      <c r="C1895" t="s">
        <v>80</v>
      </c>
      <c r="D1895" t="s">
        <v>12</v>
      </c>
      <c r="E1895" t="s">
        <v>2</v>
      </c>
      <c r="F1895" s="19">
        <v>0.79166666666666696</v>
      </c>
      <c r="G1895" s="25">
        <v>19</v>
      </c>
      <c r="H1895" s="19" t="str">
        <f t="shared" si="33"/>
        <v>HRBT Away from Va Beach Non-Summer Tuesday 19</v>
      </c>
      <c r="I1895" s="14">
        <f>+HRBT!N51</f>
        <v>1839.9714285714285</v>
      </c>
    </row>
    <row r="1896" spans="1:9" x14ac:dyDescent="0.25">
      <c r="A1896" t="s">
        <v>60</v>
      </c>
      <c r="B1896" t="s">
        <v>53</v>
      </c>
      <c r="C1896" t="s">
        <v>80</v>
      </c>
      <c r="D1896" t="s">
        <v>12</v>
      </c>
      <c r="E1896" t="s">
        <v>2</v>
      </c>
      <c r="F1896" s="19">
        <v>0.83333333333333304</v>
      </c>
      <c r="G1896" s="25">
        <v>20</v>
      </c>
      <c r="H1896" s="19" t="str">
        <f t="shared" si="33"/>
        <v>HRBT Away from Va Beach Non-Summer Tuesday 20</v>
      </c>
      <c r="I1896" s="12">
        <f>+HRBT!N52</f>
        <v>1430.4285714285716</v>
      </c>
    </row>
    <row r="1897" spans="1:9" x14ac:dyDescent="0.25">
      <c r="A1897" t="s">
        <v>60</v>
      </c>
      <c r="B1897" t="s">
        <v>53</v>
      </c>
      <c r="C1897" t="s">
        <v>80</v>
      </c>
      <c r="D1897" t="s">
        <v>12</v>
      </c>
      <c r="E1897" t="s">
        <v>2</v>
      </c>
      <c r="F1897" s="19">
        <v>0.875</v>
      </c>
      <c r="G1897" s="25">
        <v>21</v>
      </c>
      <c r="H1897" s="19" t="str">
        <f t="shared" si="33"/>
        <v>HRBT Away from Va Beach Non-Summer Tuesday 21</v>
      </c>
      <c r="I1897" s="14">
        <f>+HRBT!N53</f>
        <v>1248.2285714285715</v>
      </c>
    </row>
    <row r="1898" spans="1:9" x14ac:dyDescent="0.25">
      <c r="A1898" t="s">
        <v>60</v>
      </c>
      <c r="B1898" t="s">
        <v>53</v>
      </c>
      <c r="C1898" t="s">
        <v>80</v>
      </c>
      <c r="D1898" t="s">
        <v>12</v>
      </c>
      <c r="E1898" t="s">
        <v>2</v>
      </c>
      <c r="F1898" s="19">
        <v>0.91666666666666696</v>
      </c>
      <c r="G1898" s="25">
        <v>22</v>
      </c>
      <c r="H1898" s="19" t="str">
        <f t="shared" si="33"/>
        <v>HRBT Away from Va Beach Non-Summer Tuesday 22</v>
      </c>
      <c r="I1898" s="12">
        <f>+HRBT!N54</f>
        <v>984.82857142857154</v>
      </c>
    </row>
    <row r="1899" spans="1:9" ht="15.75" thickBot="1" x14ac:dyDescent="0.3">
      <c r="A1899" t="s">
        <v>60</v>
      </c>
      <c r="B1899" t="s">
        <v>53</v>
      </c>
      <c r="C1899" t="s">
        <v>80</v>
      </c>
      <c r="D1899" t="s">
        <v>12</v>
      </c>
      <c r="E1899" t="s">
        <v>2</v>
      </c>
      <c r="F1899" s="19">
        <v>0.95833333333333304</v>
      </c>
      <c r="G1899" s="25">
        <v>23</v>
      </c>
      <c r="H1899" s="19" t="str">
        <f t="shared" si="33"/>
        <v>HRBT Away from Va Beach Non-Summer Tuesday 23</v>
      </c>
      <c r="I1899" s="16">
        <f>+HRBT!N55</f>
        <v>630.57142857142856</v>
      </c>
    </row>
    <row r="1900" spans="1:9" x14ac:dyDescent="0.25">
      <c r="A1900" t="s">
        <v>60</v>
      </c>
      <c r="B1900" t="s">
        <v>53</v>
      </c>
      <c r="C1900" t="s">
        <v>80</v>
      </c>
      <c r="D1900" t="s">
        <v>12</v>
      </c>
      <c r="E1900" t="s">
        <v>3</v>
      </c>
      <c r="F1900" s="19">
        <v>0</v>
      </c>
      <c r="G1900" s="25">
        <v>0</v>
      </c>
      <c r="H1900" s="19" t="str">
        <f t="shared" si="33"/>
        <v>HRBT Away from Va Beach Non-Summer Wednesday 0</v>
      </c>
      <c r="I1900" s="11">
        <f>+HRBT!O32</f>
        <v>394.70588235294116</v>
      </c>
    </row>
    <row r="1901" spans="1:9" x14ac:dyDescent="0.25">
      <c r="A1901" t="s">
        <v>60</v>
      </c>
      <c r="B1901" t="s">
        <v>53</v>
      </c>
      <c r="C1901" t="s">
        <v>80</v>
      </c>
      <c r="D1901" t="s">
        <v>12</v>
      </c>
      <c r="E1901" t="s">
        <v>3</v>
      </c>
      <c r="F1901" s="19">
        <v>4.1666666666666664E-2</v>
      </c>
      <c r="G1901" s="25">
        <v>1</v>
      </c>
      <c r="H1901" s="19" t="str">
        <f t="shared" si="33"/>
        <v>HRBT Away from Va Beach Non-Summer Wednesday 1</v>
      </c>
      <c r="I1901" s="14">
        <f>+HRBT!O33</f>
        <v>233.26470588235293</v>
      </c>
    </row>
    <row r="1902" spans="1:9" x14ac:dyDescent="0.25">
      <c r="A1902" t="s">
        <v>60</v>
      </c>
      <c r="B1902" t="s">
        <v>53</v>
      </c>
      <c r="C1902" t="s">
        <v>80</v>
      </c>
      <c r="D1902" t="s">
        <v>12</v>
      </c>
      <c r="E1902" t="s">
        <v>3</v>
      </c>
      <c r="F1902" s="19">
        <v>8.3333333333333329E-2</v>
      </c>
      <c r="G1902" s="25">
        <v>2</v>
      </c>
      <c r="H1902" s="19" t="str">
        <f t="shared" si="33"/>
        <v>HRBT Away from Va Beach Non-Summer Wednesday 2</v>
      </c>
      <c r="I1902" s="11">
        <f>+HRBT!O34</f>
        <v>196.52941176470588</v>
      </c>
    </row>
    <row r="1903" spans="1:9" x14ac:dyDescent="0.25">
      <c r="A1903" t="s">
        <v>60</v>
      </c>
      <c r="B1903" t="s">
        <v>53</v>
      </c>
      <c r="C1903" t="s">
        <v>80</v>
      </c>
      <c r="D1903" t="s">
        <v>12</v>
      </c>
      <c r="E1903" t="s">
        <v>3</v>
      </c>
      <c r="F1903" s="19">
        <v>0.125</v>
      </c>
      <c r="G1903" s="25">
        <v>3</v>
      </c>
      <c r="H1903" s="19" t="str">
        <f t="shared" si="33"/>
        <v>HRBT Away from Va Beach Non-Summer Wednesday 3</v>
      </c>
      <c r="I1903" s="14">
        <f>+HRBT!O35</f>
        <v>245.79411764705881</v>
      </c>
    </row>
    <row r="1904" spans="1:9" x14ac:dyDescent="0.25">
      <c r="A1904" t="s">
        <v>60</v>
      </c>
      <c r="B1904" t="s">
        <v>53</v>
      </c>
      <c r="C1904" t="s">
        <v>80</v>
      </c>
      <c r="D1904" t="s">
        <v>12</v>
      </c>
      <c r="E1904" t="s">
        <v>3</v>
      </c>
      <c r="F1904" s="19">
        <v>0.16666666666666699</v>
      </c>
      <c r="G1904" s="25">
        <v>4</v>
      </c>
      <c r="H1904" s="19" t="str">
        <f t="shared" si="33"/>
        <v>HRBT Away from Va Beach Non-Summer Wednesday 4</v>
      </c>
      <c r="I1904" s="11">
        <f>+HRBT!O36</f>
        <v>558.73529411764707</v>
      </c>
    </row>
    <row r="1905" spans="1:9" x14ac:dyDescent="0.25">
      <c r="A1905" t="s">
        <v>60</v>
      </c>
      <c r="B1905" t="s">
        <v>53</v>
      </c>
      <c r="C1905" t="s">
        <v>80</v>
      </c>
      <c r="D1905" t="s">
        <v>12</v>
      </c>
      <c r="E1905" t="s">
        <v>3</v>
      </c>
      <c r="F1905" s="19">
        <v>0.20833333333333301</v>
      </c>
      <c r="G1905" s="25">
        <v>5</v>
      </c>
      <c r="H1905" s="19" t="str">
        <f t="shared" si="33"/>
        <v>HRBT Away from Va Beach Non-Summer Wednesday 5</v>
      </c>
      <c r="I1905" s="14">
        <f>+HRBT!O37</f>
        <v>1607.2352941176468</v>
      </c>
    </row>
    <row r="1906" spans="1:9" x14ac:dyDescent="0.25">
      <c r="A1906" t="s">
        <v>60</v>
      </c>
      <c r="B1906" t="s">
        <v>53</v>
      </c>
      <c r="C1906" t="s">
        <v>80</v>
      </c>
      <c r="D1906" t="s">
        <v>12</v>
      </c>
      <c r="E1906" t="s">
        <v>3</v>
      </c>
      <c r="F1906" s="19">
        <v>0.25</v>
      </c>
      <c r="G1906" s="25">
        <v>6</v>
      </c>
      <c r="H1906" s="19" t="str">
        <f t="shared" si="33"/>
        <v>HRBT Away from Va Beach Non-Summer Wednesday 6</v>
      </c>
      <c r="I1906" s="11">
        <f>+HRBT!O38</f>
        <v>2887.205882352941</v>
      </c>
    </row>
    <row r="1907" spans="1:9" x14ac:dyDescent="0.25">
      <c r="A1907" t="s">
        <v>60</v>
      </c>
      <c r="B1907" t="s">
        <v>53</v>
      </c>
      <c r="C1907" t="s">
        <v>80</v>
      </c>
      <c r="D1907" t="s">
        <v>12</v>
      </c>
      <c r="E1907" t="s">
        <v>3</v>
      </c>
      <c r="F1907" s="19">
        <v>0.29166666666666702</v>
      </c>
      <c r="G1907" s="25">
        <v>7</v>
      </c>
      <c r="H1907" s="19" t="str">
        <f t="shared" si="33"/>
        <v>HRBT Away from Va Beach Non-Summer Wednesday 7</v>
      </c>
      <c r="I1907" s="14">
        <f>+HRBT!O39</f>
        <v>3066.9705882352941</v>
      </c>
    </row>
    <row r="1908" spans="1:9" x14ac:dyDescent="0.25">
      <c r="A1908" t="s">
        <v>60</v>
      </c>
      <c r="B1908" t="s">
        <v>53</v>
      </c>
      <c r="C1908" t="s">
        <v>80</v>
      </c>
      <c r="D1908" t="s">
        <v>12</v>
      </c>
      <c r="E1908" t="s">
        <v>3</v>
      </c>
      <c r="F1908" s="19">
        <v>0.33333333333333298</v>
      </c>
      <c r="G1908" s="25">
        <v>8</v>
      </c>
      <c r="H1908" s="19" t="str">
        <f t="shared" si="33"/>
        <v>HRBT Away from Va Beach Non-Summer Wednesday 8</v>
      </c>
      <c r="I1908" s="11">
        <f>+HRBT!O40</f>
        <v>2913.9705882352941</v>
      </c>
    </row>
    <row r="1909" spans="1:9" x14ac:dyDescent="0.25">
      <c r="A1909" t="s">
        <v>60</v>
      </c>
      <c r="B1909" t="s">
        <v>53</v>
      </c>
      <c r="C1909" t="s">
        <v>80</v>
      </c>
      <c r="D1909" t="s">
        <v>12</v>
      </c>
      <c r="E1909" t="s">
        <v>3</v>
      </c>
      <c r="F1909" s="19">
        <v>0.375</v>
      </c>
      <c r="G1909" s="25">
        <v>9</v>
      </c>
      <c r="H1909" s="19" t="str">
        <f t="shared" si="33"/>
        <v>HRBT Away from Va Beach Non-Summer Wednesday 9</v>
      </c>
      <c r="I1909" s="14">
        <f>+HRBT!O41</f>
        <v>2466.7352941176468</v>
      </c>
    </row>
    <row r="1910" spans="1:9" x14ac:dyDescent="0.25">
      <c r="A1910" t="s">
        <v>60</v>
      </c>
      <c r="B1910" t="s">
        <v>53</v>
      </c>
      <c r="C1910" t="s">
        <v>80</v>
      </c>
      <c r="D1910" t="s">
        <v>12</v>
      </c>
      <c r="E1910" t="s">
        <v>3</v>
      </c>
      <c r="F1910" s="19">
        <v>0.41666666666666702</v>
      </c>
      <c r="G1910" s="25">
        <v>10</v>
      </c>
      <c r="H1910" s="19" t="str">
        <f t="shared" si="33"/>
        <v>HRBT Away from Va Beach Non-Summer Wednesday 10</v>
      </c>
      <c r="I1910" s="11">
        <f>+HRBT!O42</f>
        <v>2258.8529411764703</v>
      </c>
    </row>
    <row r="1911" spans="1:9" x14ac:dyDescent="0.25">
      <c r="A1911" t="s">
        <v>60</v>
      </c>
      <c r="B1911" t="s">
        <v>53</v>
      </c>
      <c r="C1911" t="s">
        <v>80</v>
      </c>
      <c r="D1911" t="s">
        <v>12</v>
      </c>
      <c r="E1911" t="s">
        <v>3</v>
      </c>
      <c r="F1911" s="19">
        <v>0.45833333333333298</v>
      </c>
      <c r="G1911" s="25">
        <v>11</v>
      </c>
      <c r="H1911" s="19" t="str">
        <f t="shared" si="33"/>
        <v>HRBT Away from Va Beach Non-Summer Wednesday 11</v>
      </c>
      <c r="I1911" s="14">
        <f>+HRBT!O43</f>
        <v>2297</v>
      </c>
    </row>
    <row r="1912" spans="1:9" x14ac:dyDescent="0.25">
      <c r="A1912" t="s">
        <v>60</v>
      </c>
      <c r="B1912" t="s">
        <v>53</v>
      </c>
      <c r="C1912" t="s">
        <v>80</v>
      </c>
      <c r="D1912" t="s">
        <v>12</v>
      </c>
      <c r="E1912" t="s">
        <v>3</v>
      </c>
      <c r="F1912" s="19">
        <v>0.5</v>
      </c>
      <c r="G1912" s="25">
        <v>12</v>
      </c>
      <c r="H1912" s="19" t="str">
        <f t="shared" si="33"/>
        <v>HRBT Away from Va Beach Non-Summer Wednesday 12</v>
      </c>
      <c r="I1912" s="11">
        <f>+HRBT!O44</f>
        <v>2465.0588235294117</v>
      </c>
    </row>
    <row r="1913" spans="1:9" x14ac:dyDescent="0.25">
      <c r="A1913" t="s">
        <v>60</v>
      </c>
      <c r="B1913" t="s">
        <v>53</v>
      </c>
      <c r="C1913" t="s">
        <v>80</v>
      </c>
      <c r="D1913" t="s">
        <v>12</v>
      </c>
      <c r="E1913" t="s">
        <v>3</v>
      </c>
      <c r="F1913" s="19">
        <v>0.54166666666666696</v>
      </c>
      <c r="G1913" s="25">
        <v>13</v>
      </c>
      <c r="H1913" s="19" t="str">
        <f t="shared" si="33"/>
        <v>HRBT Away from Va Beach Non-Summer Wednesday 13</v>
      </c>
      <c r="I1913" s="14">
        <f>+HRBT!O45</f>
        <v>2511.4705882352941</v>
      </c>
    </row>
    <row r="1914" spans="1:9" x14ac:dyDescent="0.25">
      <c r="A1914" t="s">
        <v>60</v>
      </c>
      <c r="B1914" t="s">
        <v>53</v>
      </c>
      <c r="C1914" t="s">
        <v>80</v>
      </c>
      <c r="D1914" t="s">
        <v>12</v>
      </c>
      <c r="E1914" t="s">
        <v>3</v>
      </c>
      <c r="F1914" s="19">
        <v>0.58333333333333304</v>
      </c>
      <c r="G1914" s="25">
        <v>14</v>
      </c>
      <c r="H1914" s="19" t="str">
        <f t="shared" si="33"/>
        <v>HRBT Away from Va Beach Non-Summer Wednesday 14</v>
      </c>
      <c r="I1914" s="11">
        <f>+HRBT!O46</f>
        <v>2882.9117647058824</v>
      </c>
    </row>
    <row r="1915" spans="1:9" x14ac:dyDescent="0.25">
      <c r="A1915" t="s">
        <v>60</v>
      </c>
      <c r="B1915" t="s">
        <v>53</v>
      </c>
      <c r="C1915" t="s">
        <v>80</v>
      </c>
      <c r="D1915" t="s">
        <v>12</v>
      </c>
      <c r="E1915" t="s">
        <v>3</v>
      </c>
      <c r="F1915" s="19">
        <v>0.625</v>
      </c>
      <c r="G1915" s="25">
        <v>15</v>
      </c>
      <c r="H1915" s="19" t="str">
        <f t="shared" si="33"/>
        <v>HRBT Away from Va Beach Non-Summer Wednesday 15</v>
      </c>
      <c r="I1915" s="14">
        <f>+HRBT!O47</f>
        <v>2968.1470588235293</v>
      </c>
    </row>
    <row r="1916" spans="1:9" x14ac:dyDescent="0.25">
      <c r="A1916" t="s">
        <v>60</v>
      </c>
      <c r="B1916" t="s">
        <v>53</v>
      </c>
      <c r="C1916" t="s">
        <v>80</v>
      </c>
      <c r="D1916" t="s">
        <v>12</v>
      </c>
      <c r="E1916" t="s">
        <v>3</v>
      </c>
      <c r="F1916" s="19">
        <v>0.66666666666666696</v>
      </c>
      <c r="G1916" s="25">
        <v>16</v>
      </c>
      <c r="H1916" s="19" t="str">
        <f t="shared" si="33"/>
        <v>HRBT Away from Va Beach Non-Summer Wednesday 16</v>
      </c>
      <c r="I1916" s="11">
        <f>+HRBT!O48</f>
        <v>2931.2058823529414</v>
      </c>
    </row>
    <row r="1917" spans="1:9" x14ac:dyDescent="0.25">
      <c r="A1917" t="s">
        <v>60</v>
      </c>
      <c r="B1917" t="s">
        <v>53</v>
      </c>
      <c r="C1917" t="s">
        <v>80</v>
      </c>
      <c r="D1917" t="s">
        <v>12</v>
      </c>
      <c r="E1917" t="s">
        <v>3</v>
      </c>
      <c r="F1917" s="19">
        <v>0.70833333333333304</v>
      </c>
      <c r="G1917" s="25">
        <v>17</v>
      </c>
      <c r="H1917" s="19" t="str">
        <f t="shared" si="33"/>
        <v>HRBT Away from Va Beach Non-Summer Wednesday 17</v>
      </c>
      <c r="I1917" s="14">
        <f>+HRBT!O49</f>
        <v>2923.0294117647059</v>
      </c>
    </row>
    <row r="1918" spans="1:9" x14ac:dyDescent="0.25">
      <c r="A1918" t="s">
        <v>60</v>
      </c>
      <c r="B1918" t="s">
        <v>53</v>
      </c>
      <c r="C1918" t="s">
        <v>80</v>
      </c>
      <c r="D1918" t="s">
        <v>12</v>
      </c>
      <c r="E1918" t="s">
        <v>3</v>
      </c>
      <c r="F1918" s="19">
        <v>0.75</v>
      </c>
      <c r="G1918" s="25">
        <v>18</v>
      </c>
      <c r="H1918" s="19" t="str">
        <f t="shared" si="33"/>
        <v>HRBT Away from Va Beach Non-Summer Wednesday 18</v>
      </c>
      <c r="I1918" s="11">
        <f>+HRBT!O50</f>
        <v>2696.4411764705883</v>
      </c>
    </row>
    <row r="1919" spans="1:9" x14ac:dyDescent="0.25">
      <c r="A1919" t="s">
        <v>60</v>
      </c>
      <c r="B1919" t="s">
        <v>53</v>
      </c>
      <c r="C1919" t="s">
        <v>80</v>
      </c>
      <c r="D1919" t="s">
        <v>12</v>
      </c>
      <c r="E1919" t="s">
        <v>3</v>
      </c>
      <c r="F1919" s="19">
        <v>0.79166666666666696</v>
      </c>
      <c r="G1919" s="25">
        <v>19</v>
      </c>
      <c r="H1919" s="19" t="str">
        <f t="shared" si="33"/>
        <v>HRBT Away from Va Beach Non-Summer Wednesday 19</v>
      </c>
      <c r="I1919" s="14">
        <f>+HRBT!O51</f>
        <v>1934.4411764705881</v>
      </c>
    </row>
    <row r="1920" spans="1:9" x14ac:dyDescent="0.25">
      <c r="A1920" t="s">
        <v>60</v>
      </c>
      <c r="B1920" t="s">
        <v>53</v>
      </c>
      <c r="C1920" t="s">
        <v>80</v>
      </c>
      <c r="D1920" t="s">
        <v>12</v>
      </c>
      <c r="E1920" t="s">
        <v>3</v>
      </c>
      <c r="F1920" s="19">
        <v>0.83333333333333304</v>
      </c>
      <c r="G1920" s="25">
        <v>20</v>
      </c>
      <c r="H1920" s="19" t="str">
        <f t="shared" si="33"/>
        <v>HRBT Away from Va Beach Non-Summer Wednesday 20</v>
      </c>
      <c r="I1920" s="11">
        <f>+HRBT!O52</f>
        <v>1507.5</v>
      </c>
    </row>
    <row r="1921" spans="1:9" x14ac:dyDescent="0.25">
      <c r="A1921" t="s">
        <v>60</v>
      </c>
      <c r="B1921" t="s">
        <v>53</v>
      </c>
      <c r="C1921" t="s">
        <v>80</v>
      </c>
      <c r="D1921" t="s">
        <v>12</v>
      </c>
      <c r="E1921" t="s">
        <v>3</v>
      </c>
      <c r="F1921" s="19">
        <v>0.875</v>
      </c>
      <c r="G1921" s="25">
        <v>21</v>
      </c>
      <c r="H1921" s="19" t="str">
        <f t="shared" si="33"/>
        <v>HRBT Away from Va Beach Non-Summer Wednesday 21</v>
      </c>
      <c r="I1921" s="14">
        <f>+HRBT!O53</f>
        <v>1228.5294117647059</v>
      </c>
    </row>
    <row r="1922" spans="1:9" x14ac:dyDescent="0.25">
      <c r="A1922" t="s">
        <v>60</v>
      </c>
      <c r="B1922" t="s">
        <v>53</v>
      </c>
      <c r="C1922" t="s">
        <v>80</v>
      </c>
      <c r="D1922" t="s">
        <v>12</v>
      </c>
      <c r="E1922" t="s">
        <v>3</v>
      </c>
      <c r="F1922" s="19">
        <v>0.91666666666666696</v>
      </c>
      <c r="G1922" s="25">
        <v>22</v>
      </c>
      <c r="H1922" s="19" t="str">
        <f t="shared" si="33"/>
        <v>HRBT Away from Va Beach Non-Summer Wednesday 22</v>
      </c>
      <c r="I1922" s="11">
        <f>+HRBT!O54</f>
        <v>1000.7352941176471</v>
      </c>
    </row>
    <row r="1923" spans="1:9" ht="15.75" thickBot="1" x14ac:dyDescent="0.3">
      <c r="A1923" t="s">
        <v>60</v>
      </c>
      <c r="B1923" t="s">
        <v>53</v>
      </c>
      <c r="C1923" t="s">
        <v>80</v>
      </c>
      <c r="D1923" t="s">
        <v>12</v>
      </c>
      <c r="E1923" t="s">
        <v>3</v>
      </c>
      <c r="F1923" s="19">
        <v>0.95833333333333304</v>
      </c>
      <c r="G1923" s="25">
        <v>23</v>
      </c>
      <c r="H1923" s="19" t="str">
        <f t="shared" si="33"/>
        <v>HRBT Away from Va Beach Non-Summer Wednesday 23</v>
      </c>
      <c r="I1923" s="16">
        <f>+HRBT!O55</f>
        <v>682.85294117647061</v>
      </c>
    </row>
    <row r="1924" spans="1:9" x14ac:dyDescent="0.25">
      <c r="A1924" t="s">
        <v>60</v>
      </c>
      <c r="B1924" t="s">
        <v>53</v>
      </c>
      <c r="C1924" t="s">
        <v>80</v>
      </c>
      <c r="D1924" t="s">
        <v>12</v>
      </c>
      <c r="E1924" t="s">
        <v>4</v>
      </c>
      <c r="F1924" s="19">
        <v>0</v>
      </c>
      <c r="G1924" s="25">
        <v>0</v>
      </c>
      <c r="H1924" s="19" t="str">
        <f t="shared" si="33"/>
        <v>HRBT Away from Va Beach Non-Summer Thursday 0</v>
      </c>
      <c r="I1924" s="11">
        <f>+HRBT!P32</f>
        <v>437.05714285714288</v>
      </c>
    </row>
    <row r="1925" spans="1:9" x14ac:dyDescent="0.25">
      <c r="A1925" t="s">
        <v>60</v>
      </c>
      <c r="B1925" t="s">
        <v>53</v>
      </c>
      <c r="C1925" t="s">
        <v>80</v>
      </c>
      <c r="D1925" t="s">
        <v>12</v>
      </c>
      <c r="E1925" t="s">
        <v>4</v>
      </c>
      <c r="F1925" s="19">
        <v>4.1666666666666664E-2</v>
      </c>
      <c r="G1925" s="25">
        <v>1</v>
      </c>
      <c r="H1925" s="19" t="str">
        <f t="shared" si="33"/>
        <v>HRBT Away from Va Beach Non-Summer Thursday 1</v>
      </c>
      <c r="I1925" s="14">
        <f>+HRBT!P33</f>
        <v>260.1142857142857</v>
      </c>
    </row>
    <row r="1926" spans="1:9" x14ac:dyDescent="0.25">
      <c r="A1926" t="s">
        <v>60</v>
      </c>
      <c r="B1926" t="s">
        <v>53</v>
      </c>
      <c r="C1926" t="s">
        <v>80</v>
      </c>
      <c r="D1926" t="s">
        <v>12</v>
      </c>
      <c r="E1926" t="s">
        <v>4</v>
      </c>
      <c r="F1926" s="19">
        <v>8.3333333333333329E-2</v>
      </c>
      <c r="G1926" s="25">
        <v>2</v>
      </c>
      <c r="H1926" s="19" t="str">
        <f t="shared" si="33"/>
        <v>HRBT Away from Va Beach Non-Summer Thursday 2</v>
      </c>
      <c r="I1926" s="11">
        <f>+HRBT!P34</f>
        <v>226.97142857142856</v>
      </c>
    </row>
    <row r="1927" spans="1:9" x14ac:dyDescent="0.25">
      <c r="A1927" t="s">
        <v>60</v>
      </c>
      <c r="B1927" t="s">
        <v>53</v>
      </c>
      <c r="C1927" t="s">
        <v>80</v>
      </c>
      <c r="D1927" t="s">
        <v>12</v>
      </c>
      <c r="E1927" t="s">
        <v>4</v>
      </c>
      <c r="F1927" s="19">
        <v>0.125</v>
      </c>
      <c r="G1927" s="25">
        <v>3</v>
      </c>
      <c r="H1927" s="19" t="str">
        <f t="shared" si="33"/>
        <v>HRBT Away from Va Beach Non-Summer Thursday 3</v>
      </c>
      <c r="I1927" s="14">
        <f>+HRBT!P35</f>
        <v>243.6</v>
      </c>
    </row>
    <row r="1928" spans="1:9" x14ac:dyDescent="0.25">
      <c r="A1928" t="s">
        <v>60</v>
      </c>
      <c r="B1928" t="s">
        <v>53</v>
      </c>
      <c r="C1928" t="s">
        <v>80</v>
      </c>
      <c r="D1928" t="s">
        <v>12</v>
      </c>
      <c r="E1928" t="s">
        <v>4</v>
      </c>
      <c r="F1928" s="19">
        <v>0.16666666666666699</v>
      </c>
      <c r="G1928" s="25">
        <v>4</v>
      </c>
      <c r="H1928" s="19" t="str">
        <f t="shared" si="33"/>
        <v>HRBT Away from Va Beach Non-Summer Thursday 4</v>
      </c>
      <c r="I1928" s="11">
        <f>+HRBT!P36</f>
        <v>563.37142857142851</v>
      </c>
    </row>
    <row r="1929" spans="1:9" x14ac:dyDescent="0.25">
      <c r="A1929" t="s">
        <v>60</v>
      </c>
      <c r="B1929" t="s">
        <v>53</v>
      </c>
      <c r="C1929" t="s">
        <v>80</v>
      </c>
      <c r="D1929" t="s">
        <v>12</v>
      </c>
      <c r="E1929" t="s">
        <v>4</v>
      </c>
      <c r="F1929" s="19">
        <v>0.20833333333333301</v>
      </c>
      <c r="G1929" s="25">
        <v>5</v>
      </c>
      <c r="H1929" s="19" t="str">
        <f t="shared" si="33"/>
        <v>HRBT Away from Va Beach Non-Summer Thursday 5</v>
      </c>
      <c r="I1929" s="14">
        <f>+HRBT!P37</f>
        <v>1583.3714285714286</v>
      </c>
    </row>
    <row r="1930" spans="1:9" x14ac:dyDescent="0.25">
      <c r="A1930" t="s">
        <v>60</v>
      </c>
      <c r="B1930" t="s">
        <v>53</v>
      </c>
      <c r="C1930" t="s">
        <v>80</v>
      </c>
      <c r="D1930" t="s">
        <v>12</v>
      </c>
      <c r="E1930" t="s">
        <v>4</v>
      </c>
      <c r="F1930" s="19">
        <v>0.25</v>
      </c>
      <c r="G1930" s="25">
        <v>6</v>
      </c>
      <c r="H1930" s="19" t="str">
        <f t="shared" si="33"/>
        <v>HRBT Away from Va Beach Non-Summer Thursday 6</v>
      </c>
      <c r="I1930" s="11">
        <f>+HRBT!P38</f>
        <v>2849.5714285714284</v>
      </c>
    </row>
    <row r="1931" spans="1:9" x14ac:dyDescent="0.25">
      <c r="A1931" t="s">
        <v>60</v>
      </c>
      <c r="B1931" t="s">
        <v>53</v>
      </c>
      <c r="C1931" t="s">
        <v>80</v>
      </c>
      <c r="D1931" t="s">
        <v>12</v>
      </c>
      <c r="E1931" t="s">
        <v>4</v>
      </c>
      <c r="F1931" s="19">
        <v>0.29166666666666702</v>
      </c>
      <c r="G1931" s="25">
        <v>7</v>
      </c>
      <c r="H1931" s="19" t="str">
        <f t="shared" si="33"/>
        <v>HRBT Away from Va Beach Non-Summer Thursday 7</v>
      </c>
      <c r="I1931" s="14">
        <f>+HRBT!P39</f>
        <v>3116.0857142857144</v>
      </c>
    </row>
    <row r="1932" spans="1:9" x14ac:dyDescent="0.25">
      <c r="A1932" t="s">
        <v>60</v>
      </c>
      <c r="B1932" t="s">
        <v>53</v>
      </c>
      <c r="C1932" t="s">
        <v>80</v>
      </c>
      <c r="D1932" t="s">
        <v>12</v>
      </c>
      <c r="E1932" t="s">
        <v>4</v>
      </c>
      <c r="F1932" s="19">
        <v>0.33333333333333298</v>
      </c>
      <c r="G1932" s="25">
        <v>8</v>
      </c>
      <c r="H1932" s="19" t="str">
        <f t="shared" si="33"/>
        <v>HRBT Away from Va Beach Non-Summer Thursday 8</v>
      </c>
      <c r="I1932" s="11">
        <f>+HRBT!P40</f>
        <v>2892.9142857142856</v>
      </c>
    </row>
    <row r="1933" spans="1:9" x14ac:dyDescent="0.25">
      <c r="A1933" t="s">
        <v>60</v>
      </c>
      <c r="B1933" t="s">
        <v>53</v>
      </c>
      <c r="C1933" t="s">
        <v>80</v>
      </c>
      <c r="D1933" t="s">
        <v>12</v>
      </c>
      <c r="E1933" t="s">
        <v>4</v>
      </c>
      <c r="F1933" s="19">
        <v>0.375</v>
      </c>
      <c r="G1933" s="25">
        <v>9</v>
      </c>
      <c r="H1933" s="19" t="str">
        <f t="shared" si="33"/>
        <v>HRBT Away from Va Beach Non-Summer Thursday 9</v>
      </c>
      <c r="I1933" s="14">
        <f>+HRBT!P41</f>
        <v>2549.3999999999996</v>
      </c>
    </row>
    <row r="1934" spans="1:9" x14ac:dyDescent="0.25">
      <c r="A1934" t="s">
        <v>60</v>
      </c>
      <c r="B1934" t="s">
        <v>53</v>
      </c>
      <c r="C1934" t="s">
        <v>80</v>
      </c>
      <c r="D1934" t="s">
        <v>12</v>
      </c>
      <c r="E1934" t="s">
        <v>4</v>
      </c>
      <c r="F1934" s="19">
        <v>0.41666666666666702</v>
      </c>
      <c r="G1934" s="25">
        <v>10</v>
      </c>
      <c r="H1934" s="19" t="str">
        <f t="shared" si="33"/>
        <v>HRBT Away from Va Beach Non-Summer Thursday 10</v>
      </c>
      <c r="I1934" s="11">
        <f>+HRBT!P42</f>
        <v>2328.3999999999996</v>
      </c>
    </row>
    <row r="1935" spans="1:9" x14ac:dyDescent="0.25">
      <c r="A1935" t="s">
        <v>60</v>
      </c>
      <c r="B1935" t="s">
        <v>53</v>
      </c>
      <c r="C1935" t="s">
        <v>80</v>
      </c>
      <c r="D1935" t="s">
        <v>12</v>
      </c>
      <c r="E1935" t="s">
        <v>4</v>
      </c>
      <c r="F1935" s="19">
        <v>0.45833333333333298</v>
      </c>
      <c r="G1935" s="25">
        <v>11</v>
      </c>
      <c r="H1935" s="19" t="str">
        <f t="shared" si="33"/>
        <v>HRBT Away from Va Beach Non-Summer Thursday 11</v>
      </c>
      <c r="I1935" s="14">
        <f>+HRBT!P43</f>
        <v>2424.7999999999997</v>
      </c>
    </row>
    <row r="1936" spans="1:9" x14ac:dyDescent="0.25">
      <c r="A1936" t="s">
        <v>60</v>
      </c>
      <c r="B1936" t="s">
        <v>53</v>
      </c>
      <c r="C1936" t="s">
        <v>80</v>
      </c>
      <c r="D1936" t="s">
        <v>12</v>
      </c>
      <c r="E1936" t="s">
        <v>4</v>
      </c>
      <c r="F1936" s="19">
        <v>0.5</v>
      </c>
      <c r="G1936" s="25">
        <v>12</v>
      </c>
      <c r="H1936" s="19" t="str">
        <f t="shared" si="33"/>
        <v>HRBT Away from Va Beach Non-Summer Thursday 12</v>
      </c>
      <c r="I1936" s="11">
        <f>+HRBT!P44</f>
        <v>2555.6571428571428</v>
      </c>
    </row>
    <row r="1937" spans="1:9" x14ac:dyDescent="0.25">
      <c r="A1937" t="s">
        <v>60</v>
      </c>
      <c r="B1937" t="s">
        <v>53</v>
      </c>
      <c r="C1937" t="s">
        <v>80</v>
      </c>
      <c r="D1937" t="s">
        <v>12</v>
      </c>
      <c r="E1937" t="s">
        <v>4</v>
      </c>
      <c r="F1937" s="19">
        <v>0.54166666666666696</v>
      </c>
      <c r="G1937" s="25">
        <v>13</v>
      </c>
      <c r="H1937" s="19" t="str">
        <f t="shared" si="33"/>
        <v>HRBT Away from Va Beach Non-Summer Thursday 13</v>
      </c>
      <c r="I1937" s="14">
        <f>+HRBT!P45</f>
        <v>2607.457142857143</v>
      </c>
    </row>
    <row r="1938" spans="1:9" x14ac:dyDescent="0.25">
      <c r="A1938" t="s">
        <v>60</v>
      </c>
      <c r="B1938" t="s">
        <v>53</v>
      </c>
      <c r="C1938" t="s">
        <v>80</v>
      </c>
      <c r="D1938" t="s">
        <v>12</v>
      </c>
      <c r="E1938" t="s">
        <v>4</v>
      </c>
      <c r="F1938" s="19">
        <v>0.58333333333333304</v>
      </c>
      <c r="G1938" s="25">
        <v>14</v>
      </c>
      <c r="H1938" s="19" t="str">
        <f t="shared" si="33"/>
        <v>HRBT Away from Va Beach Non-Summer Thursday 14</v>
      </c>
      <c r="I1938" s="11">
        <f>+HRBT!P46</f>
        <v>2778.0285714285719</v>
      </c>
    </row>
    <row r="1939" spans="1:9" x14ac:dyDescent="0.25">
      <c r="A1939" t="s">
        <v>60</v>
      </c>
      <c r="B1939" t="s">
        <v>53</v>
      </c>
      <c r="C1939" t="s">
        <v>80</v>
      </c>
      <c r="D1939" t="s">
        <v>12</v>
      </c>
      <c r="E1939" t="s">
        <v>4</v>
      </c>
      <c r="F1939" s="19">
        <v>0.625</v>
      </c>
      <c r="G1939" s="25">
        <v>15</v>
      </c>
      <c r="H1939" s="19" t="str">
        <f t="shared" si="33"/>
        <v>HRBT Away from Va Beach Non-Summer Thursday 15</v>
      </c>
      <c r="I1939" s="14">
        <f>+HRBT!P47</f>
        <v>2946.5714285714284</v>
      </c>
    </row>
    <row r="1940" spans="1:9" x14ac:dyDescent="0.25">
      <c r="A1940" t="s">
        <v>60</v>
      </c>
      <c r="B1940" t="s">
        <v>53</v>
      </c>
      <c r="C1940" t="s">
        <v>80</v>
      </c>
      <c r="D1940" t="s">
        <v>12</v>
      </c>
      <c r="E1940" t="s">
        <v>4</v>
      </c>
      <c r="F1940" s="19">
        <v>0.66666666666666696</v>
      </c>
      <c r="G1940" s="25">
        <v>16</v>
      </c>
      <c r="H1940" s="19" t="str">
        <f t="shared" si="33"/>
        <v>HRBT Away from Va Beach Non-Summer Thursday 16</v>
      </c>
      <c r="I1940" s="11">
        <f>+HRBT!P48</f>
        <v>2967.1714285714288</v>
      </c>
    </row>
    <row r="1941" spans="1:9" x14ac:dyDescent="0.25">
      <c r="A1941" t="s">
        <v>60</v>
      </c>
      <c r="B1941" t="s">
        <v>53</v>
      </c>
      <c r="C1941" t="s">
        <v>80</v>
      </c>
      <c r="D1941" t="s">
        <v>12</v>
      </c>
      <c r="E1941" t="s">
        <v>4</v>
      </c>
      <c r="F1941" s="19">
        <v>0.70833333333333304</v>
      </c>
      <c r="G1941" s="25">
        <v>17</v>
      </c>
      <c r="H1941" s="19" t="str">
        <f t="shared" ref="H1941:H2004" si="34">+CONCATENATE(A1941," ",C1941," ",D1941," ",E1941," ",G1941)</f>
        <v>HRBT Away from Va Beach Non-Summer Thursday 17</v>
      </c>
      <c r="I1941" s="14">
        <f>+HRBT!P49</f>
        <v>3009.3428571428572</v>
      </c>
    </row>
    <row r="1942" spans="1:9" x14ac:dyDescent="0.25">
      <c r="A1942" t="s">
        <v>60</v>
      </c>
      <c r="B1942" t="s">
        <v>53</v>
      </c>
      <c r="C1942" t="s">
        <v>80</v>
      </c>
      <c r="D1942" t="s">
        <v>12</v>
      </c>
      <c r="E1942" t="s">
        <v>4</v>
      </c>
      <c r="F1942" s="19">
        <v>0.75</v>
      </c>
      <c r="G1942" s="25">
        <v>18</v>
      </c>
      <c r="H1942" s="19" t="str">
        <f t="shared" si="34"/>
        <v>HRBT Away from Va Beach Non-Summer Thursday 18</v>
      </c>
      <c r="I1942" s="11">
        <f>+HRBT!P50</f>
        <v>2713.1428571428573</v>
      </c>
    </row>
    <row r="1943" spans="1:9" x14ac:dyDescent="0.25">
      <c r="A1943" t="s">
        <v>60</v>
      </c>
      <c r="B1943" t="s">
        <v>53</v>
      </c>
      <c r="C1943" t="s">
        <v>80</v>
      </c>
      <c r="D1943" t="s">
        <v>12</v>
      </c>
      <c r="E1943" t="s">
        <v>4</v>
      </c>
      <c r="F1943" s="19">
        <v>0.79166666666666696</v>
      </c>
      <c r="G1943" s="25">
        <v>19</v>
      </c>
      <c r="H1943" s="19" t="str">
        <f t="shared" si="34"/>
        <v>HRBT Away from Va Beach Non-Summer Thursday 19</v>
      </c>
      <c r="I1943" s="14">
        <f>+HRBT!P51</f>
        <v>2155.6571428571428</v>
      </c>
    </row>
    <row r="1944" spans="1:9" x14ac:dyDescent="0.25">
      <c r="A1944" t="s">
        <v>60</v>
      </c>
      <c r="B1944" t="s">
        <v>53</v>
      </c>
      <c r="C1944" t="s">
        <v>80</v>
      </c>
      <c r="D1944" t="s">
        <v>12</v>
      </c>
      <c r="E1944" t="s">
        <v>4</v>
      </c>
      <c r="F1944" s="19">
        <v>0.83333333333333304</v>
      </c>
      <c r="G1944" s="25">
        <v>20</v>
      </c>
      <c r="H1944" s="19" t="str">
        <f t="shared" si="34"/>
        <v>HRBT Away from Va Beach Non-Summer Thursday 20</v>
      </c>
      <c r="I1944" s="11">
        <f>+HRBT!P52</f>
        <v>1643.7142857142858</v>
      </c>
    </row>
    <row r="1945" spans="1:9" x14ac:dyDescent="0.25">
      <c r="A1945" t="s">
        <v>60</v>
      </c>
      <c r="B1945" t="s">
        <v>53</v>
      </c>
      <c r="C1945" t="s">
        <v>80</v>
      </c>
      <c r="D1945" t="s">
        <v>12</v>
      </c>
      <c r="E1945" t="s">
        <v>4</v>
      </c>
      <c r="F1945" s="19">
        <v>0.875</v>
      </c>
      <c r="G1945" s="25">
        <v>21</v>
      </c>
      <c r="H1945" s="19" t="str">
        <f t="shared" si="34"/>
        <v>HRBT Away from Va Beach Non-Summer Thursday 21</v>
      </c>
      <c r="I1945" s="14">
        <f>+HRBT!P53</f>
        <v>1330.9428571428573</v>
      </c>
    </row>
    <row r="1946" spans="1:9" x14ac:dyDescent="0.25">
      <c r="A1946" t="s">
        <v>60</v>
      </c>
      <c r="B1946" t="s">
        <v>53</v>
      </c>
      <c r="C1946" t="s">
        <v>80</v>
      </c>
      <c r="D1946" t="s">
        <v>12</v>
      </c>
      <c r="E1946" t="s">
        <v>4</v>
      </c>
      <c r="F1946" s="19">
        <v>0.91666666666666696</v>
      </c>
      <c r="G1946" s="25">
        <v>22</v>
      </c>
      <c r="H1946" s="19" t="str">
        <f t="shared" si="34"/>
        <v>HRBT Away from Va Beach Non-Summer Thursday 22</v>
      </c>
      <c r="I1946" s="11">
        <f>+HRBT!P54</f>
        <v>1101.3714285714286</v>
      </c>
    </row>
    <row r="1947" spans="1:9" ht="15.75" thickBot="1" x14ac:dyDescent="0.3">
      <c r="A1947" t="s">
        <v>60</v>
      </c>
      <c r="B1947" t="s">
        <v>53</v>
      </c>
      <c r="C1947" t="s">
        <v>80</v>
      </c>
      <c r="D1947" t="s">
        <v>12</v>
      </c>
      <c r="E1947" t="s">
        <v>4</v>
      </c>
      <c r="F1947" s="19">
        <v>0.95833333333333304</v>
      </c>
      <c r="G1947" s="25">
        <v>23</v>
      </c>
      <c r="H1947" s="19" t="str">
        <f t="shared" si="34"/>
        <v>HRBT Away from Va Beach Non-Summer Thursday 23</v>
      </c>
      <c r="I1947" s="16">
        <f>+HRBT!P55</f>
        <v>741.02857142857147</v>
      </c>
    </row>
    <row r="1948" spans="1:9" x14ac:dyDescent="0.25">
      <c r="A1948" t="s">
        <v>60</v>
      </c>
      <c r="B1948" t="s">
        <v>53</v>
      </c>
      <c r="C1948" t="s">
        <v>80</v>
      </c>
      <c r="D1948" t="s">
        <v>12</v>
      </c>
      <c r="E1948" t="s">
        <v>5</v>
      </c>
      <c r="F1948" s="19">
        <v>0</v>
      </c>
      <c r="G1948" s="25">
        <v>0</v>
      </c>
      <c r="H1948" s="19" t="str">
        <f t="shared" si="34"/>
        <v>HRBT Away from Va Beach Non-Summer Friday 0</v>
      </c>
      <c r="I1948" s="11">
        <f>+HRBT!Q32</f>
        <v>518.44444444444446</v>
      </c>
    </row>
    <row r="1949" spans="1:9" x14ac:dyDescent="0.25">
      <c r="A1949" t="s">
        <v>60</v>
      </c>
      <c r="B1949" t="s">
        <v>53</v>
      </c>
      <c r="C1949" t="s">
        <v>80</v>
      </c>
      <c r="D1949" t="s">
        <v>12</v>
      </c>
      <c r="E1949" t="s">
        <v>5</v>
      </c>
      <c r="F1949" s="19">
        <v>4.1666666666666664E-2</v>
      </c>
      <c r="G1949" s="25">
        <v>1</v>
      </c>
      <c r="H1949" s="19" t="str">
        <f t="shared" si="34"/>
        <v>HRBT Away from Va Beach Non-Summer Friday 1</v>
      </c>
      <c r="I1949" s="14">
        <f>+HRBT!Q33</f>
        <v>315.02777777777777</v>
      </c>
    </row>
    <row r="1950" spans="1:9" x14ac:dyDescent="0.25">
      <c r="A1950" t="s">
        <v>60</v>
      </c>
      <c r="B1950" t="s">
        <v>53</v>
      </c>
      <c r="C1950" t="s">
        <v>80</v>
      </c>
      <c r="D1950" t="s">
        <v>12</v>
      </c>
      <c r="E1950" t="s">
        <v>5</v>
      </c>
      <c r="F1950" s="19">
        <v>8.3333333333333329E-2</v>
      </c>
      <c r="G1950" s="25">
        <v>2</v>
      </c>
      <c r="H1950" s="19" t="str">
        <f t="shared" si="34"/>
        <v>HRBT Away from Va Beach Non-Summer Friday 2</v>
      </c>
      <c r="I1950" s="11">
        <f>+HRBT!Q34</f>
        <v>258.66666666666663</v>
      </c>
    </row>
    <row r="1951" spans="1:9" x14ac:dyDescent="0.25">
      <c r="A1951" t="s">
        <v>60</v>
      </c>
      <c r="B1951" t="s">
        <v>53</v>
      </c>
      <c r="C1951" t="s">
        <v>80</v>
      </c>
      <c r="D1951" t="s">
        <v>12</v>
      </c>
      <c r="E1951" t="s">
        <v>5</v>
      </c>
      <c r="F1951" s="19">
        <v>0.125</v>
      </c>
      <c r="G1951" s="25">
        <v>3</v>
      </c>
      <c r="H1951" s="19" t="str">
        <f t="shared" si="34"/>
        <v>HRBT Away from Va Beach Non-Summer Friday 3</v>
      </c>
      <c r="I1951" s="14">
        <f>+HRBT!Q35</f>
        <v>269.86111111111109</v>
      </c>
    </row>
    <row r="1952" spans="1:9" x14ac:dyDescent="0.25">
      <c r="A1952" t="s">
        <v>60</v>
      </c>
      <c r="B1952" t="s">
        <v>53</v>
      </c>
      <c r="C1952" t="s">
        <v>80</v>
      </c>
      <c r="D1952" t="s">
        <v>12</v>
      </c>
      <c r="E1952" t="s">
        <v>5</v>
      </c>
      <c r="F1952" s="19">
        <v>0.16666666666666699</v>
      </c>
      <c r="G1952" s="25">
        <v>4</v>
      </c>
      <c r="H1952" s="19" t="str">
        <f t="shared" si="34"/>
        <v>HRBT Away from Va Beach Non-Summer Friday 4</v>
      </c>
      <c r="I1952" s="11">
        <f>+HRBT!Q36</f>
        <v>554.33333333333326</v>
      </c>
    </row>
    <row r="1953" spans="1:9" x14ac:dyDescent="0.25">
      <c r="A1953" t="s">
        <v>60</v>
      </c>
      <c r="B1953" t="s">
        <v>53</v>
      </c>
      <c r="C1953" t="s">
        <v>80</v>
      </c>
      <c r="D1953" t="s">
        <v>12</v>
      </c>
      <c r="E1953" t="s">
        <v>5</v>
      </c>
      <c r="F1953" s="19">
        <v>0.20833333333333301</v>
      </c>
      <c r="G1953" s="25">
        <v>5</v>
      </c>
      <c r="H1953" s="19" t="str">
        <f t="shared" si="34"/>
        <v>HRBT Away from Va Beach Non-Summer Friday 5</v>
      </c>
      <c r="I1953" s="14">
        <f>+HRBT!Q37</f>
        <v>1491.0833333333335</v>
      </c>
    </row>
    <row r="1954" spans="1:9" x14ac:dyDescent="0.25">
      <c r="A1954" t="s">
        <v>60</v>
      </c>
      <c r="B1954" t="s">
        <v>53</v>
      </c>
      <c r="C1954" t="s">
        <v>80</v>
      </c>
      <c r="D1954" t="s">
        <v>12</v>
      </c>
      <c r="E1954" t="s">
        <v>5</v>
      </c>
      <c r="F1954" s="19">
        <v>0.25</v>
      </c>
      <c r="G1954" s="25">
        <v>6</v>
      </c>
      <c r="H1954" s="19" t="str">
        <f t="shared" si="34"/>
        <v>HRBT Away from Va Beach Non-Summer Friday 6</v>
      </c>
      <c r="I1954" s="11">
        <f>+HRBT!Q38</f>
        <v>2714.333333333333</v>
      </c>
    </row>
    <row r="1955" spans="1:9" x14ac:dyDescent="0.25">
      <c r="A1955" t="s">
        <v>60</v>
      </c>
      <c r="B1955" t="s">
        <v>53</v>
      </c>
      <c r="C1955" t="s">
        <v>80</v>
      </c>
      <c r="D1955" t="s">
        <v>12</v>
      </c>
      <c r="E1955" t="s">
        <v>5</v>
      </c>
      <c r="F1955" s="19">
        <v>0.29166666666666702</v>
      </c>
      <c r="G1955" s="25">
        <v>7</v>
      </c>
      <c r="H1955" s="19" t="str">
        <f t="shared" si="34"/>
        <v>HRBT Away from Va Beach Non-Summer Friday 7</v>
      </c>
      <c r="I1955" s="14">
        <f>+HRBT!Q39</f>
        <v>2963.0833333333335</v>
      </c>
    </row>
    <row r="1956" spans="1:9" x14ac:dyDescent="0.25">
      <c r="A1956" t="s">
        <v>60</v>
      </c>
      <c r="B1956" t="s">
        <v>53</v>
      </c>
      <c r="C1956" t="s">
        <v>80</v>
      </c>
      <c r="D1956" t="s">
        <v>12</v>
      </c>
      <c r="E1956" t="s">
        <v>5</v>
      </c>
      <c r="F1956" s="19">
        <v>0.33333333333333298</v>
      </c>
      <c r="G1956" s="25">
        <v>8</v>
      </c>
      <c r="H1956" s="19" t="str">
        <f t="shared" si="34"/>
        <v>HRBT Away from Va Beach Non-Summer Friday 8</v>
      </c>
      <c r="I1956" s="11">
        <f>+HRBT!Q40</f>
        <v>2742.083333333333</v>
      </c>
    </row>
    <row r="1957" spans="1:9" x14ac:dyDescent="0.25">
      <c r="A1957" t="s">
        <v>60</v>
      </c>
      <c r="B1957" t="s">
        <v>53</v>
      </c>
      <c r="C1957" t="s">
        <v>80</v>
      </c>
      <c r="D1957" t="s">
        <v>12</v>
      </c>
      <c r="E1957" t="s">
        <v>5</v>
      </c>
      <c r="F1957" s="19">
        <v>0.375</v>
      </c>
      <c r="G1957" s="25">
        <v>9</v>
      </c>
      <c r="H1957" s="19" t="str">
        <f t="shared" si="34"/>
        <v>HRBT Away from Va Beach Non-Summer Friday 9</v>
      </c>
      <c r="I1957" s="14">
        <f>+HRBT!Q41</f>
        <v>2580.6666666666665</v>
      </c>
    </row>
    <row r="1958" spans="1:9" x14ac:dyDescent="0.25">
      <c r="A1958" t="s">
        <v>60</v>
      </c>
      <c r="B1958" t="s">
        <v>53</v>
      </c>
      <c r="C1958" t="s">
        <v>80</v>
      </c>
      <c r="D1958" t="s">
        <v>12</v>
      </c>
      <c r="E1958" t="s">
        <v>5</v>
      </c>
      <c r="F1958" s="19">
        <v>0.41666666666666702</v>
      </c>
      <c r="G1958" s="25">
        <v>10</v>
      </c>
      <c r="H1958" s="19" t="str">
        <f t="shared" si="34"/>
        <v>HRBT Away from Va Beach Non-Summer Friday 10</v>
      </c>
      <c r="I1958" s="11">
        <f>+HRBT!Q42</f>
        <v>2567.1388888888887</v>
      </c>
    </row>
    <row r="1959" spans="1:9" x14ac:dyDescent="0.25">
      <c r="A1959" t="s">
        <v>60</v>
      </c>
      <c r="B1959" t="s">
        <v>53</v>
      </c>
      <c r="C1959" t="s">
        <v>80</v>
      </c>
      <c r="D1959" t="s">
        <v>12</v>
      </c>
      <c r="E1959" t="s">
        <v>5</v>
      </c>
      <c r="F1959" s="19">
        <v>0.45833333333333298</v>
      </c>
      <c r="G1959" s="25">
        <v>11</v>
      </c>
      <c r="H1959" s="19" t="str">
        <f t="shared" si="34"/>
        <v>HRBT Away from Va Beach Non-Summer Friday 11</v>
      </c>
      <c r="I1959" s="14">
        <f>+HRBT!Q43</f>
        <v>2711</v>
      </c>
    </row>
    <row r="1960" spans="1:9" x14ac:dyDescent="0.25">
      <c r="A1960" t="s">
        <v>60</v>
      </c>
      <c r="B1960" t="s">
        <v>53</v>
      </c>
      <c r="C1960" t="s">
        <v>80</v>
      </c>
      <c r="D1960" t="s">
        <v>12</v>
      </c>
      <c r="E1960" t="s">
        <v>5</v>
      </c>
      <c r="F1960" s="19">
        <v>0.5</v>
      </c>
      <c r="G1960" s="25">
        <v>12</v>
      </c>
      <c r="H1960" s="19" t="str">
        <f t="shared" si="34"/>
        <v>HRBT Away from Va Beach Non-Summer Friday 12</v>
      </c>
      <c r="I1960" s="11">
        <f>+HRBT!Q44</f>
        <v>2814.7222222222222</v>
      </c>
    </row>
    <row r="1961" spans="1:9" x14ac:dyDescent="0.25">
      <c r="A1961" t="s">
        <v>60</v>
      </c>
      <c r="B1961" t="s">
        <v>53</v>
      </c>
      <c r="C1961" t="s">
        <v>80</v>
      </c>
      <c r="D1961" t="s">
        <v>12</v>
      </c>
      <c r="E1961" t="s">
        <v>5</v>
      </c>
      <c r="F1961" s="19">
        <v>0.54166666666666696</v>
      </c>
      <c r="G1961" s="25">
        <v>13</v>
      </c>
      <c r="H1961" s="19" t="str">
        <f t="shared" si="34"/>
        <v>HRBT Away from Va Beach Non-Summer Friday 13</v>
      </c>
      <c r="I1961" s="14">
        <f>+HRBT!Q45</f>
        <v>2835.9722222222222</v>
      </c>
    </row>
    <row r="1962" spans="1:9" x14ac:dyDescent="0.25">
      <c r="A1962" t="s">
        <v>60</v>
      </c>
      <c r="B1962" t="s">
        <v>53</v>
      </c>
      <c r="C1962" t="s">
        <v>80</v>
      </c>
      <c r="D1962" t="s">
        <v>12</v>
      </c>
      <c r="E1962" t="s">
        <v>5</v>
      </c>
      <c r="F1962" s="19">
        <v>0.58333333333333304</v>
      </c>
      <c r="G1962" s="25">
        <v>14</v>
      </c>
      <c r="H1962" s="19" t="str">
        <f t="shared" si="34"/>
        <v>HRBT Away from Va Beach Non-Summer Friday 14</v>
      </c>
      <c r="I1962" s="11">
        <f>+HRBT!Q46</f>
        <v>2784</v>
      </c>
    </row>
    <row r="1963" spans="1:9" x14ac:dyDescent="0.25">
      <c r="A1963" t="s">
        <v>60</v>
      </c>
      <c r="B1963" t="s">
        <v>53</v>
      </c>
      <c r="C1963" t="s">
        <v>80</v>
      </c>
      <c r="D1963" t="s">
        <v>12</v>
      </c>
      <c r="E1963" t="s">
        <v>5</v>
      </c>
      <c r="F1963" s="19">
        <v>0.625</v>
      </c>
      <c r="G1963" s="25">
        <v>15</v>
      </c>
      <c r="H1963" s="19" t="str">
        <f t="shared" si="34"/>
        <v>HRBT Away from Va Beach Non-Summer Friday 15</v>
      </c>
      <c r="I1963" s="14">
        <f>+HRBT!Q47</f>
        <v>2774.166666666667</v>
      </c>
    </row>
    <row r="1964" spans="1:9" x14ac:dyDescent="0.25">
      <c r="A1964" t="s">
        <v>60</v>
      </c>
      <c r="B1964" t="s">
        <v>53</v>
      </c>
      <c r="C1964" t="s">
        <v>80</v>
      </c>
      <c r="D1964" t="s">
        <v>12</v>
      </c>
      <c r="E1964" t="s">
        <v>5</v>
      </c>
      <c r="F1964" s="19">
        <v>0.66666666666666696</v>
      </c>
      <c r="G1964" s="25">
        <v>16</v>
      </c>
      <c r="H1964" s="19" t="str">
        <f t="shared" si="34"/>
        <v>HRBT Away from Va Beach Non-Summer Friday 16</v>
      </c>
      <c r="I1964" s="11">
        <f>+HRBT!Q48</f>
        <v>2781.8888888888887</v>
      </c>
    </row>
    <row r="1965" spans="1:9" x14ac:dyDescent="0.25">
      <c r="A1965" t="s">
        <v>60</v>
      </c>
      <c r="B1965" t="s">
        <v>53</v>
      </c>
      <c r="C1965" t="s">
        <v>80</v>
      </c>
      <c r="D1965" t="s">
        <v>12</v>
      </c>
      <c r="E1965" t="s">
        <v>5</v>
      </c>
      <c r="F1965" s="19">
        <v>0.70833333333333304</v>
      </c>
      <c r="G1965" s="25">
        <v>17</v>
      </c>
      <c r="H1965" s="19" t="str">
        <f t="shared" si="34"/>
        <v>HRBT Away from Va Beach Non-Summer Friday 17</v>
      </c>
      <c r="I1965" s="14">
        <f>+HRBT!Q49</f>
        <v>2710.75</v>
      </c>
    </row>
    <row r="1966" spans="1:9" x14ac:dyDescent="0.25">
      <c r="A1966" t="s">
        <v>60</v>
      </c>
      <c r="B1966" t="s">
        <v>53</v>
      </c>
      <c r="C1966" t="s">
        <v>80</v>
      </c>
      <c r="D1966" t="s">
        <v>12</v>
      </c>
      <c r="E1966" t="s">
        <v>5</v>
      </c>
      <c r="F1966" s="19">
        <v>0.75</v>
      </c>
      <c r="G1966" s="25">
        <v>18</v>
      </c>
      <c r="H1966" s="19" t="str">
        <f t="shared" si="34"/>
        <v>HRBT Away from Va Beach Non-Summer Friday 18</v>
      </c>
      <c r="I1966" s="11">
        <f>+HRBT!Q50</f>
        <v>2700.7222222222222</v>
      </c>
    </row>
    <row r="1967" spans="1:9" x14ac:dyDescent="0.25">
      <c r="A1967" t="s">
        <v>60</v>
      </c>
      <c r="B1967" t="s">
        <v>53</v>
      </c>
      <c r="C1967" t="s">
        <v>80</v>
      </c>
      <c r="D1967" t="s">
        <v>12</v>
      </c>
      <c r="E1967" t="s">
        <v>5</v>
      </c>
      <c r="F1967" s="19">
        <v>0.79166666666666696</v>
      </c>
      <c r="G1967" s="25">
        <v>19</v>
      </c>
      <c r="H1967" s="19" t="str">
        <f t="shared" si="34"/>
        <v>HRBT Away from Va Beach Non-Summer Friday 19</v>
      </c>
      <c r="I1967" s="14">
        <f>+HRBT!Q51</f>
        <v>2252.9444444444443</v>
      </c>
    </row>
    <row r="1968" spans="1:9" x14ac:dyDescent="0.25">
      <c r="A1968" t="s">
        <v>60</v>
      </c>
      <c r="B1968" t="s">
        <v>53</v>
      </c>
      <c r="C1968" t="s">
        <v>80</v>
      </c>
      <c r="D1968" t="s">
        <v>12</v>
      </c>
      <c r="E1968" t="s">
        <v>5</v>
      </c>
      <c r="F1968" s="19">
        <v>0.83333333333333304</v>
      </c>
      <c r="G1968" s="25">
        <v>20</v>
      </c>
      <c r="H1968" s="19" t="str">
        <f t="shared" si="34"/>
        <v>HRBT Away from Va Beach Non-Summer Friday 20</v>
      </c>
      <c r="I1968" s="11">
        <f>+HRBT!Q52</f>
        <v>1819.8055555555557</v>
      </c>
    </row>
    <row r="1969" spans="1:9" x14ac:dyDescent="0.25">
      <c r="A1969" t="s">
        <v>60</v>
      </c>
      <c r="B1969" t="s">
        <v>53</v>
      </c>
      <c r="C1969" t="s">
        <v>80</v>
      </c>
      <c r="D1969" t="s">
        <v>12</v>
      </c>
      <c r="E1969" t="s">
        <v>5</v>
      </c>
      <c r="F1969" s="19">
        <v>0.875</v>
      </c>
      <c r="G1969" s="25">
        <v>21</v>
      </c>
      <c r="H1969" s="19" t="str">
        <f t="shared" si="34"/>
        <v>HRBT Away from Va Beach Non-Summer Friday 21</v>
      </c>
      <c r="I1969" s="14">
        <f>+HRBT!Q53</f>
        <v>1584.8611111111113</v>
      </c>
    </row>
    <row r="1970" spans="1:9" x14ac:dyDescent="0.25">
      <c r="A1970" t="s">
        <v>60</v>
      </c>
      <c r="B1970" t="s">
        <v>53</v>
      </c>
      <c r="C1970" t="s">
        <v>80</v>
      </c>
      <c r="D1970" t="s">
        <v>12</v>
      </c>
      <c r="E1970" t="s">
        <v>5</v>
      </c>
      <c r="F1970" s="19">
        <v>0.91666666666666696</v>
      </c>
      <c r="G1970" s="25">
        <v>22</v>
      </c>
      <c r="H1970" s="19" t="str">
        <f t="shared" si="34"/>
        <v>HRBT Away from Va Beach Non-Summer Friday 22</v>
      </c>
      <c r="I1970" s="11">
        <f>+HRBT!Q54</f>
        <v>1411.1944444444443</v>
      </c>
    </row>
    <row r="1971" spans="1:9" ht="15.75" thickBot="1" x14ac:dyDescent="0.3">
      <c r="A1971" t="s">
        <v>60</v>
      </c>
      <c r="B1971" t="s">
        <v>53</v>
      </c>
      <c r="C1971" t="s">
        <v>80</v>
      </c>
      <c r="D1971" t="s">
        <v>12</v>
      </c>
      <c r="E1971" t="s">
        <v>5</v>
      </c>
      <c r="F1971" s="19">
        <v>0.95833333333333304</v>
      </c>
      <c r="G1971" s="25">
        <v>23</v>
      </c>
      <c r="H1971" s="19" t="str">
        <f t="shared" si="34"/>
        <v>HRBT Away from Va Beach Non-Summer Friday 23</v>
      </c>
      <c r="I1971" s="16">
        <f>+HRBT!Q55</f>
        <v>1081.4444444444443</v>
      </c>
    </row>
    <row r="1972" spans="1:9" x14ac:dyDescent="0.25">
      <c r="A1972" t="s">
        <v>60</v>
      </c>
      <c r="B1972" t="s">
        <v>53</v>
      </c>
      <c r="C1972" t="s">
        <v>80</v>
      </c>
      <c r="D1972" t="s">
        <v>12</v>
      </c>
      <c r="E1972" t="s">
        <v>6</v>
      </c>
      <c r="F1972" s="19">
        <v>0</v>
      </c>
      <c r="G1972" s="25">
        <v>0</v>
      </c>
      <c r="H1972" s="19" t="str">
        <f t="shared" si="34"/>
        <v>HRBT Away from Va Beach Non-Summer Saturday 0</v>
      </c>
      <c r="I1972" s="11">
        <f>+HRBT!R32</f>
        <v>769.14285714285711</v>
      </c>
    </row>
    <row r="1973" spans="1:9" x14ac:dyDescent="0.25">
      <c r="A1973" t="s">
        <v>60</v>
      </c>
      <c r="B1973" t="s">
        <v>53</v>
      </c>
      <c r="C1973" t="s">
        <v>80</v>
      </c>
      <c r="D1973" t="s">
        <v>12</v>
      </c>
      <c r="E1973" t="s">
        <v>6</v>
      </c>
      <c r="F1973" s="19">
        <v>4.1666666666666664E-2</v>
      </c>
      <c r="G1973" s="25">
        <v>1</v>
      </c>
      <c r="H1973" s="19" t="str">
        <f t="shared" si="34"/>
        <v>HRBT Away from Va Beach Non-Summer Saturday 1</v>
      </c>
      <c r="I1973" s="14">
        <f>+HRBT!R33</f>
        <v>536.65714285714284</v>
      </c>
    </row>
    <row r="1974" spans="1:9" x14ac:dyDescent="0.25">
      <c r="A1974" t="s">
        <v>60</v>
      </c>
      <c r="B1974" t="s">
        <v>53</v>
      </c>
      <c r="C1974" t="s">
        <v>80</v>
      </c>
      <c r="D1974" t="s">
        <v>12</v>
      </c>
      <c r="E1974" t="s">
        <v>6</v>
      </c>
      <c r="F1974" s="19">
        <v>8.3333333333333329E-2</v>
      </c>
      <c r="G1974" s="25">
        <v>2</v>
      </c>
      <c r="H1974" s="19" t="str">
        <f t="shared" si="34"/>
        <v>HRBT Away from Va Beach Non-Summer Saturday 2</v>
      </c>
      <c r="I1974" s="11">
        <f>+HRBT!R34</f>
        <v>525.82857142857142</v>
      </c>
    </row>
    <row r="1975" spans="1:9" x14ac:dyDescent="0.25">
      <c r="A1975" t="s">
        <v>60</v>
      </c>
      <c r="B1975" t="s">
        <v>53</v>
      </c>
      <c r="C1975" t="s">
        <v>80</v>
      </c>
      <c r="D1975" t="s">
        <v>12</v>
      </c>
      <c r="E1975" t="s">
        <v>6</v>
      </c>
      <c r="F1975" s="19">
        <v>0.125</v>
      </c>
      <c r="G1975" s="25">
        <v>3</v>
      </c>
      <c r="H1975" s="19" t="str">
        <f t="shared" si="34"/>
        <v>HRBT Away from Va Beach Non-Summer Saturday 3</v>
      </c>
      <c r="I1975" s="14">
        <f>+HRBT!R35</f>
        <v>351</v>
      </c>
    </row>
    <row r="1976" spans="1:9" x14ac:dyDescent="0.25">
      <c r="A1976" t="s">
        <v>60</v>
      </c>
      <c r="B1976" t="s">
        <v>53</v>
      </c>
      <c r="C1976" t="s">
        <v>80</v>
      </c>
      <c r="D1976" t="s">
        <v>12</v>
      </c>
      <c r="E1976" t="s">
        <v>6</v>
      </c>
      <c r="F1976" s="19">
        <v>0.16666666666666699</v>
      </c>
      <c r="G1976" s="25">
        <v>4</v>
      </c>
      <c r="H1976" s="19" t="str">
        <f t="shared" si="34"/>
        <v>HRBT Away from Va Beach Non-Summer Saturday 4</v>
      </c>
      <c r="I1976" s="11">
        <f>+HRBT!R36</f>
        <v>376.05714285714282</v>
      </c>
    </row>
    <row r="1977" spans="1:9" x14ac:dyDescent="0.25">
      <c r="A1977" t="s">
        <v>60</v>
      </c>
      <c r="B1977" t="s">
        <v>53</v>
      </c>
      <c r="C1977" t="s">
        <v>80</v>
      </c>
      <c r="D1977" t="s">
        <v>12</v>
      </c>
      <c r="E1977" t="s">
        <v>6</v>
      </c>
      <c r="F1977" s="19">
        <v>0.20833333333333301</v>
      </c>
      <c r="G1977" s="25">
        <v>5</v>
      </c>
      <c r="H1977" s="19" t="str">
        <f t="shared" si="34"/>
        <v>HRBT Away from Va Beach Non-Summer Saturday 5</v>
      </c>
      <c r="I1977" s="14">
        <f>+HRBT!R37</f>
        <v>712.97142857142853</v>
      </c>
    </row>
    <row r="1978" spans="1:9" x14ac:dyDescent="0.25">
      <c r="A1978" t="s">
        <v>60</v>
      </c>
      <c r="B1978" t="s">
        <v>53</v>
      </c>
      <c r="C1978" t="s">
        <v>80</v>
      </c>
      <c r="D1978" t="s">
        <v>12</v>
      </c>
      <c r="E1978" t="s">
        <v>6</v>
      </c>
      <c r="F1978" s="19">
        <v>0.25</v>
      </c>
      <c r="G1978" s="25">
        <v>6</v>
      </c>
      <c r="H1978" s="19" t="str">
        <f t="shared" si="34"/>
        <v>HRBT Away from Va Beach Non-Summer Saturday 6</v>
      </c>
      <c r="I1978" s="11">
        <f>+HRBT!R38</f>
        <v>1214.7428571428572</v>
      </c>
    </row>
    <row r="1979" spans="1:9" x14ac:dyDescent="0.25">
      <c r="A1979" t="s">
        <v>60</v>
      </c>
      <c r="B1979" t="s">
        <v>53</v>
      </c>
      <c r="C1979" t="s">
        <v>80</v>
      </c>
      <c r="D1979" t="s">
        <v>12</v>
      </c>
      <c r="E1979" t="s">
        <v>6</v>
      </c>
      <c r="F1979" s="19">
        <v>0.29166666666666702</v>
      </c>
      <c r="G1979" s="25">
        <v>7</v>
      </c>
      <c r="H1979" s="19" t="str">
        <f t="shared" si="34"/>
        <v>HRBT Away from Va Beach Non-Summer Saturday 7</v>
      </c>
      <c r="I1979" s="14">
        <f>+HRBT!R39</f>
        <v>1706.3142857142857</v>
      </c>
    </row>
    <row r="1980" spans="1:9" x14ac:dyDescent="0.25">
      <c r="A1980" t="s">
        <v>60</v>
      </c>
      <c r="B1980" t="s">
        <v>53</v>
      </c>
      <c r="C1980" t="s">
        <v>80</v>
      </c>
      <c r="D1980" t="s">
        <v>12</v>
      </c>
      <c r="E1980" t="s">
        <v>6</v>
      </c>
      <c r="F1980" s="19">
        <v>0.33333333333333298</v>
      </c>
      <c r="G1980" s="25">
        <v>8</v>
      </c>
      <c r="H1980" s="19" t="str">
        <f t="shared" si="34"/>
        <v>HRBT Away from Va Beach Non-Summer Saturday 8</v>
      </c>
      <c r="I1980" s="11">
        <f>+HRBT!R40</f>
        <v>2169.542857142857</v>
      </c>
    </row>
    <row r="1981" spans="1:9" x14ac:dyDescent="0.25">
      <c r="A1981" t="s">
        <v>60</v>
      </c>
      <c r="B1981" t="s">
        <v>53</v>
      </c>
      <c r="C1981" t="s">
        <v>80</v>
      </c>
      <c r="D1981" t="s">
        <v>12</v>
      </c>
      <c r="E1981" t="s">
        <v>6</v>
      </c>
      <c r="F1981" s="19">
        <v>0.375</v>
      </c>
      <c r="G1981" s="25">
        <v>9</v>
      </c>
      <c r="H1981" s="19" t="str">
        <f t="shared" si="34"/>
        <v>HRBT Away from Va Beach Non-Summer Saturday 9</v>
      </c>
      <c r="I1981" s="14">
        <f>+HRBT!R41</f>
        <v>2455.7142857142858</v>
      </c>
    </row>
    <row r="1982" spans="1:9" x14ac:dyDescent="0.25">
      <c r="A1982" t="s">
        <v>60</v>
      </c>
      <c r="B1982" t="s">
        <v>53</v>
      </c>
      <c r="C1982" t="s">
        <v>80</v>
      </c>
      <c r="D1982" t="s">
        <v>12</v>
      </c>
      <c r="E1982" t="s">
        <v>6</v>
      </c>
      <c r="F1982" s="19">
        <v>0.41666666666666702</v>
      </c>
      <c r="G1982" s="25">
        <v>10</v>
      </c>
      <c r="H1982" s="19" t="str">
        <f t="shared" si="34"/>
        <v>HRBT Away from Va Beach Non-Summer Saturday 10</v>
      </c>
      <c r="I1982" s="11">
        <f>+HRBT!R42</f>
        <v>2599.9142857142856</v>
      </c>
    </row>
    <row r="1983" spans="1:9" x14ac:dyDescent="0.25">
      <c r="A1983" t="s">
        <v>60</v>
      </c>
      <c r="B1983" t="s">
        <v>53</v>
      </c>
      <c r="C1983" t="s">
        <v>80</v>
      </c>
      <c r="D1983" t="s">
        <v>12</v>
      </c>
      <c r="E1983" t="s">
        <v>6</v>
      </c>
      <c r="F1983" s="19">
        <v>0.45833333333333298</v>
      </c>
      <c r="G1983" s="25">
        <v>11</v>
      </c>
      <c r="H1983" s="19" t="str">
        <f t="shared" si="34"/>
        <v>HRBT Away from Va Beach Non-Summer Saturday 11</v>
      </c>
      <c r="I1983" s="14">
        <f>+HRBT!R43</f>
        <v>2606.1999999999998</v>
      </c>
    </row>
    <row r="1984" spans="1:9" x14ac:dyDescent="0.25">
      <c r="A1984" t="s">
        <v>60</v>
      </c>
      <c r="B1984" t="s">
        <v>53</v>
      </c>
      <c r="C1984" t="s">
        <v>80</v>
      </c>
      <c r="D1984" t="s">
        <v>12</v>
      </c>
      <c r="E1984" t="s">
        <v>6</v>
      </c>
      <c r="F1984" s="19">
        <v>0.5</v>
      </c>
      <c r="G1984" s="25">
        <v>12</v>
      </c>
      <c r="H1984" s="19" t="str">
        <f t="shared" si="34"/>
        <v>HRBT Away from Va Beach Non-Summer Saturday 12</v>
      </c>
      <c r="I1984" s="11">
        <f>+HRBT!R44</f>
        <v>2662.3142857142857</v>
      </c>
    </row>
    <row r="1985" spans="1:9" x14ac:dyDescent="0.25">
      <c r="A1985" t="s">
        <v>60</v>
      </c>
      <c r="B1985" t="s">
        <v>53</v>
      </c>
      <c r="C1985" t="s">
        <v>80</v>
      </c>
      <c r="D1985" t="s">
        <v>12</v>
      </c>
      <c r="E1985" t="s">
        <v>6</v>
      </c>
      <c r="F1985" s="19">
        <v>0.54166666666666696</v>
      </c>
      <c r="G1985" s="25">
        <v>13</v>
      </c>
      <c r="H1985" s="19" t="str">
        <f t="shared" si="34"/>
        <v>HRBT Away from Va Beach Non-Summer Saturday 13</v>
      </c>
      <c r="I1985" s="14">
        <f>+HRBT!R45</f>
        <v>2705.9142857142856</v>
      </c>
    </row>
    <row r="1986" spans="1:9" x14ac:dyDescent="0.25">
      <c r="A1986" t="s">
        <v>60</v>
      </c>
      <c r="B1986" t="s">
        <v>53</v>
      </c>
      <c r="C1986" t="s">
        <v>80</v>
      </c>
      <c r="D1986" t="s">
        <v>12</v>
      </c>
      <c r="E1986" t="s">
        <v>6</v>
      </c>
      <c r="F1986" s="19">
        <v>0.58333333333333304</v>
      </c>
      <c r="G1986" s="25">
        <v>14</v>
      </c>
      <c r="H1986" s="19" t="str">
        <f t="shared" si="34"/>
        <v>HRBT Away from Va Beach Non-Summer Saturday 14</v>
      </c>
      <c r="I1986" s="11">
        <f>+HRBT!R46</f>
        <v>2675.0857142857144</v>
      </c>
    </row>
    <row r="1987" spans="1:9" x14ac:dyDescent="0.25">
      <c r="A1987" t="s">
        <v>60</v>
      </c>
      <c r="B1987" t="s">
        <v>53</v>
      </c>
      <c r="C1987" t="s">
        <v>80</v>
      </c>
      <c r="D1987" t="s">
        <v>12</v>
      </c>
      <c r="E1987" t="s">
        <v>6</v>
      </c>
      <c r="F1987" s="19">
        <v>0.625</v>
      </c>
      <c r="G1987" s="25">
        <v>15</v>
      </c>
      <c r="H1987" s="19" t="str">
        <f t="shared" si="34"/>
        <v>HRBT Away from Va Beach Non-Summer Saturday 15</v>
      </c>
      <c r="I1987" s="14">
        <f>+HRBT!R47</f>
        <v>2618.8857142857146</v>
      </c>
    </row>
    <row r="1988" spans="1:9" x14ac:dyDescent="0.25">
      <c r="A1988" t="s">
        <v>60</v>
      </c>
      <c r="B1988" t="s">
        <v>53</v>
      </c>
      <c r="C1988" t="s">
        <v>80</v>
      </c>
      <c r="D1988" t="s">
        <v>12</v>
      </c>
      <c r="E1988" t="s">
        <v>6</v>
      </c>
      <c r="F1988" s="19">
        <v>0.66666666666666696</v>
      </c>
      <c r="G1988" s="25">
        <v>16</v>
      </c>
      <c r="H1988" s="19" t="str">
        <f t="shared" si="34"/>
        <v>HRBT Away from Va Beach Non-Summer Saturday 16</v>
      </c>
      <c r="I1988" s="11">
        <f>+HRBT!R48</f>
        <v>2646.9142857142861</v>
      </c>
    </row>
    <row r="1989" spans="1:9" x14ac:dyDescent="0.25">
      <c r="A1989" t="s">
        <v>60</v>
      </c>
      <c r="B1989" t="s">
        <v>53</v>
      </c>
      <c r="C1989" t="s">
        <v>80</v>
      </c>
      <c r="D1989" t="s">
        <v>12</v>
      </c>
      <c r="E1989" t="s">
        <v>6</v>
      </c>
      <c r="F1989" s="19">
        <v>0.70833333333333304</v>
      </c>
      <c r="G1989" s="25">
        <v>17</v>
      </c>
      <c r="H1989" s="19" t="str">
        <f t="shared" si="34"/>
        <v>HRBT Away from Va Beach Non-Summer Saturday 17</v>
      </c>
      <c r="I1989" s="14">
        <f>+HRBT!R49</f>
        <v>2558.5714285714284</v>
      </c>
    </row>
    <row r="1990" spans="1:9" x14ac:dyDescent="0.25">
      <c r="A1990" t="s">
        <v>60</v>
      </c>
      <c r="B1990" t="s">
        <v>53</v>
      </c>
      <c r="C1990" t="s">
        <v>80</v>
      </c>
      <c r="D1990" t="s">
        <v>12</v>
      </c>
      <c r="E1990" t="s">
        <v>6</v>
      </c>
      <c r="F1990" s="19">
        <v>0.75</v>
      </c>
      <c r="G1990" s="25">
        <v>18</v>
      </c>
      <c r="H1990" s="19" t="str">
        <f t="shared" si="34"/>
        <v>HRBT Away from Va Beach Non-Summer Saturday 18</v>
      </c>
      <c r="I1990" s="11">
        <f>+HRBT!R50</f>
        <v>2409.6</v>
      </c>
    </row>
    <row r="1991" spans="1:9" x14ac:dyDescent="0.25">
      <c r="A1991" t="s">
        <v>60</v>
      </c>
      <c r="B1991" t="s">
        <v>53</v>
      </c>
      <c r="C1991" t="s">
        <v>80</v>
      </c>
      <c r="D1991" t="s">
        <v>12</v>
      </c>
      <c r="E1991" t="s">
        <v>6</v>
      </c>
      <c r="F1991" s="19">
        <v>0.79166666666666696</v>
      </c>
      <c r="G1991" s="25">
        <v>19</v>
      </c>
      <c r="H1991" s="19" t="str">
        <f t="shared" si="34"/>
        <v>HRBT Away from Va Beach Non-Summer Saturday 19</v>
      </c>
      <c r="I1991" s="14">
        <f>+HRBT!R51</f>
        <v>2090.0857142857144</v>
      </c>
    </row>
    <row r="1992" spans="1:9" x14ac:dyDescent="0.25">
      <c r="A1992" t="s">
        <v>60</v>
      </c>
      <c r="B1992" t="s">
        <v>53</v>
      </c>
      <c r="C1992" t="s">
        <v>80</v>
      </c>
      <c r="D1992" t="s">
        <v>12</v>
      </c>
      <c r="E1992" t="s">
        <v>6</v>
      </c>
      <c r="F1992" s="19">
        <v>0.83333333333333304</v>
      </c>
      <c r="G1992" s="25">
        <v>20</v>
      </c>
      <c r="H1992" s="19" t="str">
        <f t="shared" si="34"/>
        <v>HRBT Away from Va Beach Non-Summer Saturday 20</v>
      </c>
      <c r="I1992" s="11">
        <f>+HRBT!R52</f>
        <v>1761.3428571428572</v>
      </c>
    </row>
    <row r="1993" spans="1:9" x14ac:dyDescent="0.25">
      <c r="A1993" t="s">
        <v>60</v>
      </c>
      <c r="B1993" t="s">
        <v>53</v>
      </c>
      <c r="C1993" t="s">
        <v>80</v>
      </c>
      <c r="D1993" t="s">
        <v>12</v>
      </c>
      <c r="E1993" t="s">
        <v>6</v>
      </c>
      <c r="F1993" s="19">
        <v>0.875</v>
      </c>
      <c r="G1993" s="25">
        <v>21</v>
      </c>
      <c r="H1993" s="19" t="str">
        <f t="shared" si="34"/>
        <v>HRBT Away from Va Beach Non-Summer Saturday 21</v>
      </c>
      <c r="I1993" s="14">
        <f>+HRBT!R53</f>
        <v>1693.1999999999998</v>
      </c>
    </row>
    <row r="1994" spans="1:9" x14ac:dyDescent="0.25">
      <c r="A1994" t="s">
        <v>60</v>
      </c>
      <c r="B1994" t="s">
        <v>53</v>
      </c>
      <c r="C1994" t="s">
        <v>80</v>
      </c>
      <c r="D1994" t="s">
        <v>12</v>
      </c>
      <c r="E1994" t="s">
        <v>6</v>
      </c>
      <c r="F1994" s="19">
        <v>0.91666666666666696</v>
      </c>
      <c r="G1994" s="25">
        <v>22</v>
      </c>
      <c r="H1994" s="19" t="str">
        <f t="shared" si="34"/>
        <v>HRBT Away from Va Beach Non-Summer Saturday 22</v>
      </c>
      <c r="I1994" s="11">
        <f>+HRBT!R54</f>
        <v>1605.8</v>
      </c>
    </row>
    <row r="1995" spans="1:9" ht="15.75" thickBot="1" x14ac:dyDescent="0.3">
      <c r="A1995" t="s">
        <v>60</v>
      </c>
      <c r="B1995" t="s">
        <v>53</v>
      </c>
      <c r="C1995" t="s">
        <v>80</v>
      </c>
      <c r="D1995" t="s">
        <v>12</v>
      </c>
      <c r="E1995" t="s">
        <v>6</v>
      </c>
      <c r="F1995" s="19">
        <v>0.95833333333333304</v>
      </c>
      <c r="G1995" s="25">
        <v>23</v>
      </c>
      <c r="H1995" s="19" t="str">
        <f t="shared" si="34"/>
        <v>HRBT Away from Va Beach Non-Summer Saturday 23</v>
      </c>
      <c r="I1995" s="16">
        <f>+HRBT!R55</f>
        <v>1167.5142857142857</v>
      </c>
    </row>
    <row r="1996" spans="1:9" x14ac:dyDescent="0.25">
      <c r="A1996" t="s">
        <v>60</v>
      </c>
      <c r="B1996" t="s">
        <v>53</v>
      </c>
      <c r="C1996" t="s">
        <v>80</v>
      </c>
      <c r="D1996" t="s">
        <v>12</v>
      </c>
      <c r="E1996" t="s">
        <v>7</v>
      </c>
      <c r="F1996" s="19">
        <v>0</v>
      </c>
      <c r="G1996" s="25">
        <v>0</v>
      </c>
      <c r="H1996" s="19" t="str">
        <f t="shared" si="34"/>
        <v>HRBT Away from Va Beach Non-Summer Sunday 0</v>
      </c>
      <c r="I1996" s="13">
        <f>+HRBT!S32</f>
        <v>796.08333333333326</v>
      </c>
    </row>
    <row r="1997" spans="1:9" x14ac:dyDescent="0.25">
      <c r="A1997" t="s">
        <v>60</v>
      </c>
      <c r="B1997" t="s">
        <v>53</v>
      </c>
      <c r="C1997" t="s">
        <v>80</v>
      </c>
      <c r="D1997" t="s">
        <v>12</v>
      </c>
      <c r="E1997" t="s">
        <v>7</v>
      </c>
      <c r="F1997" s="19">
        <v>4.1666666666666664E-2</v>
      </c>
      <c r="G1997" s="25">
        <v>1</v>
      </c>
      <c r="H1997" s="19" t="str">
        <f t="shared" si="34"/>
        <v>HRBT Away from Va Beach Non-Summer Sunday 1</v>
      </c>
      <c r="I1997" s="15">
        <f>+HRBT!S33</f>
        <v>573.16666666666674</v>
      </c>
    </row>
    <row r="1998" spans="1:9" x14ac:dyDescent="0.25">
      <c r="A1998" t="s">
        <v>60</v>
      </c>
      <c r="B1998" t="s">
        <v>53</v>
      </c>
      <c r="C1998" t="s">
        <v>80</v>
      </c>
      <c r="D1998" t="s">
        <v>12</v>
      </c>
      <c r="E1998" t="s">
        <v>7</v>
      </c>
      <c r="F1998" s="19">
        <v>8.3333333333333329E-2</v>
      </c>
      <c r="G1998" s="25">
        <v>2</v>
      </c>
      <c r="H1998" s="19" t="str">
        <f t="shared" si="34"/>
        <v>HRBT Away from Va Beach Non-Summer Sunday 2</v>
      </c>
      <c r="I1998" s="13">
        <f>+HRBT!S34</f>
        <v>615.19999999999993</v>
      </c>
    </row>
    <row r="1999" spans="1:9" x14ac:dyDescent="0.25">
      <c r="A1999" t="s">
        <v>60</v>
      </c>
      <c r="B1999" t="s">
        <v>53</v>
      </c>
      <c r="C1999" t="s">
        <v>80</v>
      </c>
      <c r="D1999" t="s">
        <v>12</v>
      </c>
      <c r="E1999" t="s">
        <v>7</v>
      </c>
      <c r="F1999" s="19">
        <v>0.125</v>
      </c>
      <c r="G1999" s="25">
        <v>3</v>
      </c>
      <c r="H1999" s="19" t="str">
        <f t="shared" si="34"/>
        <v>HRBT Away from Va Beach Non-Summer Sunday 3</v>
      </c>
      <c r="I1999" s="15">
        <f>+HRBT!S35</f>
        <v>351.72222222222223</v>
      </c>
    </row>
    <row r="2000" spans="1:9" x14ac:dyDescent="0.25">
      <c r="A2000" t="s">
        <v>60</v>
      </c>
      <c r="B2000" t="s">
        <v>53</v>
      </c>
      <c r="C2000" t="s">
        <v>80</v>
      </c>
      <c r="D2000" t="s">
        <v>12</v>
      </c>
      <c r="E2000" t="s">
        <v>7</v>
      </c>
      <c r="F2000" s="19">
        <v>0.16666666666666699</v>
      </c>
      <c r="G2000" s="25">
        <v>4</v>
      </c>
      <c r="H2000" s="19" t="str">
        <f t="shared" si="34"/>
        <v>HRBT Away from Va Beach Non-Summer Sunday 4</v>
      </c>
      <c r="I2000" s="13">
        <f>+HRBT!S36</f>
        <v>312.05555555555554</v>
      </c>
    </row>
    <row r="2001" spans="1:9" x14ac:dyDescent="0.25">
      <c r="A2001" t="s">
        <v>60</v>
      </c>
      <c r="B2001" t="s">
        <v>53</v>
      </c>
      <c r="C2001" t="s">
        <v>80</v>
      </c>
      <c r="D2001" t="s">
        <v>12</v>
      </c>
      <c r="E2001" t="s">
        <v>7</v>
      </c>
      <c r="F2001" s="19">
        <v>0.20833333333333301</v>
      </c>
      <c r="G2001" s="25">
        <v>5</v>
      </c>
      <c r="H2001" s="19" t="str">
        <f t="shared" si="34"/>
        <v>HRBT Away from Va Beach Non-Summer Sunday 5</v>
      </c>
      <c r="I2001" s="15">
        <f>+HRBT!S37</f>
        <v>482.16666666666663</v>
      </c>
    </row>
    <row r="2002" spans="1:9" x14ac:dyDescent="0.25">
      <c r="A2002" t="s">
        <v>60</v>
      </c>
      <c r="B2002" t="s">
        <v>53</v>
      </c>
      <c r="C2002" t="s">
        <v>80</v>
      </c>
      <c r="D2002" t="s">
        <v>12</v>
      </c>
      <c r="E2002" t="s">
        <v>7</v>
      </c>
      <c r="F2002" s="19">
        <v>0.25</v>
      </c>
      <c r="G2002" s="25">
        <v>6</v>
      </c>
      <c r="H2002" s="19" t="str">
        <f t="shared" si="34"/>
        <v>HRBT Away from Va Beach Non-Summer Sunday 6</v>
      </c>
      <c r="I2002" s="13">
        <f>+HRBT!S38</f>
        <v>774.69444444444446</v>
      </c>
    </row>
    <row r="2003" spans="1:9" x14ac:dyDescent="0.25">
      <c r="A2003" t="s">
        <v>60</v>
      </c>
      <c r="B2003" t="s">
        <v>53</v>
      </c>
      <c r="C2003" t="s">
        <v>80</v>
      </c>
      <c r="D2003" t="s">
        <v>12</v>
      </c>
      <c r="E2003" t="s">
        <v>7</v>
      </c>
      <c r="F2003" s="19">
        <v>0.29166666666666702</v>
      </c>
      <c r="G2003" s="25">
        <v>7</v>
      </c>
      <c r="H2003" s="19" t="str">
        <f t="shared" si="34"/>
        <v>HRBT Away from Va Beach Non-Summer Sunday 7</v>
      </c>
      <c r="I2003" s="15">
        <f>+HRBT!S39</f>
        <v>1082.5555555555557</v>
      </c>
    </row>
    <row r="2004" spans="1:9" x14ac:dyDescent="0.25">
      <c r="A2004" t="s">
        <v>60</v>
      </c>
      <c r="B2004" t="s">
        <v>53</v>
      </c>
      <c r="C2004" t="s">
        <v>80</v>
      </c>
      <c r="D2004" t="s">
        <v>12</v>
      </c>
      <c r="E2004" t="s">
        <v>7</v>
      </c>
      <c r="F2004" s="19">
        <v>0.33333333333333298</v>
      </c>
      <c r="G2004" s="25">
        <v>8</v>
      </c>
      <c r="H2004" s="19" t="str">
        <f t="shared" si="34"/>
        <v>HRBT Away from Va Beach Non-Summer Sunday 8</v>
      </c>
      <c r="I2004" s="13">
        <f>+HRBT!S40</f>
        <v>1418.0277777777778</v>
      </c>
    </row>
    <row r="2005" spans="1:9" x14ac:dyDescent="0.25">
      <c r="A2005" t="s">
        <v>60</v>
      </c>
      <c r="B2005" t="s">
        <v>53</v>
      </c>
      <c r="C2005" t="s">
        <v>80</v>
      </c>
      <c r="D2005" t="s">
        <v>12</v>
      </c>
      <c r="E2005" t="s">
        <v>7</v>
      </c>
      <c r="F2005" s="19">
        <v>0.375</v>
      </c>
      <c r="G2005" s="25">
        <v>9</v>
      </c>
      <c r="H2005" s="19" t="str">
        <f t="shared" ref="H2005:H2019" si="35">+CONCATENATE(A2005," ",C2005," ",D2005," ",E2005," ",G2005)</f>
        <v>HRBT Away from Va Beach Non-Summer Sunday 9</v>
      </c>
      <c r="I2005" s="15">
        <f>+HRBT!S41</f>
        <v>1973.3611111111109</v>
      </c>
    </row>
    <row r="2006" spans="1:9" x14ac:dyDescent="0.25">
      <c r="A2006" t="s">
        <v>60</v>
      </c>
      <c r="B2006" t="s">
        <v>53</v>
      </c>
      <c r="C2006" t="s">
        <v>80</v>
      </c>
      <c r="D2006" t="s">
        <v>12</v>
      </c>
      <c r="E2006" t="s">
        <v>7</v>
      </c>
      <c r="F2006" s="19">
        <v>0.41666666666666702</v>
      </c>
      <c r="G2006" s="25">
        <v>10</v>
      </c>
      <c r="H2006" s="19" t="str">
        <f t="shared" si="35"/>
        <v>HRBT Away from Va Beach Non-Summer Sunday 10</v>
      </c>
      <c r="I2006" s="13">
        <f>+HRBT!S42</f>
        <v>2422.6111111111113</v>
      </c>
    </row>
    <row r="2007" spans="1:9" x14ac:dyDescent="0.25">
      <c r="A2007" t="s">
        <v>60</v>
      </c>
      <c r="B2007" t="s">
        <v>53</v>
      </c>
      <c r="C2007" t="s">
        <v>80</v>
      </c>
      <c r="D2007" t="s">
        <v>12</v>
      </c>
      <c r="E2007" t="s">
        <v>7</v>
      </c>
      <c r="F2007" s="19">
        <v>0.45833333333333298</v>
      </c>
      <c r="G2007" s="25">
        <v>11</v>
      </c>
      <c r="H2007" s="19" t="str">
        <f t="shared" si="35"/>
        <v>HRBT Away from Va Beach Non-Summer Sunday 11</v>
      </c>
      <c r="I2007" s="15">
        <f>+HRBT!S43</f>
        <v>2540.7222222222222</v>
      </c>
    </row>
    <row r="2008" spans="1:9" x14ac:dyDescent="0.25">
      <c r="A2008" t="s">
        <v>60</v>
      </c>
      <c r="B2008" t="s">
        <v>53</v>
      </c>
      <c r="C2008" t="s">
        <v>80</v>
      </c>
      <c r="D2008" t="s">
        <v>12</v>
      </c>
      <c r="E2008" t="s">
        <v>7</v>
      </c>
      <c r="F2008" s="19">
        <v>0.5</v>
      </c>
      <c r="G2008" s="25">
        <v>12</v>
      </c>
      <c r="H2008" s="19" t="str">
        <f t="shared" si="35"/>
        <v>HRBT Away from Va Beach Non-Summer Sunday 12</v>
      </c>
      <c r="I2008" s="13">
        <f>+HRBT!S44</f>
        <v>2578.6111111111113</v>
      </c>
    </row>
    <row r="2009" spans="1:9" x14ac:dyDescent="0.25">
      <c r="A2009" t="s">
        <v>60</v>
      </c>
      <c r="B2009" t="s">
        <v>53</v>
      </c>
      <c r="C2009" t="s">
        <v>80</v>
      </c>
      <c r="D2009" t="s">
        <v>12</v>
      </c>
      <c r="E2009" t="s">
        <v>7</v>
      </c>
      <c r="F2009" s="19">
        <v>0.54166666666666696</v>
      </c>
      <c r="G2009" s="25">
        <v>13</v>
      </c>
      <c r="H2009" s="19" t="str">
        <f t="shared" si="35"/>
        <v>HRBT Away from Va Beach Non-Summer Sunday 13</v>
      </c>
      <c r="I2009" s="15">
        <f>+HRBT!S45</f>
        <v>2597.3611111111113</v>
      </c>
    </row>
    <row r="2010" spans="1:9" x14ac:dyDescent="0.25">
      <c r="A2010" t="s">
        <v>60</v>
      </c>
      <c r="B2010" t="s">
        <v>53</v>
      </c>
      <c r="C2010" t="s">
        <v>80</v>
      </c>
      <c r="D2010" t="s">
        <v>12</v>
      </c>
      <c r="E2010" t="s">
        <v>7</v>
      </c>
      <c r="F2010" s="19">
        <v>0.58333333333333304</v>
      </c>
      <c r="G2010" s="25">
        <v>14</v>
      </c>
      <c r="H2010" s="19" t="str">
        <f t="shared" si="35"/>
        <v>HRBT Away from Va Beach Non-Summer Sunday 14</v>
      </c>
      <c r="I2010" s="13">
        <f>+HRBT!S46</f>
        <v>2568.8888888888891</v>
      </c>
    </row>
    <row r="2011" spans="1:9" x14ac:dyDescent="0.25">
      <c r="A2011" t="s">
        <v>60</v>
      </c>
      <c r="B2011" t="s">
        <v>53</v>
      </c>
      <c r="C2011" t="s">
        <v>80</v>
      </c>
      <c r="D2011" t="s">
        <v>12</v>
      </c>
      <c r="E2011" t="s">
        <v>7</v>
      </c>
      <c r="F2011" s="19">
        <v>0.625</v>
      </c>
      <c r="G2011" s="25">
        <v>15</v>
      </c>
      <c r="H2011" s="19" t="str">
        <f t="shared" si="35"/>
        <v>HRBT Away from Va Beach Non-Summer Sunday 15</v>
      </c>
      <c r="I2011" s="15">
        <f>+HRBT!S47</f>
        <v>2606.6111111111109</v>
      </c>
    </row>
    <row r="2012" spans="1:9" x14ac:dyDescent="0.25">
      <c r="A2012" t="s">
        <v>60</v>
      </c>
      <c r="B2012" t="s">
        <v>53</v>
      </c>
      <c r="C2012" t="s">
        <v>80</v>
      </c>
      <c r="D2012" t="s">
        <v>12</v>
      </c>
      <c r="E2012" t="s">
        <v>7</v>
      </c>
      <c r="F2012" s="19">
        <v>0.66666666666666696</v>
      </c>
      <c r="G2012" s="25">
        <v>16</v>
      </c>
      <c r="H2012" s="19" t="str">
        <f t="shared" si="35"/>
        <v>HRBT Away from Va Beach Non-Summer Sunday 16</v>
      </c>
      <c r="I2012" s="13">
        <f>+HRBT!S48</f>
        <v>2576.7222222222222</v>
      </c>
    </row>
    <row r="2013" spans="1:9" x14ac:dyDescent="0.25">
      <c r="A2013" t="s">
        <v>60</v>
      </c>
      <c r="B2013" t="s">
        <v>53</v>
      </c>
      <c r="C2013" t="s">
        <v>80</v>
      </c>
      <c r="D2013" t="s">
        <v>12</v>
      </c>
      <c r="E2013" t="s">
        <v>7</v>
      </c>
      <c r="F2013" s="19">
        <v>0.70833333333333304</v>
      </c>
      <c r="G2013" s="25">
        <v>17</v>
      </c>
      <c r="H2013" s="19" t="str">
        <f t="shared" si="35"/>
        <v>HRBT Away from Va Beach Non-Summer Sunday 17</v>
      </c>
      <c r="I2013" s="15">
        <f>+HRBT!S49</f>
        <v>2455.8611111111113</v>
      </c>
    </row>
    <row r="2014" spans="1:9" x14ac:dyDescent="0.25">
      <c r="A2014" t="s">
        <v>60</v>
      </c>
      <c r="B2014" t="s">
        <v>53</v>
      </c>
      <c r="C2014" t="s">
        <v>80</v>
      </c>
      <c r="D2014" t="s">
        <v>12</v>
      </c>
      <c r="E2014" t="s">
        <v>7</v>
      </c>
      <c r="F2014" s="19">
        <v>0.75</v>
      </c>
      <c r="G2014" s="25">
        <v>18</v>
      </c>
      <c r="H2014" s="19" t="str">
        <f t="shared" si="35"/>
        <v>HRBT Away from Va Beach Non-Summer Sunday 18</v>
      </c>
      <c r="I2014" s="13">
        <f>+HRBT!S50</f>
        <v>2248.5277777777778</v>
      </c>
    </row>
    <row r="2015" spans="1:9" x14ac:dyDescent="0.25">
      <c r="A2015" t="s">
        <v>60</v>
      </c>
      <c r="B2015" t="s">
        <v>53</v>
      </c>
      <c r="C2015" t="s">
        <v>80</v>
      </c>
      <c r="D2015" t="s">
        <v>12</v>
      </c>
      <c r="E2015" t="s">
        <v>7</v>
      </c>
      <c r="F2015" s="19">
        <v>0.79166666666666696</v>
      </c>
      <c r="G2015" s="25">
        <v>19</v>
      </c>
      <c r="H2015" s="19" t="str">
        <f t="shared" si="35"/>
        <v>HRBT Away from Va Beach Non-Summer Sunday 19</v>
      </c>
      <c r="I2015" s="15">
        <f>+HRBT!S51</f>
        <v>1895.1388888888889</v>
      </c>
    </row>
    <row r="2016" spans="1:9" x14ac:dyDescent="0.25">
      <c r="A2016" t="s">
        <v>60</v>
      </c>
      <c r="B2016" t="s">
        <v>53</v>
      </c>
      <c r="C2016" t="s">
        <v>80</v>
      </c>
      <c r="D2016" t="s">
        <v>12</v>
      </c>
      <c r="E2016" t="s">
        <v>7</v>
      </c>
      <c r="F2016" s="19">
        <v>0.83333333333333304</v>
      </c>
      <c r="G2016" s="25">
        <v>20</v>
      </c>
      <c r="H2016" s="19" t="str">
        <f t="shared" si="35"/>
        <v>HRBT Away from Va Beach Non-Summer Sunday 20</v>
      </c>
      <c r="I2016" s="13">
        <f>+HRBT!S52</f>
        <v>1574.3333333333335</v>
      </c>
    </row>
    <row r="2017" spans="1:9" x14ac:dyDescent="0.25">
      <c r="A2017" t="s">
        <v>60</v>
      </c>
      <c r="B2017" t="s">
        <v>53</v>
      </c>
      <c r="C2017" t="s">
        <v>80</v>
      </c>
      <c r="D2017" t="s">
        <v>12</v>
      </c>
      <c r="E2017" t="s">
        <v>7</v>
      </c>
      <c r="F2017" s="19">
        <v>0.875</v>
      </c>
      <c r="G2017" s="25">
        <v>21</v>
      </c>
      <c r="H2017" s="19" t="str">
        <f t="shared" si="35"/>
        <v>HRBT Away from Va Beach Non-Summer Sunday 21</v>
      </c>
      <c r="I2017" s="15">
        <f>+HRBT!S53</f>
        <v>1233.5</v>
      </c>
    </row>
    <row r="2018" spans="1:9" x14ac:dyDescent="0.25">
      <c r="A2018" t="s">
        <v>60</v>
      </c>
      <c r="B2018" t="s">
        <v>53</v>
      </c>
      <c r="C2018" t="s">
        <v>80</v>
      </c>
      <c r="D2018" t="s">
        <v>12</v>
      </c>
      <c r="E2018" t="s">
        <v>7</v>
      </c>
      <c r="F2018" s="19">
        <v>0.91666666666666696</v>
      </c>
      <c r="G2018" s="25">
        <v>22</v>
      </c>
      <c r="H2018" s="19" t="str">
        <f t="shared" si="35"/>
        <v>HRBT Away from Va Beach Non-Summer Sunday 22</v>
      </c>
      <c r="I2018" s="13">
        <f>+HRBT!S54</f>
        <v>966.5</v>
      </c>
    </row>
    <row r="2019" spans="1:9" ht="15.75" thickBot="1" x14ac:dyDescent="0.3">
      <c r="A2019" s="29" t="s">
        <v>60</v>
      </c>
      <c r="B2019" s="29" t="s">
        <v>53</v>
      </c>
      <c r="C2019" s="29" t="s">
        <v>80</v>
      </c>
      <c r="D2019" s="29" t="s">
        <v>12</v>
      </c>
      <c r="E2019" s="29" t="s">
        <v>7</v>
      </c>
      <c r="F2019" s="30">
        <v>0.95833333333333304</v>
      </c>
      <c r="G2019" s="31">
        <v>23</v>
      </c>
      <c r="H2019" s="30" t="str">
        <f t="shared" si="35"/>
        <v>HRBT Away from Va Beach Non-Summer Sunday 23</v>
      </c>
      <c r="I2019" s="17">
        <f>+HRBT!S55</f>
        <v>725.94444444444434</v>
      </c>
    </row>
    <row r="2020" spans="1:9" x14ac:dyDescent="0.25">
      <c r="A2020" t="s">
        <v>62</v>
      </c>
      <c r="B2020" t="s">
        <v>50</v>
      </c>
      <c r="C2020" t="s">
        <v>81</v>
      </c>
      <c r="D2020" t="s">
        <v>11</v>
      </c>
      <c r="E2020" t="s">
        <v>1</v>
      </c>
      <c r="F2020" s="19">
        <v>0</v>
      </c>
      <c r="G2020" s="25">
        <v>0</v>
      </c>
      <c r="H2020" s="19" t="str">
        <f>+CONCATENATE(A2020," ",C2020," ",D2020," ",E2020," ",G2020)</f>
        <v>Midtown Tunnel Toward Va Beach Summer Monday 0</v>
      </c>
      <c r="I2020" s="11">
        <f>+MT!C7</f>
        <v>161.21428571428569</v>
      </c>
    </row>
    <row r="2021" spans="1:9" x14ac:dyDescent="0.25">
      <c r="A2021" t="s">
        <v>62</v>
      </c>
      <c r="B2021" t="s">
        <v>50</v>
      </c>
      <c r="C2021" t="s">
        <v>81</v>
      </c>
      <c r="D2021" t="s">
        <v>11</v>
      </c>
      <c r="E2021" t="s">
        <v>1</v>
      </c>
      <c r="F2021" s="19">
        <v>4.1666666666666664E-2</v>
      </c>
      <c r="G2021" s="25">
        <v>1</v>
      </c>
      <c r="H2021" s="19" t="str">
        <f t="shared" ref="H2021:H2084" si="36">+CONCATENATE(A2021," ",C2021," ",D2021," ",E2021," ",G2021)</f>
        <v>Midtown Tunnel Toward Va Beach Summer Monday 1</v>
      </c>
      <c r="I2021" s="14">
        <f>+MT!C8</f>
        <v>86.999999999999986</v>
      </c>
    </row>
    <row r="2022" spans="1:9" x14ac:dyDescent="0.25">
      <c r="A2022" t="s">
        <v>62</v>
      </c>
      <c r="B2022" t="s">
        <v>50</v>
      </c>
      <c r="C2022" t="s">
        <v>81</v>
      </c>
      <c r="D2022" t="s">
        <v>11</v>
      </c>
      <c r="E2022" t="s">
        <v>1</v>
      </c>
      <c r="F2022" s="19">
        <v>8.3333333333333329E-2</v>
      </c>
      <c r="G2022" s="25">
        <v>2</v>
      </c>
      <c r="H2022" s="19" t="str">
        <f t="shared" si="36"/>
        <v>Midtown Tunnel Toward Va Beach Summer Monday 2</v>
      </c>
      <c r="I2022" s="11">
        <f>+MT!C9</f>
        <v>69.357142857142861</v>
      </c>
    </row>
    <row r="2023" spans="1:9" x14ac:dyDescent="0.25">
      <c r="A2023" t="s">
        <v>62</v>
      </c>
      <c r="B2023" t="s">
        <v>50</v>
      </c>
      <c r="C2023" t="s">
        <v>81</v>
      </c>
      <c r="D2023" t="s">
        <v>11</v>
      </c>
      <c r="E2023" t="s">
        <v>1</v>
      </c>
      <c r="F2023" s="19">
        <v>0.125</v>
      </c>
      <c r="G2023" s="25">
        <v>3</v>
      </c>
      <c r="H2023" s="19" t="str">
        <f t="shared" si="36"/>
        <v>Midtown Tunnel Toward Va Beach Summer Monday 3</v>
      </c>
      <c r="I2023" s="14">
        <f>+MT!C10</f>
        <v>120.71428571428572</v>
      </c>
    </row>
    <row r="2024" spans="1:9" x14ac:dyDescent="0.25">
      <c r="A2024" t="s">
        <v>62</v>
      </c>
      <c r="B2024" t="s">
        <v>50</v>
      </c>
      <c r="C2024" t="s">
        <v>81</v>
      </c>
      <c r="D2024" t="s">
        <v>11</v>
      </c>
      <c r="E2024" t="s">
        <v>1</v>
      </c>
      <c r="F2024" s="19">
        <v>0.16666666666666699</v>
      </c>
      <c r="G2024" s="25">
        <v>4</v>
      </c>
      <c r="H2024" s="19" t="str">
        <f t="shared" si="36"/>
        <v>Midtown Tunnel Toward Va Beach Summer Monday 4</v>
      </c>
      <c r="I2024" s="11">
        <f>+MT!C11</f>
        <v>399.14285714285711</v>
      </c>
    </row>
    <row r="2025" spans="1:9" x14ac:dyDescent="0.25">
      <c r="A2025" t="s">
        <v>62</v>
      </c>
      <c r="B2025" t="s">
        <v>50</v>
      </c>
      <c r="C2025" t="s">
        <v>81</v>
      </c>
      <c r="D2025" t="s">
        <v>11</v>
      </c>
      <c r="E2025" t="s">
        <v>1</v>
      </c>
      <c r="F2025" s="19">
        <v>0.20833333333333301</v>
      </c>
      <c r="G2025" s="25">
        <v>5</v>
      </c>
      <c r="H2025" s="19" t="str">
        <f t="shared" si="36"/>
        <v>Midtown Tunnel Toward Va Beach Summer Monday 5</v>
      </c>
      <c r="I2025" s="14">
        <f>+MT!C12</f>
        <v>1083.5</v>
      </c>
    </row>
    <row r="2026" spans="1:9" x14ac:dyDescent="0.25">
      <c r="A2026" t="s">
        <v>62</v>
      </c>
      <c r="B2026" t="s">
        <v>50</v>
      </c>
      <c r="C2026" t="s">
        <v>81</v>
      </c>
      <c r="D2026" t="s">
        <v>11</v>
      </c>
      <c r="E2026" t="s">
        <v>1</v>
      </c>
      <c r="F2026" s="19">
        <v>0.25</v>
      </c>
      <c r="G2026" s="25">
        <v>6</v>
      </c>
      <c r="H2026" s="19" t="str">
        <f t="shared" si="36"/>
        <v>Midtown Tunnel Toward Va Beach Summer Monday 6</v>
      </c>
      <c r="I2026" s="11">
        <f>+MT!C13</f>
        <v>1396.8571428571429</v>
      </c>
    </row>
    <row r="2027" spans="1:9" x14ac:dyDescent="0.25">
      <c r="A2027" t="s">
        <v>62</v>
      </c>
      <c r="B2027" t="s">
        <v>50</v>
      </c>
      <c r="C2027" t="s">
        <v>81</v>
      </c>
      <c r="D2027" t="s">
        <v>11</v>
      </c>
      <c r="E2027" t="s">
        <v>1</v>
      </c>
      <c r="F2027" s="19">
        <v>0.29166666666666702</v>
      </c>
      <c r="G2027" s="25">
        <v>7</v>
      </c>
      <c r="H2027" s="19" t="str">
        <f t="shared" si="36"/>
        <v>Midtown Tunnel Toward Va Beach Summer Monday 7</v>
      </c>
      <c r="I2027" s="14">
        <f>+MT!C14</f>
        <v>1410.2857142857142</v>
      </c>
    </row>
    <row r="2028" spans="1:9" x14ac:dyDescent="0.25">
      <c r="A2028" t="s">
        <v>62</v>
      </c>
      <c r="B2028" t="s">
        <v>50</v>
      </c>
      <c r="C2028" t="s">
        <v>81</v>
      </c>
      <c r="D2028" t="s">
        <v>11</v>
      </c>
      <c r="E2028" t="s">
        <v>1</v>
      </c>
      <c r="F2028" s="19">
        <v>0.33333333333333298</v>
      </c>
      <c r="G2028" s="25">
        <v>8</v>
      </c>
      <c r="H2028" s="19" t="str">
        <f t="shared" si="36"/>
        <v>Midtown Tunnel Toward Va Beach Summer Monday 8</v>
      </c>
      <c r="I2028" s="11">
        <f>+MT!C15</f>
        <v>1375.9285714285716</v>
      </c>
    </row>
    <row r="2029" spans="1:9" x14ac:dyDescent="0.25">
      <c r="A2029" t="s">
        <v>62</v>
      </c>
      <c r="B2029" t="s">
        <v>50</v>
      </c>
      <c r="C2029" t="s">
        <v>81</v>
      </c>
      <c r="D2029" t="s">
        <v>11</v>
      </c>
      <c r="E2029" t="s">
        <v>1</v>
      </c>
      <c r="F2029" s="19">
        <v>0.375</v>
      </c>
      <c r="G2029" s="25">
        <v>9</v>
      </c>
      <c r="H2029" s="19" t="str">
        <f t="shared" si="36"/>
        <v>Midtown Tunnel Toward Va Beach Summer Monday 9</v>
      </c>
      <c r="I2029" s="14">
        <f>+MT!C16</f>
        <v>1025.8571428571429</v>
      </c>
    </row>
    <row r="2030" spans="1:9" x14ac:dyDescent="0.25">
      <c r="A2030" t="s">
        <v>62</v>
      </c>
      <c r="B2030" t="s">
        <v>50</v>
      </c>
      <c r="C2030" t="s">
        <v>81</v>
      </c>
      <c r="D2030" t="s">
        <v>11</v>
      </c>
      <c r="E2030" t="s">
        <v>1</v>
      </c>
      <c r="F2030" s="19">
        <v>0.41666666666666702</v>
      </c>
      <c r="G2030" s="25">
        <v>10</v>
      </c>
      <c r="H2030" s="19" t="str">
        <f t="shared" si="36"/>
        <v>Midtown Tunnel Toward Va Beach Summer Monday 10</v>
      </c>
      <c r="I2030" s="11">
        <f>+MT!C17</f>
        <v>897.14285714285722</v>
      </c>
    </row>
    <row r="2031" spans="1:9" x14ac:dyDescent="0.25">
      <c r="A2031" t="s">
        <v>62</v>
      </c>
      <c r="B2031" t="s">
        <v>50</v>
      </c>
      <c r="C2031" t="s">
        <v>81</v>
      </c>
      <c r="D2031" t="s">
        <v>11</v>
      </c>
      <c r="E2031" t="s">
        <v>1</v>
      </c>
      <c r="F2031" s="19">
        <v>0.45833333333333298</v>
      </c>
      <c r="G2031" s="25">
        <v>11</v>
      </c>
      <c r="H2031" s="19" t="str">
        <f t="shared" si="36"/>
        <v>Midtown Tunnel Toward Va Beach Summer Monday 11</v>
      </c>
      <c r="I2031" s="14">
        <f>+MT!C18</f>
        <v>853.42857142857133</v>
      </c>
    </row>
    <row r="2032" spans="1:9" x14ac:dyDescent="0.25">
      <c r="A2032" t="s">
        <v>62</v>
      </c>
      <c r="B2032" t="s">
        <v>50</v>
      </c>
      <c r="C2032" t="s">
        <v>81</v>
      </c>
      <c r="D2032" t="s">
        <v>11</v>
      </c>
      <c r="E2032" t="s">
        <v>1</v>
      </c>
      <c r="F2032" s="19">
        <v>0.5</v>
      </c>
      <c r="G2032" s="25">
        <v>12</v>
      </c>
      <c r="H2032" s="19" t="str">
        <f t="shared" si="36"/>
        <v>Midtown Tunnel Toward Va Beach Summer Monday 12</v>
      </c>
      <c r="I2032" s="11">
        <f>+MT!C19</f>
        <v>858.07142857142867</v>
      </c>
    </row>
    <row r="2033" spans="1:9" x14ac:dyDescent="0.25">
      <c r="A2033" t="s">
        <v>62</v>
      </c>
      <c r="B2033" t="s">
        <v>50</v>
      </c>
      <c r="C2033" t="s">
        <v>81</v>
      </c>
      <c r="D2033" t="s">
        <v>11</v>
      </c>
      <c r="E2033" t="s">
        <v>1</v>
      </c>
      <c r="F2033" s="19">
        <v>0.54166666666666696</v>
      </c>
      <c r="G2033" s="25">
        <v>13</v>
      </c>
      <c r="H2033" s="19" t="str">
        <f t="shared" si="36"/>
        <v>Midtown Tunnel Toward Va Beach Summer Monday 13</v>
      </c>
      <c r="I2033" s="14">
        <f>+MT!C20</f>
        <v>849.71428571428578</v>
      </c>
    </row>
    <row r="2034" spans="1:9" x14ac:dyDescent="0.25">
      <c r="A2034" t="s">
        <v>62</v>
      </c>
      <c r="B2034" t="s">
        <v>50</v>
      </c>
      <c r="C2034" t="s">
        <v>81</v>
      </c>
      <c r="D2034" t="s">
        <v>11</v>
      </c>
      <c r="E2034" t="s">
        <v>1</v>
      </c>
      <c r="F2034" s="19">
        <v>0.58333333333333304</v>
      </c>
      <c r="G2034" s="25">
        <v>14</v>
      </c>
      <c r="H2034" s="19" t="str">
        <f t="shared" si="36"/>
        <v>Midtown Tunnel Toward Va Beach Summer Monday 14</v>
      </c>
      <c r="I2034" s="11">
        <f>+MT!C21</f>
        <v>1004.1428571428571</v>
      </c>
    </row>
    <row r="2035" spans="1:9" x14ac:dyDescent="0.25">
      <c r="A2035" t="s">
        <v>62</v>
      </c>
      <c r="B2035" t="s">
        <v>50</v>
      </c>
      <c r="C2035" t="s">
        <v>81</v>
      </c>
      <c r="D2035" t="s">
        <v>11</v>
      </c>
      <c r="E2035" t="s">
        <v>1</v>
      </c>
      <c r="F2035" s="19">
        <v>0.625</v>
      </c>
      <c r="G2035" s="25">
        <v>15</v>
      </c>
      <c r="H2035" s="19" t="str">
        <f t="shared" si="36"/>
        <v>Midtown Tunnel Toward Va Beach Summer Monday 15</v>
      </c>
      <c r="I2035" s="14">
        <f>+MT!C22</f>
        <v>1224.2857142857142</v>
      </c>
    </row>
    <row r="2036" spans="1:9" x14ac:dyDescent="0.25">
      <c r="A2036" t="s">
        <v>62</v>
      </c>
      <c r="B2036" t="s">
        <v>50</v>
      </c>
      <c r="C2036" t="s">
        <v>81</v>
      </c>
      <c r="D2036" t="s">
        <v>11</v>
      </c>
      <c r="E2036" t="s">
        <v>1</v>
      </c>
      <c r="F2036" s="19">
        <v>0.66666666666666696</v>
      </c>
      <c r="G2036" s="25">
        <v>16</v>
      </c>
      <c r="H2036" s="19" t="str">
        <f t="shared" si="36"/>
        <v>Midtown Tunnel Toward Va Beach Summer Monday 16</v>
      </c>
      <c r="I2036" s="11">
        <f>+MT!C23</f>
        <v>1232.1428571428571</v>
      </c>
    </row>
    <row r="2037" spans="1:9" x14ac:dyDescent="0.25">
      <c r="A2037" t="s">
        <v>62</v>
      </c>
      <c r="B2037" t="s">
        <v>50</v>
      </c>
      <c r="C2037" t="s">
        <v>81</v>
      </c>
      <c r="D2037" t="s">
        <v>11</v>
      </c>
      <c r="E2037" t="s">
        <v>1</v>
      </c>
      <c r="F2037" s="19">
        <v>0.70833333333333304</v>
      </c>
      <c r="G2037" s="25">
        <v>17</v>
      </c>
      <c r="H2037" s="19" t="str">
        <f t="shared" si="36"/>
        <v>Midtown Tunnel Toward Va Beach Summer Monday 17</v>
      </c>
      <c r="I2037" s="14">
        <f>+MT!C24</f>
        <v>1169.6428571428571</v>
      </c>
    </row>
    <row r="2038" spans="1:9" x14ac:dyDescent="0.25">
      <c r="A2038" t="s">
        <v>62</v>
      </c>
      <c r="B2038" t="s">
        <v>50</v>
      </c>
      <c r="C2038" t="s">
        <v>81</v>
      </c>
      <c r="D2038" t="s">
        <v>11</v>
      </c>
      <c r="E2038" t="s">
        <v>1</v>
      </c>
      <c r="F2038" s="19">
        <v>0.75</v>
      </c>
      <c r="G2038" s="25">
        <v>18</v>
      </c>
      <c r="H2038" s="19" t="str">
        <f t="shared" si="36"/>
        <v>Midtown Tunnel Toward Va Beach Summer Monday 18</v>
      </c>
      <c r="I2038" s="11">
        <f>+MT!C25</f>
        <v>917.78571428571422</v>
      </c>
    </row>
    <row r="2039" spans="1:9" x14ac:dyDescent="0.25">
      <c r="A2039" t="s">
        <v>62</v>
      </c>
      <c r="B2039" t="s">
        <v>50</v>
      </c>
      <c r="C2039" t="s">
        <v>81</v>
      </c>
      <c r="D2039" t="s">
        <v>11</v>
      </c>
      <c r="E2039" t="s">
        <v>1</v>
      </c>
      <c r="F2039" s="19">
        <v>0.79166666666666696</v>
      </c>
      <c r="G2039" s="25">
        <v>19</v>
      </c>
      <c r="H2039" s="19" t="str">
        <f t="shared" si="36"/>
        <v>Midtown Tunnel Toward Va Beach Summer Monday 19</v>
      </c>
      <c r="I2039" s="14">
        <f>+MT!C26</f>
        <v>522.78571428571422</v>
      </c>
    </row>
    <row r="2040" spans="1:9" x14ac:dyDescent="0.25">
      <c r="A2040" t="s">
        <v>62</v>
      </c>
      <c r="B2040" t="s">
        <v>50</v>
      </c>
      <c r="C2040" t="s">
        <v>81</v>
      </c>
      <c r="D2040" t="s">
        <v>11</v>
      </c>
      <c r="E2040" t="s">
        <v>1</v>
      </c>
      <c r="F2040" s="19">
        <v>0.83333333333333304</v>
      </c>
      <c r="G2040" s="25">
        <v>20</v>
      </c>
      <c r="H2040" s="19" t="str">
        <f t="shared" si="36"/>
        <v>Midtown Tunnel Toward Va Beach Summer Monday 20</v>
      </c>
      <c r="I2040" s="11">
        <f>+MT!C27</f>
        <v>384</v>
      </c>
    </row>
    <row r="2041" spans="1:9" x14ac:dyDescent="0.25">
      <c r="A2041" t="s">
        <v>62</v>
      </c>
      <c r="B2041" t="s">
        <v>50</v>
      </c>
      <c r="C2041" t="s">
        <v>81</v>
      </c>
      <c r="D2041" t="s">
        <v>11</v>
      </c>
      <c r="E2041" t="s">
        <v>1</v>
      </c>
      <c r="F2041" s="19">
        <v>0.875</v>
      </c>
      <c r="G2041" s="25">
        <v>21</v>
      </c>
      <c r="H2041" s="19" t="str">
        <f t="shared" si="36"/>
        <v>Midtown Tunnel Toward Va Beach Summer Monday 21</v>
      </c>
      <c r="I2041" s="14">
        <f>+MT!C28</f>
        <v>274.71428571428572</v>
      </c>
    </row>
    <row r="2042" spans="1:9" x14ac:dyDescent="0.25">
      <c r="A2042" t="s">
        <v>62</v>
      </c>
      <c r="B2042" t="s">
        <v>50</v>
      </c>
      <c r="C2042" t="s">
        <v>81</v>
      </c>
      <c r="D2042" t="s">
        <v>11</v>
      </c>
      <c r="E2042" t="s">
        <v>1</v>
      </c>
      <c r="F2042" s="19">
        <v>0.91666666666666696</v>
      </c>
      <c r="G2042" s="25">
        <v>22</v>
      </c>
      <c r="H2042" s="19" t="str">
        <f t="shared" si="36"/>
        <v>Midtown Tunnel Toward Va Beach Summer Monday 22</v>
      </c>
      <c r="I2042" s="11">
        <f>+MT!C29</f>
        <v>191.78571428571428</v>
      </c>
    </row>
    <row r="2043" spans="1:9" ht="15.75" thickBot="1" x14ac:dyDescent="0.3">
      <c r="A2043" t="s">
        <v>62</v>
      </c>
      <c r="B2043" t="s">
        <v>50</v>
      </c>
      <c r="C2043" t="s">
        <v>81</v>
      </c>
      <c r="D2043" t="s">
        <v>11</v>
      </c>
      <c r="E2043" t="s">
        <v>1</v>
      </c>
      <c r="F2043" s="19">
        <v>0.95833333333333304</v>
      </c>
      <c r="G2043" s="25">
        <v>23</v>
      </c>
      <c r="H2043" s="19" t="str">
        <f t="shared" si="36"/>
        <v>Midtown Tunnel Toward Va Beach Summer Monday 23</v>
      </c>
      <c r="I2043" s="16">
        <f>+MT!C30</f>
        <v>120.35714285714285</v>
      </c>
    </row>
    <row r="2044" spans="1:9" x14ac:dyDescent="0.25">
      <c r="A2044" t="s">
        <v>62</v>
      </c>
      <c r="B2044" t="s">
        <v>50</v>
      </c>
      <c r="C2044" t="s">
        <v>81</v>
      </c>
      <c r="D2044" t="s">
        <v>11</v>
      </c>
      <c r="E2044" t="s">
        <v>2</v>
      </c>
      <c r="F2044" s="19">
        <v>0</v>
      </c>
      <c r="G2044" s="25">
        <v>0</v>
      </c>
      <c r="H2044" s="19" t="str">
        <f t="shared" si="36"/>
        <v>Midtown Tunnel Toward Va Beach Summer Tuesday 0</v>
      </c>
      <c r="I2044" s="12">
        <f>+MT!D7</f>
        <v>74.692307692307693</v>
      </c>
    </row>
    <row r="2045" spans="1:9" x14ac:dyDescent="0.25">
      <c r="A2045" t="s">
        <v>62</v>
      </c>
      <c r="B2045" t="s">
        <v>50</v>
      </c>
      <c r="C2045" t="s">
        <v>81</v>
      </c>
      <c r="D2045" t="s">
        <v>11</v>
      </c>
      <c r="E2045" t="s">
        <v>2</v>
      </c>
      <c r="F2045" s="19">
        <v>4.1666666666666664E-2</v>
      </c>
      <c r="G2045" s="25">
        <v>1</v>
      </c>
      <c r="H2045" s="19" t="str">
        <f t="shared" si="36"/>
        <v>Midtown Tunnel Toward Va Beach Summer Tuesday 1</v>
      </c>
      <c r="I2045" s="14">
        <f>+MT!D8</f>
        <v>45</v>
      </c>
    </row>
    <row r="2046" spans="1:9" x14ac:dyDescent="0.25">
      <c r="A2046" t="s">
        <v>62</v>
      </c>
      <c r="B2046" t="s">
        <v>50</v>
      </c>
      <c r="C2046" t="s">
        <v>81</v>
      </c>
      <c r="D2046" t="s">
        <v>11</v>
      </c>
      <c r="E2046" t="s">
        <v>2</v>
      </c>
      <c r="F2046" s="19">
        <v>8.3333333333333329E-2</v>
      </c>
      <c r="G2046" s="25">
        <v>2</v>
      </c>
      <c r="H2046" s="19" t="str">
        <f t="shared" si="36"/>
        <v>Midtown Tunnel Toward Va Beach Summer Tuesday 2</v>
      </c>
      <c r="I2046" s="12">
        <f>+MT!D9</f>
        <v>41.692307692307693</v>
      </c>
    </row>
    <row r="2047" spans="1:9" x14ac:dyDescent="0.25">
      <c r="A2047" t="s">
        <v>62</v>
      </c>
      <c r="B2047" t="s">
        <v>50</v>
      </c>
      <c r="C2047" t="s">
        <v>81</v>
      </c>
      <c r="D2047" t="s">
        <v>11</v>
      </c>
      <c r="E2047" t="s">
        <v>2</v>
      </c>
      <c r="F2047" s="19">
        <v>0.125</v>
      </c>
      <c r="G2047" s="25">
        <v>3</v>
      </c>
      <c r="H2047" s="19" t="str">
        <f t="shared" si="36"/>
        <v>Midtown Tunnel Toward Va Beach Summer Tuesday 3</v>
      </c>
      <c r="I2047" s="14">
        <f>+MT!D10</f>
        <v>71.07692307692308</v>
      </c>
    </row>
    <row r="2048" spans="1:9" x14ac:dyDescent="0.25">
      <c r="A2048" t="s">
        <v>62</v>
      </c>
      <c r="B2048" t="s">
        <v>50</v>
      </c>
      <c r="C2048" t="s">
        <v>81</v>
      </c>
      <c r="D2048" t="s">
        <v>11</v>
      </c>
      <c r="E2048" t="s">
        <v>2</v>
      </c>
      <c r="F2048" s="19">
        <v>0.16666666666666699</v>
      </c>
      <c r="G2048" s="25">
        <v>4</v>
      </c>
      <c r="H2048" s="19" t="str">
        <f t="shared" si="36"/>
        <v>Midtown Tunnel Toward Va Beach Summer Tuesday 4</v>
      </c>
      <c r="I2048" s="12">
        <f>+MT!D11</f>
        <v>349.38461538461536</v>
      </c>
    </row>
    <row r="2049" spans="1:9" x14ac:dyDescent="0.25">
      <c r="A2049" t="s">
        <v>62</v>
      </c>
      <c r="B2049" t="s">
        <v>50</v>
      </c>
      <c r="C2049" t="s">
        <v>81</v>
      </c>
      <c r="D2049" t="s">
        <v>11</v>
      </c>
      <c r="E2049" t="s">
        <v>2</v>
      </c>
      <c r="F2049" s="19">
        <v>0.20833333333333301</v>
      </c>
      <c r="G2049" s="25">
        <v>5</v>
      </c>
      <c r="H2049" s="19" t="str">
        <f t="shared" si="36"/>
        <v>Midtown Tunnel Toward Va Beach Summer Tuesday 5</v>
      </c>
      <c r="I2049" s="14">
        <f>+MT!D12</f>
        <v>1107.4615384615386</v>
      </c>
    </row>
    <row r="2050" spans="1:9" x14ac:dyDescent="0.25">
      <c r="A2050" t="s">
        <v>62</v>
      </c>
      <c r="B2050" t="s">
        <v>50</v>
      </c>
      <c r="C2050" t="s">
        <v>81</v>
      </c>
      <c r="D2050" t="s">
        <v>11</v>
      </c>
      <c r="E2050" t="s">
        <v>2</v>
      </c>
      <c r="F2050" s="19">
        <v>0.25</v>
      </c>
      <c r="G2050" s="25">
        <v>6</v>
      </c>
      <c r="H2050" s="19" t="str">
        <f t="shared" si="36"/>
        <v>Midtown Tunnel Toward Va Beach Summer Tuesday 6</v>
      </c>
      <c r="I2050" s="12">
        <f>+MT!D13</f>
        <v>1408.7692307692309</v>
      </c>
    </row>
    <row r="2051" spans="1:9" x14ac:dyDescent="0.25">
      <c r="A2051" t="s">
        <v>62</v>
      </c>
      <c r="B2051" t="s">
        <v>50</v>
      </c>
      <c r="C2051" t="s">
        <v>81</v>
      </c>
      <c r="D2051" t="s">
        <v>11</v>
      </c>
      <c r="E2051" t="s">
        <v>2</v>
      </c>
      <c r="F2051" s="19">
        <v>0.29166666666666702</v>
      </c>
      <c r="G2051" s="25">
        <v>7</v>
      </c>
      <c r="H2051" s="19" t="str">
        <f t="shared" si="36"/>
        <v>Midtown Tunnel Toward Va Beach Summer Tuesday 7</v>
      </c>
      <c r="I2051" s="14">
        <f>+MT!D14</f>
        <v>1432.6923076923076</v>
      </c>
    </row>
    <row r="2052" spans="1:9" x14ac:dyDescent="0.25">
      <c r="A2052" t="s">
        <v>62</v>
      </c>
      <c r="B2052" t="s">
        <v>50</v>
      </c>
      <c r="C2052" t="s">
        <v>81</v>
      </c>
      <c r="D2052" t="s">
        <v>11</v>
      </c>
      <c r="E2052" t="s">
        <v>2</v>
      </c>
      <c r="F2052" s="19">
        <v>0.33333333333333298</v>
      </c>
      <c r="G2052" s="25">
        <v>8</v>
      </c>
      <c r="H2052" s="19" t="str">
        <f t="shared" si="36"/>
        <v>Midtown Tunnel Toward Va Beach Summer Tuesday 8</v>
      </c>
      <c r="I2052" s="12">
        <f>+MT!D15</f>
        <v>1363.8461538461538</v>
      </c>
    </row>
    <row r="2053" spans="1:9" x14ac:dyDescent="0.25">
      <c r="A2053" t="s">
        <v>62</v>
      </c>
      <c r="B2053" t="s">
        <v>50</v>
      </c>
      <c r="C2053" t="s">
        <v>81</v>
      </c>
      <c r="D2053" t="s">
        <v>11</v>
      </c>
      <c r="E2053" t="s">
        <v>2</v>
      </c>
      <c r="F2053" s="19">
        <v>0.375</v>
      </c>
      <c r="G2053" s="25">
        <v>9</v>
      </c>
      <c r="H2053" s="19" t="str">
        <f t="shared" si="36"/>
        <v>Midtown Tunnel Toward Va Beach Summer Tuesday 9</v>
      </c>
      <c r="I2053" s="14">
        <f>+MT!D16</f>
        <v>1069.9230769230771</v>
      </c>
    </row>
    <row r="2054" spans="1:9" x14ac:dyDescent="0.25">
      <c r="A2054" t="s">
        <v>62</v>
      </c>
      <c r="B2054" t="s">
        <v>50</v>
      </c>
      <c r="C2054" t="s">
        <v>81</v>
      </c>
      <c r="D2054" t="s">
        <v>11</v>
      </c>
      <c r="E2054" t="s">
        <v>2</v>
      </c>
      <c r="F2054" s="19">
        <v>0.41666666666666702</v>
      </c>
      <c r="G2054" s="25">
        <v>10</v>
      </c>
      <c r="H2054" s="19" t="str">
        <f t="shared" si="36"/>
        <v>Midtown Tunnel Toward Va Beach Summer Tuesday 10</v>
      </c>
      <c r="I2054" s="12">
        <f>+MT!D17</f>
        <v>936.61538461538453</v>
      </c>
    </row>
    <row r="2055" spans="1:9" x14ac:dyDescent="0.25">
      <c r="A2055" t="s">
        <v>62</v>
      </c>
      <c r="B2055" t="s">
        <v>50</v>
      </c>
      <c r="C2055" t="s">
        <v>81</v>
      </c>
      <c r="D2055" t="s">
        <v>11</v>
      </c>
      <c r="E2055" t="s">
        <v>2</v>
      </c>
      <c r="F2055" s="19">
        <v>0.45833333333333298</v>
      </c>
      <c r="G2055" s="25">
        <v>11</v>
      </c>
      <c r="H2055" s="19" t="str">
        <f t="shared" si="36"/>
        <v>Midtown Tunnel Toward Va Beach Summer Tuesday 11</v>
      </c>
      <c r="I2055" s="14">
        <f>+MT!D18</f>
        <v>897.15384615384619</v>
      </c>
    </row>
    <row r="2056" spans="1:9" x14ac:dyDescent="0.25">
      <c r="A2056" t="s">
        <v>62</v>
      </c>
      <c r="B2056" t="s">
        <v>50</v>
      </c>
      <c r="C2056" t="s">
        <v>81</v>
      </c>
      <c r="D2056" t="s">
        <v>11</v>
      </c>
      <c r="E2056" t="s">
        <v>2</v>
      </c>
      <c r="F2056" s="19">
        <v>0.5</v>
      </c>
      <c r="G2056" s="25">
        <v>12</v>
      </c>
      <c r="H2056" s="19" t="str">
        <f t="shared" si="36"/>
        <v>Midtown Tunnel Toward Va Beach Summer Tuesday 12</v>
      </c>
      <c r="I2056" s="12">
        <f>+MT!D19</f>
        <v>931.07692307692309</v>
      </c>
    </row>
    <row r="2057" spans="1:9" x14ac:dyDescent="0.25">
      <c r="A2057" t="s">
        <v>62</v>
      </c>
      <c r="B2057" t="s">
        <v>50</v>
      </c>
      <c r="C2057" t="s">
        <v>81</v>
      </c>
      <c r="D2057" t="s">
        <v>11</v>
      </c>
      <c r="E2057" t="s">
        <v>2</v>
      </c>
      <c r="F2057" s="19">
        <v>0.54166666666666696</v>
      </c>
      <c r="G2057" s="25">
        <v>13</v>
      </c>
      <c r="H2057" s="19" t="str">
        <f t="shared" si="36"/>
        <v>Midtown Tunnel Toward Va Beach Summer Tuesday 13</v>
      </c>
      <c r="I2057" s="14">
        <f>+MT!D20</f>
        <v>898.07692307692309</v>
      </c>
    </row>
    <row r="2058" spans="1:9" x14ac:dyDescent="0.25">
      <c r="A2058" t="s">
        <v>62</v>
      </c>
      <c r="B2058" t="s">
        <v>50</v>
      </c>
      <c r="C2058" t="s">
        <v>81</v>
      </c>
      <c r="D2058" t="s">
        <v>11</v>
      </c>
      <c r="E2058" t="s">
        <v>2</v>
      </c>
      <c r="F2058" s="19">
        <v>0.58333333333333304</v>
      </c>
      <c r="G2058" s="25">
        <v>14</v>
      </c>
      <c r="H2058" s="19" t="str">
        <f t="shared" si="36"/>
        <v>Midtown Tunnel Toward Va Beach Summer Tuesday 14</v>
      </c>
      <c r="I2058" s="12">
        <f>+MT!D21</f>
        <v>1009.6923076923077</v>
      </c>
    </row>
    <row r="2059" spans="1:9" x14ac:dyDescent="0.25">
      <c r="A2059" t="s">
        <v>62</v>
      </c>
      <c r="B2059" t="s">
        <v>50</v>
      </c>
      <c r="C2059" t="s">
        <v>81</v>
      </c>
      <c r="D2059" t="s">
        <v>11</v>
      </c>
      <c r="E2059" t="s">
        <v>2</v>
      </c>
      <c r="F2059" s="19">
        <v>0.625</v>
      </c>
      <c r="G2059" s="25">
        <v>15</v>
      </c>
      <c r="H2059" s="19" t="str">
        <f t="shared" si="36"/>
        <v>Midtown Tunnel Toward Va Beach Summer Tuesday 15</v>
      </c>
      <c r="I2059" s="14">
        <f>+MT!D22</f>
        <v>1262.7692307692307</v>
      </c>
    </row>
    <row r="2060" spans="1:9" x14ac:dyDescent="0.25">
      <c r="A2060" t="s">
        <v>62</v>
      </c>
      <c r="B2060" t="s">
        <v>50</v>
      </c>
      <c r="C2060" t="s">
        <v>81</v>
      </c>
      <c r="D2060" t="s">
        <v>11</v>
      </c>
      <c r="E2060" t="s">
        <v>2</v>
      </c>
      <c r="F2060" s="19">
        <v>0.66666666666666696</v>
      </c>
      <c r="G2060" s="25">
        <v>16</v>
      </c>
      <c r="H2060" s="19" t="str">
        <f t="shared" si="36"/>
        <v>Midtown Tunnel Toward Va Beach Summer Tuesday 16</v>
      </c>
      <c r="I2060" s="12">
        <f>+MT!D23</f>
        <v>1282.6153846153848</v>
      </c>
    </row>
    <row r="2061" spans="1:9" x14ac:dyDescent="0.25">
      <c r="A2061" t="s">
        <v>62</v>
      </c>
      <c r="B2061" t="s">
        <v>50</v>
      </c>
      <c r="C2061" t="s">
        <v>81</v>
      </c>
      <c r="D2061" t="s">
        <v>11</v>
      </c>
      <c r="E2061" t="s">
        <v>2</v>
      </c>
      <c r="F2061" s="19">
        <v>0.70833333333333304</v>
      </c>
      <c r="G2061" s="25">
        <v>17</v>
      </c>
      <c r="H2061" s="19" t="str">
        <f t="shared" si="36"/>
        <v>Midtown Tunnel Toward Va Beach Summer Tuesday 17</v>
      </c>
      <c r="I2061" s="14">
        <f>+MT!D24</f>
        <v>1234</v>
      </c>
    </row>
    <row r="2062" spans="1:9" x14ac:dyDescent="0.25">
      <c r="A2062" t="s">
        <v>62</v>
      </c>
      <c r="B2062" t="s">
        <v>50</v>
      </c>
      <c r="C2062" t="s">
        <v>81</v>
      </c>
      <c r="D2062" t="s">
        <v>11</v>
      </c>
      <c r="E2062" t="s">
        <v>2</v>
      </c>
      <c r="F2062" s="19">
        <v>0.75</v>
      </c>
      <c r="G2062" s="25">
        <v>18</v>
      </c>
      <c r="H2062" s="19" t="str">
        <f t="shared" si="36"/>
        <v>Midtown Tunnel Toward Va Beach Summer Tuesday 18</v>
      </c>
      <c r="I2062" s="12">
        <f>+MT!D25</f>
        <v>994.84615384615392</v>
      </c>
    </row>
    <row r="2063" spans="1:9" x14ac:dyDescent="0.25">
      <c r="A2063" t="s">
        <v>62</v>
      </c>
      <c r="B2063" t="s">
        <v>50</v>
      </c>
      <c r="C2063" t="s">
        <v>81</v>
      </c>
      <c r="D2063" t="s">
        <v>11</v>
      </c>
      <c r="E2063" t="s">
        <v>2</v>
      </c>
      <c r="F2063" s="19">
        <v>0.79166666666666696</v>
      </c>
      <c r="G2063" s="25">
        <v>19</v>
      </c>
      <c r="H2063" s="19" t="str">
        <f t="shared" si="36"/>
        <v>Midtown Tunnel Toward Va Beach Summer Tuesday 19</v>
      </c>
      <c r="I2063" s="14">
        <f>+MT!D26</f>
        <v>545.76923076923072</v>
      </c>
    </row>
    <row r="2064" spans="1:9" x14ac:dyDescent="0.25">
      <c r="A2064" t="s">
        <v>62</v>
      </c>
      <c r="B2064" t="s">
        <v>50</v>
      </c>
      <c r="C2064" t="s">
        <v>81</v>
      </c>
      <c r="D2064" t="s">
        <v>11</v>
      </c>
      <c r="E2064" t="s">
        <v>2</v>
      </c>
      <c r="F2064" s="19">
        <v>0.83333333333333304</v>
      </c>
      <c r="G2064" s="25">
        <v>20</v>
      </c>
      <c r="H2064" s="19" t="str">
        <f t="shared" si="36"/>
        <v>Midtown Tunnel Toward Va Beach Summer Tuesday 20</v>
      </c>
      <c r="I2064" s="12">
        <f>+MT!D27</f>
        <v>425.23076923076917</v>
      </c>
    </row>
    <row r="2065" spans="1:9" x14ac:dyDescent="0.25">
      <c r="A2065" t="s">
        <v>62</v>
      </c>
      <c r="B2065" t="s">
        <v>50</v>
      </c>
      <c r="C2065" t="s">
        <v>81</v>
      </c>
      <c r="D2065" t="s">
        <v>11</v>
      </c>
      <c r="E2065" t="s">
        <v>2</v>
      </c>
      <c r="F2065" s="19">
        <v>0.875</v>
      </c>
      <c r="G2065" s="25">
        <v>21</v>
      </c>
      <c r="H2065" s="19" t="str">
        <f t="shared" si="36"/>
        <v>Midtown Tunnel Toward Va Beach Summer Tuesday 21</v>
      </c>
      <c r="I2065" s="14">
        <f>+MT!D28</f>
        <v>345.30769230769232</v>
      </c>
    </row>
    <row r="2066" spans="1:9" x14ac:dyDescent="0.25">
      <c r="A2066" t="s">
        <v>62</v>
      </c>
      <c r="B2066" t="s">
        <v>50</v>
      </c>
      <c r="C2066" t="s">
        <v>81</v>
      </c>
      <c r="D2066" t="s">
        <v>11</v>
      </c>
      <c r="E2066" t="s">
        <v>2</v>
      </c>
      <c r="F2066" s="19">
        <v>0.91666666666666696</v>
      </c>
      <c r="G2066" s="25">
        <v>22</v>
      </c>
      <c r="H2066" s="19" t="str">
        <f t="shared" si="36"/>
        <v>Midtown Tunnel Toward Va Beach Summer Tuesday 22</v>
      </c>
      <c r="I2066" s="12">
        <f>+MT!D29</f>
        <v>288.61538461538464</v>
      </c>
    </row>
    <row r="2067" spans="1:9" ht="15.75" thickBot="1" x14ac:dyDescent="0.3">
      <c r="A2067" t="s">
        <v>62</v>
      </c>
      <c r="B2067" t="s">
        <v>50</v>
      </c>
      <c r="C2067" t="s">
        <v>81</v>
      </c>
      <c r="D2067" t="s">
        <v>11</v>
      </c>
      <c r="E2067" t="s">
        <v>2</v>
      </c>
      <c r="F2067" s="19">
        <v>0.95833333333333304</v>
      </c>
      <c r="G2067" s="25">
        <v>23</v>
      </c>
      <c r="H2067" s="19" t="str">
        <f t="shared" si="36"/>
        <v>Midtown Tunnel Toward Va Beach Summer Tuesday 23</v>
      </c>
      <c r="I2067" s="16">
        <f>+MT!D30</f>
        <v>178.76923076923077</v>
      </c>
    </row>
    <row r="2068" spans="1:9" x14ac:dyDescent="0.25">
      <c r="A2068" t="s">
        <v>62</v>
      </c>
      <c r="B2068" t="s">
        <v>50</v>
      </c>
      <c r="C2068" t="s">
        <v>81</v>
      </c>
      <c r="D2068" t="s">
        <v>11</v>
      </c>
      <c r="E2068" t="s">
        <v>3</v>
      </c>
      <c r="F2068" s="19">
        <v>0</v>
      </c>
      <c r="G2068" s="25">
        <v>0</v>
      </c>
      <c r="H2068" s="19" t="str">
        <f t="shared" si="36"/>
        <v>Midtown Tunnel Toward Va Beach Summer Wednesday 0</v>
      </c>
      <c r="I2068" s="11">
        <f>+MT!E7</f>
        <v>111.30769230769232</v>
      </c>
    </row>
    <row r="2069" spans="1:9" x14ac:dyDescent="0.25">
      <c r="A2069" t="s">
        <v>62</v>
      </c>
      <c r="B2069" t="s">
        <v>50</v>
      </c>
      <c r="C2069" t="s">
        <v>81</v>
      </c>
      <c r="D2069" t="s">
        <v>11</v>
      </c>
      <c r="E2069" t="s">
        <v>3</v>
      </c>
      <c r="F2069" s="19">
        <v>4.1666666666666664E-2</v>
      </c>
      <c r="G2069" s="25">
        <v>1</v>
      </c>
      <c r="H2069" s="19" t="str">
        <f t="shared" si="36"/>
        <v>Midtown Tunnel Toward Va Beach Summer Wednesday 1</v>
      </c>
      <c r="I2069" s="14">
        <f>+MT!E8</f>
        <v>65.538461538461547</v>
      </c>
    </row>
    <row r="2070" spans="1:9" x14ac:dyDescent="0.25">
      <c r="A2070" t="s">
        <v>62</v>
      </c>
      <c r="B2070" t="s">
        <v>50</v>
      </c>
      <c r="C2070" t="s">
        <v>81</v>
      </c>
      <c r="D2070" t="s">
        <v>11</v>
      </c>
      <c r="E2070" t="s">
        <v>3</v>
      </c>
      <c r="F2070" s="19">
        <v>8.3333333333333329E-2</v>
      </c>
      <c r="G2070" s="25">
        <v>2</v>
      </c>
      <c r="H2070" s="19" t="str">
        <f t="shared" si="36"/>
        <v>Midtown Tunnel Toward Va Beach Summer Wednesday 2</v>
      </c>
      <c r="I2070" s="11">
        <f>+MT!E9</f>
        <v>52.230769230769234</v>
      </c>
    </row>
    <row r="2071" spans="1:9" x14ac:dyDescent="0.25">
      <c r="A2071" t="s">
        <v>62</v>
      </c>
      <c r="B2071" t="s">
        <v>50</v>
      </c>
      <c r="C2071" t="s">
        <v>81</v>
      </c>
      <c r="D2071" t="s">
        <v>11</v>
      </c>
      <c r="E2071" t="s">
        <v>3</v>
      </c>
      <c r="F2071" s="19">
        <v>0.125</v>
      </c>
      <c r="G2071" s="25">
        <v>3</v>
      </c>
      <c r="H2071" s="19" t="str">
        <f t="shared" si="36"/>
        <v>Midtown Tunnel Toward Va Beach Summer Wednesday 3</v>
      </c>
      <c r="I2071" s="14">
        <f>+MT!E10</f>
        <v>83.307692307692307</v>
      </c>
    </row>
    <row r="2072" spans="1:9" x14ac:dyDescent="0.25">
      <c r="A2072" t="s">
        <v>62</v>
      </c>
      <c r="B2072" t="s">
        <v>50</v>
      </c>
      <c r="C2072" t="s">
        <v>81</v>
      </c>
      <c r="D2072" t="s">
        <v>11</v>
      </c>
      <c r="E2072" t="s">
        <v>3</v>
      </c>
      <c r="F2072" s="19">
        <v>0.16666666666666699</v>
      </c>
      <c r="G2072" s="25">
        <v>4</v>
      </c>
      <c r="H2072" s="19" t="str">
        <f t="shared" si="36"/>
        <v>Midtown Tunnel Toward Va Beach Summer Wednesday 4</v>
      </c>
      <c r="I2072" s="11">
        <f>+MT!E11</f>
        <v>355.23076923076923</v>
      </c>
    </row>
    <row r="2073" spans="1:9" x14ac:dyDescent="0.25">
      <c r="A2073" t="s">
        <v>62</v>
      </c>
      <c r="B2073" t="s">
        <v>50</v>
      </c>
      <c r="C2073" t="s">
        <v>81</v>
      </c>
      <c r="D2073" t="s">
        <v>11</v>
      </c>
      <c r="E2073" t="s">
        <v>3</v>
      </c>
      <c r="F2073" s="19">
        <v>0.20833333333333301</v>
      </c>
      <c r="G2073" s="25">
        <v>5</v>
      </c>
      <c r="H2073" s="19" t="str">
        <f t="shared" si="36"/>
        <v>Midtown Tunnel Toward Va Beach Summer Wednesday 5</v>
      </c>
      <c r="I2073" s="14">
        <f>+MT!E12</f>
        <v>1110.7692307692307</v>
      </c>
    </row>
    <row r="2074" spans="1:9" x14ac:dyDescent="0.25">
      <c r="A2074" t="s">
        <v>62</v>
      </c>
      <c r="B2074" t="s">
        <v>50</v>
      </c>
      <c r="C2074" t="s">
        <v>81</v>
      </c>
      <c r="D2074" t="s">
        <v>11</v>
      </c>
      <c r="E2074" t="s">
        <v>3</v>
      </c>
      <c r="F2074" s="19">
        <v>0.25</v>
      </c>
      <c r="G2074" s="25">
        <v>6</v>
      </c>
      <c r="H2074" s="19" t="str">
        <f t="shared" si="36"/>
        <v>Midtown Tunnel Toward Va Beach Summer Wednesday 6</v>
      </c>
      <c r="I2074" s="11">
        <f>+MT!E13</f>
        <v>1429.5384615384614</v>
      </c>
    </row>
    <row r="2075" spans="1:9" x14ac:dyDescent="0.25">
      <c r="A2075" t="s">
        <v>62</v>
      </c>
      <c r="B2075" t="s">
        <v>50</v>
      </c>
      <c r="C2075" t="s">
        <v>81</v>
      </c>
      <c r="D2075" t="s">
        <v>11</v>
      </c>
      <c r="E2075" t="s">
        <v>3</v>
      </c>
      <c r="F2075" s="19">
        <v>0.29166666666666702</v>
      </c>
      <c r="G2075" s="25">
        <v>7</v>
      </c>
      <c r="H2075" s="19" t="str">
        <f t="shared" si="36"/>
        <v>Midtown Tunnel Toward Va Beach Summer Wednesday 7</v>
      </c>
      <c r="I2075" s="14">
        <f>+MT!E14</f>
        <v>1444.2307692307693</v>
      </c>
    </row>
    <row r="2076" spans="1:9" x14ac:dyDescent="0.25">
      <c r="A2076" t="s">
        <v>62</v>
      </c>
      <c r="B2076" t="s">
        <v>50</v>
      </c>
      <c r="C2076" t="s">
        <v>81</v>
      </c>
      <c r="D2076" t="s">
        <v>11</v>
      </c>
      <c r="E2076" t="s">
        <v>3</v>
      </c>
      <c r="F2076" s="19">
        <v>0.33333333333333298</v>
      </c>
      <c r="G2076" s="25">
        <v>8</v>
      </c>
      <c r="H2076" s="19" t="str">
        <f t="shared" si="36"/>
        <v>Midtown Tunnel Toward Va Beach Summer Wednesday 8</v>
      </c>
      <c r="I2076" s="11">
        <f>+MT!E15</f>
        <v>1411.3846153846152</v>
      </c>
    </row>
    <row r="2077" spans="1:9" x14ac:dyDescent="0.25">
      <c r="A2077" t="s">
        <v>62</v>
      </c>
      <c r="B2077" t="s">
        <v>50</v>
      </c>
      <c r="C2077" t="s">
        <v>81</v>
      </c>
      <c r="D2077" t="s">
        <v>11</v>
      </c>
      <c r="E2077" t="s">
        <v>3</v>
      </c>
      <c r="F2077" s="19">
        <v>0.375</v>
      </c>
      <c r="G2077" s="25">
        <v>9</v>
      </c>
      <c r="H2077" s="19" t="str">
        <f t="shared" si="36"/>
        <v>Midtown Tunnel Toward Va Beach Summer Wednesday 9</v>
      </c>
      <c r="I2077" s="14">
        <f>+MT!E16</f>
        <v>1044.2307692307691</v>
      </c>
    </row>
    <row r="2078" spans="1:9" x14ac:dyDescent="0.25">
      <c r="A2078" t="s">
        <v>62</v>
      </c>
      <c r="B2078" t="s">
        <v>50</v>
      </c>
      <c r="C2078" t="s">
        <v>81</v>
      </c>
      <c r="D2078" t="s">
        <v>11</v>
      </c>
      <c r="E2078" t="s">
        <v>3</v>
      </c>
      <c r="F2078" s="19">
        <v>0.41666666666666702</v>
      </c>
      <c r="G2078" s="25">
        <v>10</v>
      </c>
      <c r="H2078" s="19" t="str">
        <f t="shared" si="36"/>
        <v>Midtown Tunnel Toward Va Beach Summer Wednesday 10</v>
      </c>
      <c r="I2078" s="11">
        <f>+MT!E17</f>
        <v>922.61538461538464</v>
      </c>
    </row>
    <row r="2079" spans="1:9" x14ac:dyDescent="0.25">
      <c r="A2079" t="s">
        <v>62</v>
      </c>
      <c r="B2079" t="s">
        <v>50</v>
      </c>
      <c r="C2079" t="s">
        <v>81</v>
      </c>
      <c r="D2079" t="s">
        <v>11</v>
      </c>
      <c r="E2079" t="s">
        <v>3</v>
      </c>
      <c r="F2079" s="19">
        <v>0.45833333333333298</v>
      </c>
      <c r="G2079" s="25">
        <v>11</v>
      </c>
      <c r="H2079" s="19" t="str">
        <f t="shared" si="36"/>
        <v>Midtown Tunnel Toward Va Beach Summer Wednesday 11</v>
      </c>
      <c r="I2079" s="14">
        <f>+MT!E18</f>
        <v>906.61538461538453</v>
      </c>
    </row>
    <row r="2080" spans="1:9" x14ac:dyDescent="0.25">
      <c r="A2080" t="s">
        <v>62</v>
      </c>
      <c r="B2080" t="s">
        <v>50</v>
      </c>
      <c r="C2080" t="s">
        <v>81</v>
      </c>
      <c r="D2080" t="s">
        <v>11</v>
      </c>
      <c r="E2080" t="s">
        <v>3</v>
      </c>
      <c r="F2080" s="19">
        <v>0.5</v>
      </c>
      <c r="G2080" s="25">
        <v>12</v>
      </c>
      <c r="H2080" s="19" t="str">
        <f t="shared" si="36"/>
        <v>Midtown Tunnel Toward Va Beach Summer Wednesday 12</v>
      </c>
      <c r="I2080" s="11">
        <f>+MT!E19</f>
        <v>877.15384615384619</v>
      </c>
    </row>
    <row r="2081" spans="1:9" x14ac:dyDescent="0.25">
      <c r="A2081" t="s">
        <v>62</v>
      </c>
      <c r="B2081" t="s">
        <v>50</v>
      </c>
      <c r="C2081" t="s">
        <v>81</v>
      </c>
      <c r="D2081" t="s">
        <v>11</v>
      </c>
      <c r="E2081" t="s">
        <v>3</v>
      </c>
      <c r="F2081" s="19">
        <v>0.54166666666666696</v>
      </c>
      <c r="G2081" s="25">
        <v>13</v>
      </c>
      <c r="H2081" s="19" t="str">
        <f t="shared" si="36"/>
        <v>Midtown Tunnel Toward Va Beach Summer Wednesday 13</v>
      </c>
      <c r="I2081" s="14">
        <f>+MT!E20</f>
        <v>843.61538461538464</v>
      </c>
    </row>
    <row r="2082" spans="1:9" x14ac:dyDescent="0.25">
      <c r="A2082" t="s">
        <v>62</v>
      </c>
      <c r="B2082" t="s">
        <v>50</v>
      </c>
      <c r="C2082" t="s">
        <v>81</v>
      </c>
      <c r="D2082" t="s">
        <v>11</v>
      </c>
      <c r="E2082" t="s">
        <v>3</v>
      </c>
      <c r="F2082" s="19">
        <v>0.58333333333333304</v>
      </c>
      <c r="G2082" s="25">
        <v>14</v>
      </c>
      <c r="H2082" s="19" t="str">
        <f t="shared" si="36"/>
        <v>Midtown Tunnel Toward Va Beach Summer Wednesday 14</v>
      </c>
      <c r="I2082" s="11">
        <f>+MT!E21</f>
        <v>983.46153846153857</v>
      </c>
    </row>
    <row r="2083" spans="1:9" x14ac:dyDescent="0.25">
      <c r="A2083" t="s">
        <v>62</v>
      </c>
      <c r="B2083" t="s">
        <v>50</v>
      </c>
      <c r="C2083" t="s">
        <v>81</v>
      </c>
      <c r="D2083" t="s">
        <v>11</v>
      </c>
      <c r="E2083" t="s">
        <v>3</v>
      </c>
      <c r="F2083" s="19">
        <v>0.625</v>
      </c>
      <c r="G2083" s="25">
        <v>15</v>
      </c>
      <c r="H2083" s="19" t="str">
        <f t="shared" si="36"/>
        <v>Midtown Tunnel Toward Va Beach Summer Wednesday 15</v>
      </c>
      <c r="I2083" s="14">
        <f>+MT!E22</f>
        <v>1261.3846153846152</v>
      </c>
    </row>
    <row r="2084" spans="1:9" x14ac:dyDescent="0.25">
      <c r="A2084" t="s">
        <v>62</v>
      </c>
      <c r="B2084" t="s">
        <v>50</v>
      </c>
      <c r="C2084" t="s">
        <v>81</v>
      </c>
      <c r="D2084" t="s">
        <v>11</v>
      </c>
      <c r="E2084" t="s">
        <v>3</v>
      </c>
      <c r="F2084" s="19">
        <v>0.66666666666666696</v>
      </c>
      <c r="G2084" s="25">
        <v>16</v>
      </c>
      <c r="H2084" s="19" t="str">
        <f t="shared" si="36"/>
        <v>Midtown Tunnel Toward Va Beach Summer Wednesday 16</v>
      </c>
      <c r="I2084" s="11">
        <f>+MT!E23</f>
        <v>1350.6153846153848</v>
      </c>
    </row>
    <row r="2085" spans="1:9" x14ac:dyDescent="0.25">
      <c r="A2085" t="s">
        <v>62</v>
      </c>
      <c r="B2085" t="s">
        <v>50</v>
      </c>
      <c r="C2085" t="s">
        <v>81</v>
      </c>
      <c r="D2085" t="s">
        <v>11</v>
      </c>
      <c r="E2085" t="s">
        <v>3</v>
      </c>
      <c r="F2085" s="19">
        <v>0.70833333333333304</v>
      </c>
      <c r="G2085" s="25">
        <v>17</v>
      </c>
      <c r="H2085" s="19" t="str">
        <f t="shared" ref="H2085:H2148" si="37">+CONCATENATE(A2085," ",C2085," ",D2085," ",E2085," ",G2085)</f>
        <v>Midtown Tunnel Toward Va Beach Summer Wednesday 17</v>
      </c>
      <c r="I2085" s="14">
        <f>+MT!E24</f>
        <v>1231.7692307692307</v>
      </c>
    </row>
    <row r="2086" spans="1:9" x14ac:dyDescent="0.25">
      <c r="A2086" t="s">
        <v>62</v>
      </c>
      <c r="B2086" t="s">
        <v>50</v>
      </c>
      <c r="C2086" t="s">
        <v>81</v>
      </c>
      <c r="D2086" t="s">
        <v>11</v>
      </c>
      <c r="E2086" t="s">
        <v>3</v>
      </c>
      <c r="F2086" s="19">
        <v>0.75</v>
      </c>
      <c r="G2086" s="25">
        <v>18</v>
      </c>
      <c r="H2086" s="19" t="str">
        <f t="shared" si="37"/>
        <v>Midtown Tunnel Toward Va Beach Summer Wednesday 18</v>
      </c>
      <c r="I2086" s="11">
        <f>+MT!E25</f>
        <v>1014.6923076923076</v>
      </c>
    </row>
    <row r="2087" spans="1:9" x14ac:dyDescent="0.25">
      <c r="A2087" t="s">
        <v>62</v>
      </c>
      <c r="B2087" t="s">
        <v>50</v>
      </c>
      <c r="C2087" t="s">
        <v>81</v>
      </c>
      <c r="D2087" t="s">
        <v>11</v>
      </c>
      <c r="E2087" t="s">
        <v>3</v>
      </c>
      <c r="F2087" s="19">
        <v>0.79166666666666696</v>
      </c>
      <c r="G2087" s="25">
        <v>19</v>
      </c>
      <c r="H2087" s="19" t="str">
        <f t="shared" si="37"/>
        <v>Midtown Tunnel Toward Va Beach Summer Wednesday 19</v>
      </c>
      <c r="I2087" s="14">
        <f>+MT!E26</f>
        <v>593.92307692307691</v>
      </c>
    </row>
    <row r="2088" spans="1:9" x14ac:dyDescent="0.25">
      <c r="A2088" t="s">
        <v>62</v>
      </c>
      <c r="B2088" t="s">
        <v>50</v>
      </c>
      <c r="C2088" t="s">
        <v>81</v>
      </c>
      <c r="D2088" t="s">
        <v>11</v>
      </c>
      <c r="E2088" t="s">
        <v>3</v>
      </c>
      <c r="F2088" s="19">
        <v>0.83333333333333304</v>
      </c>
      <c r="G2088" s="25">
        <v>20</v>
      </c>
      <c r="H2088" s="19" t="str">
        <f t="shared" si="37"/>
        <v>Midtown Tunnel Toward Va Beach Summer Wednesday 20</v>
      </c>
      <c r="I2088" s="11">
        <f>+MT!E27</f>
        <v>433.38461538461536</v>
      </c>
    </row>
    <row r="2089" spans="1:9" x14ac:dyDescent="0.25">
      <c r="A2089" t="s">
        <v>62</v>
      </c>
      <c r="B2089" t="s">
        <v>50</v>
      </c>
      <c r="C2089" t="s">
        <v>81</v>
      </c>
      <c r="D2089" t="s">
        <v>11</v>
      </c>
      <c r="E2089" t="s">
        <v>3</v>
      </c>
      <c r="F2089" s="19">
        <v>0.875</v>
      </c>
      <c r="G2089" s="25">
        <v>21</v>
      </c>
      <c r="H2089" s="19" t="str">
        <f t="shared" si="37"/>
        <v>Midtown Tunnel Toward Va Beach Summer Wednesday 21</v>
      </c>
      <c r="I2089" s="14">
        <f>+MT!E28</f>
        <v>351.46153846153851</v>
      </c>
    </row>
    <row r="2090" spans="1:9" x14ac:dyDescent="0.25">
      <c r="A2090" t="s">
        <v>62</v>
      </c>
      <c r="B2090" t="s">
        <v>50</v>
      </c>
      <c r="C2090" t="s">
        <v>81</v>
      </c>
      <c r="D2090" t="s">
        <v>11</v>
      </c>
      <c r="E2090" t="s">
        <v>3</v>
      </c>
      <c r="F2090" s="19">
        <v>0.91666666666666696</v>
      </c>
      <c r="G2090" s="25">
        <v>22</v>
      </c>
      <c r="H2090" s="19" t="str">
        <f t="shared" si="37"/>
        <v>Midtown Tunnel Toward Va Beach Summer Wednesday 22</v>
      </c>
      <c r="I2090" s="11">
        <f>+MT!E29</f>
        <v>254.76923076923077</v>
      </c>
    </row>
    <row r="2091" spans="1:9" ht="15.75" thickBot="1" x14ac:dyDescent="0.3">
      <c r="A2091" t="s">
        <v>62</v>
      </c>
      <c r="B2091" t="s">
        <v>50</v>
      </c>
      <c r="C2091" t="s">
        <v>81</v>
      </c>
      <c r="D2091" t="s">
        <v>11</v>
      </c>
      <c r="E2091" t="s">
        <v>3</v>
      </c>
      <c r="F2091" s="19">
        <v>0.95833333333333304</v>
      </c>
      <c r="G2091" s="25">
        <v>23</v>
      </c>
      <c r="H2091" s="19" t="str">
        <f t="shared" si="37"/>
        <v>Midtown Tunnel Toward Va Beach Summer Wednesday 23</v>
      </c>
      <c r="I2091" s="16">
        <f>+MT!E30</f>
        <v>164.23076923076923</v>
      </c>
    </row>
    <row r="2092" spans="1:9" x14ac:dyDescent="0.25">
      <c r="A2092" t="s">
        <v>62</v>
      </c>
      <c r="B2092" t="s">
        <v>50</v>
      </c>
      <c r="C2092" t="s">
        <v>81</v>
      </c>
      <c r="D2092" t="s">
        <v>11</v>
      </c>
      <c r="E2092" t="s">
        <v>4</v>
      </c>
      <c r="F2092" s="19">
        <v>0</v>
      </c>
      <c r="G2092" s="25">
        <v>0</v>
      </c>
      <c r="H2092" s="19" t="str">
        <f t="shared" si="37"/>
        <v>Midtown Tunnel Toward Va Beach Summer Thursday 0</v>
      </c>
      <c r="I2092" s="11">
        <f>+MT!F7</f>
        <v>101.69230769230768</v>
      </c>
    </row>
    <row r="2093" spans="1:9" x14ac:dyDescent="0.25">
      <c r="A2093" t="s">
        <v>62</v>
      </c>
      <c r="B2093" t="s">
        <v>50</v>
      </c>
      <c r="C2093" t="s">
        <v>81</v>
      </c>
      <c r="D2093" t="s">
        <v>11</v>
      </c>
      <c r="E2093" t="s">
        <v>4</v>
      </c>
      <c r="F2093" s="19">
        <v>4.1666666666666664E-2</v>
      </c>
      <c r="G2093" s="25">
        <v>1</v>
      </c>
      <c r="H2093" s="19" t="str">
        <f t="shared" si="37"/>
        <v>Midtown Tunnel Toward Va Beach Summer Thursday 1</v>
      </c>
      <c r="I2093" s="14">
        <f>+MT!F8</f>
        <v>50.153846153846153</v>
      </c>
    </row>
    <row r="2094" spans="1:9" x14ac:dyDescent="0.25">
      <c r="A2094" t="s">
        <v>62</v>
      </c>
      <c r="B2094" t="s">
        <v>50</v>
      </c>
      <c r="C2094" t="s">
        <v>81</v>
      </c>
      <c r="D2094" t="s">
        <v>11</v>
      </c>
      <c r="E2094" t="s">
        <v>4</v>
      </c>
      <c r="F2094" s="19">
        <v>8.3333333333333329E-2</v>
      </c>
      <c r="G2094" s="25">
        <v>2</v>
      </c>
      <c r="H2094" s="19" t="str">
        <f t="shared" si="37"/>
        <v>Midtown Tunnel Toward Va Beach Summer Thursday 2</v>
      </c>
      <c r="I2094" s="11">
        <f>+MT!F9</f>
        <v>45.923076923076927</v>
      </c>
    </row>
    <row r="2095" spans="1:9" x14ac:dyDescent="0.25">
      <c r="A2095" t="s">
        <v>62</v>
      </c>
      <c r="B2095" t="s">
        <v>50</v>
      </c>
      <c r="C2095" t="s">
        <v>81</v>
      </c>
      <c r="D2095" t="s">
        <v>11</v>
      </c>
      <c r="E2095" t="s">
        <v>4</v>
      </c>
      <c r="F2095" s="19">
        <v>0.125</v>
      </c>
      <c r="G2095" s="25">
        <v>3</v>
      </c>
      <c r="H2095" s="19" t="str">
        <f t="shared" si="37"/>
        <v>Midtown Tunnel Toward Va Beach Summer Thursday 3</v>
      </c>
      <c r="I2095" s="14">
        <f>+MT!F10</f>
        <v>86.538461538461547</v>
      </c>
    </row>
    <row r="2096" spans="1:9" x14ac:dyDescent="0.25">
      <c r="A2096" t="s">
        <v>62</v>
      </c>
      <c r="B2096" t="s">
        <v>50</v>
      </c>
      <c r="C2096" t="s">
        <v>81</v>
      </c>
      <c r="D2096" t="s">
        <v>11</v>
      </c>
      <c r="E2096" t="s">
        <v>4</v>
      </c>
      <c r="F2096" s="19">
        <v>0.16666666666666699</v>
      </c>
      <c r="G2096" s="25">
        <v>4</v>
      </c>
      <c r="H2096" s="19" t="str">
        <f t="shared" si="37"/>
        <v>Midtown Tunnel Toward Va Beach Summer Thursday 4</v>
      </c>
      <c r="I2096" s="11">
        <f>+MT!F11</f>
        <v>367.23076923076923</v>
      </c>
    </row>
    <row r="2097" spans="1:9" x14ac:dyDescent="0.25">
      <c r="A2097" t="s">
        <v>62</v>
      </c>
      <c r="B2097" t="s">
        <v>50</v>
      </c>
      <c r="C2097" t="s">
        <v>81</v>
      </c>
      <c r="D2097" t="s">
        <v>11</v>
      </c>
      <c r="E2097" t="s">
        <v>4</v>
      </c>
      <c r="F2097" s="19">
        <v>0.20833333333333301</v>
      </c>
      <c r="G2097" s="25">
        <v>5</v>
      </c>
      <c r="H2097" s="19" t="str">
        <f t="shared" si="37"/>
        <v>Midtown Tunnel Toward Va Beach Summer Thursday 5</v>
      </c>
      <c r="I2097" s="14">
        <f>+MT!F12</f>
        <v>1091.3846153846155</v>
      </c>
    </row>
    <row r="2098" spans="1:9" x14ac:dyDescent="0.25">
      <c r="A2098" t="s">
        <v>62</v>
      </c>
      <c r="B2098" t="s">
        <v>50</v>
      </c>
      <c r="C2098" t="s">
        <v>81</v>
      </c>
      <c r="D2098" t="s">
        <v>11</v>
      </c>
      <c r="E2098" t="s">
        <v>4</v>
      </c>
      <c r="F2098" s="19">
        <v>0.25</v>
      </c>
      <c r="G2098" s="25">
        <v>6</v>
      </c>
      <c r="H2098" s="19" t="str">
        <f t="shared" si="37"/>
        <v>Midtown Tunnel Toward Va Beach Summer Thursday 6</v>
      </c>
      <c r="I2098" s="11">
        <f>+MT!F13</f>
        <v>1390.8461538461538</v>
      </c>
    </row>
    <row r="2099" spans="1:9" x14ac:dyDescent="0.25">
      <c r="A2099" t="s">
        <v>62</v>
      </c>
      <c r="B2099" t="s">
        <v>50</v>
      </c>
      <c r="C2099" t="s">
        <v>81</v>
      </c>
      <c r="D2099" t="s">
        <v>11</v>
      </c>
      <c r="E2099" t="s">
        <v>4</v>
      </c>
      <c r="F2099" s="19">
        <v>0.29166666666666702</v>
      </c>
      <c r="G2099" s="25">
        <v>7</v>
      </c>
      <c r="H2099" s="19" t="str">
        <f t="shared" si="37"/>
        <v>Midtown Tunnel Toward Va Beach Summer Thursday 7</v>
      </c>
      <c r="I2099" s="14">
        <f>+MT!F14</f>
        <v>1422.2307692307691</v>
      </c>
    </row>
    <row r="2100" spans="1:9" x14ac:dyDescent="0.25">
      <c r="A2100" t="s">
        <v>62</v>
      </c>
      <c r="B2100" t="s">
        <v>50</v>
      </c>
      <c r="C2100" t="s">
        <v>81</v>
      </c>
      <c r="D2100" t="s">
        <v>11</v>
      </c>
      <c r="E2100" t="s">
        <v>4</v>
      </c>
      <c r="F2100" s="19">
        <v>0.33333333333333298</v>
      </c>
      <c r="G2100" s="25">
        <v>8</v>
      </c>
      <c r="H2100" s="19" t="str">
        <f t="shared" si="37"/>
        <v>Midtown Tunnel Toward Va Beach Summer Thursday 8</v>
      </c>
      <c r="I2100" s="11">
        <f>+MT!F15</f>
        <v>1366</v>
      </c>
    </row>
    <row r="2101" spans="1:9" x14ac:dyDescent="0.25">
      <c r="A2101" t="s">
        <v>62</v>
      </c>
      <c r="B2101" t="s">
        <v>50</v>
      </c>
      <c r="C2101" t="s">
        <v>81</v>
      </c>
      <c r="D2101" t="s">
        <v>11</v>
      </c>
      <c r="E2101" t="s">
        <v>4</v>
      </c>
      <c r="F2101" s="19">
        <v>0.375</v>
      </c>
      <c r="G2101" s="25">
        <v>9</v>
      </c>
      <c r="H2101" s="19" t="str">
        <f t="shared" si="37"/>
        <v>Midtown Tunnel Toward Va Beach Summer Thursday 9</v>
      </c>
      <c r="I2101" s="14">
        <f>+MT!F16</f>
        <v>1062.3846153846152</v>
      </c>
    </row>
    <row r="2102" spans="1:9" x14ac:dyDescent="0.25">
      <c r="A2102" t="s">
        <v>62</v>
      </c>
      <c r="B2102" t="s">
        <v>50</v>
      </c>
      <c r="C2102" t="s">
        <v>81</v>
      </c>
      <c r="D2102" t="s">
        <v>11</v>
      </c>
      <c r="E2102" t="s">
        <v>4</v>
      </c>
      <c r="F2102" s="19">
        <v>0.41666666666666702</v>
      </c>
      <c r="G2102" s="25">
        <v>10</v>
      </c>
      <c r="H2102" s="19" t="str">
        <f t="shared" si="37"/>
        <v>Midtown Tunnel Toward Va Beach Summer Thursday 10</v>
      </c>
      <c r="I2102" s="11">
        <f>+MT!F17</f>
        <v>995.30769230769238</v>
      </c>
    </row>
    <row r="2103" spans="1:9" x14ac:dyDescent="0.25">
      <c r="A2103" t="s">
        <v>62</v>
      </c>
      <c r="B2103" t="s">
        <v>50</v>
      </c>
      <c r="C2103" t="s">
        <v>81</v>
      </c>
      <c r="D2103" t="s">
        <v>11</v>
      </c>
      <c r="E2103" t="s">
        <v>4</v>
      </c>
      <c r="F2103" s="19">
        <v>0.45833333333333298</v>
      </c>
      <c r="G2103" s="25">
        <v>11</v>
      </c>
      <c r="H2103" s="19" t="str">
        <f t="shared" si="37"/>
        <v>Midtown Tunnel Toward Va Beach Summer Thursday 11</v>
      </c>
      <c r="I2103" s="14">
        <f>+MT!F18</f>
        <v>918.92307692307691</v>
      </c>
    </row>
    <row r="2104" spans="1:9" x14ac:dyDescent="0.25">
      <c r="A2104" t="s">
        <v>62</v>
      </c>
      <c r="B2104" t="s">
        <v>50</v>
      </c>
      <c r="C2104" t="s">
        <v>81</v>
      </c>
      <c r="D2104" t="s">
        <v>11</v>
      </c>
      <c r="E2104" t="s">
        <v>4</v>
      </c>
      <c r="F2104" s="19">
        <v>0.5</v>
      </c>
      <c r="G2104" s="25">
        <v>12</v>
      </c>
      <c r="H2104" s="19" t="str">
        <f t="shared" si="37"/>
        <v>Midtown Tunnel Toward Va Beach Summer Thursday 12</v>
      </c>
      <c r="I2104" s="11">
        <f>+MT!F19</f>
        <v>958.46153846153857</v>
      </c>
    </row>
    <row r="2105" spans="1:9" x14ac:dyDescent="0.25">
      <c r="A2105" t="s">
        <v>62</v>
      </c>
      <c r="B2105" t="s">
        <v>50</v>
      </c>
      <c r="C2105" t="s">
        <v>81</v>
      </c>
      <c r="D2105" t="s">
        <v>11</v>
      </c>
      <c r="E2105" t="s">
        <v>4</v>
      </c>
      <c r="F2105" s="19">
        <v>0.54166666666666696</v>
      </c>
      <c r="G2105" s="25">
        <v>13</v>
      </c>
      <c r="H2105" s="19" t="str">
        <f t="shared" si="37"/>
        <v>Midtown Tunnel Toward Va Beach Summer Thursday 13</v>
      </c>
      <c r="I2105" s="14">
        <f>+MT!F20</f>
        <v>940.92307692307691</v>
      </c>
    </row>
    <row r="2106" spans="1:9" x14ac:dyDescent="0.25">
      <c r="A2106" t="s">
        <v>62</v>
      </c>
      <c r="B2106" t="s">
        <v>50</v>
      </c>
      <c r="C2106" t="s">
        <v>81</v>
      </c>
      <c r="D2106" t="s">
        <v>11</v>
      </c>
      <c r="E2106" t="s">
        <v>4</v>
      </c>
      <c r="F2106" s="19">
        <v>0.58333333333333304</v>
      </c>
      <c r="G2106" s="25">
        <v>14</v>
      </c>
      <c r="H2106" s="19" t="str">
        <f t="shared" si="37"/>
        <v>Midtown Tunnel Toward Va Beach Summer Thursday 14</v>
      </c>
      <c r="I2106" s="11">
        <f>+MT!F21</f>
        <v>1028.6153846153848</v>
      </c>
    </row>
    <row r="2107" spans="1:9" x14ac:dyDescent="0.25">
      <c r="A2107" t="s">
        <v>62</v>
      </c>
      <c r="B2107" t="s">
        <v>50</v>
      </c>
      <c r="C2107" t="s">
        <v>81</v>
      </c>
      <c r="D2107" t="s">
        <v>11</v>
      </c>
      <c r="E2107" t="s">
        <v>4</v>
      </c>
      <c r="F2107" s="19">
        <v>0.625</v>
      </c>
      <c r="G2107" s="25">
        <v>15</v>
      </c>
      <c r="H2107" s="19" t="str">
        <f t="shared" si="37"/>
        <v>Midtown Tunnel Toward Va Beach Summer Thursday 15</v>
      </c>
      <c r="I2107" s="14">
        <f>+MT!F22</f>
        <v>1287.3076923076924</v>
      </c>
    </row>
    <row r="2108" spans="1:9" x14ac:dyDescent="0.25">
      <c r="A2108" t="s">
        <v>62</v>
      </c>
      <c r="B2108" t="s">
        <v>50</v>
      </c>
      <c r="C2108" t="s">
        <v>81</v>
      </c>
      <c r="D2108" t="s">
        <v>11</v>
      </c>
      <c r="E2108" t="s">
        <v>4</v>
      </c>
      <c r="F2108" s="19">
        <v>0.66666666666666696</v>
      </c>
      <c r="G2108" s="25">
        <v>16</v>
      </c>
      <c r="H2108" s="19" t="str">
        <f t="shared" si="37"/>
        <v>Midtown Tunnel Toward Va Beach Summer Thursday 16</v>
      </c>
      <c r="I2108" s="11">
        <f>+MT!F23</f>
        <v>1314.6923076923076</v>
      </c>
    </row>
    <row r="2109" spans="1:9" x14ac:dyDescent="0.25">
      <c r="A2109" t="s">
        <v>62</v>
      </c>
      <c r="B2109" t="s">
        <v>50</v>
      </c>
      <c r="C2109" t="s">
        <v>81</v>
      </c>
      <c r="D2109" t="s">
        <v>11</v>
      </c>
      <c r="E2109" t="s">
        <v>4</v>
      </c>
      <c r="F2109" s="19">
        <v>0.70833333333333304</v>
      </c>
      <c r="G2109" s="25">
        <v>17</v>
      </c>
      <c r="H2109" s="19" t="str">
        <f t="shared" si="37"/>
        <v>Midtown Tunnel Toward Va Beach Summer Thursday 17</v>
      </c>
      <c r="I2109" s="14">
        <f>+MT!F24</f>
        <v>1306.8461538461538</v>
      </c>
    </row>
    <row r="2110" spans="1:9" x14ac:dyDescent="0.25">
      <c r="A2110" t="s">
        <v>62</v>
      </c>
      <c r="B2110" t="s">
        <v>50</v>
      </c>
      <c r="C2110" t="s">
        <v>81</v>
      </c>
      <c r="D2110" t="s">
        <v>11</v>
      </c>
      <c r="E2110" t="s">
        <v>4</v>
      </c>
      <c r="F2110" s="19">
        <v>0.75</v>
      </c>
      <c r="G2110" s="25">
        <v>18</v>
      </c>
      <c r="H2110" s="19" t="str">
        <f t="shared" si="37"/>
        <v>Midtown Tunnel Toward Va Beach Summer Thursday 18</v>
      </c>
      <c r="I2110" s="11">
        <f>+MT!F25</f>
        <v>1085.6923076923076</v>
      </c>
    </row>
    <row r="2111" spans="1:9" x14ac:dyDescent="0.25">
      <c r="A2111" t="s">
        <v>62</v>
      </c>
      <c r="B2111" t="s">
        <v>50</v>
      </c>
      <c r="C2111" t="s">
        <v>81</v>
      </c>
      <c r="D2111" t="s">
        <v>11</v>
      </c>
      <c r="E2111" t="s">
        <v>4</v>
      </c>
      <c r="F2111" s="19">
        <v>0.79166666666666696</v>
      </c>
      <c r="G2111" s="25">
        <v>19</v>
      </c>
      <c r="H2111" s="19" t="str">
        <f t="shared" si="37"/>
        <v>Midtown Tunnel Toward Va Beach Summer Thursday 19</v>
      </c>
      <c r="I2111" s="14">
        <f>+MT!F26</f>
        <v>658.69230769230762</v>
      </c>
    </row>
    <row r="2112" spans="1:9" x14ac:dyDescent="0.25">
      <c r="A2112" t="s">
        <v>62</v>
      </c>
      <c r="B2112" t="s">
        <v>50</v>
      </c>
      <c r="C2112" t="s">
        <v>81</v>
      </c>
      <c r="D2112" t="s">
        <v>11</v>
      </c>
      <c r="E2112" t="s">
        <v>4</v>
      </c>
      <c r="F2112" s="19">
        <v>0.83333333333333304</v>
      </c>
      <c r="G2112" s="25">
        <v>20</v>
      </c>
      <c r="H2112" s="19" t="str">
        <f t="shared" si="37"/>
        <v>Midtown Tunnel Toward Va Beach Summer Thursday 20</v>
      </c>
      <c r="I2112" s="11">
        <f>+MT!F27</f>
        <v>440</v>
      </c>
    </row>
    <row r="2113" spans="1:9" x14ac:dyDescent="0.25">
      <c r="A2113" t="s">
        <v>62</v>
      </c>
      <c r="B2113" t="s">
        <v>50</v>
      </c>
      <c r="C2113" t="s">
        <v>81</v>
      </c>
      <c r="D2113" t="s">
        <v>11</v>
      </c>
      <c r="E2113" t="s">
        <v>4</v>
      </c>
      <c r="F2113" s="19">
        <v>0.875</v>
      </c>
      <c r="G2113" s="25">
        <v>21</v>
      </c>
      <c r="H2113" s="19" t="str">
        <f t="shared" si="37"/>
        <v>Midtown Tunnel Toward Va Beach Summer Thursday 21</v>
      </c>
      <c r="I2113" s="14">
        <f>+MT!F28</f>
        <v>342.38461538461536</v>
      </c>
    </row>
    <row r="2114" spans="1:9" x14ac:dyDescent="0.25">
      <c r="A2114" t="s">
        <v>62</v>
      </c>
      <c r="B2114" t="s">
        <v>50</v>
      </c>
      <c r="C2114" t="s">
        <v>81</v>
      </c>
      <c r="D2114" t="s">
        <v>11</v>
      </c>
      <c r="E2114" t="s">
        <v>4</v>
      </c>
      <c r="F2114" s="19">
        <v>0.91666666666666696</v>
      </c>
      <c r="G2114" s="25">
        <v>22</v>
      </c>
      <c r="H2114" s="19" t="str">
        <f t="shared" si="37"/>
        <v>Midtown Tunnel Toward Va Beach Summer Thursday 22</v>
      </c>
      <c r="I2114" s="11">
        <f>+MT!F29</f>
        <v>277.30769230769232</v>
      </c>
    </row>
    <row r="2115" spans="1:9" ht="15.75" thickBot="1" x14ac:dyDescent="0.3">
      <c r="A2115" t="s">
        <v>62</v>
      </c>
      <c r="B2115" t="s">
        <v>50</v>
      </c>
      <c r="C2115" t="s">
        <v>81</v>
      </c>
      <c r="D2115" t="s">
        <v>11</v>
      </c>
      <c r="E2115" t="s">
        <v>4</v>
      </c>
      <c r="F2115" s="19">
        <v>0.95833333333333304</v>
      </c>
      <c r="G2115" s="25">
        <v>23</v>
      </c>
      <c r="H2115" s="19" t="str">
        <f t="shared" si="37"/>
        <v>Midtown Tunnel Toward Va Beach Summer Thursday 23</v>
      </c>
      <c r="I2115" s="16">
        <f>+MT!F30</f>
        <v>182.15384615384616</v>
      </c>
    </row>
    <row r="2116" spans="1:9" x14ac:dyDescent="0.25">
      <c r="A2116" t="s">
        <v>62</v>
      </c>
      <c r="B2116" t="s">
        <v>50</v>
      </c>
      <c r="C2116" t="s">
        <v>81</v>
      </c>
      <c r="D2116" t="s">
        <v>11</v>
      </c>
      <c r="E2116" t="s">
        <v>5</v>
      </c>
      <c r="F2116" s="19">
        <v>0</v>
      </c>
      <c r="G2116" s="25">
        <v>0</v>
      </c>
      <c r="H2116" s="19" t="str">
        <f t="shared" si="37"/>
        <v>Midtown Tunnel Toward Va Beach Summer Friday 0</v>
      </c>
      <c r="I2116" s="11">
        <f>+MT!G7</f>
        <v>102.69230769230769</v>
      </c>
    </row>
    <row r="2117" spans="1:9" x14ac:dyDescent="0.25">
      <c r="A2117" t="s">
        <v>62</v>
      </c>
      <c r="B2117" t="s">
        <v>50</v>
      </c>
      <c r="C2117" t="s">
        <v>81</v>
      </c>
      <c r="D2117" t="s">
        <v>11</v>
      </c>
      <c r="E2117" t="s">
        <v>5</v>
      </c>
      <c r="F2117" s="19">
        <v>4.1666666666666664E-2</v>
      </c>
      <c r="G2117" s="25">
        <v>1</v>
      </c>
      <c r="H2117" s="19" t="str">
        <f t="shared" si="37"/>
        <v>Midtown Tunnel Toward Va Beach Summer Friday 1</v>
      </c>
      <c r="I2117" s="14">
        <f>+MT!G8</f>
        <v>59.07692307692308</v>
      </c>
    </row>
    <row r="2118" spans="1:9" x14ac:dyDescent="0.25">
      <c r="A2118" t="s">
        <v>62</v>
      </c>
      <c r="B2118" t="s">
        <v>50</v>
      </c>
      <c r="C2118" t="s">
        <v>81</v>
      </c>
      <c r="D2118" t="s">
        <v>11</v>
      </c>
      <c r="E2118" t="s">
        <v>5</v>
      </c>
      <c r="F2118" s="19">
        <v>8.3333333333333329E-2</v>
      </c>
      <c r="G2118" s="25">
        <v>2</v>
      </c>
      <c r="H2118" s="19" t="str">
        <f t="shared" si="37"/>
        <v>Midtown Tunnel Toward Va Beach Summer Friday 2</v>
      </c>
      <c r="I2118" s="11">
        <f>+MT!G9</f>
        <v>52.92307692307692</v>
      </c>
    </row>
    <row r="2119" spans="1:9" x14ac:dyDescent="0.25">
      <c r="A2119" t="s">
        <v>62</v>
      </c>
      <c r="B2119" t="s">
        <v>50</v>
      </c>
      <c r="C2119" t="s">
        <v>81</v>
      </c>
      <c r="D2119" t="s">
        <v>11</v>
      </c>
      <c r="E2119" t="s">
        <v>5</v>
      </c>
      <c r="F2119" s="19">
        <v>0.125</v>
      </c>
      <c r="G2119" s="25">
        <v>3</v>
      </c>
      <c r="H2119" s="19" t="str">
        <f t="shared" si="37"/>
        <v>Midtown Tunnel Toward Va Beach Summer Friday 3</v>
      </c>
      <c r="I2119" s="14">
        <f>+MT!G10</f>
        <v>84.692307692307693</v>
      </c>
    </row>
    <row r="2120" spans="1:9" x14ac:dyDescent="0.25">
      <c r="A2120" t="s">
        <v>62</v>
      </c>
      <c r="B2120" t="s">
        <v>50</v>
      </c>
      <c r="C2120" t="s">
        <v>81</v>
      </c>
      <c r="D2120" t="s">
        <v>11</v>
      </c>
      <c r="E2120" t="s">
        <v>5</v>
      </c>
      <c r="F2120" s="19">
        <v>0.16666666666666699</v>
      </c>
      <c r="G2120" s="25">
        <v>4</v>
      </c>
      <c r="H2120" s="19" t="str">
        <f t="shared" si="37"/>
        <v>Midtown Tunnel Toward Va Beach Summer Friday 4</v>
      </c>
      <c r="I2120" s="11">
        <f>+MT!G11</f>
        <v>329.53846153846155</v>
      </c>
    </row>
    <row r="2121" spans="1:9" x14ac:dyDescent="0.25">
      <c r="A2121" t="s">
        <v>62</v>
      </c>
      <c r="B2121" t="s">
        <v>50</v>
      </c>
      <c r="C2121" t="s">
        <v>81</v>
      </c>
      <c r="D2121" t="s">
        <v>11</v>
      </c>
      <c r="E2121" t="s">
        <v>5</v>
      </c>
      <c r="F2121" s="19">
        <v>0.20833333333333301</v>
      </c>
      <c r="G2121" s="25">
        <v>5</v>
      </c>
      <c r="H2121" s="19" t="str">
        <f t="shared" si="37"/>
        <v>Midtown Tunnel Toward Va Beach Summer Friday 5</v>
      </c>
      <c r="I2121" s="14">
        <f>+MT!G12</f>
        <v>967.38461538461536</v>
      </c>
    </row>
    <row r="2122" spans="1:9" x14ac:dyDescent="0.25">
      <c r="A2122" t="s">
        <v>62</v>
      </c>
      <c r="B2122" t="s">
        <v>50</v>
      </c>
      <c r="C2122" t="s">
        <v>81</v>
      </c>
      <c r="D2122" t="s">
        <v>11</v>
      </c>
      <c r="E2122" t="s">
        <v>5</v>
      </c>
      <c r="F2122" s="19">
        <v>0.25</v>
      </c>
      <c r="G2122" s="25">
        <v>6</v>
      </c>
      <c r="H2122" s="19" t="str">
        <f t="shared" si="37"/>
        <v>Midtown Tunnel Toward Va Beach Summer Friday 6</v>
      </c>
      <c r="I2122" s="11">
        <f>+MT!G13</f>
        <v>1314.4615384615386</v>
      </c>
    </row>
    <row r="2123" spans="1:9" x14ac:dyDescent="0.25">
      <c r="A2123" t="s">
        <v>62</v>
      </c>
      <c r="B2123" t="s">
        <v>50</v>
      </c>
      <c r="C2123" t="s">
        <v>81</v>
      </c>
      <c r="D2123" t="s">
        <v>11</v>
      </c>
      <c r="E2123" t="s">
        <v>5</v>
      </c>
      <c r="F2123" s="19">
        <v>0.29166666666666702</v>
      </c>
      <c r="G2123" s="25">
        <v>7</v>
      </c>
      <c r="H2123" s="19" t="str">
        <f t="shared" si="37"/>
        <v>Midtown Tunnel Toward Va Beach Summer Friday 7</v>
      </c>
      <c r="I2123" s="14">
        <f>+MT!G14</f>
        <v>1311.3846153846155</v>
      </c>
    </row>
    <row r="2124" spans="1:9" x14ac:dyDescent="0.25">
      <c r="A2124" t="s">
        <v>62</v>
      </c>
      <c r="B2124" t="s">
        <v>50</v>
      </c>
      <c r="C2124" t="s">
        <v>81</v>
      </c>
      <c r="D2124" t="s">
        <v>11</v>
      </c>
      <c r="E2124" t="s">
        <v>5</v>
      </c>
      <c r="F2124" s="19">
        <v>0.33333333333333298</v>
      </c>
      <c r="G2124" s="25">
        <v>8</v>
      </c>
      <c r="H2124" s="19" t="str">
        <f t="shared" si="37"/>
        <v>Midtown Tunnel Toward Va Beach Summer Friday 8</v>
      </c>
      <c r="I2124" s="11">
        <f>+MT!G15</f>
        <v>1278.3846153846152</v>
      </c>
    </row>
    <row r="2125" spans="1:9" x14ac:dyDescent="0.25">
      <c r="A2125" t="s">
        <v>62</v>
      </c>
      <c r="B2125" t="s">
        <v>50</v>
      </c>
      <c r="C2125" t="s">
        <v>81</v>
      </c>
      <c r="D2125" t="s">
        <v>11</v>
      </c>
      <c r="E2125" t="s">
        <v>5</v>
      </c>
      <c r="F2125" s="19">
        <v>0.375</v>
      </c>
      <c r="G2125" s="25">
        <v>9</v>
      </c>
      <c r="H2125" s="19" t="str">
        <f t="shared" si="37"/>
        <v>Midtown Tunnel Toward Va Beach Summer Friday 9</v>
      </c>
      <c r="I2125" s="14">
        <f>+MT!G16</f>
        <v>1035.8461538461538</v>
      </c>
    </row>
    <row r="2126" spans="1:9" x14ac:dyDescent="0.25">
      <c r="A2126" t="s">
        <v>62</v>
      </c>
      <c r="B2126" t="s">
        <v>50</v>
      </c>
      <c r="C2126" t="s">
        <v>81</v>
      </c>
      <c r="D2126" t="s">
        <v>11</v>
      </c>
      <c r="E2126" t="s">
        <v>5</v>
      </c>
      <c r="F2126" s="19">
        <v>0.41666666666666702</v>
      </c>
      <c r="G2126" s="25">
        <v>10</v>
      </c>
      <c r="H2126" s="19" t="str">
        <f t="shared" si="37"/>
        <v>Midtown Tunnel Toward Va Beach Summer Friday 10</v>
      </c>
      <c r="I2126" s="11">
        <f>+MT!G17</f>
        <v>951.76923076923072</v>
      </c>
    </row>
    <row r="2127" spans="1:9" x14ac:dyDescent="0.25">
      <c r="A2127" t="s">
        <v>62</v>
      </c>
      <c r="B2127" t="s">
        <v>50</v>
      </c>
      <c r="C2127" t="s">
        <v>81</v>
      </c>
      <c r="D2127" t="s">
        <v>11</v>
      </c>
      <c r="E2127" t="s">
        <v>5</v>
      </c>
      <c r="F2127" s="19">
        <v>0.45833333333333298</v>
      </c>
      <c r="G2127" s="25">
        <v>11</v>
      </c>
      <c r="H2127" s="19" t="str">
        <f t="shared" si="37"/>
        <v>Midtown Tunnel Toward Va Beach Summer Friday 11</v>
      </c>
      <c r="I2127" s="14">
        <f>+MT!G18</f>
        <v>966.76923076923072</v>
      </c>
    </row>
    <row r="2128" spans="1:9" x14ac:dyDescent="0.25">
      <c r="A2128" t="s">
        <v>62</v>
      </c>
      <c r="B2128" t="s">
        <v>50</v>
      </c>
      <c r="C2128" t="s">
        <v>81</v>
      </c>
      <c r="D2128" t="s">
        <v>11</v>
      </c>
      <c r="E2128" t="s">
        <v>5</v>
      </c>
      <c r="F2128" s="19">
        <v>0.5</v>
      </c>
      <c r="G2128" s="25">
        <v>12</v>
      </c>
      <c r="H2128" s="19" t="str">
        <f t="shared" si="37"/>
        <v>Midtown Tunnel Toward Va Beach Summer Friday 12</v>
      </c>
      <c r="I2128" s="11">
        <f>+MT!G19</f>
        <v>934.38461538461524</v>
      </c>
    </row>
    <row r="2129" spans="1:9" x14ac:dyDescent="0.25">
      <c r="A2129" t="s">
        <v>62</v>
      </c>
      <c r="B2129" t="s">
        <v>50</v>
      </c>
      <c r="C2129" t="s">
        <v>81</v>
      </c>
      <c r="D2129" t="s">
        <v>11</v>
      </c>
      <c r="E2129" t="s">
        <v>5</v>
      </c>
      <c r="F2129" s="19">
        <v>0.54166666666666696</v>
      </c>
      <c r="G2129" s="25">
        <v>13</v>
      </c>
      <c r="H2129" s="19" t="str">
        <f t="shared" si="37"/>
        <v>Midtown Tunnel Toward Va Beach Summer Friday 13</v>
      </c>
      <c r="I2129" s="14">
        <f>+MT!G20</f>
        <v>980.84615384615381</v>
      </c>
    </row>
    <row r="2130" spans="1:9" x14ac:dyDescent="0.25">
      <c r="A2130" t="s">
        <v>62</v>
      </c>
      <c r="B2130" t="s">
        <v>50</v>
      </c>
      <c r="C2130" t="s">
        <v>81</v>
      </c>
      <c r="D2130" t="s">
        <v>11</v>
      </c>
      <c r="E2130" t="s">
        <v>5</v>
      </c>
      <c r="F2130" s="19">
        <v>0.58333333333333304</v>
      </c>
      <c r="G2130" s="25">
        <v>14</v>
      </c>
      <c r="H2130" s="19" t="str">
        <f t="shared" si="37"/>
        <v>Midtown Tunnel Toward Va Beach Summer Friday 14</v>
      </c>
      <c r="I2130" s="11">
        <f>+MT!G21</f>
        <v>1122.4615384615386</v>
      </c>
    </row>
    <row r="2131" spans="1:9" x14ac:dyDescent="0.25">
      <c r="A2131" t="s">
        <v>62</v>
      </c>
      <c r="B2131" t="s">
        <v>50</v>
      </c>
      <c r="C2131" t="s">
        <v>81</v>
      </c>
      <c r="D2131" t="s">
        <v>11</v>
      </c>
      <c r="E2131" t="s">
        <v>5</v>
      </c>
      <c r="F2131" s="19">
        <v>0.625</v>
      </c>
      <c r="G2131" s="25">
        <v>15</v>
      </c>
      <c r="H2131" s="19" t="str">
        <f t="shared" si="37"/>
        <v>Midtown Tunnel Toward Va Beach Summer Friday 15</v>
      </c>
      <c r="I2131" s="14">
        <f>+MT!G22</f>
        <v>1261.8461538461538</v>
      </c>
    </row>
    <row r="2132" spans="1:9" x14ac:dyDescent="0.25">
      <c r="A2132" t="s">
        <v>62</v>
      </c>
      <c r="B2132" t="s">
        <v>50</v>
      </c>
      <c r="C2132" t="s">
        <v>81</v>
      </c>
      <c r="D2132" t="s">
        <v>11</v>
      </c>
      <c r="E2132" t="s">
        <v>5</v>
      </c>
      <c r="F2132" s="19">
        <v>0.66666666666666696</v>
      </c>
      <c r="G2132" s="25">
        <v>16</v>
      </c>
      <c r="H2132" s="19" t="str">
        <f t="shared" si="37"/>
        <v>Midtown Tunnel Toward Va Beach Summer Friday 16</v>
      </c>
      <c r="I2132" s="11">
        <f>+MT!G23</f>
        <v>1259.9230769230769</v>
      </c>
    </row>
    <row r="2133" spans="1:9" x14ac:dyDescent="0.25">
      <c r="A2133" t="s">
        <v>62</v>
      </c>
      <c r="B2133" t="s">
        <v>50</v>
      </c>
      <c r="C2133" t="s">
        <v>81</v>
      </c>
      <c r="D2133" t="s">
        <v>11</v>
      </c>
      <c r="E2133" t="s">
        <v>5</v>
      </c>
      <c r="F2133" s="19">
        <v>0.70833333333333304</v>
      </c>
      <c r="G2133" s="25">
        <v>17</v>
      </c>
      <c r="H2133" s="19" t="str">
        <f t="shared" si="37"/>
        <v>Midtown Tunnel Toward Va Beach Summer Friday 17</v>
      </c>
      <c r="I2133" s="14">
        <f>+MT!G24</f>
        <v>1188.3076923076924</v>
      </c>
    </row>
    <row r="2134" spans="1:9" x14ac:dyDescent="0.25">
      <c r="A2134" t="s">
        <v>62</v>
      </c>
      <c r="B2134" t="s">
        <v>50</v>
      </c>
      <c r="C2134" t="s">
        <v>81</v>
      </c>
      <c r="D2134" t="s">
        <v>11</v>
      </c>
      <c r="E2134" t="s">
        <v>5</v>
      </c>
      <c r="F2134" s="19">
        <v>0.75</v>
      </c>
      <c r="G2134" s="25">
        <v>18</v>
      </c>
      <c r="H2134" s="19" t="str">
        <f t="shared" si="37"/>
        <v>Midtown Tunnel Toward Va Beach Summer Friday 18</v>
      </c>
      <c r="I2134" s="11">
        <f>+MT!G25</f>
        <v>1126.3076923076924</v>
      </c>
    </row>
    <row r="2135" spans="1:9" x14ac:dyDescent="0.25">
      <c r="A2135" t="s">
        <v>62</v>
      </c>
      <c r="B2135" t="s">
        <v>50</v>
      </c>
      <c r="C2135" t="s">
        <v>81</v>
      </c>
      <c r="D2135" t="s">
        <v>11</v>
      </c>
      <c r="E2135" t="s">
        <v>5</v>
      </c>
      <c r="F2135" s="19">
        <v>0.79166666666666696</v>
      </c>
      <c r="G2135" s="25">
        <v>19</v>
      </c>
      <c r="H2135" s="19" t="str">
        <f t="shared" si="37"/>
        <v>Midtown Tunnel Toward Va Beach Summer Friday 19</v>
      </c>
      <c r="I2135" s="14">
        <f>+MT!G26</f>
        <v>732.69230769230762</v>
      </c>
    </row>
    <row r="2136" spans="1:9" x14ac:dyDescent="0.25">
      <c r="A2136" t="s">
        <v>62</v>
      </c>
      <c r="B2136" t="s">
        <v>50</v>
      </c>
      <c r="C2136" t="s">
        <v>81</v>
      </c>
      <c r="D2136" t="s">
        <v>11</v>
      </c>
      <c r="E2136" t="s">
        <v>5</v>
      </c>
      <c r="F2136" s="19">
        <v>0.83333333333333304</v>
      </c>
      <c r="G2136" s="25">
        <v>20</v>
      </c>
      <c r="H2136" s="19" t="str">
        <f t="shared" si="37"/>
        <v>Midtown Tunnel Toward Va Beach Summer Friday 20</v>
      </c>
      <c r="I2136" s="11">
        <f>+MT!G27</f>
        <v>608.46153846153845</v>
      </c>
    </row>
    <row r="2137" spans="1:9" x14ac:dyDescent="0.25">
      <c r="A2137" t="s">
        <v>62</v>
      </c>
      <c r="B2137" t="s">
        <v>50</v>
      </c>
      <c r="C2137" t="s">
        <v>81</v>
      </c>
      <c r="D2137" t="s">
        <v>11</v>
      </c>
      <c r="E2137" t="s">
        <v>5</v>
      </c>
      <c r="F2137" s="19">
        <v>0.875</v>
      </c>
      <c r="G2137" s="25">
        <v>21</v>
      </c>
      <c r="H2137" s="19" t="str">
        <f t="shared" si="37"/>
        <v>Midtown Tunnel Toward Va Beach Summer Friday 21</v>
      </c>
      <c r="I2137" s="14">
        <f>+MT!G28</f>
        <v>591.30769230769226</v>
      </c>
    </row>
    <row r="2138" spans="1:9" x14ac:dyDescent="0.25">
      <c r="A2138" t="s">
        <v>62</v>
      </c>
      <c r="B2138" t="s">
        <v>50</v>
      </c>
      <c r="C2138" t="s">
        <v>81</v>
      </c>
      <c r="D2138" t="s">
        <v>11</v>
      </c>
      <c r="E2138" t="s">
        <v>5</v>
      </c>
      <c r="F2138" s="19">
        <v>0.91666666666666696</v>
      </c>
      <c r="G2138" s="25">
        <v>22</v>
      </c>
      <c r="H2138" s="19" t="str">
        <f t="shared" si="37"/>
        <v>Midtown Tunnel Toward Va Beach Summer Friday 22</v>
      </c>
      <c r="I2138" s="11">
        <f>+MT!G29</f>
        <v>530.92307692307691</v>
      </c>
    </row>
    <row r="2139" spans="1:9" ht="15.75" thickBot="1" x14ac:dyDescent="0.3">
      <c r="A2139" t="s">
        <v>62</v>
      </c>
      <c r="B2139" t="s">
        <v>50</v>
      </c>
      <c r="C2139" t="s">
        <v>81</v>
      </c>
      <c r="D2139" t="s">
        <v>11</v>
      </c>
      <c r="E2139" t="s">
        <v>5</v>
      </c>
      <c r="F2139" s="19">
        <v>0.95833333333333304</v>
      </c>
      <c r="G2139" s="25">
        <v>23</v>
      </c>
      <c r="H2139" s="19" t="str">
        <f t="shared" si="37"/>
        <v>Midtown Tunnel Toward Va Beach Summer Friday 23</v>
      </c>
      <c r="I2139" s="16">
        <f>+MT!G30</f>
        <v>394</v>
      </c>
    </row>
    <row r="2140" spans="1:9" x14ac:dyDescent="0.25">
      <c r="A2140" t="s">
        <v>62</v>
      </c>
      <c r="B2140" t="s">
        <v>50</v>
      </c>
      <c r="C2140" t="s">
        <v>81</v>
      </c>
      <c r="D2140" t="s">
        <v>11</v>
      </c>
      <c r="E2140" t="s">
        <v>6</v>
      </c>
      <c r="F2140" s="19">
        <v>0</v>
      </c>
      <c r="G2140" s="25">
        <v>0</v>
      </c>
      <c r="H2140" s="19" t="str">
        <f t="shared" si="37"/>
        <v>Midtown Tunnel Toward Va Beach Summer Saturday 0</v>
      </c>
      <c r="I2140" s="11">
        <f>+MT!H7</f>
        <v>174.16666666666666</v>
      </c>
    </row>
    <row r="2141" spans="1:9" x14ac:dyDescent="0.25">
      <c r="A2141" t="s">
        <v>62</v>
      </c>
      <c r="B2141" t="s">
        <v>50</v>
      </c>
      <c r="C2141" t="s">
        <v>81</v>
      </c>
      <c r="D2141" t="s">
        <v>11</v>
      </c>
      <c r="E2141" t="s">
        <v>6</v>
      </c>
      <c r="F2141" s="19">
        <v>4.1666666666666664E-2</v>
      </c>
      <c r="G2141" s="25">
        <v>1</v>
      </c>
      <c r="H2141" s="19" t="str">
        <f t="shared" si="37"/>
        <v>Midtown Tunnel Toward Va Beach Summer Saturday 1</v>
      </c>
      <c r="I2141" s="14">
        <f>+MT!H8</f>
        <v>108.66666666666667</v>
      </c>
    </row>
    <row r="2142" spans="1:9" x14ac:dyDescent="0.25">
      <c r="A2142" t="s">
        <v>62</v>
      </c>
      <c r="B2142" t="s">
        <v>50</v>
      </c>
      <c r="C2142" t="s">
        <v>81</v>
      </c>
      <c r="D2142" t="s">
        <v>11</v>
      </c>
      <c r="E2142" t="s">
        <v>6</v>
      </c>
      <c r="F2142" s="19">
        <v>8.3333333333333329E-2</v>
      </c>
      <c r="G2142" s="25">
        <v>2</v>
      </c>
      <c r="H2142" s="19" t="str">
        <f t="shared" si="37"/>
        <v>Midtown Tunnel Toward Va Beach Summer Saturday 2</v>
      </c>
      <c r="I2142" s="11">
        <f>+MT!H9</f>
        <v>95.833333333333329</v>
      </c>
    </row>
    <row r="2143" spans="1:9" x14ac:dyDescent="0.25">
      <c r="A2143" t="s">
        <v>62</v>
      </c>
      <c r="B2143" t="s">
        <v>50</v>
      </c>
      <c r="C2143" t="s">
        <v>81</v>
      </c>
      <c r="D2143" t="s">
        <v>11</v>
      </c>
      <c r="E2143" t="s">
        <v>6</v>
      </c>
      <c r="F2143" s="19">
        <v>0.125</v>
      </c>
      <c r="G2143" s="25">
        <v>3</v>
      </c>
      <c r="H2143" s="19" t="str">
        <f t="shared" si="37"/>
        <v>Midtown Tunnel Toward Va Beach Summer Saturday 3</v>
      </c>
      <c r="I2143" s="14">
        <f>+MT!H10</f>
        <v>74</v>
      </c>
    </row>
    <row r="2144" spans="1:9" x14ac:dyDescent="0.25">
      <c r="A2144" t="s">
        <v>62</v>
      </c>
      <c r="B2144" t="s">
        <v>50</v>
      </c>
      <c r="C2144" t="s">
        <v>81</v>
      </c>
      <c r="D2144" t="s">
        <v>11</v>
      </c>
      <c r="E2144" t="s">
        <v>6</v>
      </c>
      <c r="F2144" s="19">
        <v>0.16666666666666699</v>
      </c>
      <c r="G2144" s="25">
        <v>4</v>
      </c>
      <c r="H2144" s="19" t="str">
        <f t="shared" si="37"/>
        <v>Midtown Tunnel Toward Va Beach Summer Saturday 4</v>
      </c>
      <c r="I2144" s="11">
        <f>+MT!H11</f>
        <v>106.16666666666666</v>
      </c>
    </row>
    <row r="2145" spans="1:9" x14ac:dyDescent="0.25">
      <c r="A2145" t="s">
        <v>62</v>
      </c>
      <c r="B2145" t="s">
        <v>50</v>
      </c>
      <c r="C2145" t="s">
        <v>81</v>
      </c>
      <c r="D2145" t="s">
        <v>11</v>
      </c>
      <c r="E2145" t="s">
        <v>6</v>
      </c>
      <c r="F2145" s="19">
        <v>0.20833333333333301</v>
      </c>
      <c r="G2145" s="25">
        <v>5</v>
      </c>
      <c r="H2145" s="19" t="str">
        <f t="shared" si="37"/>
        <v>Midtown Tunnel Toward Va Beach Summer Saturday 5</v>
      </c>
      <c r="I2145" s="14">
        <f>+MT!H12</f>
        <v>343.83333333333331</v>
      </c>
    </row>
    <row r="2146" spans="1:9" x14ac:dyDescent="0.25">
      <c r="A2146" t="s">
        <v>62</v>
      </c>
      <c r="B2146" t="s">
        <v>50</v>
      </c>
      <c r="C2146" t="s">
        <v>81</v>
      </c>
      <c r="D2146" t="s">
        <v>11</v>
      </c>
      <c r="E2146" t="s">
        <v>6</v>
      </c>
      <c r="F2146" s="19">
        <v>0.25</v>
      </c>
      <c r="G2146" s="25">
        <v>6</v>
      </c>
      <c r="H2146" s="19" t="str">
        <f t="shared" si="37"/>
        <v>Midtown Tunnel Toward Va Beach Summer Saturday 6</v>
      </c>
      <c r="I2146" s="11">
        <f>+MT!H13</f>
        <v>528</v>
      </c>
    </row>
    <row r="2147" spans="1:9" x14ac:dyDescent="0.25">
      <c r="A2147" t="s">
        <v>62</v>
      </c>
      <c r="B2147" t="s">
        <v>50</v>
      </c>
      <c r="C2147" t="s">
        <v>81</v>
      </c>
      <c r="D2147" t="s">
        <v>11</v>
      </c>
      <c r="E2147" t="s">
        <v>6</v>
      </c>
      <c r="F2147" s="19">
        <v>0.29166666666666702</v>
      </c>
      <c r="G2147" s="25">
        <v>7</v>
      </c>
      <c r="H2147" s="19" t="str">
        <f t="shared" si="37"/>
        <v>Midtown Tunnel Toward Va Beach Summer Saturday 7</v>
      </c>
      <c r="I2147" s="14">
        <f>+MT!H14</f>
        <v>533.16666666666674</v>
      </c>
    </row>
    <row r="2148" spans="1:9" x14ac:dyDescent="0.25">
      <c r="A2148" t="s">
        <v>62</v>
      </c>
      <c r="B2148" t="s">
        <v>50</v>
      </c>
      <c r="C2148" t="s">
        <v>81</v>
      </c>
      <c r="D2148" t="s">
        <v>11</v>
      </c>
      <c r="E2148" t="s">
        <v>6</v>
      </c>
      <c r="F2148" s="19">
        <v>0.33333333333333298</v>
      </c>
      <c r="G2148" s="25">
        <v>8</v>
      </c>
      <c r="H2148" s="19" t="str">
        <f t="shared" si="37"/>
        <v>Midtown Tunnel Toward Va Beach Summer Saturday 8</v>
      </c>
      <c r="I2148" s="11">
        <f>+MT!H15</f>
        <v>643.66666666666674</v>
      </c>
    </row>
    <row r="2149" spans="1:9" x14ac:dyDescent="0.25">
      <c r="A2149" t="s">
        <v>62</v>
      </c>
      <c r="B2149" t="s">
        <v>50</v>
      </c>
      <c r="C2149" t="s">
        <v>81</v>
      </c>
      <c r="D2149" t="s">
        <v>11</v>
      </c>
      <c r="E2149" t="s">
        <v>6</v>
      </c>
      <c r="F2149" s="19">
        <v>0.375</v>
      </c>
      <c r="G2149" s="25">
        <v>9</v>
      </c>
      <c r="H2149" s="19" t="str">
        <f t="shared" ref="H2149:H2212" si="38">+CONCATENATE(A2149," ",C2149," ",D2149," ",E2149," ",G2149)</f>
        <v>Midtown Tunnel Toward Va Beach Summer Saturday 9</v>
      </c>
      <c r="I2149" s="14">
        <f>+MT!H16</f>
        <v>690.33333333333337</v>
      </c>
    </row>
    <row r="2150" spans="1:9" x14ac:dyDescent="0.25">
      <c r="A2150" t="s">
        <v>62</v>
      </c>
      <c r="B2150" t="s">
        <v>50</v>
      </c>
      <c r="C2150" t="s">
        <v>81</v>
      </c>
      <c r="D2150" t="s">
        <v>11</v>
      </c>
      <c r="E2150" t="s">
        <v>6</v>
      </c>
      <c r="F2150" s="19">
        <v>0.41666666666666702</v>
      </c>
      <c r="G2150" s="25">
        <v>10</v>
      </c>
      <c r="H2150" s="19" t="str">
        <f t="shared" si="38"/>
        <v>Midtown Tunnel Toward Va Beach Summer Saturday 10</v>
      </c>
      <c r="I2150" s="11">
        <f>+MT!H17</f>
        <v>744.83333333333337</v>
      </c>
    </row>
    <row r="2151" spans="1:9" x14ac:dyDescent="0.25">
      <c r="A2151" t="s">
        <v>62</v>
      </c>
      <c r="B2151" t="s">
        <v>50</v>
      </c>
      <c r="C2151" t="s">
        <v>81</v>
      </c>
      <c r="D2151" t="s">
        <v>11</v>
      </c>
      <c r="E2151" t="s">
        <v>6</v>
      </c>
      <c r="F2151" s="19">
        <v>0.45833333333333298</v>
      </c>
      <c r="G2151" s="25">
        <v>11</v>
      </c>
      <c r="H2151" s="19" t="str">
        <f t="shared" si="38"/>
        <v>Midtown Tunnel Toward Va Beach Summer Saturday 11</v>
      </c>
      <c r="I2151" s="14">
        <f>+MT!H18</f>
        <v>824.66666666666663</v>
      </c>
    </row>
    <row r="2152" spans="1:9" x14ac:dyDescent="0.25">
      <c r="A2152" t="s">
        <v>62</v>
      </c>
      <c r="B2152" t="s">
        <v>50</v>
      </c>
      <c r="C2152" t="s">
        <v>81</v>
      </c>
      <c r="D2152" t="s">
        <v>11</v>
      </c>
      <c r="E2152" t="s">
        <v>6</v>
      </c>
      <c r="F2152" s="19">
        <v>0.5</v>
      </c>
      <c r="G2152" s="25">
        <v>12</v>
      </c>
      <c r="H2152" s="19" t="str">
        <f t="shared" si="38"/>
        <v>Midtown Tunnel Toward Va Beach Summer Saturday 12</v>
      </c>
      <c r="I2152" s="11">
        <f>+MT!H19</f>
        <v>817</v>
      </c>
    </row>
    <row r="2153" spans="1:9" x14ac:dyDescent="0.25">
      <c r="A2153" t="s">
        <v>62</v>
      </c>
      <c r="B2153" t="s">
        <v>50</v>
      </c>
      <c r="C2153" t="s">
        <v>81</v>
      </c>
      <c r="D2153" t="s">
        <v>11</v>
      </c>
      <c r="E2153" t="s">
        <v>6</v>
      </c>
      <c r="F2153" s="19">
        <v>0.54166666666666696</v>
      </c>
      <c r="G2153" s="25">
        <v>13</v>
      </c>
      <c r="H2153" s="19" t="str">
        <f t="shared" si="38"/>
        <v>Midtown Tunnel Toward Va Beach Summer Saturday 13</v>
      </c>
      <c r="I2153" s="14">
        <f>+MT!H20</f>
        <v>886.33333333333326</v>
      </c>
    </row>
    <row r="2154" spans="1:9" x14ac:dyDescent="0.25">
      <c r="A2154" t="s">
        <v>62</v>
      </c>
      <c r="B2154" t="s">
        <v>50</v>
      </c>
      <c r="C2154" t="s">
        <v>81</v>
      </c>
      <c r="D2154" t="s">
        <v>11</v>
      </c>
      <c r="E2154" t="s">
        <v>6</v>
      </c>
      <c r="F2154" s="19">
        <v>0.58333333333333304</v>
      </c>
      <c r="G2154" s="25">
        <v>14</v>
      </c>
      <c r="H2154" s="19" t="str">
        <f t="shared" si="38"/>
        <v>Midtown Tunnel Toward Va Beach Summer Saturday 14</v>
      </c>
      <c r="I2154" s="11">
        <f>+MT!H21</f>
        <v>940.66666666666663</v>
      </c>
    </row>
    <row r="2155" spans="1:9" x14ac:dyDescent="0.25">
      <c r="A2155" t="s">
        <v>62</v>
      </c>
      <c r="B2155" t="s">
        <v>50</v>
      </c>
      <c r="C2155" t="s">
        <v>81</v>
      </c>
      <c r="D2155" t="s">
        <v>11</v>
      </c>
      <c r="E2155" t="s">
        <v>6</v>
      </c>
      <c r="F2155" s="19">
        <v>0.625</v>
      </c>
      <c r="G2155" s="25">
        <v>15</v>
      </c>
      <c r="H2155" s="19" t="str">
        <f t="shared" si="38"/>
        <v>Midtown Tunnel Toward Va Beach Summer Saturday 15</v>
      </c>
      <c r="I2155" s="14">
        <f>+MT!H22</f>
        <v>859.33333333333326</v>
      </c>
    </row>
    <row r="2156" spans="1:9" x14ac:dyDescent="0.25">
      <c r="A2156" t="s">
        <v>62</v>
      </c>
      <c r="B2156" t="s">
        <v>50</v>
      </c>
      <c r="C2156" t="s">
        <v>81</v>
      </c>
      <c r="D2156" t="s">
        <v>11</v>
      </c>
      <c r="E2156" t="s">
        <v>6</v>
      </c>
      <c r="F2156" s="19">
        <v>0.66666666666666696</v>
      </c>
      <c r="G2156" s="25">
        <v>16</v>
      </c>
      <c r="H2156" s="19" t="str">
        <f t="shared" si="38"/>
        <v>Midtown Tunnel Toward Va Beach Summer Saturday 16</v>
      </c>
      <c r="I2156" s="11">
        <f>+MT!H23</f>
        <v>848.33333333333337</v>
      </c>
    </row>
    <row r="2157" spans="1:9" x14ac:dyDescent="0.25">
      <c r="A2157" t="s">
        <v>62</v>
      </c>
      <c r="B2157" t="s">
        <v>50</v>
      </c>
      <c r="C2157" t="s">
        <v>81</v>
      </c>
      <c r="D2157" t="s">
        <v>11</v>
      </c>
      <c r="E2157" t="s">
        <v>6</v>
      </c>
      <c r="F2157" s="19">
        <v>0.70833333333333304</v>
      </c>
      <c r="G2157" s="25">
        <v>17</v>
      </c>
      <c r="H2157" s="19" t="str">
        <f t="shared" si="38"/>
        <v>Midtown Tunnel Toward Va Beach Summer Saturday 17</v>
      </c>
      <c r="I2157" s="14">
        <f>+MT!H24</f>
        <v>844.66666666666674</v>
      </c>
    </row>
    <row r="2158" spans="1:9" x14ac:dyDescent="0.25">
      <c r="A2158" t="s">
        <v>62</v>
      </c>
      <c r="B2158" t="s">
        <v>50</v>
      </c>
      <c r="C2158" t="s">
        <v>81</v>
      </c>
      <c r="D2158" t="s">
        <v>11</v>
      </c>
      <c r="E2158" t="s">
        <v>6</v>
      </c>
      <c r="F2158" s="19">
        <v>0.75</v>
      </c>
      <c r="G2158" s="25">
        <v>18</v>
      </c>
      <c r="H2158" s="19" t="str">
        <f t="shared" si="38"/>
        <v>Midtown Tunnel Toward Va Beach Summer Saturday 18</v>
      </c>
      <c r="I2158" s="11">
        <f>+MT!H25</f>
        <v>861.83333333333337</v>
      </c>
    </row>
    <row r="2159" spans="1:9" x14ac:dyDescent="0.25">
      <c r="A2159" t="s">
        <v>62</v>
      </c>
      <c r="B2159" t="s">
        <v>50</v>
      </c>
      <c r="C2159" t="s">
        <v>81</v>
      </c>
      <c r="D2159" t="s">
        <v>11</v>
      </c>
      <c r="E2159" t="s">
        <v>6</v>
      </c>
      <c r="F2159" s="19">
        <v>0.79166666666666696</v>
      </c>
      <c r="G2159" s="25">
        <v>19</v>
      </c>
      <c r="H2159" s="19" t="str">
        <f t="shared" si="38"/>
        <v>Midtown Tunnel Toward Va Beach Summer Saturday 19</v>
      </c>
      <c r="I2159" s="14">
        <f>+MT!H26</f>
        <v>636.33333333333326</v>
      </c>
    </row>
    <row r="2160" spans="1:9" x14ac:dyDescent="0.25">
      <c r="A2160" t="s">
        <v>62</v>
      </c>
      <c r="B2160" t="s">
        <v>50</v>
      </c>
      <c r="C2160" t="s">
        <v>81</v>
      </c>
      <c r="D2160" t="s">
        <v>11</v>
      </c>
      <c r="E2160" t="s">
        <v>6</v>
      </c>
      <c r="F2160" s="19">
        <v>0.83333333333333304</v>
      </c>
      <c r="G2160" s="25">
        <v>20</v>
      </c>
      <c r="H2160" s="19" t="str">
        <f t="shared" si="38"/>
        <v>Midtown Tunnel Toward Va Beach Summer Saturday 20</v>
      </c>
      <c r="I2160" s="11">
        <f>+MT!H27</f>
        <v>523.66666666666674</v>
      </c>
    </row>
    <row r="2161" spans="1:9" x14ac:dyDescent="0.25">
      <c r="A2161" t="s">
        <v>62</v>
      </c>
      <c r="B2161" t="s">
        <v>50</v>
      </c>
      <c r="C2161" t="s">
        <v>81</v>
      </c>
      <c r="D2161" t="s">
        <v>11</v>
      </c>
      <c r="E2161" t="s">
        <v>6</v>
      </c>
      <c r="F2161" s="19">
        <v>0.875</v>
      </c>
      <c r="G2161" s="25">
        <v>21</v>
      </c>
      <c r="H2161" s="19" t="str">
        <f t="shared" si="38"/>
        <v>Midtown Tunnel Toward Va Beach Summer Saturday 21</v>
      </c>
      <c r="I2161" s="14">
        <f>+MT!H28</f>
        <v>441.50000000000006</v>
      </c>
    </row>
    <row r="2162" spans="1:9" x14ac:dyDescent="0.25">
      <c r="A2162" t="s">
        <v>62</v>
      </c>
      <c r="B2162" t="s">
        <v>50</v>
      </c>
      <c r="C2162" t="s">
        <v>81</v>
      </c>
      <c r="D2162" t="s">
        <v>11</v>
      </c>
      <c r="E2162" t="s">
        <v>6</v>
      </c>
      <c r="F2162" s="19">
        <v>0.91666666666666696</v>
      </c>
      <c r="G2162" s="25">
        <v>22</v>
      </c>
      <c r="H2162" s="19" t="str">
        <f t="shared" si="38"/>
        <v>Midtown Tunnel Toward Va Beach Summer Saturday 22</v>
      </c>
      <c r="I2162" s="11">
        <f>+MT!H29</f>
        <v>416.33333333333337</v>
      </c>
    </row>
    <row r="2163" spans="1:9" ht="15.75" thickBot="1" x14ac:dyDescent="0.3">
      <c r="A2163" t="s">
        <v>62</v>
      </c>
      <c r="B2163" t="s">
        <v>50</v>
      </c>
      <c r="C2163" t="s">
        <v>81</v>
      </c>
      <c r="D2163" t="s">
        <v>11</v>
      </c>
      <c r="E2163" t="s">
        <v>6</v>
      </c>
      <c r="F2163" s="19">
        <v>0.95833333333333304</v>
      </c>
      <c r="G2163" s="25">
        <v>23</v>
      </c>
      <c r="H2163" s="19" t="str">
        <f t="shared" si="38"/>
        <v>Midtown Tunnel Toward Va Beach Summer Saturday 23</v>
      </c>
      <c r="I2163" s="16">
        <f>+MT!H30</f>
        <v>297.83333333333331</v>
      </c>
    </row>
    <row r="2164" spans="1:9" x14ac:dyDescent="0.25">
      <c r="A2164" t="s">
        <v>62</v>
      </c>
      <c r="B2164" t="s">
        <v>50</v>
      </c>
      <c r="C2164" t="s">
        <v>81</v>
      </c>
      <c r="D2164" t="s">
        <v>11</v>
      </c>
      <c r="E2164" t="s">
        <v>7</v>
      </c>
      <c r="F2164" s="19">
        <v>0</v>
      </c>
      <c r="G2164" s="25">
        <v>0</v>
      </c>
      <c r="H2164" s="19" t="str">
        <f t="shared" si="38"/>
        <v>Midtown Tunnel Toward Va Beach Summer Sunday 0</v>
      </c>
      <c r="I2164" s="13">
        <f>+MT!I7</f>
        <v>189.16666666666666</v>
      </c>
    </row>
    <row r="2165" spans="1:9" x14ac:dyDescent="0.25">
      <c r="A2165" t="s">
        <v>62</v>
      </c>
      <c r="B2165" t="s">
        <v>50</v>
      </c>
      <c r="C2165" t="s">
        <v>81</v>
      </c>
      <c r="D2165" t="s">
        <v>11</v>
      </c>
      <c r="E2165" t="s">
        <v>7</v>
      </c>
      <c r="F2165" s="19">
        <v>4.1666666666666664E-2</v>
      </c>
      <c r="G2165" s="25">
        <v>1</v>
      </c>
      <c r="H2165" s="19" t="str">
        <f t="shared" si="38"/>
        <v>Midtown Tunnel Toward Va Beach Summer Sunday 1</v>
      </c>
      <c r="I2165" s="15">
        <f>+MT!I8</f>
        <v>114.49999999999999</v>
      </c>
    </row>
    <row r="2166" spans="1:9" x14ac:dyDescent="0.25">
      <c r="A2166" t="s">
        <v>62</v>
      </c>
      <c r="B2166" t="s">
        <v>50</v>
      </c>
      <c r="C2166" t="s">
        <v>81</v>
      </c>
      <c r="D2166" t="s">
        <v>11</v>
      </c>
      <c r="E2166" t="s">
        <v>7</v>
      </c>
      <c r="F2166" s="19">
        <v>8.3333333333333329E-2</v>
      </c>
      <c r="G2166" s="25">
        <v>2</v>
      </c>
      <c r="H2166" s="19" t="str">
        <f t="shared" si="38"/>
        <v>Midtown Tunnel Toward Va Beach Summer Sunday 2</v>
      </c>
      <c r="I2166" s="13">
        <f>+MT!I9</f>
        <v>89</v>
      </c>
    </row>
    <row r="2167" spans="1:9" x14ac:dyDescent="0.25">
      <c r="A2167" t="s">
        <v>62</v>
      </c>
      <c r="B2167" t="s">
        <v>50</v>
      </c>
      <c r="C2167" t="s">
        <v>81</v>
      </c>
      <c r="D2167" t="s">
        <v>11</v>
      </c>
      <c r="E2167" t="s">
        <v>7</v>
      </c>
      <c r="F2167" s="19">
        <v>0.125</v>
      </c>
      <c r="G2167" s="25">
        <v>3</v>
      </c>
      <c r="H2167" s="19" t="str">
        <f t="shared" si="38"/>
        <v>Midtown Tunnel Toward Va Beach Summer Sunday 3</v>
      </c>
      <c r="I2167" s="15">
        <f>+MT!I10</f>
        <v>76.5</v>
      </c>
    </row>
    <row r="2168" spans="1:9" x14ac:dyDescent="0.25">
      <c r="A2168" t="s">
        <v>62</v>
      </c>
      <c r="B2168" t="s">
        <v>50</v>
      </c>
      <c r="C2168" t="s">
        <v>81</v>
      </c>
      <c r="D2168" t="s">
        <v>11</v>
      </c>
      <c r="E2168" t="s">
        <v>7</v>
      </c>
      <c r="F2168" s="19">
        <v>0.16666666666666699</v>
      </c>
      <c r="G2168" s="25">
        <v>4</v>
      </c>
      <c r="H2168" s="19" t="str">
        <f t="shared" si="38"/>
        <v>Midtown Tunnel Toward Va Beach Summer Sunday 4</v>
      </c>
      <c r="I2168" s="13">
        <f>+MT!I11</f>
        <v>84.333333333333329</v>
      </c>
    </row>
    <row r="2169" spans="1:9" x14ac:dyDescent="0.25">
      <c r="A2169" t="s">
        <v>62</v>
      </c>
      <c r="B2169" t="s">
        <v>50</v>
      </c>
      <c r="C2169" t="s">
        <v>81</v>
      </c>
      <c r="D2169" t="s">
        <v>11</v>
      </c>
      <c r="E2169" t="s">
        <v>7</v>
      </c>
      <c r="F2169" s="19">
        <v>0.20833333333333301</v>
      </c>
      <c r="G2169" s="25">
        <v>5</v>
      </c>
      <c r="H2169" s="19" t="str">
        <f t="shared" si="38"/>
        <v>Midtown Tunnel Toward Va Beach Summer Sunday 5</v>
      </c>
      <c r="I2169" s="15">
        <f>+MT!I12</f>
        <v>199.83333333333331</v>
      </c>
    </row>
    <row r="2170" spans="1:9" x14ac:dyDescent="0.25">
      <c r="A2170" t="s">
        <v>62</v>
      </c>
      <c r="B2170" t="s">
        <v>50</v>
      </c>
      <c r="C2170" t="s">
        <v>81</v>
      </c>
      <c r="D2170" t="s">
        <v>11</v>
      </c>
      <c r="E2170" t="s">
        <v>7</v>
      </c>
      <c r="F2170" s="19">
        <v>0.25</v>
      </c>
      <c r="G2170" s="25">
        <v>6</v>
      </c>
      <c r="H2170" s="19" t="str">
        <f t="shared" si="38"/>
        <v>Midtown Tunnel Toward Va Beach Summer Sunday 6</v>
      </c>
      <c r="I2170" s="13">
        <f>+MT!I13</f>
        <v>387.66666666666669</v>
      </c>
    </row>
    <row r="2171" spans="1:9" x14ac:dyDescent="0.25">
      <c r="A2171" t="s">
        <v>62</v>
      </c>
      <c r="B2171" t="s">
        <v>50</v>
      </c>
      <c r="C2171" t="s">
        <v>81</v>
      </c>
      <c r="D2171" t="s">
        <v>11</v>
      </c>
      <c r="E2171" t="s">
        <v>7</v>
      </c>
      <c r="F2171" s="19">
        <v>0.29166666666666702</v>
      </c>
      <c r="G2171" s="25">
        <v>7</v>
      </c>
      <c r="H2171" s="19" t="str">
        <f t="shared" si="38"/>
        <v>Midtown Tunnel Toward Va Beach Summer Sunday 7</v>
      </c>
      <c r="I2171" s="15">
        <f>+MT!I14</f>
        <v>366.66666666666663</v>
      </c>
    </row>
    <row r="2172" spans="1:9" x14ac:dyDescent="0.25">
      <c r="A2172" t="s">
        <v>62</v>
      </c>
      <c r="B2172" t="s">
        <v>50</v>
      </c>
      <c r="C2172" t="s">
        <v>81</v>
      </c>
      <c r="D2172" t="s">
        <v>11</v>
      </c>
      <c r="E2172" t="s">
        <v>7</v>
      </c>
      <c r="F2172" s="19">
        <v>0.33333333333333298</v>
      </c>
      <c r="G2172" s="25">
        <v>8</v>
      </c>
      <c r="H2172" s="19" t="str">
        <f t="shared" si="38"/>
        <v>Midtown Tunnel Toward Va Beach Summer Sunday 8</v>
      </c>
      <c r="I2172" s="13">
        <f>+MT!I15</f>
        <v>401.50000000000006</v>
      </c>
    </row>
    <row r="2173" spans="1:9" x14ac:dyDescent="0.25">
      <c r="A2173" t="s">
        <v>62</v>
      </c>
      <c r="B2173" t="s">
        <v>50</v>
      </c>
      <c r="C2173" t="s">
        <v>81</v>
      </c>
      <c r="D2173" t="s">
        <v>11</v>
      </c>
      <c r="E2173" t="s">
        <v>7</v>
      </c>
      <c r="F2173" s="19">
        <v>0.375</v>
      </c>
      <c r="G2173" s="25">
        <v>9</v>
      </c>
      <c r="H2173" s="19" t="str">
        <f t="shared" si="38"/>
        <v>Midtown Tunnel Toward Va Beach Summer Sunday 9</v>
      </c>
      <c r="I2173" s="15">
        <f>+MT!I16</f>
        <v>577.5</v>
      </c>
    </row>
    <row r="2174" spans="1:9" x14ac:dyDescent="0.25">
      <c r="A2174" t="s">
        <v>62</v>
      </c>
      <c r="B2174" t="s">
        <v>50</v>
      </c>
      <c r="C2174" t="s">
        <v>81</v>
      </c>
      <c r="D2174" t="s">
        <v>11</v>
      </c>
      <c r="E2174" t="s">
        <v>7</v>
      </c>
      <c r="F2174" s="19">
        <v>0.41666666666666702</v>
      </c>
      <c r="G2174" s="25">
        <v>10</v>
      </c>
      <c r="H2174" s="19" t="str">
        <f t="shared" si="38"/>
        <v>Midtown Tunnel Toward Va Beach Summer Sunday 10</v>
      </c>
      <c r="I2174" s="13">
        <f>+MT!I17</f>
        <v>695.16666666666663</v>
      </c>
    </row>
    <row r="2175" spans="1:9" x14ac:dyDescent="0.25">
      <c r="A2175" t="s">
        <v>62</v>
      </c>
      <c r="B2175" t="s">
        <v>50</v>
      </c>
      <c r="C2175" t="s">
        <v>81</v>
      </c>
      <c r="D2175" t="s">
        <v>11</v>
      </c>
      <c r="E2175" t="s">
        <v>7</v>
      </c>
      <c r="F2175" s="19">
        <v>0.45833333333333298</v>
      </c>
      <c r="G2175" s="25">
        <v>11</v>
      </c>
      <c r="H2175" s="19" t="str">
        <f t="shared" si="38"/>
        <v>Midtown Tunnel Toward Va Beach Summer Sunday 11</v>
      </c>
      <c r="I2175" s="15">
        <f>+MT!I18</f>
        <v>632</v>
      </c>
    </row>
    <row r="2176" spans="1:9" x14ac:dyDescent="0.25">
      <c r="A2176" t="s">
        <v>62</v>
      </c>
      <c r="B2176" t="s">
        <v>50</v>
      </c>
      <c r="C2176" t="s">
        <v>81</v>
      </c>
      <c r="D2176" t="s">
        <v>11</v>
      </c>
      <c r="E2176" t="s">
        <v>7</v>
      </c>
      <c r="F2176" s="19">
        <v>0.5</v>
      </c>
      <c r="G2176" s="25">
        <v>12</v>
      </c>
      <c r="H2176" s="19" t="str">
        <f t="shared" si="38"/>
        <v>Midtown Tunnel Toward Va Beach Summer Sunday 12</v>
      </c>
      <c r="I2176" s="13">
        <f>+MT!I19</f>
        <v>691.33333333333337</v>
      </c>
    </row>
    <row r="2177" spans="1:9" x14ac:dyDescent="0.25">
      <c r="A2177" t="s">
        <v>62</v>
      </c>
      <c r="B2177" t="s">
        <v>50</v>
      </c>
      <c r="C2177" t="s">
        <v>81</v>
      </c>
      <c r="D2177" t="s">
        <v>11</v>
      </c>
      <c r="E2177" t="s">
        <v>7</v>
      </c>
      <c r="F2177" s="19">
        <v>0.54166666666666696</v>
      </c>
      <c r="G2177" s="25">
        <v>13</v>
      </c>
      <c r="H2177" s="19" t="str">
        <f t="shared" si="38"/>
        <v>Midtown Tunnel Toward Va Beach Summer Sunday 13</v>
      </c>
      <c r="I2177" s="15">
        <f>+MT!I20</f>
        <v>664.16666666666663</v>
      </c>
    </row>
    <row r="2178" spans="1:9" x14ac:dyDescent="0.25">
      <c r="A2178" t="s">
        <v>62</v>
      </c>
      <c r="B2178" t="s">
        <v>50</v>
      </c>
      <c r="C2178" t="s">
        <v>81</v>
      </c>
      <c r="D2178" t="s">
        <v>11</v>
      </c>
      <c r="E2178" t="s">
        <v>7</v>
      </c>
      <c r="F2178" s="19">
        <v>0.58333333333333304</v>
      </c>
      <c r="G2178" s="25">
        <v>14</v>
      </c>
      <c r="H2178" s="19" t="str">
        <f t="shared" si="38"/>
        <v>Midtown Tunnel Toward Va Beach Summer Sunday 14</v>
      </c>
      <c r="I2178" s="13">
        <f>+MT!I21</f>
        <v>689.66666666666663</v>
      </c>
    </row>
    <row r="2179" spans="1:9" x14ac:dyDescent="0.25">
      <c r="A2179" t="s">
        <v>62</v>
      </c>
      <c r="B2179" t="s">
        <v>50</v>
      </c>
      <c r="C2179" t="s">
        <v>81</v>
      </c>
      <c r="D2179" t="s">
        <v>11</v>
      </c>
      <c r="E2179" t="s">
        <v>7</v>
      </c>
      <c r="F2179" s="19">
        <v>0.625</v>
      </c>
      <c r="G2179" s="25">
        <v>15</v>
      </c>
      <c r="H2179" s="19" t="str">
        <f t="shared" si="38"/>
        <v>Midtown Tunnel Toward Va Beach Summer Sunday 15</v>
      </c>
      <c r="I2179" s="15">
        <f>+MT!I22</f>
        <v>696.33333333333326</v>
      </c>
    </row>
    <row r="2180" spans="1:9" x14ac:dyDescent="0.25">
      <c r="A2180" t="s">
        <v>62</v>
      </c>
      <c r="B2180" t="s">
        <v>50</v>
      </c>
      <c r="C2180" t="s">
        <v>81</v>
      </c>
      <c r="D2180" t="s">
        <v>11</v>
      </c>
      <c r="E2180" t="s">
        <v>7</v>
      </c>
      <c r="F2180" s="19">
        <v>0.66666666666666696</v>
      </c>
      <c r="G2180" s="25">
        <v>16</v>
      </c>
      <c r="H2180" s="19" t="str">
        <f t="shared" si="38"/>
        <v>Midtown Tunnel Toward Va Beach Summer Sunday 16</v>
      </c>
      <c r="I2180" s="13">
        <f>+MT!I23</f>
        <v>657.83333333333337</v>
      </c>
    </row>
    <row r="2181" spans="1:9" x14ac:dyDescent="0.25">
      <c r="A2181" t="s">
        <v>62</v>
      </c>
      <c r="B2181" t="s">
        <v>50</v>
      </c>
      <c r="C2181" t="s">
        <v>81</v>
      </c>
      <c r="D2181" t="s">
        <v>11</v>
      </c>
      <c r="E2181" t="s">
        <v>7</v>
      </c>
      <c r="F2181" s="19">
        <v>0.70833333333333304</v>
      </c>
      <c r="G2181" s="25">
        <v>17</v>
      </c>
      <c r="H2181" s="19" t="str">
        <f t="shared" si="38"/>
        <v>Midtown Tunnel Toward Va Beach Summer Sunday 17</v>
      </c>
      <c r="I2181" s="15">
        <f>+MT!I24</f>
        <v>687</v>
      </c>
    </row>
    <row r="2182" spans="1:9" x14ac:dyDescent="0.25">
      <c r="A2182" t="s">
        <v>62</v>
      </c>
      <c r="B2182" t="s">
        <v>50</v>
      </c>
      <c r="C2182" t="s">
        <v>81</v>
      </c>
      <c r="D2182" t="s">
        <v>11</v>
      </c>
      <c r="E2182" t="s">
        <v>7</v>
      </c>
      <c r="F2182" s="19">
        <v>0.75</v>
      </c>
      <c r="G2182" s="25">
        <v>18</v>
      </c>
      <c r="H2182" s="19" t="str">
        <f t="shared" si="38"/>
        <v>Midtown Tunnel Toward Va Beach Summer Sunday 18</v>
      </c>
      <c r="I2182" s="13">
        <f>+MT!I25</f>
        <v>687.16666666666663</v>
      </c>
    </row>
    <row r="2183" spans="1:9" x14ac:dyDescent="0.25">
      <c r="A2183" t="s">
        <v>62</v>
      </c>
      <c r="B2183" t="s">
        <v>50</v>
      </c>
      <c r="C2183" t="s">
        <v>81</v>
      </c>
      <c r="D2183" t="s">
        <v>11</v>
      </c>
      <c r="E2183" t="s">
        <v>7</v>
      </c>
      <c r="F2183" s="19">
        <v>0.79166666666666696</v>
      </c>
      <c r="G2183" s="25">
        <v>19</v>
      </c>
      <c r="H2183" s="19" t="str">
        <f t="shared" si="38"/>
        <v>Midtown Tunnel Toward Va Beach Summer Sunday 19</v>
      </c>
      <c r="I2183" s="15">
        <f>+MT!I26</f>
        <v>493.83333333333337</v>
      </c>
    </row>
    <row r="2184" spans="1:9" x14ac:dyDescent="0.25">
      <c r="A2184" t="s">
        <v>62</v>
      </c>
      <c r="B2184" t="s">
        <v>50</v>
      </c>
      <c r="C2184" t="s">
        <v>81</v>
      </c>
      <c r="D2184" t="s">
        <v>11</v>
      </c>
      <c r="E2184" t="s">
        <v>7</v>
      </c>
      <c r="F2184" s="19">
        <v>0.83333333333333304</v>
      </c>
      <c r="G2184" s="25">
        <v>20</v>
      </c>
      <c r="H2184" s="19" t="str">
        <f t="shared" si="38"/>
        <v>Midtown Tunnel Toward Va Beach Summer Sunday 20</v>
      </c>
      <c r="I2184" s="13">
        <f>+MT!I27</f>
        <v>426.66666666666663</v>
      </c>
    </row>
    <row r="2185" spans="1:9" x14ac:dyDescent="0.25">
      <c r="A2185" t="s">
        <v>62</v>
      </c>
      <c r="B2185" t="s">
        <v>50</v>
      </c>
      <c r="C2185" t="s">
        <v>81</v>
      </c>
      <c r="D2185" t="s">
        <v>11</v>
      </c>
      <c r="E2185" t="s">
        <v>7</v>
      </c>
      <c r="F2185" s="19">
        <v>0.875</v>
      </c>
      <c r="G2185" s="25">
        <v>21</v>
      </c>
      <c r="H2185" s="19" t="str">
        <f t="shared" si="38"/>
        <v>Midtown Tunnel Toward Va Beach Summer Sunday 21</v>
      </c>
      <c r="I2185" s="15">
        <f>+MT!I28</f>
        <v>376</v>
      </c>
    </row>
    <row r="2186" spans="1:9" x14ac:dyDescent="0.25">
      <c r="A2186" t="s">
        <v>62</v>
      </c>
      <c r="B2186" t="s">
        <v>50</v>
      </c>
      <c r="C2186" t="s">
        <v>81</v>
      </c>
      <c r="D2186" t="s">
        <v>11</v>
      </c>
      <c r="E2186" t="s">
        <v>7</v>
      </c>
      <c r="F2186" s="19">
        <v>0.91666666666666696</v>
      </c>
      <c r="G2186" s="25">
        <v>22</v>
      </c>
      <c r="H2186" s="19" t="str">
        <f t="shared" si="38"/>
        <v>Midtown Tunnel Toward Va Beach Summer Sunday 22</v>
      </c>
      <c r="I2186" s="13">
        <f>+MT!I29</f>
        <v>277.83333333333331</v>
      </c>
    </row>
    <row r="2187" spans="1:9" ht="15.75" thickBot="1" x14ac:dyDescent="0.3">
      <c r="A2187" s="29" t="s">
        <v>62</v>
      </c>
      <c r="B2187" s="29" t="s">
        <v>50</v>
      </c>
      <c r="C2187" s="29" t="s">
        <v>81</v>
      </c>
      <c r="D2187" s="29" t="s">
        <v>11</v>
      </c>
      <c r="E2187" s="29" t="s">
        <v>7</v>
      </c>
      <c r="F2187" s="30">
        <v>0.95833333333333304</v>
      </c>
      <c r="G2187" s="31">
        <v>23</v>
      </c>
      <c r="H2187" s="32" t="str">
        <f t="shared" si="38"/>
        <v>Midtown Tunnel Toward Va Beach Summer Sunday 23</v>
      </c>
      <c r="I2187" s="17">
        <f>+MT!I30</f>
        <v>189</v>
      </c>
    </row>
    <row r="2188" spans="1:9" x14ac:dyDescent="0.25">
      <c r="A2188" t="s">
        <v>62</v>
      </c>
      <c r="B2188" t="s">
        <v>50</v>
      </c>
      <c r="C2188" t="s">
        <v>81</v>
      </c>
      <c r="D2188" t="s">
        <v>12</v>
      </c>
      <c r="E2188" t="s">
        <v>1</v>
      </c>
      <c r="F2188" s="19">
        <v>0</v>
      </c>
      <c r="G2188" s="25">
        <v>0</v>
      </c>
      <c r="H2188" s="19" t="str">
        <f t="shared" si="38"/>
        <v>Midtown Tunnel Toward Va Beach Non-Summer Monday 0</v>
      </c>
      <c r="I2188" s="11">
        <f>+MT!C32</f>
        <v>80.13636363636364</v>
      </c>
    </row>
    <row r="2189" spans="1:9" x14ac:dyDescent="0.25">
      <c r="A2189" t="s">
        <v>62</v>
      </c>
      <c r="B2189" t="s">
        <v>50</v>
      </c>
      <c r="C2189" t="s">
        <v>81</v>
      </c>
      <c r="D2189" t="s">
        <v>12</v>
      </c>
      <c r="E2189" t="s">
        <v>1</v>
      </c>
      <c r="F2189" s="19">
        <v>4.1666666666666664E-2</v>
      </c>
      <c r="G2189" s="25">
        <v>1</v>
      </c>
      <c r="H2189" s="19" t="str">
        <f t="shared" si="38"/>
        <v>Midtown Tunnel Toward Va Beach Non-Summer Monday 1</v>
      </c>
      <c r="I2189" s="14">
        <f>+MT!C33</f>
        <v>46.31818181818182</v>
      </c>
    </row>
    <row r="2190" spans="1:9" x14ac:dyDescent="0.25">
      <c r="A2190" t="s">
        <v>62</v>
      </c>
      <c r="B2190" t="s">
        <v>50</v>
      </c>
      <c r="C2190" t="s">
        <v>81</v>
      </c>
      <c r="D2190" t="s">
        <v>12</v>
      </c>
      <c r="E2190" t="s">
        <v>1</v>
      </c>
      <c r="F2190" s="19">
        <v>8.3333333333333329E-2</v>
      </c>
      <c r="G2190" s="25">
        <v>2</v>
      </c>
      <c r="H2190" s="19" t="str">
        <f t="shared" si="38"/>
        <v>Midtown Tunnel Toward Va Beach Non-Summer Monday 2</v>
      </c>
      <c r="I2190" s="11">
        <f>+MT!C34</f>
        <v>42.68181818181818</v>
      </c>
    </row>
    <row r="2191" spans="1:9" x14ac:dyDescent="0.25">
      <c r="A2191" t="s">
        <v>62</v>
      </c>
      <c r="B2191" t="s">
        <v>50</v>
      </c>
      <c r="C2191" t="s">
        <v>81</v>
      </c>
      <c r="D2191" t="s">
        <v>12</v>
      </c>
      <c r="E2191" t="s">
        <v>1</v>
      </c>
      <c r="F2191" s="19">
        <v>0.125</v>
      </c>
      <c r="G2191" s="25">
        <v>3</v>
      </c>
      <c r="H2191" s="19" t="str">
        <f t="shared" si="38"/>
        <v>Midtown Tunnel Toward Va Beach Non-Summer Monday 3</v>
      </c>
      <c r="I2191" s="14">
        <f>+MT!C35</f>
        <v>70.181818181818187</v>
      </c>
    </row>
    <row r="2192" spans="1:9" x14ac:dyDescent="0.25">
      <c r="A2192" t="s">
        <v>62</v>
      </c>
      <c r="B2192" t="s">
        <v>50</v>
      </c>
      <c r="C2192" t="s">
        <v>81</v>
      </c>
      <c r="D2192" t="s">
        <v>12</v>
      </c>
      <c r="E2192" t="s">
        <v>1</v>
      </c>
      <c r="F2192" s="19">
        <v>0.16666666666666699</v>
      </c>
      <c r="G2192" s="25">
        <v>4</v>
      </c>
      <c r="H2192" s="19" t="str">
        <f t="shared" si="38"/>
        <v>Midtown Tunnel Toward Va Beach Non-Summer Monday 4</v>
      </c>
      <c r="I2192" s="11">
        <f>+MT!C36</f>
        <v>257.27272727272731</v>
      </c>
    </row>
    <row r="2193" spans="1:9" x14ac:dyDescent="0.25">
      <c r="A2193" t="s">
        <v>62</v>
      </c>
      <c r="B2193" t="s">
        <v>50</v>
      </c>
      <c r="C2193" t="s">
        <v>81</v>
      </c>
      <c r="D2193" t="s">
        <v>12</v>
      </c>
      <c r="E2193" t="s">
        <v>1</v>
      </c>
      <c r="F2193" s="19">
        <v>0.20833333333333301</v>
      </c>
      <c r="G2193" s="25">
        <v>5</v>
      </c>
      <c r="H2193" s="19" t="str">
        <f t="shared" si="38"/>
        <v>Midtown Tunnel Toward Va Beach Non-Summer Monday 5</v>
      </c>
      <c r="I2193" s="14">
        <f>+MT!C37</f>
        <v>861.90909090909099</v>
      </c>
    </row>
    <row r="2194" spans="1:9" x14ac:dyDescent="0.25">
      <c r="A2194" t="s">
        <v>62</v>
      </c>
      <c r="B2194" t="s">
        <v>50</v>
      </c>
      <c r="C2194" t="s">
        <v>81</v>
      </c>
      <c r="D2194" t="s">
        <v>12</v>
      </c>
      <c r="E2194" t="s">
        <v>1</v>
      </c>
      <c r="F2194" s="19">
        <v>0.25</v>
      </c>
      <c r="G2194" s="25">
        <v>6</v>
      </c>
      <c r="H2194" s="19" t="str">
        <f t="shared" si="38"/>
        <v>Midtown Tunnel Toward Va Beach Non-Summer Monday 6</v>
      </c>
      <c r="I2194" s="11">
        <f>+MT!C38</f>
        <v>1330.8181818181818</v>
      </c>
    </row>
    <row r="2195" spans="1:9" x14ac:dyDescent="0.25">
      <c r="A2195" t="s">
        <v>62</v>
      </c>
      <c r="B2195" t="s">
        <v>50</v>
      </c>
      <c r="C2195" t="s">
        <v>81</v>
      </c>
      <c r="D2195" t="s">
        <v>12</v>
      </c>
      <c r="E2195" t="s">
        <v>1</v>
      </c>
      <c r="F2195" s="19">
        <v>0.29166666666666702</v>
      </c>
      <c r="G2195" s="25">
        <v>7</v>
      </c>
      <c r="H2195" s="19" t="str">
        <f t="shared" si="38"/>
        <v>Midtown Tunnel Toward Va Beach Non-Summer Monday 7</v>
      </c>
      <c r="I2195" s="14">
        <f>+MT!C39</f>
        <v>1316.8181818181818</v>
      </c>
    </row>
    <row r="2196" spans="1:9" x14ac:dyDescent="0.25">
      <c r="A2196" t="s">
        <v>62</v>
      </c>
      <c r="B2196" t="s">
        <v>50</v>
      </c>
      <c r="C2196" t="s">
        <v>81</v>
      </c>
      <c r="D2196" t="s">
        <v>12</v>
      </c>
      <c r="E2196" t="s">
        <v>1</v>
      </c>
      <c r="F2196" s="19">
        <v>0.33333333333333298</v>
      </c>
      <c r="G2196" s="25">
        <v>8</v>
      </c>
      <c r="H2196" s="19" t="str">
        <f t="shared" si="38"/>
        <v>Midtown Tunnel Toward Va Beach Non-Summer Monday 8</v>
      </c>
      <c r="I2196" s="11">
        <f>+MT!C40</f>
        <v>1275.8636363636365</v>
      </c>
    </row>
    <row r="2197" spans="1:9" x14ac:dyDescent="0.25">
      <c r="A2197" t="s">
        <v>62</v>
      </c>
      <c r="B2197" t="s">
        <v>50</v>
      </c>
      <c r="C2197" t="s">
        <v>81</v>
      </c>
      <c r="D2197" t="s">
        <v>12</v>
      </c>
      <c r="E2197" t="s">
        <v>1</v>
      </c>
      <c r="F2197" s="19">
        <v>0.375</v>
      </c>
      <c r="G2197" s="25">
        <v>9</v>
      </c>
      <c r="H2197" s="19" t="str">
        <f t="shared" si="38"/>
        <v>Midtown Tunnel Toward Va Beach Non-Summer Monday 9</v>
      </c>
      <c r="I2197" s="14">
        <f>+MT!C41</f>
        <v>1013.2272727272727</v>
      </c>
    </row>
    <row r="2198" spans="1:9" x14ac:dyDescent="0.25">
      <c r="A2198" t="s">
        <v>62</v>
      </c>
      <c r="B2198" t="s">
        <v>50</v>
      </c>
      <c r="C2198" t="s">
        <v>81</v>
      </c>
      <c r="D2198" t="s">
        <v>12</v>
      </c>
      <c r="E2198" t="s">
        <v>1</v>
      </c>
      <c r="F2198" s="19">
        <v>0.41666666666666702</v>
      </c>
      <c r="G2198" s="25">
        <v>10</v>
      </c>
      <c r="H2198" s="19" t="str">
        <f t="shared" si="38"/>
        <v>Midtown Tunnel Toward Va Beach Non-Summer Monday 10</v>
      </c>
      <c r="I2198" s="11">
        <f>+MT!C42</f>
        <v>820.18181818181813</v>
      </c>
    </row>
    <row r="2199" spans="1:9" x14ac:dyDescent="0.25">
      <c r="A2199" t="s">
        <v>62</v>
      </c>
      <c r="B2199" t="s">
        <v>50</v>
      </c>
      <c r="C2199" t="s">
        <v>81</v>
      </c>
      <c r="D2199" t="s">
        <v>12</v>
      </c>
      <c r="E2199" t="s">
        <v>1</v>
      </c>
      <c r="F2199" s="19">
        <v>0.45833333333333298</v>
      </c>
      <c r="G2199" s="25">
        <v>11</v>
      </c>
      <c r="H2199" s="19" t="str">
        <f t="shared" si="38"/>
        <v>Midtown Tunnel Toward Va Beach Non-Summer Monday 11</v>
      </c>
      <c r="I2199" s="14">
        <f>+MT!C43</f>
        <v>787.49999999999989</v>
      </c>
    </row>
    <row r="2200" spans="1:9" x14ac:dyDescent="0.25">
      <c r="A2200" t="s">
        <v>62</v>
      </c>
      <c r="B2200" t="s">
        <v>50</v>
      </c>
      <c r="C2200" t="s">
        <v>81</v>
      </c>
      <c r="D2200" t="s">
        <v>12</v>
      </c>
      <c r="E2200" t="s">
        <v>1</v>
      </c>
      <c r="F2200" s="19">
        <v>0.5</v>
      </c>
      <c r="G2200" s="25">
        <v>12</v>
      </c>
      <c r="H2200" s="19" t="str">
        <f t="shared" si="38"/>
        <v>Midtown Tunnel Toward Va Beach Non-Summer Monday 12</v>
      </c>
      <c r="I2200" s="11">
        <f>+MT!C44</f>
        <v>788.59090909090912</v>
      </c>
    </row>
    <row r="2201" spans="1:9" x14ac:dyDescent="0.25">
      <c r="A2201" t="s">
        <v>62</v>
      </c>
      <c r="B2201" t="s">
        <v>50</v>
      </c>
      <c r="C2201" t="s">
        <v>81</v>
      </c>
      <c r="D2201" t="s">
        <v>12</v>
      </c>
      <c r="E2201" t="s">
        <v>1</v>
      </c>
      <c r="F2201" s="19">
        <v>0.54166666666666696</v>
      </c>
      <c r="G2201" s="25">
        <v>13</v>
      </c>
      <c r="H2201" s="19" t="str">
        <f t="shared" si="38"/>
        <v>Midtown Tunnel Toward Va Beach Non-Summer Monday 13</v>
      </c>
      <c r="I2201" s="14">
        <f>+MT!C45</f>
        <v>741.81818181818198</v>
      </c>
    </row>
    <row r="2202" spans="1:9" x14ac:dyDescent="0.25">
      <c r="A2202" t="s">
        <v>62</v>
      </c>
      <c r="B2202" t="s">
        <v>50</v>
      </c>
      <c r="C2202" t="s">
        <v>81</v>
      </c>
      <c r="D2202" t="s">
        <v>12</v>
      </c>
      <c r="E2202" t="s">
        <v>1</v>
      </c>
      <c r="F2202" s="19">
        <v>0.58333333333333304</v>
      </c>
      <c r="G2202" s="25">
        <v>14</v>
      </c>
      <c r="H2202" s="19" t="str">
        <f t="shared" si="38"/>
        <v>Midtown Tunnel Toward Va Beach Non-Summer Monday 14</v>
      </c>
      <c r="I2202" s="11">
        <f>+MT!C46</f>
        <v>868.72727272727275</v>
      </c>
    </row>
    <row r="2203" spans="1:9" x14ac:dyDescent="0.25">
      <c r="A2203" t="s">
        <v>62</v>
      </c>
      <c r="B2203" t="s">
        <v>50</v>
      </c>
      <c r="C2203" t="s">
        <v>81</v>
      </c>
      <c r="D2203" t="s">
        <v>12</v>
      </c>
      <c r="E2203" t="s">
        <v>1</v>
      </c>
      <c r="F2203" s="19">
        <v>0.625</v>
      </c>
      <c r="G2203" s="25">
        <v>15</v>
      </c>
      <c r="H2203" s="19" t="str">
        <f t="shared" si="38"/>
        <v>Midtown Tunnel Toward Va Beach Non-Summer Monday 15</v>
      </c>
      <c r="I2203" s="14">
        <f>+MT!C47</f>
        <v>1059.5</v>
      </c>
    </row>
    <row r="2204" spans="1:9" x14ac:dyDescent="0.25">
      <c r="A2204" t="s">
        <v>62</v>
      </c>
      <c r="B2204" t="s">
        <v>50</v>
      </c>
      <c r="C2204" t="s">
        <v>81</v>
      </c>
      <c r="D2204" t="s">
        <v>12</v>
      </c>
      <c r="E2204" t="s">
        <v>1</v>
      </c>
      <c r="F2204" s="19">
        <v>0.66666666666666696</v>
      </c>
      <c r="G2204" s="25">
        <v>16</v>
      </c>
      <c r="H2204" s="19" t="str">
        <f t="shared" si="38"/>
        <v>Midtown Tunnel Toward Va Beach Non-Summer Monday 16</v>
      </c>
      <c r="I2204" s="11">
        <f>+MT!C48</f>
        <v>1127.2727272727273</v>
      </c>
    </row>
    <row r="2205" spans="1:9" x14ac:dyDescent="0.25">
      <c r="A2205" t="s">
        <v>62</v>
      </c>
      <c r="B2205" t="s">
        <v>50</v>
      </c>
      <c r="C2205" t="s">
        <v>81</v>
      </c>
      <c r="D2205" t="s">
        <v>12</v>
      </c>
      <c r="E2205" t="s">
        <v>1</v>
      </c>
      <c r="F2205" s="19">
        <v>0.70833333333333304</v>
      </c>
      <c r="G2205" s="25">
        <v>17</v>
      </c>
      <c r="H2205" s="19" t="str">
        <f t="shared" si="38"/>
        <v>Midtown Tunnel Toward Va Beach Non-Summer Monday 17</v>
      </c>
      <c r="I2205" s="14">
        <f>+MT!C49</f>
        <v>991.9545454545455</v>
      </c>
    </row>
    <row r="2206" spans="1:9" x14ac:dyDescent="0.25">
      <c r="A2206" t="s">
        <v>62</v>
      </c>
      <c r="B2206" t="s">
        <v>50</v>
      </c>
      <c r="C2206" t="s">
        <v>81</v>
      </c>
      <c r="D2206" t="s">
        <v>12</v>
      </c>
      <c r="E2206" t="s">
        <v>1</v>
      </c>
      <c r="F2206" s="19">
        <v>0.75</v>
      </c>
      <c r="G2206" s="25">
        <v>18</v>
      </c>
      <c r="H2206" s="19" t="str">
        <f t="shared" si="38"/>
        <v>Midtown Tunnel Toward Va Beach Non-Summer Monday 18</v>
      </c>
      <c r="I2206" s="11">
        <f>+MT!C50</f>
        <v>761.54545454545462</v>
      </c>
    </row>
    <row r="2207" spans="1:9" x14ac:dyDescent="0.25">
      <c r="A2207" t="s">
        <v>62</v>
      </c>
      <c r="B2207" t="s">
        <v>50</v>
      </c>
      <c r="C2207" t="s">
        <v>81</v>
      </c>
      <c r="D2207" t="s">
        <v>12</v>
      </c>
      <c r="E2207" t="s">
        <v>1</v>
      </c>
      <c r="F2207" s="19">
        <v>0.79166666666666696</v>
      </c>
      <c r="G2207" s="25">
        <v>19</v>
      </c>
      <c r="H2207" s="19" t="str">
        <f t="shared" si="38"/>
        <v>Midtown Tunnel Toward Va Beach Non-Summer Monday 19</v>
      </c>
      <c r="I2207" s="14">
        <f>+MT!C51</f>
        <v>437.27272727272731</v>
      </c>
    </row>
    <row r="2208" spans="1:9" x14ac:dyDescent="0.25">
      <c r="A2208" t="s">
        <v>62</v>
      </c>
      <c r="B2208" t="s">
        <v>50</v>
      </c>
      <c r="C2208" t="s">
        <v>81</v>
      </c>
      <c r="D2208" t="s">
        <v>12</v>
      </c>
      <c r="E2208" t="s">
        <v>1</v>
      </c>
      <c r="F2208" s="19">
        <v>0.83333333333333304</v>
      </c>
      <c r="G2208" s="25">
        <v>20</v>
      </c>
      <c r="H2208" s="19" t="str">
        <f t="shared" si="38"/>
        <v>Midtown Tunnel Toward Va Beach Non-Summer Monday 20</v>
      </c>
      <c r="I2208" s="11">
        <f>+MT!C52</f>
        <v>294.13636363636363</v>
      </c>
    </row>
    <row r="2209" spans="1:9" x14ac:dyDescent="0.25">
      <c r="A2209" t="s">
        <v>62</v>
      </c>
      <c r="B2209" t="s">
        <v>50</v>
      </c>
      <c r="C2209" t="s">
        <v>81</v>
      </c>
      <c r="D2209" t="s">
        <v>12</v>
      </c>
      <c r="E2209" t="s">
        <v>1</v>
      </c>
      <c r="F2209" s="19">
        <v>0.875</v>
      </c>
      <c r="G2209" s="25">
        <v>21</v>
      </c>
      <c r="H2209" s="19" t="str">
        <f t="shared" si="38"/>
        <v>Midtown Tunnel Toward Va Beach Non-Summer Monday 21</v>
      </c>
      <c r="I2209" s="14">
        <f>+MT!C53</f>
        <v>243</v>
      </c>
    </row>
    <row r="2210" spans="1:9" x14ac:dyDescent="0.25">
      <c r="A2210" t="s">
        <v>62</v>
      </c>
      <c r="B2210" t="s">
        <v>50</v>
      </c>
      <c r="C2210" t="s">
        <v>81</v>
      </c>
      <c r="D2210" t="s">
        <v>12</v>
      </c>
      <c r="E2210" t="s">
        <v>1</v>
      </c>
      <c r="F2210" s="19">
        <v>0.91666666666666696</v>
      </c>
      <c r="G2210" s="25">
        <v>22</v>
      </c>
      <c r="H2210" s="19" t="str">
        <f t="shared" si="38"/>
        <v>Midtown Tunnel Toward Va Beach Non-Summer Monday 22</v>
      </c>
      <c r="I2210" s="11">
        <f>+MT!C54</f>
        <v>189.63636363636363</v>
      </c>
    </row>
    <row r="2211" spans="1:9" ht="15.75" thickBot="1" x14ac:dyDescent="0.3">
      <c r="A2211" t="s">
        <v>62</v>
      </c>
      <c r="B2211" t="s">
        <v>50</v>
      </c>
      <c r="C2211" t="s">
        <v>81</v>
      </c>
      <c r="D2211" t="s">
        <v>12</v>
      </c>
      <c r="E2211" t="s">
        <v>1</v>
      </c>
      <c r="F2211" s="19">
        <v>0.95833333333333304</v>
      </c>
      <c r="G2211" s="25">
        <v>23</v>
      </c>
      <c r="H2211" s="19" t="str">
        <f t="shared" si="38"/>
        <v>Midtown Tunnel Toward Va Beach Non-Summer Monday 23</v>
      </c>
      <c r="I2211" s="16">
        <f>+MT!C55</f>
        <v>119.5</v>
      </c>
    </row>
    <row r="2212" spans="1:9" x14ac:dyDescent="0.25">
      <c r="A2212" t="s">
        <v>62</v>
      </c>
      <c r="B2212" t="s">
        <v>50</v>
      </c>
      <c r="C2212" t="s">
        <v>81</v>
      </c>
      <c r="D2212" t="s">
        <v>12</v>
      </c>
      <c r="E2212" t="s">
        <v>2</v>
      </c>
      <c r="F2212" s="19">
        <v>0</v>
      </c>
      <c r="G2212" s="25">
        <v>0</v>
      </c>
      <c r="H2212" s="19" t="str">
        <f t="shared" si="38"/>
        <v>Midtown Tunnel Toward Va Beach Non-Summer Tuesday 0</v>
      </c>
      <c r="I2212" s="12">
        <f>+MT!D32</f>
        <v>73.772727272727266</v>
      </c>
    </row>
    <row r="2213" spans="1:9" x14ac:dyDescent="0.25">
      <c r="A2213" t="s">
        <v>62</v>
      </c>
      <c r="B2213" t="s">
        <v>50</v>
      </c>
      <c r="C2213" t="s">
        <v>81</v>
      </c>
      <c r="D2213" t="s">
        <v>12</v>
      </c>
      <c r="E2213" t="s">
        <v>2</v>
      </c>
      <c r="F2213" s="19">
        <v>4.1666666666666664E-2</v>
      </c>
      <c r="G2213" s="25">
        <v>1</v>
      </c>
      <c r="H2213" s="19" t="str">
        <f t="shared" ref="H2213:H2276" si="39">+CONCATENATE(A2213," ",C2213," ",D2213," ",E2213," ",G2213)</f>
        <v>Midtown Tunnel Toward Va Beach Non-Summer Tuesday 1</v>
      </c>
      <c r="I2213" s="14">
        <f>+MT!D33</f>
        <v>43.86363636363636</v>
      </c>
    </row>
    <row r="2214" spans="1:9" x14ac:dyDescent="0.25">
      <c r="A2214" t="s">
        <v>62</v>
      </c>
      <c r="B2214" t="s">
        <v>50</v>
      </c>
      <c r="C2214" t="s">
        <v>81</v>
      </c>
      <c r="D2214" t="s">
        <v>12</v>
      </c>
      <c r="E2214" t="s">
        <v>2</v>
      </c>
      <c r="F2214" s="19">
        <v>8.3333333333333329E-2</v>
      </c>
      <c r="G2214" s="25">
        <v>2</v>
      </c>
      <c r="H2214" s="19" t="str">
        <f t="shared" si="39"/>
        <v>Midtown Tunnel Toward Va Beach Non-Summer Tuesday 2</v>
      </c>
      <c r="I2214" s="12">
        <f>+MT!D34</f>
        <v>36.5</v>
      </c>
    </row>
    <row r="2215" spans="1:9" x14ac:dyDescent="0.25">
      <c r="A2215" t="s">
        <v>62</v>
      </c>
      <c r="B2215" t="s">
        <v>50</v>
      </c>
      <c r="C2215" t="s">
        <v>81</v>
      </c>
      <c r="D2215" t="s">
        <v>12</v>
      </c>
      <c r="E2215" t="s">
        <v>2</v>
      </c>
      <c r="F2215" s="19">
        <v>0.125</v>
      </c>
      <c r="G2215" s="25">
        <v>3</v>
      </c>
      <c r="H2215" s="19" t="str">
        <f t="shared" si="39"/>
        <v>Midtown Tunnel Toward Va Beach Non-Summer Tuesday 3</v>
      </c>
      <c r="I2215" s="14">
        <f>+MT!D35</f>
        <v>75.409090909090907</v>
      </c>
    </row>
    <row r="2216" spans="1:9" x14ac:dyDescent="0.25">
      <c r="A2216" t="s">
        <v>62</v>
      </c>
      <c r="B2216" t="s">
        <v>50</v>
      </c>
      <c r="C2216" t="s">
        <v>81</v>
      </c>
      <c r="D2216" t="s">
        <v>12</v>
      </c>
      <c r="E2216" t="s">
        <v>2</v>
      </c>
      <c r="F2216" s="19">
        <v>0.16666666666666699</v>
      </c>
      <c r="G2216" s="25">
        <v>4</v>
      </c>
      <c r="H2216" s="19" t="str">
        <f t="shared" si="39"/>
        <v>Midtown Tunnel Toward Va Beach Non-Summer Tuesday 4</v>
      </c>
      <c r="I2216" s="12">
        <f>+MT!D36</f>
        <v>311.4545454545455</v>
      </c>
    </row>
    <row r="2217" spans="1:9" x14ac:dyDescent="0.25">
      <c r="A2217" t="s">
        <v>62</v>
      </c>
      <c r="B2217" t="s">
        <v>50</v>
      </c>
      <c r="C2217" t="s">
        <v>81</v>
      </c>
      <c r="D2217" t="s">
        <v>12</v>
      </c>
      <c r="E2217" t="s">
        <v>2</v>
      </c>
      <c r="F2217" s="19">
        <v>0.20833333333333301</v>
      </c>
      <c r="G2217" s="25">
        <v>5</v>
      </c>
      <c r="H2217" s="19" t="str">
        <f t="shared" si="39"/>
        <v>Midtown Tunnel Toward Va Beach Non-Summer Tuesday 5</v>
      </c>
      <c r="I2217" s="14">
        <f>+MT!D37</f>
        <v>994</v>
      </c>
    </row>
    <row r="2218" spans="1:9" x14ac:dyDescent="0.25">
      <c r="A2218" t="s">
        <v>62</v>
      </c>
      <c r="B2218" t="s">
        <v>50</v>
      </c>
      <c r="C2218" t="s">
        <v>81</v>
      </c>
      <c r="D2218" t="s">
        <v>12</v>
      </c>
      <c r="E2218" t="s">
        <v>2</v>
      </c>
      <c r="F2218" s="19">
        <v>0.25</v>
      </c>
      <c r="G2218" s="25">
        <v>6</v>
      </c>
      <c r="H2218" s="19" t="str">
        <f t="shared" si="39"/>
        <v>Midtown Tunnel Toward Va Beach Non-Summer Tuesday 6</v>
      </c>
      <c r="I2218" s="12">
        <f>+MT!D38</f>
        <v>1469.1363636363635</v>
      </c>
    </row>
    <row r="2219" spans="1:9" x14ac:dyDescent="0.25">
      <c r="A2219" t="s">
        <v>62</v>
      </c>
      <c r="B2219" t="s">
        <v>50</v>
      </c>
      <c r="C2219" t="s">
        <v>81</v>
      </c>
      <c r="D2219" t="s">
        <v>12</v>
      </c>
      <c r="E2219" t="s">
        <v>2</v>
      </c>
      <c r="F2219" s="19">
        <v>0.29166666666666702</v>
      </c>
      <c r="G2219" s="25">
        <v>7</v>
      </c>
      <c r="H2219" s="19" t="str">
        <f t="shared" si="39"/>
        <v>Midtown Tunnel Toward Va Beach Non-Summer Tuesday 7</v>
      </c>
      <c r="I2219" s="14">
        <f>+MT!D39</f>
        <v>1452.8636363636365</v>
      </c>
    </row>
    <row r="2220" spans="1:9" x14ac:dyDescent="0.25">
      <c r="A2220" t="s">
        <v>62</v>
      </c>
      <c r="B2220" t="s">
        <v>50</v>
      </c>
      <c r="C2220" t="s">
        <v>81</v>
      </c>
      <c r="D2220" t="s">
        <v>12</v>
      </c>
      <c r="E2220" t="s">
        <v>2</v>
      </c>
      <c r="F2220" s="19">
        <v>0.33333333333333298</v>
      </c>
      <c r="G2220" s="25">
        <v>8</v>
      </c>
      <c r="H2220" s="19" t="str">
        <f t="shared" si="39"/>
        <v>Midtown Tunnel Toward Va Beach Non-Summer Tuesday 8</v>
      </c>
      <c r="I2220" s="12">
        <f>+MT!D40</f>
        <v>1385.2727272727275</v>
      </c>
    </row>
    <row r="2221" spans="1:9" x14ac:dyDescent="0.25">
      <c r="A2221" t="s">
        <v>62</v>
      </c>
      <c r="B2221" t="s">
        <v>50</v>
      </c>
      <c r="C2221" t="s">
        <v>81</v>
      </c>
      <c r="D2221" t="s">
        <v>12</v>
      </c>
      <c r="E2221" t="s">
        <v>2</v>
      </c>
      <c r="F2221" s="19">
        <v>0.375</v>
      </c>
      <c r="G2221" s="25">
        <v>9</v>
      </c>
      <c r="H2221" s="19" t="str">
        <f t="shared" si="39"/>
        <v>Midtown Tunnel Toward Va Beach Non-Summer Tuesday 9</v>
      </c>
      <c r="I2221" s="14">
        <f>+MT!D41</f>
        <v>1125.9545454545455</v>
      </c>
    </row>
    <row r="2222" spans="1:9" x14ac:dyDescent="0.25">
      <c r="A2222" t="s">
        <v>62</v>
      </c>
      <c r="B2222" t="s">
        <v>50</v>
      </c>
      <c r="C2222" t="s">
        <v>81</v>
      </c>
      <c r="D2222" t="s">
        <v>12</v>
      </c>
      <c r="E2222" t="s">
        <v>2</v>
      </c>
      <c r="F2222" s="19">
        <v>0.41666666666666702</v>
      </c>
      <c r="G2222" s="25">
        <v>10</v>
      </c>
      <c r="H2222" s="19" t="str">
        <f t="shared" si="39"/>
        <v>Midtown Tunnel Toward Va Beach Non-Summer Tuesday 10</v>
      </c>
      <c r="I2222" s="12">
        <f>+MT!D42</f>
        <v>885.99999999999989</v>
      </c>
    </row>
    <row r="2223" spans="1:9" x14ac:dyDescent="0.25">
      <c r="A2223" t="s">
        <v>62</v>
      </c>
      <c r="B2223" t="s">
        <v>50</v>
      </c>
      <c r="C2223" t="s">
        <v>81</v>
      </c>
      <c r="D2223" t="s">
        <v>12</v>
      </c>
      <c r="E2223" t="s">
        <v>2</v>
      </c>
      <c r="F2223" s="19">
        <v>0.45833333333333298</v>
      </c>
      <c r="G2223" s="25">
        <v>11</v>
      </c>
      <c r="H2223" s="19" t="str">
        <f t="shared" si="39"/>
        <v>Midtown Tunnel Toward Va Beach Non-Summer Tuesday 11</v>
      </c>
      <c r="I2223" s="14">
        <f>+MT!D43</f>
        <v>848.77272727272725</v>
      </c>
    </row>
    <row r="2224" spans="1:9" x14ac:dyDescent="0.25">
      <c r="A2224" t="s">
        <v>62</v>
      </c>
      <c r="B2224" t="s">
        <v>50</v>
      </c>
      <c r="C2224" t="s">
        <v>81</v>
      </c>
      <c r="D2224" t="s">
        <v>12</v>
      </c>
      <c r="E2224" t="s">
        <v>2</v>
      </c>
      <c r="F2224" s="19">
        <v>0.5</v>
      </c>
      <c r="G2224" s="25">
        <v>12</v>
      </c>
      <c r="H2224" s="19" t="str">
        <f t="shared" si="39"/>
        <v>Midtown Tunnel Toward Va Beach Non-Summer Tuesday 12</v>
      </c>
      <c r="I2224" s="12">
        <f>+MT!D44</f>
        <v>850.68181818181813</v>
      </c>
    </row>
    <row r="2225" spans="1:9" x14ac:dyDescent="0.25">
      <c r="A2225" t="s">
        <v>62</v>
      </c>
      <c r="B2225" t="s">
        <v>50</v>
      </c>
      <c r="C2225" t="s">
        <v>81</v>
      </c>
      <c r="D2225" t="s">
        <v>12</v>
      </c>
      <c r="E2225" t="s">
        <v>2</v>
      </c>
      <c r="F2225" s="19">
        <v>0.54166666666666696</v>
      </c>
      <c r="G2225" s="25">
        <v>13</v>
      </c>
      <c r="H2225" s="19" t="str">
        <f t="shared" si="39"/>
        <v>Midtown Tunnel Toward Va Beach Non-Summer Tuesday 13</v>
      </c>
      <c r="I2225" s="14">
        <f>+MT!D45</f>
        <v>805.68181818181813</v>
      </c>
    </row>
    <row r="2226" spans="1:9" x14ac:dyDescent="0.25">
      <c r="A2226" t="s">
        <v>62</v>
      </c>
      <c r="B2226" t="s">
        <v>50</v>
      </c>
      <c r="C2226" t="s">
        <v>81</v>
      </c>
      <c r="D2226" t="s">
        <v>12</v>
      </c>
      <c r="E2226" t="s">
        <v>2</v>
      </c>
      <c r="F2226" s="19">
        <v>0.58333333333333304</v>
      </c>
      <c r="G2226" s="25">
        <v>14</v>
      </c>
      <c r="H2226" s="19" t="str">
        <f t="shared" si="39"/>
        <v>Midtown Tunnel Toward Va Beach Non-Summer Tuesday 14</v>
      </c>
      <c r="I2226" s="12">
        <f>+MT!D46</f>
        <v>935.9545454545455</v>
      </c>
    </row>
    <row r="2227" spans="1:9" x14ac:dyDescent="0.25">
      <c r="A2227" t="s">
        <v>62</v>
      </c>
      <c r="B2227" t="s">
        <v>50</v>
      </c>
      <c r="C2227" t="s">
        <v>81</v>
      </c>
      <c r="D2227" t="s">
        <v>12</v>
      </c>
      <c r="E2227" t="s">
        <v>2</v>
      </c>
      <c r="F2227" s="19">
        <v>0.625</v>
      </c>
      <c r="G2227" s="25">
        <v>15</v>
      </c>
      <c r="H2227" s="19" t="str">
        <f t="shared" si="39"/>
        <v>Midtown Tunnel Toward Va Beach Non-Summer Tuesday 15</v>
      </c>
      <c r="I2227" s="14">
        <f>+MT!D47</f>
        <v>1130.772727272727</v>
      </c>
    </row>
    <row r="2228" spans="1:9" x14ac:dyDescent="0.25">
      <c r="A2228" t="s">
        <v>62</v>
      </c>
      <c r="B2228" t="s">
        <v>50</v>
      </c>
      <c r="C2228" t="s">
        <v>81</v>
      </c>
      <c r="D2228" t="s">
        <v>12</v>
      </c>
      <c r="E2228" t="s">
        <v>2</v>
      </c>
      <c r="F2228" s="19">
        <v>0.66666666666666696</v>
      </c>
      <c r="G2228" s="25">
        <v>16</v>
      </c>
      <c r="H2228" s="19" t="str">
        <f t="shared" si="39"/>
        <v>Midtown Tunnel Toward Va Beach Non-Summer Tuesday 16</v>
      </c>
      <c r="I2228" s="12">
        <f>+MT!D48</f>
        <v>1251.7727272727273</v>
      </c>
    </row>
    <row r="2229" spans="1:9" x14ac:dyDescent="0.25">
      <c r="A2229" t="s">
        <v>62</v>
      </c>
      <c r="B2229" t="s">
        <v>50</v>
      </c>
      <c r="C2229" t="s">
        <v>81</v>
      </c>
      <c r="D2229" t="s">
        <v>12</v>
      </c>
      <c r="E2229" t="s">
        <v>2</v>
      </c>
      <c r="F2229" s="19">
        <v>0.70833333333333304</v>
      </c>
      <c r="G2229" s="25">
        <v>17</v>
      </c>
      <c r="H2229" s="19" t="str">
        <f t="shared" si="39"/>
        <v>Midtown Tunnel Toward Va Beach Non-Summer Tuesday 17</v>
      </c>
      <c r="I2229" s="14">
        <f>+MT!D49</f>
        <v>1165.0454545454545</v>
      </c>
    </row>
    <row r="2230" spans="1:9" x14ac:dyDescent="0.25">
      <c r="A2230" t="s">
        <v>62</v>
      </c>
      <c r="B2230" t="s">
        <v>50</v>
      </c>
      <c r="C2230" t="s">
        <v>81</v>
      </c>
      <c r="D2230" t="s">
        <v>12</v>
      </c>
      <c r="E2230" t="s">
        <v>2</v>
      </c>
      <c r="F2230" s="19">
        <v>0.75</v>
      </c>
      <c r="G2230" s="25">
        <v>18</v>
      </c>
      <c r="H2230" s="19" t="str">
        <f t="shared" si="39"/>
        <v>Midtown Tunnel Toward Va Beach Non-Summer Tuesday 18</v>
      </c>
      <c r="I2230" s="12">
        <f>+MT!D50</f>
        <v>887.63636363636363</v>
      </c>
    </row>
    <row r="2231" spans="1:9" x14ac:dyDescent="0.25">
      <c r="A2231" t="s">
        <v>62</v>
      </c>
      <c r="B2231" t="s">
        <v>50</v>
      </c>
      <c r="C2231" t="s">
        <v>81</v>
      </c>
      <c r="D2231" t="s">
        <v>12</v>
      </c>
      <c r="E2231" t="s">
        <v>2</v>
      </c>
      <c r="F2231" s="19">
        <v>0.79166666666666696</v>
      </c>
      <c r="G2231" s="25">
        <v>19</v>
      </c>
      <c r="H2231" s="19" t="str">
        <f t="shared" si="39"/>
        <v>Midtown Tunnel Toward Va Beach Non-Summer Tuesday 19</v>
      </c>
      <c r="I2231" s="14">
        <f>+MT!D51</f>
        <v>486.68181818181819</v>
      </c>
    </row>
    <row r="2232" spans="1:9" x14ac:dyDescent="0.25">
      <c r="A2232" t="s">
        <v>62</v>
      </c>
      <c r="B2232" t="s">
        <v>50</v>
      </c>
      <c r="C2232" t="s">
        <v>81</v>
      </c>
      <c r="D2232" t="s">
        <v>12</v>
      </c>
      <c r="E2232" t="s">
        <v>2</v>
      </c>
      <c r="F2232" s="19">
        <v>0.83333333333333304</v>
      </c>
      <c r="G2232" s="25">
        <v>20</v>
      </c>
      <c r="H2232" s="19" t="str">
        <f t="shared" si="39"/>
        <v>Midtown Tunnel Toward Va Beach Non-Summer Tuesday 20</v>
      </c>
      <c r="I2232" s="12">
        <f>+MT!D52</f>
        <v>350.40909090909088</v>
      </c>
    </row>
    <row r="2233" spans="1:9" x14ac:dyDescent="0.25">
      <c r="A2233" t="s">
        <v>62</v>
      </c>
      <c r="B2233" t="s">
        <v>50</v>
      </c>
      <c r="C2233" t="s">
        <v>81</v>
      </c>
      <c r="D2233" t="s">
        <v>12</v>
      </c>
      <c r="E2233" t="s">
        <v>2</v>
      </c>
      <c r="F2233" s="19">
        <v>0.875</v>
      </c>
      <c r="G2233" s="25">
        <v>21</v>
      </c>
      <c r="H2233" s="19" t="str">
        <f t="shared" si="39"/>
        <v>Midtown Tunnel Toward Va Beach Non-Summer Tuesday 21</v>
      </c>
      <c r="I2233" s="14">
        <f>+MT!D53</f>
        <v>309.27272727272725</v>
      </c>
    </row>
    <row r="2234" spans="1:9" x14ac:dyDescent="0.25">
      <c r="A2234" t="s">
        <v>62</v>
      </c>
      <c r="B2234" t="s">
        <v>50</v>
      </c>
      <c r="C2234" t="s">
        <v>81</v>
      </c>
      <c r="D2234" t="s">
        <v>12</v>
      </c>
      <c r="E2234" t="s">
        <v>2</v>
      </c>
      <c r="F2234" s="19">
        <v>0.91666666666666696</v>
      </c>
      <c r="G2234" s="25">
        <v>22</v>
      </c>
      <c r="H2234" s="19" t="str">
        <f t="shared" si="39"/>
        <v>Midtown Tunnel Toward Va Beach Non-Summer Tuesday 22</v>
      </c>
      <c r="I2234" s="12">
        <f>+MT!D54</f>
        <v>234.22727272727272</v>
      </c>
    </row>
    <row r="2235" spans="1:9" ht="15.75" thickBot="1" x14ac:dyDescent="0.3">
      <c r="A2235" t="s">
        <v>62</v>
      </c>
      <c r="B2235" t="s">
        <v>50</v>
      </c>
      <c r="C2235" t="s">
        <v>81</v>
      </c>
      <c r="D2235" t="s">
        <v>12</v>
      </c>
      <c r="E2235" t="s">
        <v>2</v>
      </c>
      <c r="F2235" s="19">
        <v>0.95833333333333304</v>
      </c>
      <c r="G2235" s="25">
        <v>23</v>
      </c>
      <c r="H2235" s="19" t="str">
        <f t="shared" si="39"/>
        <v>Midtown Tunnel Toward Va Beach Non-Summer Tuesday 23</v>
      </c>
      <c r="I2235" s="16">
        <f>+MT!D55</f>
        <v>151.22727272727272</v>
      </c>
    </row>
    <row r="2236" spans="1:9" x14ac:dyDescent="0.25">
      <c r="A2236" t="s">
        <v>62</v>
      </c>
      <c r="B2236" t="s">
        <v>50</v>
      </c>
      <c r="C2236" t="s">
        <v>81</v>
      </c>
      <c r="D2236" t="s">
        <v>12</v>
      </c>
      <c r="E2236" t="s">
        <v>3</v>
      </c>
      <c r="F2236" s="19">
        <v>0</v>
      </c>
      <c r="G2236" s="25">
        <v>0</v>
      </c>
      <c r="H2236" s="19" t="str">
        <f t="shared" si="39"/>
        <v>Midtown Tunnel Toward Va Beach Non-Summer Wednesday 0</v>
      </c>
      <c r="I2236" s="11">
        <f>+MT!E32</f>
        <v>97.047619047619051</v>
      </c>
    </row>
    <row r="2237" spans="1:9" x14ac:dyDescent="0.25">
      <c r="A2237" t="s">
        <v>62</v>
      </c>
      <c r="B2237" t="s">
        <v>50</v>
      </c>
      <c r="C2237" t="s">
        <v>81</v>
      </c>
      <c r="D2237" t="s">
        <v>12</v>
      </c>
      <c r="E2237" t="s">
        <v>3</v>
      </c>
      <c r="F2237" s="19">
        <v>4.1666666666666664E-2</v>
      </c>
      <c r="G2237" s="25">
        <v>1</v>
      </c>
      <c r="H2237" s="19" t="str">
        <f t="shared" si="39"/>
        <v>Midtown Tunnel Toward Va Beach Non-Summer Wednesday 1</v>
      </c>
      <c r="I2237" s="14">
        <f>+MT!E33</f>
        <v>54.238095238095241</v>
      </c>
    </row>
    <row r="2238" spans="1:9" x14ac:dyDescent="0.25">
      <c r="A2238" t="s">
        <v>62</v>
      </c>
      <c r="B2238" t="s">
        <v>50</v>
      </c>
      <c r="C2238" t="s">
        <v>81</v>
      </c>
      <c r="D2238" t="s">
        <v>12</v>
      </c>
      <c r="E2238" t="s">
        <v>3</v>
      </c>
      <c r="F2238" s="19">
        <v>8.3333333333333329E-2</v>
      </c>
      <c r="G2238" s="25">
        <v>2</v>
      </c>
      <c r="H2238" s="19" t="str">
        <f t="shared" si="39"/>
        <v>Midtown Tunnel Toward Va Beach Non-Summer Wednesday 2</v>
      </c>
      <c r="I2238" s="11">
        <f>+MT!E34</f>
        <v>46.857142857142861</v>
      </c>
    </row>
    <row r="2239" spans="1:9" x14ac:dyDescent="0.25">
      <c r="A2239" t="s">
        <v>62</v>
      </c>
      <c r="B2239" t="s">
        <v>50</v>
      </c>
      <c r="C2239" t="s">
        <v>81</v>
      </c>
      <c r="D2239" t="s">
        <v>12</v>
      </c>
      <c r="E2239" t="s">
        <v>3</v>
      </c>
      <c r="F2239" s="19">
        <v>0.125</v>
      </c>
      <c r="G2239" s="25">
        <v>3</v>
      </c>
      <c r="H2239" s="19" t="str">
        <f t="shared" si="39"/>
        <v>Midtown Tunnel Toward Va Beach Non-Summer Wednesday 3</v>
      </c>
      <c r="I2239" s="14">
        <f>+MT!E35</f>
        <v>77.904761904761898</v>
      </c>
    </row>
    <row r="2240" spans="1:9" x14ac:dyDescent="0.25">
      <c r="A2240" t="s">
        <v>62</v>
      </c>
      <c r="B2240" t="s">
        <v>50</v>
      </c>
      <c r="C2240" t="s">
        <v>81</v>
      </c>
      <c r="D2240" t="s">
        <v>12</v>
      </c>
      <c r="E2240" t="s">
        <v>3</v>
      </c>
      <c r="F2240" s="19">
        <v>0.16666666666666699</v>
      </c>
      <c r="G2240" s="25">
        <v>4</v>
      </c>
      <c r="H2240" s="19" t="str">
        <f t="shared" si="39"/>
        <v>Midtown Tunnel Toward Va Beach Non-Summer Wednesday 4</v>
      </c>
      <c r="I2240" s="11">
        <f>+MT!E36</f>
        <v>314.76190476190476</v>
      </c>
    </row>
    <row r="2241" spans="1:9" x14ac:dyDescent="0.25">
      <c r="A2241" t="s">
        <v>62</v>
      </c>
      <c r="B2241" t="s">
        <v>50</v>
      </c>
      <c r="C2241" t="s">
        <v>81</v>
      </c>
      <c r="D2241" t="s">
        <v>12</v>
      </c>
      <c r="E2241" t="s">
        <v>3</v>
      </c>
      <c r="F2241" s="19">
        <v>0.20833333333333301</v>
      </c>
      <c r="G2241" s="25">
        <v>5</v>
      </c>
      <c r="H2241" s="19" t="str">
        <f t="shared" si="39"/>
        <v>Midtown Tunnel Toward Va Beach Non-Summer Wednesday 5</v>
      </c>
      <c r="I2241" s="14">
        <f>+MT!E37</f>
        <v>990.42857142857144</v>
      </c>
    </row>
    <row r="2242" spans="1:9" x14ac:dyDescent="0.25">
      <c r="A2242" t="s">
        <v>62</v>
      </c>
      <c r="B2242" t="s">
        <v>50</v>
      </c>
      <c r="C2242" t="s">
        <v>81</v>
      </c>
      <c r="D2242" t="s">
        <v>12</v>
      </c>
      <c r="E2242" t="s">
        <v>3</v>
      </c>
      <c r="F2242" s="19">
        <v>0.25</v>
      </c>
      <c r="G2242" s="25">
        <v>6</v>
      </c>
      <c r="H2242" s="19" t="str">
        <f t="shared" si="39"/>
        <v>Midtown Tunnel Toward Va Beach Non-Summer Wednesday 6</v>
      </c>
      <c r="I2242" s="11">
        <f>+MT!E38</f>
        <v>1476.2380952380952</v>
      </c>
    </row>
    <row r="2243" spans="1:9" x14ac:dyDescent="0.25">
      <c r="A2243" t="s">
        <v>62</v>
      </c>
      <c r="B2243" t="s">
        <v>50</v>
      </c>
      <c r="C2243" t="s">
        <v>81</v>
      </c>
      <c r="D2243" t="s">
        <v>12</v>
      </c>
      <c r="E2243" t="s">
        <v>3</v>
      </c>
      <c r="F2243" s="19">
        <v>0.29166666666666702</v>
      </c>
      <c r="G2243" s="25">
        <v>7</v>
      </c>
      <c r="H2243" s="19" t="str">
        <f t="shared" si="39"/>
        <v>Midtown Tunnel Toward Va Beach Non-Summer Wednesday 7</v>
      </c>
      <c r="I2243" s="14">
        <f>+MT!E39</f>
        <v>1474.1428571428571</v>
      </c>
    </row>
    <row r="2244" spans="1:9" x14ac:dyDescent="0.25">
      <c r="A2244" t="s">
        <v>62</v>
      </c>
      <c r="B2244" t="s">
        <v>50</v>
      </c>
      <c r="C2244" t="s">
        <v>81</v>
      </c>
      <c r="D2244" t="s">
        <v>12</v>
      </c>
      <c r="E2244" t="s">
        <v>3</v>
      </c>
      <c r="F2244" s="19">
        <v>0.33333333333333298</v>
      </c>
      <c r="G2244" s="25">
        <v>8</v>
      </c>
      <c r="H2244" s="19" t="str">
        <f t="shared" si="39"/>
        <v>Midtown Tunnel Toward Va Beach Non-Summer Wednesday 8</v>
      </c>
      <c r="I2244" s="11">
        <f>+MT!E40</f>
        <v>1405.5714285714287</v>
      </c>
    </row>
    <row r="2245" spans="1:9" x14ac:dyDescent="0.25">
      <c r="A2245" t="s">
        <v>62</v>
      </c>
      <c r="B2245" t="s">
        <v>50</v>
      </c>
      <c r="C2245" t="s">
        <v>81</v>
      </c>
      <c r="D2245" t="s">
        <v>12</v>
      </c>
      <c r="E2245" t="s">
        <v>3</v>
      </c>
      <c r="F2245" s="19">
        <v>0.375</v>
      </c>
      <c r="G2245" s="25">
        <v>9</v>
      </c>
      <c r="H2245" s="19" t="str">
        <f t="shared" si="39"/>
        <v>Midtown Tunnel Toward Va Beach Non-Summer Wednesday 9</v>
      </c>
      <c r="I2245" s="14">
        <f>+MT!E41</f>
        <v>1161.3809523809525</v>
      </c>
    </row>
    <row r="2246" spans="1:9" x14ac:dyDescent="0.25">
      <c r="A2246" t="s">
        <v>62</v>
      </c>
      <c r="B2246" t="s">
        <v>50</v>
      </c>
      <c r="C2246" t="s">
        <v>81</v>
      </c>
      <c r="D2246" t="s">
        <v>12</v>
      </c>
      <c r="E2246" t="s">
        <v>3</v>
      </c>
      <c r="F2246" s="19">
        <v>0.41666666666666702</v>
      </c>
      <c r="G2246" s="25">
        <v>10</v>
      </c>
      <c r="H2246" s="19" t="str">
        <f t="shared" si="39"/>
        <v>Midtown Tunnel Toward Va Beach Non-Summer Wednesday 10</v>
      </c>
      <c r="I2246" s="11">
        <f>+MT!E42</f>
        <v>935.85714285714289</v>
      </c>
    </row>
    <row r="2247" spans="1:9" x14ac:dyDescent="0.25">
      <c r="A2247" t="s">
        <v>62</v>
      </c>
      <c r="B2247" t="s">
        <v>50</v>
      </c>
      <c r="C2247" t="s">
        <v>81</v>
      </c>
      <c r="D2247" t="s">
        <v>12</v>
      </c>
      <c r="E2247" t="s">
        <v>3</v>
      </c>
      <c r="F2247" s="19">
        <v>0.45833333333333298</v>
      </c>
      <c r="G2247" s="25">
        <v>11</v>
      </c>
      <c r="H2247" s="19" t="str">
        <f t="shared" si="39"/>
        <v>Midtown Tunnel Toward Va Beach Non-Summer Wednesday 11</v>
      </c>
      <c r="I2247" s="14">
        <f>+MT!E43</f>
        <v>884.90476190476193</v>
      </c>
    </row>
    <row r="2248" spans="1:9" x14ac:dyDescent="0.25">
      <c r="A2248" t="s">
        <v>62</v>
      </c>
      <c r="B2248" t="s">
        <v>50</v>
      </c>
      <c r="C2248" t="s">
        <v>81</v>
      </c>
      <c r="D2248" t="s">
        <v>12</v>
      </c>
      <c r="E2248" t="s">
        <v>3</v>
      </c>
      <c r="F2248" s="19">
        <v>0.5</v>
      </c>
      <c r="G2248" s="25">
        <v>12</v>
      </c>
      <c r="H2248" s="19" t="str">
        <f t="shared" si="39"/>
        <v>Midtown Tunnel Toward Va Beach Non-Summer Wednesday 12</v>
      </c>
      <c r="I2248" s="11">
        <f>+MT!E44</f>
        <v>843.14285714285711</v>
      </c>
    </row>
    <row r="2249" spans="1:9" x14ac:dyDescent="0.25">
      <c r="A2249" t="s">
        <v>62</v>
      </c>
      <c r="B2249" t="s">
        <v>50</v>
      </c>
      <c r="C2249" t="s">
        <v>81</v>
      </c>
      <c r="D2249" t="s">
        <v>12</v>
      </c>
      <c r="E2249" t="s">
        <v>3</v>
      </c>
      <c r="F2249" s="19">
        <v>0.54166666666666696</v>
      </c>
      <c r="G2249" s="25">
        <v>13</v>
      </c>
      <c r="H2249" s="19" t="str">
        <f t="shared" si="39"/>
        <v>Midtown Tunnel Toward Va Beach Non-Summer Wednesday 13</v>
      </c>
      <c r="I2249" s="14">
        <f>+MT!E45</f>
        <v>796.38095238095229</v>
      </c>
    </row>
    <row r="2250" spans="1:9" x14ac:dyDescent="0.25">
      <c r="A2250" t="s">
        <v>62</v>
      </c>
      <c r="B2250" t="s">
        <v>50</v>
      </c>
      <c r="C2250" t="s">
        <v>81</v>
      </c>
      <c r="D2250" t="s">
        <v>12</v>
      </c>
      <c r="E2250" t="s">
        <v>3</v>
      </c>
      <c r="F2250" s="19">
        <v>0.58333333333333304</v>
      </c>
      <c r="G2250" s="25">
        <v>14</v>
      </c>
      <c r="H2250" s="19" t="str">
        <f t="shared" si="39"/>
        <v>Midtown Tunnel Toward Va Beach Non-Summer Wednesday 14</v>
      </c>
      <c r="I2250" s="11">
        <f>+MT!E46</f>
        <v>930.52380952380952</v>
      </c>
    </row>
    <row r="2251" spans="1:9" x14ac:dyDescent="0.25">
      <c r="A2251" t="s">
        <v>62</v>
      </c>
      <c r="B2251" t="s">
        <v>50</v>
      </c>
      <c r="C2251" t="s">
        <v>81</v>
      </c>
      <c r="D2251" t="s">
        <v>12</v>
      </c>
      <c r="E2251" t="s">
        <v>3</v>
      </c>
      <c r="F2251" s="19">
        <v>0.625</v>
      </c>
      <c r="G2251" s="25">
        <v>15</v>
      </c>
      <c r="H2251" s="19" t="str">
        <f t="shared" si="39"/>
        <v>Midtown Tunnel Toward Va Beach Non-Summer Wednesday 15</v>
      </c>
      <c r="I2251" s="14">
        <f>+MT!E47</f>
        <v>1136.3809523809523</v>
      </c>
    </row>
    <row r="2252" spans="1:9" x14ac:dyDescent="0.25">
      <c r="A2252" t="s">
        <v>62</v>
      </c>
      <c r="B2252" t="s">
        <v>50</v>
      </c>
      <c r="C2252" t="s">
        <v>81</v>
      </c>
      <c r="D2252" t="s">
        <v>12</v>
      </c>
      <c r="E2252" t="s">
        <v>3</v>
      </c>
      <c r="F2252" s="19">
        <v>0.66666666666666696</v>
      </c>
      <c r="G2252" s="25">
        <v>16</v>
      </c>
      <c r="H2252" s="19" t="str">
        <f t="shared" si="39"/>
        <v>Midtown Tunnel Toward Va Beach Non-Summer Wednesday 16</v>
      </c>
      <c r="I2252" s="11">
        <f>+MT!E48</f>
        <v>1204.4285714285713</v>
      </c>
    </row>
    <row r="2253" spans="1:9" x14ac:dyDescent="0.25">
      <c r="A2253" t="s">
        <v>62</v>
      </c>
      <c r="B2253" t="s">
        <v>50</v>
      </c>
      <c r="C2253" t="s">
        <v>81</v>
      </c>
      <c r="D2253" t="s">
        <v>12</v>
      </c>
      <c r="E2253" t="s">
        <v>3</v>
      </c>
      <c r="F2253" s="19">
        <v>0.70833333333333304</v>
      </c>
      <c r="G2253" s="25">
        <v>17</v>
      </c>
      <c r="H2253" s="19" t="str">
        <f t="shared" si="39"/>
        <v>Midtown Tunnel Toward Va Beach Non-Summer Wednesday 17</v>
      </c>
      <c r="I2253" s="14">
        <f>+MT!E49</f>
        <v>1154.2380952380952</v>
      </c>
    </row>
    <row r="2254" spans="1:9" x14ac:dyDescent="0.25">
      <c r="A2254" t="s">
        <v>62</v>
      </c>
      <c r="B2254" t="s">
        <v>50</v>
      </c>
      <c r="C2254" t="s">
        <v>81</v>
      </c>
      <c r="D2254" t="s">
        <v>12</v>
      </c>
      <c r="E2254" t="s">
        <v>3</v>
      </c>
      <c r="F2254" s="19">
        <v>0.75</v>
      </c>
      <c r="G2254" s="25">
        <v>18</v>
      </c>
      <c r="H2254" s="19" t="str">
        <f t="shared" si="39"/>
        <v>Midtown Tunnel Toward Va Beach Non-Summer Wednesday 18</v>
      </c>
      <c r="I2254" s="11">
        <f>+MT!E50</f>
        <v>895.71428571428578</v>
      </c>
    </row>
    <row r="2255" spans="1:9" x14ac:dyDescent="0.25">
      <c r="A2255" t="s">
        <v>62</v>
      </c>
      <c r="B2255" t="s">
        <v>50</v>
      </c>
      <c r="C2255" t="s">
        <v>81</v>
      </c>
      <c r="D2255" t="s">
        <v>12</v>
      </c>
      <c r="E2255" t="s">
        <v>3</v>
      </c>
      <c r="F2255" s="19">
        <v>0.79166666666666696</v>
      </c>
      <c r="G2255" s="25">
        <v>19</v>
      </c>
      <c r="H2255" s="19" t="str">
        <f t="shared" si="39"/>
        <v>Midtown Tunnel Toward Va Beach Non-Summer Wednesday 19</v>
      </c>
      <c r="I2255" s="14">
        <f>+MT!E51</f>
        <v>495.80952380952385</v>
      </c>
    </row>
    <row r="2256" spans="1:9" x14ac:dyDescent="0.25">
      <c r="A2256" t="s">
        <v>62</v>
      </c>
      <c r="B2256" t="s">
        <v>50</v>
      </c>
      <c r="C2256" t="s">
        <v>81</v>
      </c>
      <c r="D2256" t="s">
        <v>12</v>
      </c>
      <c r="E2256" t="s">
        <v>3</v>
      </c>
      <c r="F2256" s="19">
        <v>0.83333333333333304</v>
      </c>
      <c r="G2256" s="25">
        <v>20</v>
      </c>
      <c r="H2256" s="19" t="str">
        <f t="shared" si="39"/>
        <v>Midtown Tunnel Toward Va Beach Non-Summer Wednesday 20</v>
      </c>
      <c r="I2256" s="11">
        <f>+MT!E52</f>
        <v>357.90476190476193</v>
      </c>
    </row>
    <row r="2257" spans="1:9" x14ac:dyDescent="0.25">
      <c r="A2257" t="s">
        <v>62</v>
      </c>
      <c r="B2257" t="s">
        <v>50</v>
      </c>
      <c r="C2257" t="s">
        <v>81</v>
      </c>
      <c r="D2257" t="s">
        <v>12</v>
      </c>
      <c r="E2257" t="s">
        <v>3</v>
      </c>
      <c r="F2257" s="19">
        <v>0.875</v>
      </c>
      <c r="G2257" s="25">
        <v>21</v>
      </c>
      <c r="H2257" s="19" t="str">
        <f t="shared" si="39"/>
        <v>Midtown Tunnel Toward Va Beach Non-Summer Wednesday 21</v>
      </c>
      <c r="I2257" s="14">
        <f>+MT!E53</f>
        <v>307</v>
      </c>
    </row>
    <row r="2258" spans="1:9" x14ac:dyDescent="0.25">
      <c r="A2258" t="s">
        <v>62</v>
      </c>
      <c r="B2258" t="s">
        <v>50</v>
      </c>
      <c r="C2258" t="s">
        <v>81</v>
      </c>
      <c r="D2258" t="s">
        <v>12</v>
      </c>
      <c r="E2258" t="s">
        <v>3</v>
      </c>
      <c r="F2258" s="19">
        <v>0.91666666666666696</v>
      </c>
      <c r="G2258" s="25">
        <v>22</v>
      </c>
      <c r="H2258" s="19" t="str">
        <f t="shared" si="39"/>
        <v>Midtown Tunnel Toward Va Beach Non-Summer Wednesday 22</v>
      </c>
      <c r="I2258" s="11">
        <f>+MT!E54</f>
        <v>226.47619047619045</v>
      </c>
    </row>
    <row r="2259" spans="1:9" ht="15.75" thickBot="1" x14ac:dyDescent="0.3">
      <c r="A2259" t="s">
        <v>62</v>
      </c>
      <c r="B2259" t="s">
        <v>50</v>
      </c>
      <c r="C2259" t="s">
        <v>81</v>
      </c>
      <c r="D2259" t="s">
        <v>12</v>
      </c>
      <c r="E2259" t="s">
        <v>3</v>
      </c>
      <c r="F2259" s="19">
        <v>0.95833333333333304</v>
      </c>
      <c r="G2259" s="25">
        <v>23</v>
      </c>
      <c r="H2259" s="19" t="str">
        <f t="shared" si="39"/>
        <v>Midtown Tunnel Toward Va Beach Non-Summer Wednesday 23</v>
      </c>
      <c r="I2259" s="16">
        <f>+MT!E55</f>
        <v>144.38095238095238</v>
      </c>
    </row>
    <row r="2260" spans="1:9" x14ac:dyDescent="0.25">
      <c r="A2260" t="s">
        <v>62</v>
      </c>
      <c r="B2260" t="s">
        <v>50</v>
      </c>
      <c r="C2260" t="s">
        <v>81</v>
      </c>
      <c r="D2260" t="s">
        <v>12</v>
      </c>
      <c r="E2260" t="s">
        <v>4</v>
      </c>
      <c r="F2260" s="19">
        <v>0</v>
      </c>
      <c r="G2260" s="25">
        <v>0</v>
      </c>
      <c r="H2260" s="19" t="str">
        <f t="shared" si="39"/>
        <v>Midtown Tunnel Toward Va Beach Non-Summer Thursday 0</v>
      </c>
      <c r="I2260" s="11">
        <f>+MT!F32</f>
        <v>91.285714285714278</v>
      </c>
    </row>
    <row r="2261" spans="1:9" x14ac:dyDescent="0.25">
      <c r="A2261" t="s">
        <v>62</v>
      </c>
      <c r="B2261" t="s">
        <v>50</v>
      </c>
      <c r="C2261" t="s">
        <v>81</v>
      </c>
      <c r="D2261" t="s">
        <v>12</v>
      </c>
      <c r="E2261" t="s">
        <v>4</v>
      </c>
      <c r="F2261" s="19">
        <v>4.1666666666666664E-2</v>
      </c>
      <c r="G2261" s="25">
        <v>1</v>
      </c>
      <c r="H2261" s="19" t="str">
        <f t="shared" si="39"/>
        <v>Midtown Tunnel Toward Va Beach Non-Summer Thursday 1</v>
      </c>
      <c r="I2261" s="14">
        <f>+MT!F33</f>
        <v>51.714285714285715</v>
      </c>
    </row>
    <row r="2262" spans="1:9" x14ac:dyDescent="0.25">
      <c r="A2262" t="s">
        <v>62</v>
      </c>
      <c r="B2262" t="s">
        <v>50</v>
      </c>
      <c r="C2262" t="s">
        <v>81</v>
      </c>
      <c r="D2262" t="s">
        <v>12</v>
      </c>
      <c r="E2262" t="s">
        <v>4</v>
      </c>
      <c r="F2262" s="19">
        <v>8.3333333333333329E-2</v>
      </c>
      <c r="G2262" s="25">
        <v>2</v>
      </c>
      <c r="H2262" s="19" t="str">
        <f t="shared" si="39"/>
        <v>Midtown Tunnel Toward Va Beach Non-Summer Thursday 2</v>
      </c>
      <c r="I2262" s="11">
        <f>+MT!F34</f>
        <v>46.761904761904773</v>
      </c>
    </row>
    <row r="2263" spans="1:9" x14ac:dyDescent="0.25">
      <c r="A2263" t="s">
        <v>62</v>
      </c>
      <c r="B2263" t="s">
        <v>50</v>
      </c>
      <c r="C2263" t="s">
        <v>81</v>
      </c>
      <c r="D2263" t="s">
        <v>12</v>
      </c>
      <c r="E2263" t="s">
        <v>4</v>
      </c>
      <c r="F2263" s="19">
        <v>0.125</v>
      </c>
      <c r="G2263" s="25">
        <v>3</v>
      </c>
      <c r="H2263" s="19" t="str">
        <f t="shared" si="39"/>
        <v>Midtown Tunnel Toward Va Beach Non-Summer Thursday 3</v>
      </c>
      <c r="I2263" s="14">
        <f>+MT!F35</f>
        <v>88.904761904761912</v>
      </c>
    </row>
    <row r="2264" spans="1:9" x14ac:dyDescent="0.25">
      <c r="A2264" t="s">
        <v>62</v>
      </c>
      <c r="B2264" t="s">
        <v>50</v>
      </c>
      <c r="C2264" t="s">
        <v>81</v>
      </c>
      <c r="D2264" t="s">
        <v>12</v>
      </c>
      <c r="E2264" t="s">
        <v>4</v>
      </c>
      <c r="F2264" s="19">
        <v>0.16666666666666699</v>
      </c>
      <c r="G2264" s="25">
        <v>4</v>
      </c>
      <c r="H2264" s="19" t="str">
        <f t="shared" si="39"/>
        <v>Midtown Tunnel Toward Va Beach Non-Summer Thursday 4</v>
      </c>
      <c r="I2264" s="11">
        <f>+MT!F36</f>
        <v>329.19047619047615</v>
      </c>
    </row>
    <row r="2265" spans="1:9" x14ac:dyDescent="0.25">
      <c r="A2265" t="s">
        <v>62</v>
      </c>
      <c r="B2265" t="s">
        <v>50</v>
      </c>
      <c r="C2265" t="s">
        <v>81</v>
      </c>
      <c r="D2265" t="s">
        <v>12</v>
      </c>
      <c r="E2265" t="s">
        <v>4</v>
      </c>
      <c r="F2265" s="19">
        <v>0.20833333333333301</v>
      </c>
      <c r="G2265" s="25">
        <v>5</v>
      </c>
      <c r="H2265" s="19" t="str">
        <f t="shared" si="39"/>
        <v>Midtown Tunnel Toward Va Beach Non-Summer Thursday 5</v>
      </c>
      <c r="I2265" s="14">
        <f>+MT!F37</f>
        <v>977.85714285714278</v>
      </c>
    </row>
    <row r="2266" spans="1:9" x14ac:dyDescent="0.25">
      <c r="A2266" t="s">
        <v>62</v>
      </c>
      <c r="B2266" t="s">
        <v>50</v>
      </c>
      <c r="C2266" t="s">
        <v>81</v>
      </c>
      <c r="D2266" t="s">
        <v>12</v>
      </c>
      <c r="E2266" t="s">
        <v>4</v>
      </c>
      <c r="F2266" s="19">
        <v>0.25</v>
      </c>
      <c r="G2266" s="25">
        <v>6</v>
      </c>
      <c r="H2266" s="19" t="str">
        <f t="shared" si="39"/>
        <v>Midtown Tunnel Toward Va Beach Non-Summer Thursday 6</v>
      </c>
      <c r="I2266" s="11">
        <f>+MT!F38</f>
        <v>1475.7142857142856</v>
      </c>
    </row>
    <row r="2267" spans="1:9" x14ac:dyDescent="0.25">
      <c r="A2267" t="s">
        <v>62</v>
      </c>
      <c r="B2267" t="s">
        <v>50</v>
      </c>
      <c r="C2267" t="s">
        <v>81</v>
      </c>
      <c r="D2267" t="s">
        <v>12</v>
      </c>
      <c r="E2267" t="s">
        <v>4</v>
      </c>
      <c r="F2267" s="19">
        <v>0.29166666666666702</v>
      </c>
      <c r="G2267" s="25">
        <v>7</v>
      </c>
      <c r="H2267" s="19" t="str">
        <f t="shared" si="39"/>
        <v>Midtown Tunnel Toward Va Beach Non-Summer Thursday 7</v>
      </c>
      <c r="I2267" s="14">
        <f>+MT!F39</f>
        <v>1444.952380952381</v>
      </c>
    </row>
    <row r="2268" spans="1:9" x14ac:dyDescent="0.25">
      <c r="A2268" t="s">
        <v>62</v>
      </c>
      <c r="B2268" t="s">
        <v>50</v>
      </c>
      <c r="C2268" t="s">
        <v>81</v>
      </c>
      <c r="D2268" t="s">
        <v>12</v>
      </c>
      <c r="E2268" t="s">
        <v>4</v>
      </c>
      <c r="F2268" s="19">
        <v>0.33333333333333298</v>
      </c>
      <c r="G2268" s="25">
        <v>8</v>
      </c>
      <c r="H2268" s="19" t="str">
        <f t="shared" si="39"/>
        <v>Midtown Tunnel Toward Va Beach Non-Summer Thursday 8</v>
      </c>
      <c r="I2268" s="11">
        <f>+MT!F40</f>
        <v>1414.8571428571429</v>
      </c>
    </row>
    <row r="2269" spans="1:9" x14ac:dyDescent="0.25">
      <c r="A2269" t="s">
        <v>62</v>
      </c>
      <c r="B2269" t="s">
        <v>50</v>
      </c>
      <c r="C2269" t="s">
        <v>81</v>
      </c>
      <c r="D2269" t="s">
        <v>12</v>
      </c>
      <c r="E2269" t="s">
        <v>4</v>
      </c>
      <c r="F2269" s="19">
        <v>0.375</v>
      </c>
      <c r="G2269" s="25">
        <v>9</v>
      </c>
      <c r="H2269" s="19" t="str">
        <f t="shared" si="39"/>
        <v>Midtown Tunnel Toward Va Beach Non-Summer Thursday 9</v>
      </c>
      <c r="I2269" s="14">
        <f>+MT!F41</f>
        <v>1160.6666666666667</v>
      </c>
    </row>
    <row r="2270" spans="1:9" x14ac:dyDescent="0.25">
      <c r="A2270" t="s">
        <v>62</v>
      </c>
      <c r="B2270" t="s">
        <v>50</v>
      </c>
      <c r="C2270" t="s">
        <v>81</v>
      </c>
      <c r="D2270" t="s">
        <v>12</v>
      </c>
      <c r="E2270" t="s">
        <v>4</v>
      </c>
      <c r="F2270" s="19">
        <v>0.41666666666666702</v>
      </c>
      <c r="G2270" s="25">
        <v>10</v>
      </c>
      <c r="H2270" s="19" t="str">
        <f t="shared" si="39"/>
        <v>Midtown Tunnel Toward Va Beach Non-Summer Thursday 10</v>
      </c>
      <c r="I2270" s="11">
        <f>+MT!F42</f>
        <v>940</v>
      </c>
    </row>
    <row r="2271" spans="1:9" x14ac:dyDescent="0.25">
      <c r="A2271" t="s">
        <v>62</v>
      </c>
      <c r="B2271" t="s">
        <v>50</v>
      </c>
      <c r="C2271" t="s">
        <v>81</v>
      </c>
      <c r="D2271" t="s">
        <v>12</v>
      </c>
      <c r="E2271" t="s">
        <v>4</v>
      </c>
      <c r="F2271" s="19">
        <v>0.45833333333333298</v>
      </c>
      <c r="G2271" s="25">
        <v>11</v>
      </c>
      <c r="H2271" s="19" t="str">
        <f t="shared" si="39"/>
        <v>Midtown Tunnel Toward Va Beach Non-Summer Thursday 11</v>
      </c>
      <c r="I2271" s="14">
        <f>+MT!F43</f>
        <v>871.09523809523807</v>
      </c>
    </row>
    <row r="2272" spans="1:9" x14ac:dyDescent="0.25">
      <c r="A2272" t="s">
        <v>62</v>
      </c>
      <c r="B2272" t="s">
        <v>50</v>
      </c>
      <c r="C2272" t="s">
        <v>81</v>
      </c>
      <c r="D2272" t="s">
        <v>12</v>
      </c>
      <c r="E2272" t="s">
        <v>4</v>
      </c>
      <c r="F2272" s="19">
        <v>0.5</v>
      </c>
      <c r="G2272" s="25">
        <v>12</v>
      </c>
      <c r="H2272" s="19" t="str">
        <f t="shared" si="39"/>
        <v>Midtown Tunnel Toward Va Beach Non-Summer Thursday 12</v>
      </c>
      <c r="I2272" s="11">
        <f>+MT!F44</f>
        <v>864.85714285714289</v>
      </c>
    </row>
    <row r="2273" spans="1:9" x14ac:dyDescent="0.25">
      <c r="A2273" t="s">
        <v>62</v>
      </c>
      <c r="B2273" t="s">
        <v>50</v>
      </c>
      <c r="C2273" t="s">
        <v>81</v>
      </c>
      <c r="D2273" t="s">
        <v>12</v>
      </c>
      <c r="E2273" t="s">
        <v>4</v>
      </c>
      <c r="F2273" s="19">
        <v>0.54166666666666696</v>
      </c>
      <c r="G2273" s="25">
        <v>13</v>
      </c>
      <c r="H2273" s="19" t="str">
        <f t="shared" si="39"/>
        <v>Midtown Tunnel Toward Va Beach Non-Summer Thursday 13</v>
      </c>
      <c r="I2273" s="14">
        <f>+MT!F45</f>
        <v>844.4761904761906</v>
      </c>
    </row>
    <row r="2274" spans="1:9" x14ac:dyDescent="0.25">
      <c r="A2274" t="s">
        <v>62</v>
      </c>
      <c r="B2274" t="s">
        <v>50</v>
      </c>
      <c r="C2274" t="s">
        <v>81</v>
      </c>
      <c r="D2274" t="s">
        <v>12</v>
      </c>
      <c r="E2274" t="s">
        <v>4</v>
      </c>
      <c r="F2274" s="19">
        <v>0.58333333333333304</v>
      </c>
      <c r="G2274" s="25">
        <v>14</v>
      </c>
      <c r="H2274" s="19" t="str">
        <f t="shared" si="39"/>
        <v>Midtown Tunnel Toward Va Beach Non-Summer Thursday 14</v>
      </c>
      <c r="I2274" s="11">
        <f>+MT!F46</f>
        <v>930.71428571428578</v>
      </c>
    </row>
    <row r="2275" spans="1:9" x14ac:dyDescent="0.25">
      <c r="A2275" t="s">
        <v>62</v>
      </c>
      <c r="B2275" t="s">
        <v>50</v>
      </c>
      <c r="C2275" t="s">
        <v>81</v>
      </c>
      <c r="D2275" t="s">
        <v>12</v>
      </c>
      <c r="E2275" t="s">
        <v>4</v>
      </c>
      <c r="F2275" s="19">
        <v>0.625</v>
      </c>
      <c r="G2275" s="25">
        <v>15</v>
      </c>
      <c r="H2275" s="19" t="str">
        <f t="shared" si="39"/>
        <v>Midtown Tunnel Toward Va Beach Non-Summer Thursday 15</v>
      </c>
      <c r="I2275" s="14">
        <f>+MT!F47</f>
        <v>1149.7619047619046</v>
      </c>
    </row>
    <row r="2276" spans="1:9" x14ac:dyDescent="0.25">
      <c r="A2276" t="s">
        <v>62</v>
      </c>
      <c r="B2276" t="s">
        <v>50</v>
      </c>
      <c r="C2276" t="s">
        <v>81</v>
      </c>
      <c r="D2276" t="s">
        <v>12</v>
      </c>
      <c r="E2276" t="s">
        <v>4</v>
      </c>
      <c r="F2276" s="19">
        <v>0.66666666666666696</v>
      </c>
      <c r="G2276" s="25">
        <v>16</v>
      </c>
      <c r="H2276" s="19" t="str">
        <f t="shared" si="39"/>
        <v>Midtown Tunnel Toward Va Beach Non-Summer Thursday 16</v>
      </c>
      <c r="I2276" s="11">
        <f>+MT!F48</f>
        <v>1313.0476190476193</v>
      </c>
    </row>
    <row r="2277" spans="1:9" x14ac:dyDescent="0.25">
      <c r="A2277" t="s">
        <v>62</v>
      </c>
      <c r="B2277" t="s">
        <v>50</v>
      </c>
      <c r="C2277" t="s">
        <v>81</v>
      </c>
      <c r="D2277" t="s">
        <v>12</v>
      </c>
      <c r="E2277" t="s">
        <v>4</v>
      </c>
      <c r="F2277" s="19">
        <v>0.70833333333333304</v>
      </c>
      <c r="G2277" s="25">
        <v>17</v>
      </c>
      <c r="H2277" s="19" t="str">
        <f t="shared" ref="H2277:H2340" si="40">+CONCATENATE(A2277," ",C2277," ",D2277," ",E2277," ",G2277)</f>
        <v>Midtown Tunnel Toward Va Beach Non-Summer Thursday 17</v>
      </c>
      <c r="I2277" s="14">
        <f>+MT!F49</f>
        <v>1249.0476190476193</v>
      </c>
    </row>
    <row r="2278" spans="1:9" x14ac:dyDescent="0.25">
      <c r="A2278" t="s">
        <v>62</v>
      </c>
      <c r="B2278" t="s">
        <v>50</v>
      </c>
      <c r="C2278" t="s">
        <v>81</v>
      </c>
      <c r="D2278" t="s">
        <v>12</v>
      </c>
      <c r="E2278" t="s">
        <v>4</v>
      </c>
      <c r="F2278" s="19">
        <v>0.75</v>
      </c>
      <c r="G2278" s="25">
        <v>18</v>
      </c>
      <c r="H2278" s="19" t="str">
        <f t="shared" si="40"/>
        <v>Midtown Tunnel Toward Va Beach Non-Summer Thursday 18</v>
      </c>
      <c r="I2278" s="11">
        <f>+MT!F50</f>
        <v>946.66666666666674</v>
      </c>
    </row>
    <row r="2279" spans="1:9" x14ac:dyDescent="0.25">
      <c r="A2279" t="s">
        <v>62</v>
      </c>
      <c r="B2279" t="s">
        <v>50</v>
      </c>
      <c r="C2279" t="s">
        <v>81</v>
      </c>
      <c r="D2279" t="s">
        <v>12</v>
      </c>
      <c r="E2279" t="s">
        <v>4</v>
      </c>
      <c r="F2279" s="19">
        <v>0.79166666666666696</v>
      </c>
      <c r="G2279" s="25">
        <v>19</v>
      </c>
      <c r="H2279" s="19" t="str">
        <f t="shared" si="40"/>
        <v>Midtown Tunnel Toward Va Beach Non-Summer Thursday 19</v>
      </c>
      <c r="I2279" s="14">
        <f>+MT!F51</f>
        <v>510.52380952380958</v>
      </c>
    </row>
    <row r="2280" spans="1:9" x14ac:dyDescent="0.25">
      <c r="A2280" t="s">
        <v>62</v>
      </c>
      <c r="B2280" t="s">
        <v>50</v>
      </c>
      <c r="C2280" t="s">
        <v>81</v>
      </c>
      <c r="D2280" t="s">
        <v>12</v>
      </c>
      <c r="E2280" t="s">
        <v>4</v>
      </c>
      <c r="F2280" s="19">
        <v>0.83333333333333304</v>
      </c>
      <c r="G2280" s="25">
        <v>20</v>
      </c>
      <c r="H2280" s="19" t="str">
        <f t="shared" si="40"/>
        <v>Midtown Tunnel Toward Va Beach Non-Summer Thursday 20</v>
      </c>
      <c r="I2280" s="11">
        <f>+MT!F52</f>
        <v>348.85714285714283</v>
      </c>
    </row>
    <row r="2281" spans="1:9" x14ac:dyDescent="0.25">
      <c r="A2281" t="s">
        <v>62</v>
      </c>
      <c r="B2281" t="s">
        <v>50</v>
      </c>
      <c r="C2281" t="s">
        <v>81</v>
      </c>
      <c r="D2281" t="s">
        <v>12</v>
      </c>
      <c r="E2281" t="s">
        <v>4</v>
      </c>
      <c r="F2281" s="19">
        <v>0.875</v>
      </c>
      <c r="G2281" s="25">
        <v>21</v>
      </c>
      <c r="H2281" s="19" t="str">
        <f t="shared" si="40"/>
        <v>Midtown Tunnel Toward Va Beach Non-Summer Thursday 21</v>
      </c>
      <c r="I2281" s="14">
        <f>+MT!F53</f>
        <v>323</v>
      </c>
    </row>
    <row r="2282" spans="1:9" x14ac:dyDescent="0.25">
      <c r="A2282" t="s">
        <v>62</v>
      </c>
      <c r="B2282" t="s">
        <v>50</v>
      </c>
      <c r="C2282" t="s">
        <v>81</v>
      </c>
      <c r="D2282" t="s">
        <v>12</v>
      </c>
      <c r="E2282" t="s">
        <v>4</v>
      </c>
      <c r="F2282" s="19">
        <v>0.91666666666666696</v>
      </c>
      <c r="G2282" s="25">
        <v>22</v>
      </c>
      <c r="H2282" s="19" t="str">
        <f t="shared" si="40"/>
        <v>Midtown Tunnel Toward Va Beach Non-Summer Thursday 22</v>
      </c>
      <c r="I2282" s="11">
        <f>+MT!F54</f>
        <v>253.71428571428569</v>
      </c>
    </row>
    <row r="2283" spans="1:9" ht="15.75" thickBot="1" x14ac:dyDescent="0.3">
      <c r="A2283" t="s">
        <v>62</v>
      </c>
      <c r="B2283" t="s">
        <v>50</v>
      </c>
      <c r="C2283" t="s">
        <v>81</v>
      </c>
      <c r="D2283" t="s">
        <v>12</v>
      </c>
      <c r="E2283" t="s">
        <v>4</v>
      </c>
      <c r="F2283" s="19">
        <v>0.95833333333333304</v>
      </c>
      <c r="G2283" s="25">
        <v>23</v>
      </c>
      <c r="H2283" s="19" t="str">
        <f t="shared" si="40"/>
        <v>Midtown Tunnel Toward Va Beach Non-Summer Thursday 23</v>
      </c>
      <c r="I2283" s="16">
        <f>+MT!F55</f>
        <v>170.95238095238096</v>
      </c>
    </row>
    <row r="2284" spans="1:9" x14ac:dyDescent="0.25">
      <c r="A2284" t="s">
        <v>62</v>
      </c>
      <c r="B2284" t="s">
        <v>50</v>
      </c>
      <c r="C2284" t="s">
        <v>81</v>
      </c>
      <c r="D2284" t="s">
        <v>12</v>
      </c>
      <c r="E2284" t="s">
        <v>5</v>
      </c>
      <c r="F2284" s="19">
        <v>0</v>
      </c>
      <c r="G2284" s="25">
        <v>0</v>
      </c>
      <c r="H2284" s="19" t="str">
        <f t="shared" si="40"/>
        <v>Midtown Tunnel Toward Va Beach Non-Summer Friday 0</v>
      </c>
      <c r="I2284" s="11">
        <f>+MT!G32</f>
        <v>120.18181818181819</v>
      </c>
    </row>
    <row r="2285" spans="1:9" x14ac:dyDescent="0.25">
      <c r="A2285" t="s">
        <v>62</v>
      </c>
      <c r="B2285" t="s">
        <v>50</v>
      </c>
      <c r="C2285" t="s">
        <v>81</v>
      </c>
      <c r="D2285" t="s">
        <v>12</v>
      </c>
      <c r="E2285" t="s">
        <v>5</v>
      </c>
      <c r="F2285" s="19">
        <v>4.1666666666666664E-2</v>
      </c>
      <c r="G2285" s="25">
        <v>1</v>
      </c>
      <c r="H2285" s="19" t="str">
        <f t="shared" si="40"/>
        <v>Midtown Tunnel Toward Va Beach Non-Summer Friday 1</v>
      </c>
      <c r="I2285" s="14">
        <f>+MT!G33</f>
        <v>65.045454545454547</v>
      </c>
    </row>
    <row r="2286" spans="1:9" x14ac:dyDescent="0.25">
      <c r="A2286" t="s">
        <v>62</v>
      </c>
      <c r="B2286" t="s">
        <v>50</v>
      </c>
      <c r="C2286" t="s">
        <v>81</v>
      </c>
      <c r="D2286" t="s">
        <v>12</v>
      </c>
      <c r="E2286" t="s">
        <v>5</v>
      </c>
      <c r="F2286" s="19">
        <v>8.3333333333333329E-2</v>
      </c>
      <c r="G2286" s="25">
        <v>2</v>
      </c>
      <c r="H2286" s="19" t="str">
        <f t="shared" si="40"/>
        <v>Midtown Tunnel Toward Va Beach Non-Summer Friday 2</v>
      </c>
      <c r="I2286" s="11">
        <f>+MT!G34</f>
        <v>58.863636363636367</v>
      </c>
    </row>
    <row r="2287" spans="1:9" x14ac:dyDescent="0.25">
      <c r="A2287" t="s">
        <v>62</v>
      </c>
      <c r="B2287" t="s">
        <v>50</v>
      </c>
      <c r="C2287" t="s">
        <v>81</v>
      </c>
      <c r="D2287" t="s">
        <v>12</v>
      </c>
      <c r="E2287" t="s">
        <v>5</v>
      </c>
      <c r="F2287" s="19">
        <v>0.125</v>
      </c>
      <c r="G2287" s="25">
        <v>3</v>
      </c>
      <c r="H2287" s="19" t="str">
        <f t="shared" si="40"/>
        <v>Midtown Tunnel Toward Va Beach Non-Summer Friday 3</v>
      </c>
      <c r="I2287" s="14">
        <f>+MT!G35</f>
        <v>84.909090909090907</v>
      </c>
    </row>
    <row r="2288" spans="1:9" x14ac:dyDescent="0.25">
      <c r="A2288" t="s">
        <v>62</v>
      </c>
      <c r="B2288" t="s">
        <v>50</v>
      </c>
      <c r="C2288" t="s">
        <v>81</v>
      </c>
      <c r="D2288" t="s">
        <v>12</v>
      </c>
      <c r="E2288" t="s">
        <v>5</v>
      </c>
      <c r="F2288" s="19">
        <v>0.16666666666666699</v>
      </c>
      <c r="G2288" s="25">
        <v>4</v>
      </c>
      <c r="H2288" s="19" t="str">
        <f t="shared" si="40"/>
        <v>Midtown Tunnel Toward Va Beach Non-Summer Friday 4</v>
      </c>
      <c r="I2288" s="11">
        <f>+MT!G36</f>
        <v>272.59090909090907</v>
      </c>
    </row>
    <row r="2289" spans="1:9" x14ac:dyDescent="0.25">
      <c r="A2289" t="s">
        <v>62</v>
      </c>
      <c r="B2289" t="s">
        <v>50</v>
      </c>
      <c r="C2289" t="s">
        <v>81</v>
      </c>
      <c r="D2289" t="s">
        <v>12</v>
      </c>
      <c r="E2289" t="s">
        <v>5</v>
      </c>
      <c r="F2289" s="19">
        <v>0.20833333333333301</v>
      </c>
      <c r="G2289" s="25">
        <v>5</v>
      </c>
      <c r="H2289" s="19" t="str">
        <f t="shared" si="40"/>
        <v>Midtown Tunnel Toward Va Beach Non-Summer Friday 5</v>
      </c>
      <c r="I2289" s="14">
        <f>+MT!G37</f>
        <v>846.36363636363649</v>
      </c>
    </row>
    <row r="2290" spans="1:9" x14ac:dyDescent="0.25">
      <c r="A2290" t="s">
        <v>62</v>
      </c>
      <c r="B2290" t="s">
        <v>50</v>
      </c>
      <c r="C2290" t="s">
        <v>81</v>
      </c>
      <c r="D2290" t="s">
        <v>12</v>
      </c>
      <c r="E2290" t="s">
        <v>5</v>
      </c>
      <c r="F2290" s="19">
        <v>0.25</v>
      </c>
      <c r="G2290" s="25">
        <v>6</v>
      </c>
      <c r="H2290" s="19" t="str">
        <f t="shared" si="40"/>
        <v>Midtown Tunnel Toward Va Beach Non-Summer Friday 6</v>
      </c>
      <c r="I2290" s="11">
        <f>+MT!G38</f>
        <v>1376.6818181818182</v>
      </c>
    </row>
    <row r="2291" spans="1:9" x14ac:dyDescent="0.25">
      <c r="A2291" t="s">
        <v>62</v>
      </c>
      <c r="B2291" t="s">
        <v>50</v>
      </c>
      <c r="C2291" t="s">
        <v>81</v>
      </c>
      <c r="D2291" t="s">
        <v>12</v>
      </c>
      <c r="E2291" t="s">
        <v>5</v>
      </c>
      <c r="F2291" s="19">
        <v>0.29166666666666702</v>
      </c>
      <c r="G2291" s="25">
        <v>7</v>
      </c>
      <c r="H2291" s="19" t="str">
        <f t="shared" si="40"/>
        <v>Midtown Tunnel Toward Va Beach Non-Summer Friday 7</v>
      </c>
      <c r="I2291" s="14">
        <f>+MT!G39</f>
        <v>1388.4545454545455</v>
      </c>
    </row>
    <row r="2292" spans="1:9" x14ac:dyDescent="0.25">
      <c r="A2292" t="s">
        <v>62</v>
      </c>
      <c r="B2292" t="s">
        <v>50</v>
      </c>
      <c r="C2292" t="s">
        <v>81</v>
      </c>
      <c r="D2292" t="s">
        <v>12</v>
      </c>
      <c r="E2292" t="s">
        <v>5</v>
      </c>
      <c r="F2292" s="19">
        <v>0.33333333333333298</v>
      </c>
      <c r="G2292" s="25">
        <v>8</v>
      </c>
      <c r="H2292" s="19" t="str">
        <f t="shared" si="40"/>
        <v>Midtown Tunnel Toward Va Beach Non-Summer Friday 8</v>
      </c>
      <c r="I2292" s="11">
        <f>+MT!G40</f>
        <v>1261.0454545454545</v>
      </c>
    </row>
    <row r="2293" spans="1:9" x14ac:dyDescent="0.25">
      <c r="A2293" t="s">
        <v>62</v>
      </c>
      <c r="B2293" t="s">
        <v>50</v>
      </c>
      <c r="C2293" t="s">
        <v>81</v>
      </c>
      <c r="D2293" t="s">
        <v>12</v>
      </c>
      <c r="E2293" t="s">
        <v>5</v>
      </c>
      <c r="F2293" s="19">
        <v>0.375</v>
      </c>
      <c r="G2293" s="25">
        <v>9</v>
      </c>
      <c r="H2293" s="19" t="str">
        <f t="shared" si="40"/>
        <v>Midtown Tunnel Toward Va Beach Non-Summer Friday 9</v>
      </c>
      <c r="I2293" s="14">
        <f>+MT!G41</f>
        <v>1013.6363636363636</v>
      </c>
    </row>
    <row r="2294" spans="1:9" x14ac:dyDescent="0.25">
      <c r="A2294" t="s">
        <v>62</v>
      </c>
      <c r="B2294" t="s">
        <v>50</v>
      </c>
      <c r="C2294" t="s">
        <v>81</v>
      </c>
      <c r="D2294" t="s">
        <v>12</v>
      </c>
      <c r="E2294" t="s">
        <v>5</v>
      </c>
      <c r="F2294" s="19">
        <v>0.41666666666666702</v>
      </c>
      <c r="G2294" s="25">
        <v>10</v>
      </c>
      <c r="H2294" s="19" t="str">
        <f t="shared" si="40"/>
        <v>Midtown Tunnel Toward Va Beach Non-Summer Friday 10</v>
      </c>
      <c r="I2294" s="11">
        <f>+MT!G42</f>
        <v>871.54545454545462</v>
      </c>
    </row>
    <row r="2295" spans="1:9" x14ac:dyDescent="0.25">
      <c r="A2295" t="s">
        <v>62</v>
      </c>
      <c r="B2295" t="s">
        <v>50</v>
      </c>
      <c r="C2295" t="s">
        <v>81</v>
      </c>
      <c r="D2295" t="s">
        <v>12</v>
      </c>
      <c r="E2295" t="s">
        <v>5</v>
      </c>
      <c r="F2295" s="19">
        <v>0.45833333333333298</v>
      </c>
      <c r="G2295" s="25">
        <v>11</v>
      </c>
      <c r="H2295" s="19" t="str">
        <f t="shared" si="40"/>
        <v>Midtown Tunnel Toward Va Beach Non-Summer Friday 11</v>
      </c>
      <c r="I2295" s="14">
        <f>+MT!G43</f>
        <v>906.5454545454545</v>
      </c>
    </row>
    <row r="2296" spans="1:9" x14ac:dyDescent="0.25">
      <c r="A2296" t="s">
        <v>62</v>
      </c>
      <c r="B2296" t="s">
        <v>50</v>
      </c>
      <c r="C2296" t="s">
        <v>81</v>
      </c>
      <c r="D2296" t="s">
        <v>12</v>
      </c>
      <c r="E2296" t="s">
        <v>5</v>
      </c>
      <c r="F2296" s="19">
        <v>0.5</v>
      </c>
      <c r="G2296" s="25">
        <v>12</v>
      </c>
      <c r="H2296" s="19" t="str">
        <f t="shared" si="40"/>
        <v>Midtown Tunnel Toward Va Beach Non-Summer Friday 12</v>
      </c>
      <c r="I2296" s="11">
        <f>+MT!G44</f>
        <v>914.31818181818187</v>
      </c>
    </row>
    <row r="2297" spans="1:9" x14ac:dyDescent="0.25">
      <c r="A2297" t="s">
        <v>62</v>
      </c>
      <c r="B2297" t="s">
        <v>50</v>
      </c>
      <c r="C2297" t="s">
        <v>81</v>
      </c>
      <c r="D2297" t="s">
        <v>12</v>
      </c>
      <c r="E2297" t="s">
        <v>5</v>
      </c>
      <c r="F2297" s="19">
        <v>0.54166666666666696</v>
      </c>
      <c r="G2297" s="25">
        <v>13</v>
      </c>
      <c r="H2297" s="19" t="str">
        <f t="shared" si="40"/>
        <v>Midtown Tunnel Toward Va Beach Non-Summer Friday 13</v>
      </c>
      <c r="I2297" s="14">
        <f>+MT!G45</f>
        <v>877.5454545454545</v>
      </c>
    </row>
    <row r="2298" spans="1:9" x14ac:dyDescent="0.25">
      <c r="A2298" t="s">
        <v>62</v>
      </c>
      <c r="B2298" t="s">
        <v>50</v>
      </c>
      <c r="C2298" t="s">
        <v>81</v>
      </c>
      <c r="D2298" t="s">
        <v>12</v>
      </c>
      <c r="E2298" t="s">
        <v>5</v>
      </c>
      <c r="F2298" s="19">
        <v>0.58333333333333304</v>
      </c>
      <c r="G2298" s="25">
        <v>14</v>
      </c>
      <c r="H2298" s="19" t="str">
        <f t="shared" si="40"/>
        <v>Midtown Tunnel Toward Va Beach Non-Summer Friday 14</v>
      </c>
      <c r="I2298" s="11">
        <f>+MT!G46</f>
        <v>967.77272727272725</v>
      </c>
    </row>
    <row r="2299" spans="1:9" x14ac:dyDescent="0.25">
      <c r="A2299" t="s">
        <v>62</v>
      </c>
      <c r="B2299" t="s">
        <v>50</v>
      </c>
      <c r="C2299" t="s">
        <v>81</v>
      </c>
      <c r="D2299" t="s">
        <v>12</v>
      </c>
      <c r="E2299" t="s">
        <v>5</v>
      </c>
      <c r="F2299" s="19">
        <v>0.625</v>
      </c>
      <c r="G2299" s="25">
        <v>15</v>
      </c>
      <c r="H2299" s="19" t="str">
        <f t="shared" si="40"/>
        <v>Midtown Tunnel Toward Va Beach Non-Summer Friday 15</v>
      </c>
      <c r="I2299" s="14">
        <f>+MT!G47</f>
        <v>1116.7727272727273</v>
      </c>
    </row>
    <row r="2300" spans="1:9" x14ac:dyDescent="0.25">
      <c r="A2300" t="s">
        <v>62</v>
      </c>
      <c r="B2300" t="s">
        <v>50</v>
      </c>
      <c r="C2300" t="s">
        <v>81</v>
      </c>
      <c r="D2300" t="s">
        <v>12</v>
      </c>
      <c r="E2300" t="s">
        <v>5</v>
      </c>
      <c r="F2300" s="19">
        <v>0.66666666666666696</v>
      </c>
      <c r="G2300" s="25">
        <v>16</v>
      </c>
      <c r="H2300" s="19" t="str">
        <f t="shared" si="40"/>
        <v>Midtown Tunnel Toward Va Beach Non-Summer Friday 16</v>
      </c>
      <c r="I2300" s="11">
        <f>+MT!G48</f>
        <v>1060.909090909091</v>
      </c>
    </row>
    <row r="2301" spans="1:9" x14ac:dyDescent="0.25">
      <c r="A2301" t="s">
        <v>62</v>
      </c>
      <c r="B2301" t="s">
        <v>50</v>
      </c>
      <c r="C2301" t="s">
        <v>81</v>
      </c>
      <c r="D2301" t="s">
        <v>12</v>
      </c>
      <c r="E2301" t="s">
        <v>5</v>
      </c>
      <c r="F2301" s="19">
        <v>0.70833333333333304</v>
      </c>
      <c r="G2301" s="25">
        <v>17</v>
      </c>
      <c r="H2301" s="19" t="str">
        <f t="shared" si="40"/>
        <v>Midtown Tunnel Toward Va Beach Non-Summer Friday 17</v>
      </c>
      <c r="I2301" s="14">
        <f>+MT!G49</f>
        <v>1065.5</v>
      </c>
    </row>
    <row r="2302" spans="1:9" x14ac:dyDescent="0.25">
      <c r="A2302" t="s">
        <v>62</v>
      </c>
      <c r="B2302" t="s">
        <v>50</v>
      </c>
      <c r="C2302" t="s">
        <v>81</v>
      </c>
      <c r="D2302" t="s">
        <v>12</v>
      </c>
      <c r="E2302" t="s">
        <v>5</v>
      </c>
      <c r="F2302" s="19">
        <v>0.75</v>
      </c>
      <c r="G2302" s="25">
        <v>18</v>
      </c>
      <c r="H2302" s="19" t="str">
        <f t="shared" si="40"/>
        <v>Midtown Tunnel Toward Va Beach Non-Summer Friday 18</v>
      </c>
      <c r="I2302" s="11">
        <f>+MT!G50</f>
        <v>944.9545454545455</v>
      </c>
    </row>
    <row r="2303" spans="1:9" x14ac:dyDescent="0.25">
      <c r="A2303" t="s">
        <v>62</v>
      </c>
      <c r="B2303" t="s">
        <v>50</v>
      </c>
      <c r="C2303" t="s">
        <v>81</v>
      </c>
      <c r="D2303" t="s">
        <v>12</v>
      </c>
      <c r="E2303" t="s">
        <v>5</v>
      </c>
      <c r="F2303" s="19">
        <v>0.79166666666666696</v>
      </c>
      <c r="G2303" s="25">
        <v>19</v>
      </c>
      <c r="H2303" s="19" t="str">
        <f t="shared" si="40"/>
        <v>Midtown Tunnel Toward Va Beach Non-Summer Friday 19</v>
      </c>
      <c r="I2303" s="14">
        <f>+MT!G51</f>
        <v>622.81818181818176</v>
      </c>
    </row>
    <row r="2304" spans="1:9" x14ac:dyDescent="0.25">
      <c r="A2304" t="s">
        <v>62</v>
      </c>
      <c r="B2304" t="s">
        <v>50</v>
      </c>
      <c r="C2304" t="s">
        <v>81</v>
      </c>
      <c r="D2304" t="s">
        <v>12</v>
      </c>
      <c r="E2304" t="s">
        <v>5</v>
      </c>
      <c r="F2304" s="19">
        <v>0.83333333333333304</v>
      </c>
      <c r="G2304" s="25">
        <v>20</v>
      </c>
      <c r="H2304" s="19" t="str">
        <f t="shared" si="40"/>
        <v>Midtown Tunnel Toward Va Beach Non-Summer Friday 20</v>
      </c>
      <c r="I2304" s="11">
        <f>+MT!G52</f>
        <v>395.95454545454544</v>
      </c>
    </row>
    <row r="2305" spans="1:9" x14ac:dyDescent="0.25">
      <c r="A2305" t="s">
        <v>62</v>
      </c>
      <c r="B2305" t="s">
        <v>50</v>
      </c>
      <c r="C2305" t="s">
        <v>81</v>
      </c>
      <c r="D2305" t="s">
        <v>12</v>
      </c>
      <c r="E2305" t="s">
        <v>5</v>
      </c>
      <c r="F2305" s="19">
        <v>0.875</v>
      </c>
      <c r="G2305" s="25">
        <v>21</v>
      </c>
      <c r="H2305" s="19" t="str">
        <f t="shared" si="40"/>
        <v>Midtown Tunnel Toward Va Beach Non-Summer Friday 21</v>
      </c>
      <c r="I2305" s="14">
        <f>+MT!G53</f>
        <v>347.13636363636363</v>
      </c>
    </row>
    <row r="2306" spans="1:9" x14ac:dyDescent="0.25">
      <c r="A2306" t="s">
        <v>62</v>
      </c>
      <c r="B2306" t="s">
        <v>50</v>
      </c>
      <c r="C2306" t="s">
        <v>81</v>
      </c>
      <c r="D2306" t="s">
        <v>12</v>
      </c>
      <c r="E2306" t="s">
        <v>5</v>
      </c>
      <c r="F2306" s="19">
        <v>0.91666666666666696</v>
      </c>
      <c r="G2306" s="25">
        <v>22</v>
      </c>
      <c r="H2306" s="19" t="str">
        <f t="shared" si="40"/>
        <v>Midtown Tunnel Toward Va Beach Non-Summer Friday 22</v>
      </c>
      <c r="I2306" s="11">
        <f>+MT!G54</f>
        <v>301.90909090909093</v>
      </c>
    </row>
    <row r="2307" spans="1:9" ht="15.75" thickBot="1" x14ac:dyDescent="0.3">
      <c r="A2307" t="s">
        <v>62</v>
      </c>
      <c r="B2307" t="s">
        <v>50</v>
      </c>
      <c r="C2307" t="s">
        <v>81</v>
      </c>
      <c r="D2307" t="s">
        <v>12</v>
      </c>
      <c r="E2307" t="s">
        <v>5</v>
      </c>
      <c r="F2307" s="19">
        <v>0.95833333333333304</v>
      </c>
      <c r="G2307" s="25">
        <v>23</v>
      </c>
      <c r="H2307" s="19" t="str">
        <f t="shared" si="40"/>
        <v>Midtown Tunnel Toward Va Beach Non-Summer Friday 23</v>
      </c>
      <c r="I2307" s="16">
        <f>+MT!G55</f>
        <v>214.22727272727275</v>
      </c>
    </row>
    <row r="2308" spans="1:9" x14ac:dyDescent="0.25">
      <c r="A2308" t="s">
        <v>62</v>
      </c>
      <c r="B2308" t="s">
        <v>50</v>
      </c>
      <c r="C2308" t="s">
        <v>81</v>
      </c>
      <c r="D2308" t="s">
        <v>12</v>
      </c>
      <c r="E2308" t="s">
        <v>6</v>
      </c>
      <c r="F2308" s="19">
        <v>0</v>
      </c>
      <c r="G2308" s="25">
        <v>0</v>
      </c>
      <c r="H2308" s="19" t="str">
        <f t="shared" si="40"/>
        <v>Midtown Tunnel Toward Va Beach Non-Summer Saturday 0</v>
      </c>
      <c r="I2308" s="11">
        <f>+MT!H32</f>
        <v>144</v>
      </c>
    </row>
    <row r="2309" spans="1:9" x14ac:dyDescent="0.25">
      <c r="A2309" t="s">
        <v>62</v>
      </c>
      <c r="B2309" t="s">
        <v>50</v>
      </c>
      <c r="C2309" t="s">
        <v>81</v>
      </c>
      <c r="D2309" t="s">
        <v>12</v>
      </c>
      <c r="E2309" t="s">
        <v>6</v>
      </c>
      <c r="F2309" s="19">
        <v>4.1666666666666664E-2</v>
      </c>
      <c r="G2309" s="25">
        <v>1</v>
      </c>
      <c r="H2309" s="19" t="str">
        <f t="shared" si="40"/>
        <v>Midtown Tunnel Toward Va Beach Non-Summer Saturday 1</v>
      </c>
      <c r="I2309" s="14">
        <f>+MT!H33</f>
        <v>83.904761904761912</v>
      </c>
    </row>
    <row r="2310" spans="1:9" x14ac:dyDescent="0.25">
      <c r="A2310" t="s">
        <v>62</v>
      </c>
      <c r="B2310" t="s">
        <v>50</v>
      </c>
      <c r="C2310" t="s">
        <v>81</v>
      </c>
      <c r="D2310" t="s">
        <v>12</v>
      </c>
      <c r="E2310" t="s">
        <v>6</v>
      </c>
      <c r="F2310" s="19">
        <v>8.3333333333333329E-2</v>
      </c>
      <c r="G2310" s="25">
        <v>2</v>
      </c>
      <c r="H2310" s="19" t="str">
        <f t="shared" si="40"/>
        <v>Midtown Tunnel Toward Va Beach Non-Summer Saturday 2</v>
      </c>
      <c r="I2310" s="11">
        <f>+MT!H34</f>
        <v>72.285714285714278</v>
      </c>
    </row>
    <row r="2311" spans="1:9" x14ac:dyDescent="0.25">
      <c r="A2311" t="s">
        <v>62</v>
      </c>
      <c r="B2311" t="s">
        <v>50</v>
      </c>
      <c r="C2311" t="s">
        <v>81</v>
      </c>
      <c r="D2311" t="s">
        <v>12</v>
      </c>
      <c r="E2311" t="s">
        <v>6</v>
      </c>
      <c r="F2311" s="19">
        <v>0.125</v>
      </c>
      <c r="G2311" s="25">
        <v>3</v>
      </c>
      <c r="H2311" s="19" t="str">
        <f t="shared" si="40"/>
        <v>Midtown Tunnel Toward Va Beach Non-Summer Saturday 3</v>
      </c>
      <c r="I2311" s="14">
        <f>+MT!H35</f>
        <v>62.238095238095241</v>
      </c>
    </row>
    <row r="2312" spans="1:9" x14ac:dyDescent="0.25">
      <c r="A2312" t="s">
        <v>62</v>
      </c>
      <c r="B2312" t="s">
        <v>50</v>
      </c>
      <c r="C2312" t="s">
        <v>81</v>
      </c>
      <c r="D2312" t="s">
        <v>12</v>
      </c>
      <c r="E2312" t="s">
        <v>6</v>
      </c>
      <c r="F2312" s="19">
        <v>0.16666666666666699</v>
      </c>
      <c r="G2312" s="25">
        <v>4</v>
      </c>
      <c r="H2312" s="19" t="str">
        <f t="shared" si="40"/>
        <v>Midtown Tunnel Toward Va Beach Non-Summer Saturday 4</v>
      </c>
      <c r="I2312" s="11">
        <f>+MT!H36</f>
        <v>95.904761904761898</v>
      </c>
    </row>
    <row r="2313" spans="1:9" x14ac:dyDescent="0.25">
      <c r="A2313" t="s">
        <v>62</v>
      </c>
      <c r="B2313" t="s">
        <v>50</v>
      </c>
      <c r="C2313" t="s">
        <v>81</v>
      </c>
      <c r="D2313" t="s">
        <v>12</v>
      </c>
      <c r="E2313" t="s">
        <v>6</v>
      </c>
      <c r="F2313" s="19">
        <v>0.20833333333333301</v>
      </c>
      <c r="G2313" s="25">
        <v>5</v>
      </c>
      <c r="H2313" s="19" t="str">
        <f t="shared" si="40"/>
        <v>Midtown Tunnel Toward Va Beach Non-Summer Saturday 5</v>
      </c>
      <c r="I2313" s="14">
        <f>+MT!H37</f>
        <v>248.1904761904762</v>
      </c>
    </row>
    <row r="2314" spans="1:9" x14ac:dyDescent="0.25">
      <c r="A2314" t="s">
        <v>62</v>
      </c>
      <c r="B2314" t="s">
        <v>50</v>
      </c>
      <c r="C2314" t="s">
        <v>81</v>
      </c>
      <c r="D2314" t="s">
        <v>12</v>
      </c>
      <c r="E2314" t="s">
        <v>6</v>
      </c>
      <c r="F2314" s="19">
        <v>0.25</v>
      </c>
      <c r="G2314" s="25">
        <v>6</v>
      </c>
      <c r="H2314" s="19" t="str">
        <f t="shared" si="40"/>
        <v>Midtown Tunnel Toward Va Beach Non-Summer Saturday 6</v>
      </c>
      <c r="I2314" s="11">
        <f>+MT!H38</f>
        <v>449.85714285714283</v>
      </c>
    </row>
    <row r="2315" spans="1:9" x14ac:dyDescent="0.25">
      <c r="A2315" t="s">
        <v>62</v>
      </c>
      <c r="B2315" t="s">
        <v>50</v>
      </c>
      <c r="C2315" t="s">
        <v>81</v>
      </c>
      <c r="D2315" t="s">
        <v>12</v>
      </c>
      <c r="E2315" t="s">
        <v>6</v>
      </c>
      <c r="F2315" s="19">
        <v>0.29166666666666702</v>
      </c>
      <c r="G2315" s="25">
        <v>7</v>
      </c>
      <c r="H2315" s="19" t="str">
        <f t="shared" si="40"/>
        <v>Midtown Tunnel Toward Va Beach Non-Summer Saturday 7</v>
      </c>
      <c r="I2315" s="14">
        <f>+MT!H39</f>
        <v>462.28571428571428</v>
      </c>
    </row>
    <row r="2316" spans="1:9" x14ac:dyDescent="0.25">
      <c r="A2316" t="s">
        <v>62</v>
      </c>
      <c r="B2316" t="s">
        <v>50</v>
      </c>
      <c r="C2316" t="s">
        <v>81</v>
      </c>
      <c r="D2316" t="s">
        <v>12</v>
      </c>
      <c r="E2316" t="s">
        <v>6</v>
      </c>
      <c r="F2316" s="19">
        <v>0.33333333333333298</v>
      </c>
      <c r="G2316" s="25">
        <v>8</v>
      </c>
      <c r="H2316" s="19" t="str">
        <f t="shared" si="40"/>
        <v>Midtown Tunnel Toward Va Beach Non-Summer Saturday 8</v>
      </c>
      <c r="I2316" s="11">
        <f>+MT!H40</f>
        <v>582.47619047619037</v>
      </c>
    </row>
    <row r="2317" spans="1:9" x14ac:dyDescent="0.25">
      <c r="A2317" t="s">
        <v>62</v>
      </c>
      <c r="B2317" t="s">
        <v>50</v>
      </c>
      <c r="C2317" t="s">
        <v>81</v>
      </c>
      <c r="D2317" t="s">
        <v>12</v>
      </c>
      <c r="E2317" t="s">
        <v>6</v>
      </c>
      <c r="F2317" s="19">
        <v>0.375</v>
      </c>
      <c r="G2317" s="25">
        <v>9</v>
      </c>
      <c r="H2317" s="19" t="str">
        <f t="shared" si="40"/>
        <v>Midtown Tunnel Toward Va Beach Non-Summer Saturday 9</v>
      </c>
      <c r="I2317" s="14">
        <f>+MT!H41</f>
        <v>624.76190476190482</v>
      </c>
    </row>
    <row r="2318" spans="1:9" x14ac:dyDescent="0.25">
      <c r="A2318" t="s">
        <v>62</v>
      </c>
      <c r="B2318" t="s">
        <v>50</v>
      </c>
      <c r="C2318" t="s">
        <v>81</v>
      </c>
      <c r="D2318" t="s">
        <v>12</v>
      </c>
      <c r="E2318" t="s">
        <v>6</v>
      </c>
      <c r="F2318" s="19">
        <v>0.41666666666666702</v>
      </c>
      <c r="G2318" s="25">
        <v>10</v>
      </c>
      <c r="H2318" s="19" t="str">
        <f t="shared" si="40"/>
        <v>Midtown Tunnel Toward Va Beach Non-Summer Saturday 10</v>
      </c>
      <c r="I2318" s="11">
        <f>+MT!H42</f>
        <v>653.23809523809518</v>
      </c>
    </row>
    <row r="2319" spans="1:9" x14ac:dyDescent="0.25">
      <c r="A2319" t="s">
        <v>62</v>
      </c>
      <c r="B2319" t="s">
        <v>50</v>
      </c>
      <c r="C2319" t="s">
        <v>81</v>
      </c>
      <c r="D2319" t="s">
        <v>12</v>
      </c>
      <c r="E2319" t="s">
        <v>6</v>
      </c>
      <c r="F2319" s="19">
        <v>0.45833333333333298</v>
      </c>
      <c r="G2319" s="25">
        <v>11</v>
      </c>
      <c r="H2319" s="19" t="str">
        <f t="shared" si="40"/>
        <v>Midtown Tunnel Toward Va Beach Non-Summer Saturday 11</v>
      </c>
      <c r="I2319" s="14">
        <f>+MT!H43</f>
        <v>689.71428571428578</v>
      </c>
    </row>
    <row r="2320" spans="1:9" x14ac:dyDescent="0.25">
      <c r="A2320" t="s">
        <v>62</v>
      </c>
      <c r="B2320" t="s">
        <v>50</v>
      </c>
      <c r="C2320" t="s">
        <v>81</v>
      </c>
      <c r="D2320" t="s">
        <v>12</v>
      </c>
      <c r="E2320" t="s">
        <v>6</v>
      </c>
      <c r="F2320" s="19">
        <v>0.5</v>
      </c>
      <c r="G2320" s="25">
        <v>12</v>
      </c>
      <c r="H2320" s="19" t="str">
        <f t="shared" si="40"/>
        <v>Midtown Tunnel Toward Va Beach Non-Summer Saturday 12</v>
      </c>
      <c r="I2320" s="11">
        <f>+MT!H44</f>
        <v>723.14285714285711</v>
      </c>
    </row>
    <row r="2321" spans="1:9" x14ac:dyDescent="0.25">
      <c r="A2321" t="s">
        <v>62</v>
      </c>
      <c r="B2321" t="s">
        <v>50</v>
      </c>
      <c r="C2321" t="s">
        <v>81</v>
      </c>
      <c r="D2321" t="s">
        <v>12</v>
      </c>
      <c r="E2321" t="s">
        <v>6</v>
      </c>
      <c r="F2321" s="19">
        <v>0.54166666666666696</v>
      </c>
      <c r="G2321" s="25">
        <v>13</v>
      </c>
      <c r="H2321" s="19" t="str">
        <f t="shared" si="40"/>
        <v>Midtown Tunnel Toward Va Beach Non-Summer Saturday 13</v>
      </c>
      <c r="I2321" s="14">
        <f>+MT!H45</f>
        <v>722.42857142857133</v>
      </c>
    </row>
    <row r="2322" spans="1:9" x14ac:dyDescent="0.25">
      <c r="A2322" t="s">
        <v>62</v>
      </c>
      <c r="B2322" t="s">
        <v>50</v>
      </c>
      <c r="C2322" t="s">
        <v>81</v>
      </c>
      <c r="D2322" t="s">
        <v>12</v>
      </c>
      <c r="E2322" t="s">
        <v>6</v>
      </c>
      <c r="F2322" s="19">
        <v>0.58333333333333304</v>
      </c>
      <c r="G2322" s="25">
        <v>14</v>
      </c>
      <c r="H2322" s="19" t="str">
        <f t="shared" si="40"/>
        <v>Midtown Tunnel Toward Va Beach Non-Summer Saturday 14</v>
      </c>
      <c r="I2322" s="11">
        <f>+MT!H46</f>
        <v>716.76190476190482</v>
      </c>
    </row>
    <row r="2323" spans="1:9" x14ac:dyDescent="0.25">
      <c r="A2323" t="s">
        <v>62</v>
      </c>
      <c r="B2323" t="s">
        <v>50</v>
      </c>
      <c r="C2323" t="s">
        <v>81</v>
      </c>
      <c r="D2323" t="s">
        <v>12</v>
      </c>
      <c r="E2323" t="s">
        <v>6</v>
      </c>
      <c r="F2323" s="19">
        <v>0.625</v>
      </c>
      <c r="G2323" s="25">
        <v>15</v>
      </c>
      <c r="H2323" s="19" t="str">
        <f t="shared" si="40"/>
        <v>Midtown Tunnel Toward Va Beach Non-Summer Saturday 15</v>
      </c>
      <c r="I2323" s="14">
        <f>+MT!H47</f>
        <v>705.95238095238108</v>
      </c>
    </row>
    <row r="2324" spans="1:9" x14ac:dyDescent="0.25">
      <c r="A2324" t="s">
        <v>62</v>
      </c>
      <c r="B2324" t="s">
        <v>50</v>
      </c>
      <c r="C2324" t="s">
        <v>81</v>
      </c>
      <c r="D2324" t="s">
        <v>12</v>
      </c>
      <c r="E2324" t="s">
        <v>6</v>
      </c>
      <c r="F2324" s="19">
        <v>0.66666666666666696</v>
      </c>
      <c r="G2324" s="25">
        <v>16</v>
      </c>
      <c r="H2324" s="19" t="str">
        <f t="shared" si="40"/>
        <v>Midtown Tunnel Toward Va Beach Non-Summer Saturday 16</v>
      </c>
      <c r="I2324" s="11">
        <f>+MT!H48</f>
        <v>714.42857142857144</v>
      </c>
    </row>
    <row r="2325" spans="1:9" x14ac:dyDescent="0.25">
      <c r="A2325" t="s">
        <v>62</v>
      </c>
      <c r="B2325" t="s">
        <v>50</v>
      </c>
      <c r="C2325" t="s">
        <v>81</v>
      </c>
      <c r="D2325" t="s">
        <v>12</v>
      </c>
      <c r="E2325" t="s">
        <v>6</v>
      </c>
      <c r="F2325" s="19">
        <v>0.70833333333333304</v>
      </c>
      <c r="G2325" s="25">
        <v>17</v>
      </c>
      <c r="H2325" s="19" t="str">
        <f t="shared" si="40"/>
        <v>Midtown Tunnel Toward Va Beach Non-Summer Saturday 17</v>
      </c>
      <c r="I2325" s="14">
        <f>+MT!H49</f>
        <v>769</v>
      </c>
    </row>
    <row r="2326" spans="1:9" x14ac:dyDescent="0.25">
      <c r="A2326" t="s">
        <v>62</v>
      </c>
      <c r="B2326" t="s">
        <v>50</v>
      </c>
      <c r="C2326" t="s">
        <v>81</v>
      </c>
      <c r="D2326" t="s">
        <v>12</v>
      </c>
      <c r="E2326" t="s">
        <v>6</v>
      </c>
      <c r="F2326" s="19">
        <v>0.75</v>
      </c>
      <c r="G2326" s="25">
        <v>18</v>
      </c>
      <c r="H2326" s="19" t="str">
        <f t="shared" si="40"/>
        <v>Midtown Tunnel Toward Va Beach Non-Summer Saturday 18</v>
      </c>
      <c r="I2326" s="11">
        <f>+MT!H50</f>
        <v>792.66666666666674</v>
      </c>
    </row>
    <row r="2327" spans="1:9" x14ac:dyDescent="0.25">
      <c r="A2327" t="s">
        <v>62</v>
      </c>
      <c r="B2327" t="s">
        <v>50</v>
      </c>
      <c r="C2327" t="s">
        <v>81</v>
      </c>
      <c r="D2327" t="s">
        <v>12</v>
      </c>
      <c r="E2327" t="s">
        <v>6</v>
      </c>
      <c r="F2327" s="19">
        <v>0.79166666666666696</v>
      </c>
      <c r="G2327" s="25">
        <v>19</v>
      </c>
      <c r="H2327" s="19" t="str">
        <f t="shared" si="40"/>
        <v>Midtown Tunnel Toward Va Beach Non-Summer Saturday 19</v>
      </c>
      <c r="I2327" s="14">
        <f>+MT!H51</f>
        <v>529.85714285714289</v>
      </c>
    </row>
    <row r="2328" spans="1:9" x14ac:dyDescent="0.25">
      <c r="A2328" t="s">
        <v>62</v>
      </c>
      <c r="B2328" t="s">
        <v>50</v>
      </c>
      <c r="C2328" t="s">
        <v>81</v>
      </c>
      <c r="D2328" t="s">
        <v>12</v>
      </c>
      <c r="E2328" t="s">
        <v>6</v>
      </c>
      <c r="F2328" s="19">
        <v>0.83333333333333304</v>
      </c>
      <c r="G2328" s="25">
        <v>20</v>
      </c>
      <c r="H2328" s="19" t="str">
        <f t="shared" si="40"/>
        <v>Midtown Tunnel Toward Va Beach Non-Summer Saturday 20</v>
      </c>
      <c r="I2328" s="11">
        <f>+MT!H52</f>
        <v>379.47619047619048</v>
      </c>
    </row>
    <row r="2329" spans="1:9" x14ac:dyDescent="0.25">
      <c r="A2329" t="s">
        <v>62</v>
      </c>
      <c r="B2329" t="s">
        <v>50</v>
      </c>
      <c r="C2329" t="s">
        <v>81</v>
      </c>
      <c r="D2329" t="s">
        <v>12</v>
      </c>
      <c r="E2329" t="s">
        <v>6</v>
      </c>
      <c r="F2329" s="19">
        <v>0.875</v>
      </c>
      <c r="G2329" s="25">
        <v>21</v>
      </c>
      <c r="H2329" s="19" t="str">
        <f t="shared" si="40"/>
        <v>Midtown Tunnel Toward Va Beach Non-Summer Saturday 21</v>
      </c>
      <c r="I2329" s="14">
        <f>+MT!H53</f>
        <v>346.28571428571428</v>
      </c>
    </row>
    <row r="2330" spans="1:9" x14ac:dyDescent="0.25">
      <c r="A2330" t="s">
        <v>62</v>
      </c>
      <c r="B2330" t="s">
        <v>50</v>
      </c>
      <c r="C2330" t="s">
        <v>81</v>
      </c>
      <c r="D2330" t="s">
        <v>12</v>
      </c>
      <c r="E2330" t="s">
        <v>6</v>
      </c>
      <c r="F2330" s="19">
        <v>0.91666666666666696</v>
      </c>
      <c r="G2330" s="25">
        <v>22</v>
      </c>
      <c r="H2330" s="19" t="str">
        <f t="shared" si="40"/>
        <v>Midtown Tunnel Toward Va Beach Non-Summer Saturday 22</v>
      </c>
      <c r="I2330" s="11">
        <f>+MT!H54</f>
        <v>307.47619047619048</v>
      </c>
    </row>
    <row r="2331" spans="1:9" ht="15.75" thickBot="1" x14ac:dyDescent="0.3">
      <c r="A2331" t="s">
        <v>62</v>
      </c>
      <c r="B2331" t="s">
        <v>50</v>
      </c>
      <c r="C2331" t="s">
        <v>81</v>
      </c>
      <c r="D2331" t="s">
        <v>12</v>
      </c>
      <c r="E2331" t="s">
        <v>6</v>
      </c>
      <c r="F2331" s="19">
        <v>0.95833333333333304</v>
      </c>
      <c r="G2331" s="25">
        <v>23</v>
      </c>
      <c r="H2331" s="19" t="str">
        <f t="shared" si="40"/>
        <v>Midtown Tunnel Toward Va Beach Non-Summer Saturday 23</v>
      </c>
      <c r="I2331" s="16">
        <f>+MT!H55</f>
        <v>226</v>
      </c>
    </row>
    <row r="2332" spans="1:9" x14ac:dyDescent="0.25">
      <c r="A2332" t="s">
        <v>62</v>
      </c>
      <c r="B2332" t="s">
        <v>50</v>
      </c>
      <c r="C2332" t="s">
        <v>81</v>
      </c>
      <c r="D2332" t="s">
        <v>12</v>
      </c>
      <c r="E2332" t="s">
        <v>7</v>
      </c>
      <c r="F2332" s="19">
        <v>0</v>
      </c>
      <c r="G2332" s="25">
        <v>0</v>
      </c>
      <c r="H2332" s="19" t="str">
        <f t="shared" si="40"/>
        <v>Midtown Tunnel Toward Va Beach Non-Summer Sunday 0</v>
      </c>
      <c r="I2332" s="13">
        <f>+MT!I32</f>
        <v>140.42857142857144</v>
      </c>
    </row>
    <row r="2333" spans="1:9" x14ac:dyDescent="0.25">
      <c r="A2333" t="s">
        <v>62</v>
      </c>
      <c r="B2333" t="s">
        <v>50</v>
      </c>
      <c r="C2333" t="s">
        <v>81</v>
      </c>
      <c r="D2333" t="s">
        <v>12</v>
      </c>
      <c r="E2333" t="s">
        <v>7</v>
      </c>
      <c r="F2333" s="19">
        <v>4.1666666666666664E-2</v>
      </c>
      <c r="G2333" s="25">
        <v>1</v>
      </c>
      <c r="H2333" s="19" t="str">
        <f t="shared" si="40"/>
        <v>Midtown Tunnel Toward Va Beach Non-Summer Sunday 1</v>
      </c>
      <c r="I2333" s="15">
        <f>+MT!I33</f>
        <v>90.238095238095241</v>
      </c>
    </row>
    <row r="2334" spans="1:9" x14ac:dyDescent="0.25">
      <c r="A2334" t="s">
        <v>62</v>
      </c>
      <c r="B2334" t="s">
        <v>50</v>
      </c>
      <c r="C2334" t="s">
        <v>81</v>
      </c>
      <c r="D2334" t="s">
        <v>12</v>
      </c>
      <c r="E2334" t="s">
        <v>7</v>
      </c>
      <c r="F2334" s="19">
        <v>8.3333333333333329E-2</v>
      </c>
      <c r="G2334" s="25">
        <v>2</v>
      </c>
      <c r="H2334" s="19" t="str">
        <f t="shared" si="40"/>
        <v>Midtown Tunnel Toward Va Beach Non-Summer Sunday 2</v>
      </c>
      <c r="I2334" s="13">
        <f>+MT!I34</f>
        <v>72.7</v>
      </c>
    </row>
    <row r="2335" spans="1:9" x14ac:dyDescent="0.25">
      <c r="A2335" t="s">
        <v>62</v>
      </c>
      <c r="B2335" t="s">
        <v>50</v>
      </c>
      <c r="C2335" t="s">
        <v>81</v>
      </c>
      <c r="D2335" t="s">
        <v>12</v>
      </c>
      <c r="E2335" t="s">
        <v>7</v>
      </c>
      <c r="F2335" s="19">
        <v>0.125</v>
      </c>
      <c r="G2335" s="25">
        <v>3</v>
      </c>
      <c r="H2335" s="19" t="str">
        <f t="shared" si="40"/>
        <v>Midtown Tunnel Toward Va Beach Non-Summer Sunday 3</v>
      </c>
      <c r="I2335" s="15">
        <f>+MT!I35</f>
        <v>63.285714285714285</v>
      </c>
    </row>
    <row r="2336" spans="1:9" x14ac:dyDescent="0.25">
      <c r="A2336" t="s">
        <v>62</v>
      </c>
      <c r="B2336" t="s">
        <v>50</v>
      </c>
      <c r="C2336" t="s">
        <v>81</v>
      </c>
      <c r="D2336" t="s">
        <v>12</v>
      </c>
      <c r="E2336" t="s">
        <v>7</v>
      </c>
      <c r="F2336" s="19">
        <v>0.16666666666666699</v>
      </c>
      <c r="G2336" s="25">
        <v>4</v>
      </c>
      <c r="H2336" s="19" t="str">
        <f t="shared" si="40"/>
        <v>Midtown Tunnel Toward Va Beach Non-Summer Sunday 4</v>
      </c>
      <c r="I2336" s="13">
        <f>+MT!I36</f>
        <v>74.333333333333329</v>
      </c>
    </row>
    <row r="2337" spans="1:9" x14ac:dyDescent="0.25">
      <c r="A2337" t="s">
        <v>62</v>
      </c>
      <c r="B2337" t="s">
        <v>50</v>
      </c>
      <c r="C2337" t="s">
        <v>81</v>
      </c>
      <c r="D2337" t="s">
        <v>12</v>
      </c>
      <c r="E2337" t="s">
        <v>7</v>
      </c>
      <c r="F2337" s="19">
        <v>0.20833333333333301</v>
      </c>
      <c r="G2337" s="25">
        <v>5</v>
      </c>
      <c r="H2337" s="19" t="str">
        <f t="shared" si="40"/>
        <v>Midtown Tunnel Toward Va Beach Non-Summer Sunday 5</v>
      </c>
      <c r="I2337" s="15">
        <f>+MT!I37</f>
        <v>164.0952380952381</v>
      </c>
    </row>
    <row r="2338" spans="1:9" x14ac:dyDescent="0.25">
      <c r="A2338" t="s">
        <v>62</v>
      </c>
      <c r="B2338" t="s">
        <v>50</v>
      </c>
      <c r="C2338" t="s">
        <v>81</v>
      </c>
      <c r="D2338" t="s">
        <v>12</v>
      </c>
      <c r="E2338" t="s">
        <v>7</v>
      </c>
      <c r="F2338" s="19">
        <v>0.25</v>
      </c>
      <c r="G2338" s="25">
        <v>6</v>
      </c>
      <c r="H2338" s="19" t="str">
        <f t="shared" si="40"/>
        <v>Midtown Tunnel Toward Va Beach Non-Summer Sunday 6</v>
      </c>
      <c r="I2338" s="13">
        <f>+MT!I38</f>
        <v>315.23809523809524</v>
      </c>
    </row>
    <row r="2339" spans="1:9" x14ac:dyDescent="0.25">
      <c r="A2339" t="s">
        <v>62</v>
      </c>
      <c r="B2339" t="s">
        <v>50</v>
      </c>
      <c r="C2339" t="s">
        <v>81</v>
      </c>
      <c r="D2339" t="s">
        <v>12</v>
      </c>
      <c r="E2339" t="s">
        <v>7</v>
      </c>
      <c r="F2339" s="19">
        <v>0.29166666666666702</v>
      </c>
      <c r="G2339" s="25">
        <v>7</v>
      </c>
      <c r="H2339" s="19" t="str">
        <f t="shared" si="40"/>
        <v>Midtown Tunnel Toward Va Beach Non-Summer Sunday 7</v>
      </c>
      <c r="I2339" s="15">
        <f>+MT!I39</f>
        <v>295.1904761904762</v>
      </c>
    </row>
    <row r="2340" spans="1:9" x14ac:dyDescent="0.25">
      <c r="A2340" t="s">
        <v>62</v>
      </c>
      <c r="B2340" t="s">
        <v>50</v>
      </c>
      <c r="C2340" t="s">
        <v>81</v>
      </c>
      <c r="D2340" t="s">
        <v>12</v>
      </c>
      <c r="E2340" t="s">
        <v>7</v>
      </c>
      <c r="F2340" s="19">
        <v>0.33333333333333298</v>
      </c>
      <c r="G2340" s="25">
        <v>8</v>
      </c>
      <c r="H2340" s="19" t="str">
        <f t="shared" si="40"/>
        <v>Midtown Tunnel Toward Va Beach Non-Summer Sunday 8</v>
      </c>
      <c r="I2340" s="13">
        <f>+MT!I40</f>
        <v>346.04761904761904</v>
      </c>
    </row>
    <row r="2341" spans="1:9" x14ac:dyDescent="0.25">
      <c r="A2341" t="s">
        <v>62</v>
      </c>
      <c r="B2341" t="s">
        <v>50</v>
      </c>
      <c r="C2341" t="s">
        <v>81</v>
      </c>
      <c r="D2341" t="s">
        <v>12</v>
      </c>
      <c r="E2341" t="s">
        <v>7</v>
      </c>
      <c r="F2341" s="19">
        <v>0.375</v>
      </c>
      <c r="G2341" s="25">
        <v>9</v>
      </c>
      <c r="H2341" s="19" t="str">
        <f t="shared" ref="H2341:H2355" si="41">+CONCATENATE(A2341," ",C2341," ",D2341," ",E2341," ",G2341)</f>
        <v>Midtown Tunnel Toward Va Beach Non-Summer Sunday 9</v>
      </c>
      <c r="I2341" s="15">
        <f>+MT!I41</f>
        <v>467.61904761904759</v>
      </c>
    </row>
    <row r="2342" spans="1:9" x14ac:dyDescent="0.25">
      <c r="A2342" t="s">
        <v>62</v>
      </c>
      <c r="B2342" t="s">
        <v>50</v>
      </c>
      <c r="C2342" t="s">
        <v>81</v>
      </c>
      <c r="D2342" t="s">
        <v>12</v>
      </c>
      <c r="E2342" t="s">
        <v>7</v>
      </c>
      <c r="F2342" s="19">
        <v>0.41666666666666702</v>
      </c>
      <c r="G2342" s="25">
        <v>10</v>
      </c>
      <c r="H2342" s="19" t="str">
        <f t="shared" si="41"/>
        <v>Midtown Tunnel Toward Va Beach Non-Summer Sunday 10</v>
      </c>
      <c r="I2342" s="13">
        <f>+MT!I42</f>
        <v>563.28571428571422</v>
      </c>
    </row>
    <row r="2343" spans="1:9" x14ac:dyDescent="0.25">
      <c r="A2343" t="s">
        <v>62</v>
      </c>
      <c r="B2343" t="s">
        <v>50</v>
      </c>
      <c r="C2343" t="s">
        <v>81</v>
      </c>
      <c r="D2343" t="s">
        <v>12</v>
      </c>
      <c r="E2343" t="s">
        <v>7</v>
      </c>
      <c r="F2343" s="19">
        <v>0.45833333333333298</v>
      </c>
      <c r="G2343" s="25">
        <v>11</v>
      </c>
      <c r="H2343" s="19" t="str">
        <f t="shared" si="41"/>
        <v>Midtown Tunnel Toward Va Beach Non-Summer Sunday 11</v>
      </c>
      <c r="I2343" s="15">
        <f>+MT!I43</f>
        <v>533.95238095238096</v>
      </c>
    </row>
    <row r="2344" spans="1:9" x14ac:dyDescent="0.25">
      <c r="A2344" t="s">
        <v>62</v>
      </c>
      <c r="B2344" t="s">
        <v>50</v>
      </c>
      <c r="C2344" t="s">
        <v>81</v>
      </c>
      <c r="D2344" t="s">
        <v>12</v>
      </c>
      <c r="E2344" t="s">
        <v>7</v>
      </c>
      <c r="F2344" s="19">
        <v>0.5</v>
      </c>
      <c r="G2344" s="25">
        <v>12</v>
      </c>
      <c r="H2344" s="19" t="str">
        <f t="shared" si="41"/>
        <v>Midtown Tunnel Toward Va Beach Non-Summer Sunday 12</v>
      </c>
      <c r="I2344" s="13">
        <f>+MT!I44</f>
        <v>579.90476190476193</v>
      </c>
    </row>
    <row r="2345" spans="1:9" x14ac:dyDescent="0.25">
      <c r="A2345" t="s">
        <v>62</v>
      </c>
      <c r="B2345" t="s">
        <v>50</v>
      </c>
      <c r="C2345" t="s">
        <v>81</v>
      </c>
      <c r="D2345" t="s">
        <v>12</v>
      </c>
      <c r="E2345" t="s">
        <v>7</v>
      </c>
      <c r="F2345" s="19">
        <v>0.54166666666666696</v>
      </c>
      <c r="G2345" s="25">
        <v>13</v>
      </c>
      <c r="H2345" s="19" t="str">
        <f t="shared" si="41"/>
        <v>Midtown Tunnel Toward Va Beach Non-Summer Sunday 13</v>
      </c>
      <c r="I2345" s="15">
        <f>+MT!I45</f>
        <v>599.61904761904771</v>
      </c>
    </row>
    <row r="2346" spans="1:9" x14ac:dyDescent="0.25">
      <c r="A2346" t="s">
        <v>62</v>
      </c>
      <c r="B2346" t="s">
        <v>50</v>
      </c>
      <c r="C2346" t="s">
        <v>81</v>
      </c>
      <c r="D2346" t="s">
        <v>12</v>
      </c>
      <c r="E2346" t="s">
        <v>7</v>
      </c>
      <c r="F2346" s="19">
        <v>0.58333333333333304</v>
      </c>
      <c r="G2346" s="25">
        <v>14</v>
      </c>
      <c r="H2346" s="19" t="str">
        <f t="shared" si="41"/>
        <v>Midtown Tunnel Toward Va Beach Non-Summer Sunday 14</v>
      </c>
      <c r="I2346" s="13">
        <f>+MT!I46</f>
        <v>615.09523809523807</v>
      </c>
    </row>
    <row r="2347" spans="1:9" x14ac:dyDescent="0.25">
      <c r="A2347" t="s">
        <v>62</v>
      </c>
      <c r="B2347" t="s">
        <v>50</v>
      </c>
      <c r="C2347" t="s">
        <v>81</v>
      </c>
      <c r="D2347" t="s">
        <v>12</v>
      </c>
      <c r="E2347" t="s">
        <v>7</v>
      </c>
      <c r="F2347" s="19">
        <v>0.625</v>
      </c>
      <c r="G2347" s="25">
        <v>15</v>
      </c>
      <c r="H2347" s="19" t="str">
        <f t="shared" si="41"/>
        <v>Midtown Tunnel Toward Va Beach Non-Summer Sunday 15</v>
      </c>
      <c r="I2347" s="15">
        <f>+MT!I47</f>
        <v>550.76190476190482</v>
      </c>
    </row>
    <row r="2348" spans="1:9" x14ac:dyDescent="0.25">
      <c r="A2348" t="s">
        <v>62</v>
      </c>
      <c r="B2348" t="s">
        <v>50</v>
      </c>
      <c r="C2348" t="s">
        <v>81</v>
      </c>
      <c r="D2348" t="s">
        <v>12</v>
      </c>
      <c r="E2348" t="s">
        <v>7</v>
      </c>
      <c r="F2348" s="19">
        <v>0.66666666666666696</v>
      </c>
      <c r="G2348" s="25">
        <v>16</v>
      </c>
      <c r="H2348" s="19" t="str">
        <f t="shared" si="41"/>
        <v>Midtown Tunnel Toward Va Beach Non-Summer Sunday 16</v>
      </c>
      <c r="I2348" s="13">
        <f>+MT!I48</f>
        <v>544.80952380952385</v>
      </c>
    </row>
    <row r="2349" spans="1:9" x14ac:dyDescent="0.25">
      <c r="A2349" t="s">
        <v>62</v>
      </c>
      <c r="B2349" t="s">
        <v>50</v>
      </c>
      <c r="C2349" t="s">
        <v>81</v>
      </c>
      <c r="D2349" t="s">
        <v>12</v>
      </c>
      <c r="E2349" t="s">
        <v>7</v>
      </c>
      <c r="F2349" s="19">
        <v>0.70833333333333304</v>
      </c>
      <c r="G2349" s="25">
        <v>17</v>
      </c>
      <c r="H2349" s="19" t="str">
        <f t="shared" si="41"/>
        <v>Midtown Tunnel Toward Va Beach Non-Summer Sunday 17</v>
      </c>
      <c r="I2349" s="15">
        <f>+MT!I49</f>
        <v>545.04761904761904</v>
      </c>
    </row>
    <row r="2350" spans="1:9" x14ac:dyDescent="0.25">
      <c r="A2350" t="s">
        <v>62</v>
      </c>
      <c r="B2350" t="s">
        <v>50</v>
      </c>
      <c r="C2350" t="s">
        <v>81</v>
      </c>
      <c r="D2350" t="s">
        <v>12</v>
      </c>
      <c r="E2350" t="s">
        <v>7</v>
      </c>
      <c r="F2350" s="19">
        <v>0.75</v>
      </c>
      <c r="G2350" s="25">
        <v>18</v>
      </c>
      <c r="H2350" s="19" t="str">
        <f t="shared" si="41"/>
        <v>Midtown Tunnel Toward Va Beach Non-Summer Sunday 18</v>
      </c>
      <c r="I2350" s="13">
        <f>+MT!I50</f>
        <v>538.71428571428578</v>
      </c>
    </row>
    <row r="2351" spans="1:9" x14ac:dyDescent="0.25">
      <c r="A2351" t="s">
        <v>62</v>
      </c>
      <c r="B2351" t="s">
        <v>50</v>
      </c>
      <c r="C2351" t="s">
        <v>81</v>
      </c>
      <c r="D2351" t="s">
        <v>12</v>
      </c>
      <c r="E2351" t="s">
        <v>7</v>
      </c>
      <c r="F2351" s="19">
        <v>0.79166666666666696</v>
      </c>
      <c r="G2351" s="25">
        <v>19</v>
      </c>
      <c r="H2351" s="19" t="str">
        <f t="shared" si="41"/>
        <v>Midtown Tunnel Toward Va Beach Non-Summer Sunday 19</v>
      </c>
      <c r="I2351" s="15">
        <f>+MT!I51</f>
        <v>373.47619047619048</v>
      </c>
    </row>
    <row r="2352" spans="1:9" x14ac:dyDescent="0.25">
      <c r="A2352" t="s">
        <v>62</v>
      </c>
      <c r="B2352" t="s">
        <v>50</v>
      </c>
      <c r="C2352" t="s">
        <v>81</v>
      </c>
      <c r="D2352" t="s">
        <v>12</v>
      </c>
      <c r="E2352" t="s">
        <v>7</v>
      </c>
      <c r="F2352" s="19">
        <v>0.83333333333333304</v>
      </c>
      <c r="G2352" s="25">
        <v>20</v>
      </c>
      <c r="H2352" s="19" t="str">
        <f t="shared" si="41"/>
        <v>Midtown Tunnel Toward Va Beach Non-Summer Sunday 20</v>
      </c>
      <c r="I2352" s="13">
        <f>+MT!I52</f>
        <v>322.57142857142856</v>
      </c>
    </row>
    <row r="2353" spans="1:9" x14ac:dyDescent="0.25">
      <c r="A2353" t="s">
        <v>62</v>
      </c>
      <c r="B2353" t="s">
        <v>50</v>
      </c>
      <c r="C2353" t="s">
        <v>81</v>
      </c>
      <c r="D2353" t="s">
        <v>12</v>
      </c>
      <c r="E2353" t="s">
        <v>7</v>
      </c>
      <c r="F2353" s="19">
        <v>0.875</v>
      </c>
      <c r="G2353" s="25">
        <v>21</v>
      </c>
      <c r="H2353" s="19" t="str">
        <f t="shared" si="41"/>
        <v>Midtown Tunnel Toward Va Beach Non-Summer Sunday 21</v>
      </c>
      <c r="I2353" s="15">
        <f>+MT!I53</f>
        <v>274.42857142857144</v>
      </c>
    </row>
    <row r="2354" spans="1:9" x14ac:dyDescent="0.25">
      <c r="A2354" t="s">
        <v>62</v>
      </c>
      <c r="B2354" t="s">
        <v>50</v>
      </c>
      <c r="C2354" t="s">
        <v>81</v>
      </c>
      <c r="D2354" t="s">
        <v>12</v>
      </c>
      <c r="E2354" t="s">
        <v>7</v>
      </c>
      <c r="F2354" s="19">
        <v>0.91666666666666696</v>
      </c>
      <c r="G2354" s="25">
        <v>22</v>
      </c>
      <c r="H2354" s="19" t="str">
        <f t="shared" si="41"/>
        <v>Midtown Tunnel Toward Va Beach Non-Summer Sunday 22</v>
      </c>
      <c r="I2354" s="13">
        <f>+MT!I54</f>
        <v>233.66666666666666</v>
      </c>
    </row>
    <row r="2355" spans="1:9" ht="15.75" thickBot="1" x14ac:dyDescent="0.3">
      <c r="A2355" s="29" t="s">
        <v>62</v>
      </c>
      <c r="B2355" s="29" t="s">
        <v>50</v>
      </c>
      <c r="C2355" s="29" t="s">
        <v>81</v>
      </c>
      <c r="D2355" s="29" t="s">
        <v>12</v>
      </c>
      <c r="E2355" s="29" t="s">
        <v>7</v>
      </c>
      <c r="F2355" s="30">
        <v>0.95833333333333304</v>
      </c>
      <c r="G2355" s="31">
        <v>23</v>
      </c>
      <c r="H2355" s="30" t="str">
        <f t="shared" si="41"/>
        <v>Midtown Tunnel Toward Va Beach Non-Summer Sunday 23</v>
      </c>
      <c r="I2355" s="17">
        <f>+MT!I55</f>
        <v>153.80952380952382</v>
      </c>
    </row>
    <row r="2356" spans="1:9" x14ac:dyDescent="0.25">
      <c r="A2356" t="s">
        <v>62</v>
      </c>
      <c r="B2356" t="s">
        <v>53</v>
      </c>
      <c r="C2356" t="s">
        <v>80</v>
      </c>
      <c r="D2356" t="s">
        <v>11</v>
      </c>
      <c r="E2356" t="s">
        <v>1</v>
      </c>
      <c r="F2356" s="19">
        <v>0</v>
      </c>
      <c r="G2356" s="25">
        <v>0</v>
      </c>
      <c r="H2356" s="19" t="str">
        <f>+CONCATENATE(A2356," ",C2356," ",D2356," ",E2356," ",G2356)</f>
        <v>Midtown Tunnel Away from Va Beach Summer Monday 0</v>
      </c>
      <c r="I2356" s="11">
        <f>+MT!M7</f>
        <v>153.92857142857144</v>
      </c>
    </row>
    <row r="2357" spans="1:9" x14ac:dyDescent="0.25">
      <c r="A2357" t="s">
        <v>62</v>
      </c>
      <c r="B2357" t="s">
        <v>53</v>
      </c>
      <c r="C2357" t="s">
        <v>80</v>
      </c>
      <c r="D2357" t="s">
        <v>11</v>
      </c>
      <c r="E2357" t="s">
        <v>1</v>
      </c>
      <c r="F2357" s="19">
        <v>4.1666666666666664E-2</v>
      </c>
      <c r="G2357" s="25">
        <v>1</v>
      </c>
      <c r="H2357" s="19" t="str">
        <f t="shared" ref="H2357:H2420" si="42">+CONCATENATE(A2357," ",C2357," ",D2357," ",E2357," ",G2357)</f>
        <v>Midtown Tunnel Away from Va Beach Summer Monday 1</v>
      </c>
      <c r="I2357" s="14">
        <f>+MT!M8</f>
        <v>76.785714285714278</v>
      </c>
    </row>
    <row r="2358" spans="1:9" x14ac:dyDescent="0.25">
      <c r="A2358" t="s">
        <v>62</v>
      </c>
      <c r="B2358" t="s">
        <v>53</v>
      </c>
      <c r="C2358" t="s">
        <v>80</v>
      </c>
      <c r="D2358" t="s">
        <v>11</v>
      </c>
      <c r="E2358" t="s">
        <v>1</v>
      </c>
      <c r="F2358" s="19">
        <v>8.3333333333333329E-2</v>
      </c>
      <c r="G2358" s="25">
        <v>2</v>
      </c>
      <c r="H2358" s="19" t="str">
        <f t="shared" si="42"/>
        <v>Midtown Tunnel Away from Va Beach Summer Monday 2</v>
      </c>
      <c r="I2358" s="11">
        <f>+MT!M9</f>
        <v>67.428571428571416</v>
      </c>
    </row>
    <row r="2359" spans="1:9" x14ac:dyDescent="0.25">
      <c r="A2359" t="s">
        <v>62</v>
      </c>
      <c r="B2359" t="s">
        <v>53</v>
      </c>
      <c r="C2359" t="s">
        <v>80</v>
      </c>
      <c r="D2359" t="s">
        <v>11</v>
      </c>
      <c r="E2359" t="s">
        <v>1</v>
      </c>
      <c r="F2359" s="19">
        <v>0.125</v>
      </c>
      <c r="G2359" s="25">
        <v>3</v>
      </c>
      <c r="H2359" s="19" t="str">
        <f t="shared" si="42"/>
        <v>Midtown Tunnel Away from Va Beach Summer Monday 3</v>
      </c>
      <c r="I2359" s="14">
        <f>+MT!M10</f>
        <v>68</v>
      </c>
    </row>
    <row r="2360" spans="1:9" x14ac:dyDescent="0.25">
      <c r="A2360" t="s">
        <v>62</v>
      </c>
      <c r="B2360" t="s">
        <v>53</v>
      </c>
      <c r="C2360" t="s">
        <v>80</v>
      </c>
      <c r="D2360" t="s">
        <v>11</v>
      </c>
      <c r="E2360" t="s">
        <v>1</v>
      </c>
      <c r="F2360" s="19">
        <v>0.16666666666666699</v>
      </c>
      <c r="G2360" s="25">
        <v>4</v>
      </c>
      <c r="H2360" s="19" t="str">
        <f t="shared" si="42"/>
        <v>Midtown Tunnel Away from Va Beach Summer Monday 4</v>
      </c>
      <c r="I2360" s="11">
        <f>+MT!M11</f>
        <v>189.78571428571428</v>
      </c>
    </row>
    <row r="2361" spans="1:9" x14ac:dyDescent="0.25">
      <c r="A2361" t="s">
        <v>62</v>
      </c>
      <c r="B2361" t="s">
        <v>53</v>
      </c>
      <c r="C2361" t="s">
        <v>80</v>
      </c>
      <c r="D2361" t="s">
        <v>11</v>
      </c>
      <c r="E2361" t="s">
        <v>1</v>
      </c>
      <c r="F2361" s="19">
        <v>0.20833333333333301</v>
      </c>
      <c r="G2361" s="25">
        <v>5</v>
      </c>
      <c r="H2361" s="19" t="str">
        <f t="shared" si="42"/>
        <v>Midtown Tunnel Away from Va Beach Summer Monday 5</v>
      </c>
      <c r="I2361" s="14">
        <f>+MT!M12</f>
        <v>585.92857142857144</v>
      </c>
    </row>
    <row r="2362" spans="1:9" x14ac:dyDescent="0.25">
      <c r="A2362" t="s">
        <v>62</v>
      </c>
      <c r="B2362" t="s">
        <v>53</v>
      </c>
      <c r="C2362" t="s">
        <v>80</v>
      </c>
      <c r="D2362" t="s">
        <v>11</v>
      </c>
      <c r="E2362" t="s">
        <v>1</v>
      </c>
      <c r="F2362" s="19">
        <v>0.25</v>
      </c>
      <c r="G2362" s="25">
        <v>6</v>
      </c>
      <c r="H2362" s="19" t="str">
        <f t="shared" si="42"/>
        <v>Midtown Tunnel Away from Va Beach Summer Monday 6</v>
      </c>
      <c r="I2362" s="11">
        <f>+MT!M13</f>
        <v>1055.7142857142858</v>
      </c>
    </row>
    <row r="2363" spans="1:9" x14ac:dyDescent="0.25">
      <c r="A2363" t="s">
        <v>62</v>
      </c>
      <c r="B2363" t="s">
        <v>53</v>
      </c>
      <c r="C2363" t="s">
        <v>80</v>
      </c>
      <c r="D2363" t="s">
        <v>11</v>
      </c>
      <c r="E2363" t="s">
        <v>1</v>
      </c>
      <c r="F2363" s="19">
        <v>0.29166666666666702</v>
      </c>
      <c r="G2363" s="25">
        <v>7</v>
      </c>
      <c r="H2363" s="19" t="str">
        <f t="shared" si="42"/>
        <v>Midtown Tunnel Away from Va Beach Summer Monday 7</v>
      </c>
      <c r="I2363" s="14">
        <f>+MT!M14</f>
        <v>1130.7857142857142</v>
      </c>
    </row>
    <row r="2364" spans="1:9" x14ac:dyDescent="0.25">
      <c r="A2364" t="s">
        <v>62</v>
      </c>
      <c r="B2364" t="s">
        <v>53</v>
      </c>
      <c r="C2364" t="s">
        <v>80</v>
      </c>
      <c r="D2364" t="s">
        <v>11</v>
      </c>
      <c r="E2364" t="s">
        <v>1</v>
      </c>
      <c r="F2364" s="19">
        <v>0.33333333333333298</v>
      </c>
      <c r="G2364" s="25">
        <v>8</v>
      </c>
      <c r="H2364" s="19" t="str">
        <f t="shared" si="42"/>
        <v>Midtown Tunnel Away from Va Beach Summer Monday 8</v>
      </c>
      <c r="I2364" s="11">
        <f>+MT!M15</f>
        <v>808.42857142857144</v>
      </c>
    </row>
    <row r="2365" spans="1:9" x14ac:dyDescent="0.25">
      <c r="A2365" t="s">
        <v>62</v>
      </c>
      <c r="B2365" t="s">
        <v>53</v>
      </c>
      <c r="C2365" t="s">
        <v>80</v>
      </c>
      <c r="D2365" t="s">
        <v>11</v>
      </c>
      <c r="E2365" t="s">
        <v>1</v>
      </c>
      <c r="F2365" s="19">
        <v>0.375</v>
      </c>
      <c r="G2365" s="25">
        <v>9</v>
      </c>
      <c r="H2365" s="19" t="str">
        <f t="shared" si="42"/>
        <v>Midtown Tunnel Away from Va Beach Summer Monday 9</v>
      </c>
      <c r="I2365" s="14">
        <f>+MT!M16</f>
        <v>699.07142857142867</v>
      </c>
    </row>
    <row r="2366" spans="1:9" x14ac:dyDescent="0.25">
      <c r="A2366" t="s">
        <v>62</v>
      </c>
      <c r="B2366" t="s">
        <v>53</v>
      </c>
      <c r="C2366" t="s">
        <v>80</v>
      </c>
      <c r="D2366" t="s">
        <v>11</v>
      </c>
      <c r="E2366" t="s">
        <v>1</v>
      </c>
      <c r="F2366" s="19">
        <v>0.41666666666666702</v>
      </c>
      <c r="G2366" s="25">
        <v>10</v>
      </c>
      <c r="H2366" s="19" t="str">
        <f t="shared" si="42"/>
        <v>Midtown Tunnel Away from Va Beach Summer Monday 10</v>
      </c>
      <c r="I2366" s="11">
        <f>+MT!M17</f>
        <v>716.64285714285711</v>
      </c>
    </row>
    <row r="2367" spans="1:9" x14ac:dyDescent="0.25">
      <c r="A2367" t="s">
        <v>62</v>
      </c>
      <c r="B2367" t="s">
        <v>53</v>
      </c>
      <c r="C2367" t="s">
        <v>80</v>
      </c>
      <c r="D2367" t="s">
        <v>11</v>
      </c>
      <c r="E2367" t="s">
        <v>1</v>
      </c>
      <c r="F2367" s="19">
        <v>0.45833333333333298</v>
      </c>
      <c r="G2367" s="25">
        <v>11</v>
      </c>
      <c r="H2367" s="19" t="str">
        <f t="shared" si="42"/>
        <v>Midtown Tunnel Away from Va Beach Summer Monday 11</v>
      </c>
      <c r="I2367" s="14">
        <f>+MT!M18</f>
        <v>829.5</v>
      </c>
    </row>
    <row r="2368" spans="1:9" x14ac:dyDescent="0.25">
      <c r="A2368" t="s">
        <v>62</v>
      </c>
      <c r="B2368" t="s">
        <v>53</v>
      </c>
      <c r="C2368" t="s">
        <v>80</v>
      </c>
      <c r="D2368" t="s">
        <v>11</v>
      </c>
      <c r="E2368" t="s">
        <v>1</v>
      </c>
      <c r="F2368" s="19">
        <v>0.5</v>
      </c>
      <c r="G2368" s="25">
        <v>12</v>
      </c>
      <c r="H2368" s="19" t="str">
        <f t="shared" si="42"/>
        <v>Midtown Tunnel Away from Va Beach Summer Monday 12</v>
      </c>
      <c r="I2368" s="11">
        <f>+MT!M19</f>
        <v>904.57142857142856</v>
      </c>
    </row>
    <row r="2369" spans="1:9" x14ac:dyDescent="0.25">
      <c r="A2369" t="s">
        <v>62</v>
      </c>
      <c r="B2369" t="s">
        <v>53</v>
      </c>
      <c r="C2369" t="s">
        <v>80</v>
      </c>
      <c r="D2369" t="s">
        <v>11</v>
      </c>
      <c r="E2369" t="s">
        <v>1</v>
      </c>
      <c r="F2369" s="19">
        <v>0.54166666666666696</v>
      </c>
      <c r="G2369" s="25">
        <v>13</v>
      </c>
      <c r="H2369" s="19" t="str">
        <f t="shared" si="42"/>
        <v>Midtown Tunnel Away from Va Beach Summer Monday 13</v>
      </c>
      <c r="I2369" s="14">
        <f>+MT!M20</f>
        <v>978.07142857142856</v>
      </c>
    </row>
    <row r="2370" spans="1:9" x14ac:dyDescent="0.25">
      <c r="A2370" t="s">
        <v>62</v>
      </c>
      <c r="B2370" t="s">
        <v>53</v>
      </c>
      <c r="C2370" t="s">
        <v>80</v>
      </c>
      <c r="D2370" t="s">
        <v>11</v>
      </c>
      <c r="E2370" t="s">
        <v>1</v>
      </c>
      <c r="F2370" s="19">
        <v>0.58333333333333304</v>
      </c>
      <c r="G2370" s="25">
        <v>14</v>
      </c>
      <c r="H2370" s="19" t="str">
        <f t="shared" si="42"/>
        <v>Midtown Tunnel Away from Va Beach Summer Monday 14</v>
      </c>
      <c r="I2370" s="11">
        <f>+MT!M21</f>
        <v>1269</v>
      </c>
    </row>
    <row r="2371" spans="1:9" x14ac:dyDescent="0.25">
      <c r="A2371" t="s">
        <v>62</v>
      </c>
      <c r="B2371" t="s">
        <v>53</v>
      </c>
      <c r="C2371" t="s">
        <v>80</v>
      </c>
      <c r="D2371" t="s">
        <v>11</v>
      </c>
      <c r="E2371" t="s">
        <v>1</v>
      </c>
      <c r="F2371" s="19">
        <v>0.625</v>
      </c>
      <c r="G2371" s="25">
        <v>15</v>
      </c>
      <c r="H2371" s="19" t="str">
        <f t="shared" si="42"/>
        <v>Midtown Tunnel Away from Va Beach Summer Monday 15</v>
      </c>
      <c r="I2371" s="14">
        <f>+MT!M22</f>
        <v>1388.6428571428573</v>
      </c>
    </row>
    <row r="2372" spans="1:9" x14ac:dyDescent="0.25">
      <c r="A2372" t="s">
        <v>62</v>
      </c>
      <c r="B2372" t="s">
        <v>53</v>
      </c>
      <c r="C2372" t="s">
        <v>80</v>
      </c>
      <c r="D2372" t="s">
        <v>11</v>
      </c>
      <c r="E2372" t="s">
        <v>1</v>
      </c>
      <c r="F2372" s="19">
        <v>0.66666666666666696</v>
      </c>
      <c r="G2372" s="25">
        <v>16</v>
      </c>
      <c r="H2372" s="19" t="str">
        <f t="shared" si="42"/>
        <v>Midtown Tunnel Away from Va Beach Summer Monday 16</v>
      </c>
      <c r="I2372" s="11">
        <f>+MT!M23</f>
        <v>1421.4285714285713</v>
      </c>
    </row>
    <row r="2373" spans="1:9" x14ac:dyDescent="0.25">
      <c r="A2373" t="s">
        <v>62</v>
      </c>
      <c r="B2373" t="s">
        <v>53</v>
      </c>
      <c r="C2373" t="s">
        <v>80</v>
      </c>
      <c r="D2373" t="s">
        <v>11</v>
      </c>
      <c r="E2373" t="s">
        <v>1</v>
      </c>
      <c r="F2373" s="19">
        <v>0.70833333333333304</v>
      </c>
      <c r="G2373" s="25">
        <v>17</v>
      </c>
      <c r="H2373" s="19" t="str">
        <f t="shared" si="42"/>
        <v>Midtown Tunnel Away from Va Beach Summer Monday 17</v>
      </c>
      <c r="I2373" s="14">
        <f>+MT!M24</f>
        <v>1360.4285714285716</v>
      </c>
    </row>
    <row r="2374" spans="1:9" x14ac:dyDescent="0.25">
      <c r="A2374" t="s">
        <v>62</v>
      </c>
      <c r="B2374" t="s">
        <v>53</v>
      </c>
      <c r="C2374" t="s">
        <v>80</v>
      </c>
      <c r="D2374" t="s">
        <v>11</v>
      </c>
      <c r="E2374" t="s">
        <v>1</v>
      </c>
      <c r="F2374" s="19">
        <v>0.75</v>
      </c>
      <c r="G2374" s="25">
        <v>18</v>
      </c>
      <c r="H2374" s="19" t="str">
        <f t="shared" si="42"/>
        <v>Midtown Tunnel Away from Va Beach Summer Monday 18</v>
      </c>
      <c r="I2374" s="11">
        <f>+MT!M25</f>
        <v>1003.4285714285713</v>
      </c>
    </row>
    <row r="2375" spans="1:9" x14ac:dyDescent="0.25">
      <c r="A2375" t="s">
        <v>62</v>
      </c>
      <c r="B2375" t="s">
        <v>53</v>
      </c>
      <c r="C2375" t="s">
        <v>80</v>
      </c>
      <c r="D2375" t="s">
        <v>11</v>
      </c>
      <c r="E2375" t="s">
        <v>1</v>
      </c>
      <c r="F2375" s="19">
        <v>0.79166666666666696</v>
      </c>
      <c r="G2375" s="25">
        <v>19</v>
      </c>
      <c r="H2375" s="19" t="str">
        <f t="shared" si="42"/>
        <v>Midtown Tunnel Away from Va Beach Summer Monday 19</v>
      </c>
      <c r="I2375" s="14">
        <f>+MT!M26</f>
        <v>706</v>
      </c>
    </row>
    <row r="2376" spans="1:9" x14ac:dyDescent="0.25">
      <c r="A2376" t="s">
        <v>62</v>
      </c>
      <c r="B2376" t="s">
        <v>53</v>
      </c>
      <c r="C2376" t="s">
        <v>80</v>
      </c>
      <c r="D2376" t="s">
        <v>11</v>
      </c>
      <c r="E2376" t="s">
        <v>1</v>
      </c>
      <c r="F2376" s="19">
        <v>0.83333333333333304</v>
      </c>
      <c r="G2376" s="25">
        <v>20</v>
      </c>
      <c r="H2376" s="19" t="str">
        <f t="shared" si="42"/>
        <v>Midtown Tunnel Away from Va Beach Summer Monday 20</v>
      </c>
      <c r="I2376" s="11">
        <f>+MT!M27</f>
        <v>624.64285714285711</v>
      </c>
    </row>
    <row r="2377" spans="1:9" x14ac:dyDescent="0.25">
      <c r="A2377" t="s">
        <v>62</v>
      </c>
      <c r="B2377" t="s">
        <v>53</v>
      </c>
      <c r="C2377" t="s">
        <v>80</v>
      </c>
      <c r="D2377" t="s">
        <v>11</v>
      </c>
      <c r="E2377" t="s">
        <v>1</v>
      </c>
      <c r="F2377" s="19">
        <v>0.875</v>
      </c>
      <c r="G2377" s="25">
        <v>21</v>
      </c>
      <c r="H2377" s="19" t="str">
        <f t="shared" si="42"/>
        <v>Midtown Tunnel Away from Va Beach Summer Monday 21</v>
      </c>
      <c r="I2377" s="14">
        <f>+MT!M28</f>
        <v>550.07142857142856</v>
      </c>
    </row>
    <row r="2378" spans="1:9" x14ac:dyDescent="0.25">
      <c r="A2378" t="s">
        <v>62</v>
      </c>
      <c r="B2378" t="s">
        <v>53</v>
      </c>
      <c r="C2378" t="s">
        <v>80</v>
      </c>
      <c r="D2378" t="s">
        <v>11</v>
      </c>
      <c r="E2378" t="s">
        <v>1</v>
      </c>
      <c r="F2378" s="19">
        <v>0.91666666666666696</v>
      </c>
      <c r="G2378" s="25">
        <v>22</v>
      </c>
      <c r="H2378" s="19" t="str">
        <f t="shared" si="42"/>
        <v>Midtown Tunnel Away from Va Beach Summer Monday 22</v>
      </c>
      <c r="I2378" s="11">
        <f>+MT!M29</f>
        <v>417.42857142857144</v>
      </c>
    </row>
    <row r="2379" spans="1:9" ht="15.75" thickBot="1" x14ac:dyDescent="0.3">
      <c r="A2379" t="s">
        <v>62</v>
      </c>
      <c r="B2379" t="s">
        <v>53</v>
      </c>
      <c r="C2379" t="s">
        <v>80</v>
      </c>
      <c r="D2379" t="s">
        <v>11</v>
      </c>
      <c r="E2379" t="s">
        <v>1</v>
      </c>
      <c r="F2379" s="19">
        <v>0.95833333333333304</v>
      </c>
      <c r="G2379" s="25">
        <v>23</v>
      </c>
      <c r="H2379" s="19" t="str">
        <f t="shared" si="42"/>
        <v>Midtown Tunnel Away from Va Beach Summer Monday 23</v>
      </c>
      <c r="I2379" s="16">
        <f>+MT!M30</f>
        <v>264.42857142857144</v>
      </c>
    </row>
    <row r="2380" spans="1:9" x14ac:dyDescent="0.25">
      <c r="A2380" t="s">
        <v>62</v>
      </c>
      <c r="B2380" t="s">
        <v>53</v>
      </c>
      <c r="C2380" t="s">
        <v>80</v>
      </c>
      <c r="D2380" t="s">
        <v>11</v>
      </c>
      <c r="E2380" t="s">
        <v>2</v>
      </c>
      <c r="F2380" s="19">
        <v>0</v>
      </c>
      <c r="G2380" s="25">
        <v>0</v>
      </c>
      <c r="H2380" s="19" t="str">
        <f t="shared" si="42"/>
        <v>Midtown Tunnel Away from Va Beach Summer Tuesday 0</v>
      </c>
      <c r="I2380" s="12">
        <f>+MT!N7</f>
        <v>165.69230769230771</v>
      </c>
    </row>
    <row r="2381" spans="1:9" x14ac:dyDescent="0.25">
      <c r="A2381" t="s">
        <v>62</v>
      </c>
      <c r="B2381" t="s">
        <v>53</v>
      </c>
      <c r="C2381" t="s">
        <v>80</v>
      </c>
      <c r="D2381" t="s">
        <v>11</v>
      </c>
      <c r="E2381" t="s">
        <v>2</v>
      </c>
      <c r="F2381" s="19">
        <v>4.1666666666666664E-2</v>
      </c>
      <c r="G2381" s="25">
        <v>1</v>
      </c>
      <c r="H2381" s="19" t="str">
        <f t="shared" si="42"/>
        <v>Midtown Tunnel Away from Va Beach Summer Tuesday 1</v>
      </c>
      <c r="I2381" s="14">
        <f>+MT!N8</f>
        <v>92.153846153846146</v>
      </c>
    </row>
    <row r="2382" spans="1:9" x14ac:dyDescent="0.25">
      <c r="A2382" t="s">
        <v>62</v>
      </c>
      <c r="B2382" t="s">
        <v>53</v>
      </c>
      <c r="C2382" t="s">
        <v>80</v>
      </c>
      <c r="D2382" t="s">
        <v>11</v>
      </c>
      <c r="E2382" t="s">
        <v>2</v>
      </c>
      <c r="F2382" s="19">
        <v>8.3333333333333329E-2</v>
      </c>
      <c r="G2382" s="25">
        <v>2</v>
      </c>
      <c r="H2382" s="19" t="str">
        <f t="shared" si="42"/>
        <v>Midtown Tunnel Away from Va Beach Summer Tuesday 2</v>
      </c>
      <c r="I2382" s="12">
        <f>+MT!N9</f>
        <v>79</v>
      </c>
    </row>
    <row r="2383" spans="1:9" x14ac:dyDescent="0.25">
      <c r="A2383" t="s">
        <v>62</v>
      </c>
      <c r="B2383" t="s">
        <v>53</v>
      </c>
      <c r="C2383" t="s">
        <v>80</v>
      </c>
      <c r="D2383" t="s">
        <v>11</v>
      </c>
      <c r="E2383" t="s">
        <v>2</v>
      </c>
      <c r="F2383" s="19">
        <v>0.125</v>
      </c>
      <c r="G2383" s="25">
        <v>3</v>
      </c>
      <c r="H2383" s="19" t="str">
        <f t="shared" si="42"/>
        <v>Midtown Tunnel Away from Va Beach Summer Tuesday 3</v>
      </c>
      <c r="I2383" s="14">
        <f>+MT!N10</f>
        <v>80.615384615384613</v>
      </c>
    </row>
    <row r="2384" spans="1:9" x14ac:dyDescent="0.25">
      <c r="A2384" t="s">
        <v>62</v>
      </c>
      <c r="B2384" t="s">
        <v>53</v>
      </c>
      <c r="C2384" t="s">
        <v>80</v>
      </c>
      <c r="D2384" t="s">
        <v>11</v>
      </c>
      <c r="E2384" t="s">
        <v>2</v>
      </c>
      <c r="F2384" s="19">
        <v>0.16666666666666699</v>
      </c>
      <c r="G2384" s="25">
        <v>4</v>
      </c>
      <c r="H2384" s="19" t="str">
        <f t="shared" si="42"/>
        <v>Midtown Tunnel Away from Va Beach Summer Tuesday 4</v>
      </c>
      <c r="I2384" s="12">
        <f>+MT!N11</f>
        <v>206</v>
      </c>
    </row>
    <row r="2385" spans="1:9" x14ac:dyDescent="0.25">
      <c r="A2385" t="s">
        <v>62</v>
      </c>
      <c r="B2385" t="s">
        <v>53</v>
      </c>
      <c r="C2385" t="s">
        <v>80</v>
      </c>
      <c r="D2385" t="s">
        <v>11</v>
      </c>
      <c r="E2385" t="s">
        <v>2</v>
      </c>
      <c r="F2385" s="19">
        <v>0.20833333333333301</v>
      </c>
      <c r="G2385" s="25">
        <v>5</v>
      </c>
      <c r="H2385" s="19" t="str">
        <f t="shared" si="42"/>
        <v>Midtown Tunnel Away from Va Beach Summer Tuesday 5</v>
      </c>
      <c r="I2385" s="14">
        <f>+MT!N12</f>
        <v>610.69230769230774</v>
      </c>
    </row>
    <row r="2386" spans="1:9" x14ac:dyDescent="0.25">
      <c r="A2386" t="s">
        <v>62</v>
      </c>
      <c r="B2386" t="s">
        <v>53</v>
      </c>
      <c r="C2386" t="s">
        <v>80</v>
      </c>
      <c r="D2386" t="s">
        <v>11</v>
      </c>
      <c r="E2386" t="s">
        <v>2</v>
      </c>
      <c r="F2386" s="19">
        <v>0.25</v>
      </c>
      <c r="G2386" s="25">
        <v>6</v>
      </c>
      <c r="H2386" s="19" t="str">
        <f t="shared" si="42"/>
        <v>Midtown Tunnel Away from Va Beach Summer Tuesday 6</v>
      </c>
      <c r="I2386" s="12">
        <f>+MT!N13</f>
        <v>1048</v>
      </c>
    </row>
    <row r="2387" spans="1:9" x14ac:dyDescent="0.25">
      <c r="A2387" t="s">
        <v>62</v>
      </c>
      <c r="B2387" t="s">
        <v>53</v>
      </c>
      <c r="C2387" t="s">
        <v>80</v>
      </c>
      <c r="D2387" t="s">
        <v>11</v>
      </c>
      <c r="E2387" t="s">
        <v>2</v>
      </c>
      <c r="F2387" s="19">
        <v>0.29166666666666702</v>
      </c>
      <c r="G2387" s="25">
        <v>7</v>
      </c>
      <c r="H2387" s="19" t="str">
        <f t="shared" si="42"/>
        <v>Midtown Tunnel Away from Va Beach Summer Tuesday 7</v>
      </c>
      <c r="I2387" s="14">
        <f>+MT!N14</f>
        <v>1106.6923076923076</v>
      </c>
    </row>
    <row r="2388" spans="1:9" x14ac:dyDescent="0.25">
      <c r="A2388" t="s">
        <v>62</v>
      </c>
      <c r="B2388" t="s">
        <v>53</v>
      </c>
      <c r="C2388" t="s">
        <v>80</v>
      </c>
      <c r="D2388" t="s">
        <v>11</v>
      </c>
      <c r="E2388" t="s">
        <v>2</v>
      </c>
      <c r="F2388" s="19">
        <v>0.33333333333333298</v>
      </c>
      <c r="G2388" s="25">
        <v>8</v>
      </c>
      <c r="H2388" s="19" t="str">
        <f t="shared" si="42"/>
        <v>Midtown Tunnel Away from Va Beach Summer Tuesday 8</v>
      </c>
      <c r="I2388" s="12">
        <f>+MT!N15</f>
        <v>834.07692307692309</v>
      </c>
    </row>
    <row r="2389" spans="1:9" x14ac:dyDescent="0.25">
      <c r="A2389" t="s">
        <v>62</v>
      </c>
      <c r="B2389" t="s">
        <v>53</v>
      </c>
      <c r="C2389" t="s">
        <v>80</v>
      </c>
      <c r="D2389" t="s">
        <v>11</v>
      </c>
      <c r="E2389" t="s">
        <v>2</v>
      </c>
      <c r="F2389" s="19">
        <v>0.375</v>
      </c>
      <c r="G2389" s="25">
        <v>9</v>
      </c>
      <c r="H2389" s="19" t="str">
        <f t="shared" si="42"/>
        <v>Midtown Tunnel Away from Va Beach Summer Tuesday 9</v>
      </c>
      <c r="I2389" s="14">
        <f>+MT!N16</f>
        <v>714.07692307692309</v>
      </c>
    </row>
    <row r="2390" spans="1:9" x14ac:dyDescent="0.25">
      <c r="A2390" t="s">
        <v>62</v>
      </c>
      <c r="B2390" t="s">
        <v>53</v>
      </c>
      <c r="C2390" t="s">
        <v>80</v>
      </c>
      <c r="D2390" t="s">
        <v>11</v>
      </c>
      <c r="E2390" t="s">
        <v>2</v>
      </c>
      <c r="F2390" s="19">
        <v>0.41666666666666702</v>
      </c>
      <c r="G2390" s="25">
        <v>10</v>
      </c>
      <c r="H2390" s="19" t="str">
        <f t="shared" si="42"/>
        <v>Midtown Tunnel Away from Va Beach Summer Tuesday 10</v>
      </c>
      <c r="I2390" s="12">
        <f>+MT!N17</f>
        <v>739.53846153846143</v>
      </c>
    </row>
    <row r="2391" spans="1:9" x14ac:dyDescent="0.25">
      <c r="A2391" t="s">
        <v>62</v>
      </c>
      <c r="B2391" t="s">
        <v>53</v>
      </c>
      <c r="C2391" t="s">
        <v>80</v>
      </c>
      <c r="D2391" t="s">
        <v>11</v>
      </c>
      <c r="E2391" t="s">
        <v>2</v>
      </c>
      <c r="F2391" s="19">
        <v>0.45833333333333298</v>
      </c>
      <c r="G2391" s="25">
        <v>11</v>
      </c>
      <c r="H2391" s="19" t="str">
        <f t="shared" si="42"/>
        <v>Midtown Tunnel Away from Va Beach Summer Tuesday 11</v>
      </c>
      <c r="I2391" s="14">
        <f>+MT!N18</f>
        <v>834.15384615384619</v>
      </c>
    </row>
    <row r="2392" spans="1:9" x14ac:dyDescent="0.25">
      <c r="A2392" t="s">
        <v>62</v>
      </c>
      <c r="B2392" t="s">
        <v>53</v>
      </c>
      <c r="C2392" t="s">
        <v>80</v>
      </c>
      <c r="D2392" t="s">
        <v>11</v>
      </c>
      <c r="E2392" t="s">
        <v>2</v>
      </c>
      <c r="F2392" s="19">
        <v>0.5</v>
      </c>
      <c r="G2392" s="25">
        <v>12</v>
      </c>
      <c r="H2392" s="19" t="str">
        <f t="shared" si="42"/>
        <v>Midtown Tunnel Away from Va Beach Summer Tuesday 12</v>
      </c>
      <c r="I2392" s="12">
        <f>+MT!N19</f>
        <v>914.92307692307691</v>
      </c>
    </row>
    <row r="2393" spans="1:9" x14ac:dyDescent="0.25">
      <c r="A2393" t="s">
        <v>62</v>
      </c>
      <c r="B2393" t="s">
        <v>53</v>
      </c>
      <c r="C2393" t="s">
        <v>80</v>
      </c>
      <c r="D2393" t="s">
        <v>11</v>
      </c>
      <c r="E2393" t="s">
        <v>2</v>
      </c>
      <c r="F2393" s="19">
        <v>0.54166666666666696</v>
      </c>
      <c r="G2393" s="25">
        <v>13</v>
      </c>
      <c r="H2393" s="19" t="str">
        <f t="shared" si="42"/>
        <v>Midtown Tunnel Away from Va Beach Summer Tuesday 13</v>
      </c>
      <c r="I2393" s="14">
        <f>+MT!N20</f>
        <v>996.38461538461536</v>
      </c>
    </row>
    <row r="2394" spans="1:9" x14ac:dyDescent="0.25">
      <c r="A2394" t="s">
        <v>62</v>
      </c>
      <c r="B2394" t="s">
        <v>53</v>
      </c>
      <c r="C2394" t="s">
        <v>80</v>
      </c>
      <c r="D2394" t="s">
        <v>11</v>
      </c>
      <c r="E2394" t="s">
        <v>2</v>
      </c>
      <c r="F2394" s="19">
        <v>0.58333333333333304</v>
      </c>
      <c r="G2394" s="25">
        <v>14</v>
      </c>
      <c r="H2394" s="19" t="str">
        <f t="shared" si="42"/>
        <v>Midtown Tunnel Away from Va Beach Summer Tuesday 14</v>
      </c>
      <c r="I2394" s="12">
        <f>+MT!N21</f>
        <v>1263.7692307692307</v>
      </c>
    </row>
    <row r="2395" spans="1:9" x14ac:dyDescent="0.25">
      <c r="A2395" t="s">
        <v>62</v>
      </c>
      <c r="B2395" t="s">
        <v>53</v>
      </c>
      <c r="C2395" t="s">
        <v>80</v>
      </c>
      <c r="D2395" t="s">
        <v>11</v>
      </c>
      <c r="E2395" t="s">
        <v>2</v>
      </c>
      <c r="F2395" s="19">
        <v>0.625</v>
      </c>
      <c r="G2395" s="25">
        <v>15</v>
      </c>
      <c r="H2395" s="19" t="str">
        <f t="shared" si="42"/>
        <v>Midtown Tunnel Away from Va Beach Summer Tuesday 15</v>
      </c>
      <c r="I2395" s="14">
        <f>+MT!N22</f>
        <v>1399.6153846153843</v>
      </c>
    </row>
    <row r="2396" spans="1:9" x14ac:dyDescent="0.25">
      <c r="A2396" t="s">
        <v>62</v>
      </c>
      <c r="B2396" t="s">
        <v>53</v>
      </c>
      <c r="C2396" t="s">
        <v>80</v>
      </c>
      <c r="D2396" t="s">
        <v>11</v>
      </c>
      <c r="E2396" t="s">
        <v>2</v>
      </c>
      <c r="F2396" s="19">
        <v>0.66666666666666696</v>
      </c>
      <c r="G2396" s="25">
        <v>16</v>
      </c>
      <c r="H2396" s="19" t="str">
        <f t="shared" si="42"/>
        <v>Midtown Tunnel Away from Va Beach Summer Tuesday 16</v>
      </c>
      <c r="I2396" s="12">
        <f>+MT!N23</f>
        <v>1459.6923076923078</v>
      </c>
    </row>
    <row r="2397" spans="1:9" x14ac:dyDescent="0.25">
      <c r="A2397" t="s">
        <v>62</v>
      </c>
      <c r="B2397" t="s">
        <v>53</v>
      </c>
      <c r="C2397" t="s">
        <v>80</v>
      </c>
      <c r="D2397" t="s">
        <v>11</v>
      </c>
      <c r="E2397" t="s">
        <v>2</v>
      </c>
      <c r="F2397" s="19">
        <v>0.70833333333333304</v>
      </c>
      <c r="G2397" s="25">
        <v>17</v>
      </c>
      <c r="H2397" s="19" t="str">
        <f t="shared" si="42"/>
        <v>Midtown Tunnel Away from Va Beach Summer Tuesday 17</v>
      </c>
      <c r="I2397" s="14">
        <f>+MT!N24</f>
        <v>1462.4615384615386</v>
      </c>
    </row>
    <row r="2398" spans="1:9" x14ac:dyDescent="0.25">
      <c r="A2398" t="s">
        <v>62</v>
      </c>
      <c r="B2398" t="s">
        <v>53</v>
      </c>
      <c r="C2398" t="s">
        <v>80</v>
      </c>
      <c r="D2398" t="s">
        <v>11</v>
      </c>
      <c r="E2398" t="s">
        <v>2</v>
      </c>
      <c r="F2398" s="19">
        <v>0.75</v>
      </c>
      <c r="G2398" s="25">
        <v>18</v>
      </c>
      <c r="H2398" s="19" t="str">
        <f t="shared" si="42"/>
        <v>Midtown Tunnel Away from Va Beach Summer Tuesday 18</v>
      </c>
      <c r="I2398" s="12">
        <f>+MT!N25</f>
        <v>1130.6923076923076</v>
      </c>
    </row>
    <row r="2399" spans="1:9" x14ac:dyDescent="0.25">
      <c r="A2399" t="s">
        <v>62</v>
      </c>
      <c r="B2399" t="s">
        <v>53</v>
      </c>
      <c r="C2399" t="s">
        <v>80</v>
      </c>
      <c r="D2399" t="s">
        <v>11</v>
      </c>
      <c r="E2399" t="s">
        <v>2</v>
      </c>
      <c r="F2399" s="19">
        <v>0.79166666666666696</v>
      </c>
      <c r="G2399" s="25">
        <v>19</v>
      </c>
      <c r="H2399" s="19" t="str">
        <f t="shared" si="42"/>
        <v>Midtown Tunnel Away from Va Beach Summer Tuesday 19</v>
      </c>
      <c r="I2399" s="14">
        <f>+MT!N26</f>
        <v>737.53846153846155</v>
      </c>
    </row>
    <row r="2400" spans="1:9" x14ac:dyDescent="0.25">
      <c r="A2400" t="s">
        <v>62</v>
      </c>
      <c r="B2400" t="s">
        <v>53</v>
      </c>
      <c r="C2400" t="s">
        <v>80</v>
      </c>
      <c r="D2400" t="s">
        <v>11</v>
      </c>
      <c r="E2400" t="s">
        <v>2</v>
      </c>
      <c r="F2400" s="19">
        <v>0.83333333333333304</v>
      </c>
      <c r="G2400" s="25">
        <v>20</v>
      </c>
      <c r="H2400" s="19" t="str">
        <f t="shared" si="42"/>
        <v>Midtown Tunnel Away from Va Beach Summer Tuesday 20</v>
      </c>
      <c r="I2400" s="12">
        <f>+MT!N27</f>
        <v>702.76923076923072</v>
      </c>
    </row>
    <row r="2401" spans="1:9" x14ac:dyDescent="0.25">
      <c r="A2401" t="s">
        <v>62</v>
      </c>
      <c r="B2401" t="s">
        <v>53</v>
      </c>
      <c r="C2401" t="s">
        <v>80</v>
      </c>
      <c r="D2401" t="s">
        <v>11</v>
      </c>
      <c r="E2401" t="s">
        <v>2</v>
      </c>
      <c r="F2401" s="19">
        <v>0.875</v>
      </c>
      <c r="G2401" s="25">
        <v>21</v>
      </c>
      <c r="H2401" s="19" t="str">
        <f t="shared" si="42"/>
        <v>Midtown Tunnel Away from Va Beach Summer Tuesday 21</v>
      </c>
      <c r="I2401" s="14">
        <f>+MT!N28</f>
        <v>543.30769230769226</v>
      </c>
    </row>
    <row r="2402" spans="1:9" x14ac:dyDescent="0.25">
      <c r="A2402" t="s">
        <v>62</v>
      </c>
      <c r="B2402" t="s">
        <v>53</v>
      </c>
      <c r="C2402" t="s">
        <v>80</v>
      </c>
      <c r="D2402" t="s">
        <v>11</v>
      </c>
      <c r="E2402" t="s">
        <v>2</v>
      </c>
      <c r="F2402" s="19">
        <v>0.91666666666666696</v>
      </c>
      <c r="G2402" s="25">
        <v>22</v>
      </c>
      <c r="H2402" s="19" t="str">
        <f t="shared" si="42"/>
        <v>Midtown Tunnel Away from Va Beach Summer Tuesday 22</v>
      </c>
      <c r="I2402" s="12">
        <f>+MT!N29</f>
        <v>368.23076923076928</v>
      </c>
    </row>
    <row r="2403" spans="1:9" ht="15.75" thickBot="1" x14ac:dyDescent="0.3">
      <c r="A2403" t="s">
        <v>62</v>
      </c>
      <c r="B2403" t="s">
        <v>53</v>
      </c>
      <c r="C2403" t="s">
        <v>80</v>
      </c>
      <c r="D2403" t="s">
        <v>11</v>
      </c>
      <c r="E2403" t="s">
        <v>2</v>
      </c>
      <c r="F2403" s="19">
        <v>0.95833333333333304</v>
      </c>
      <c r="G2403" s="25">
        <v>23</v>
      </c>
      <c r="H2403" s="19" t="str">
        <f t="shared" si="42"/>
        <v>Midtown Tunnel Away from Va Beach Summer Tuesday 23</v>
      </c>
      <c r="I2403" s="16">
        <f>+MT!N30</f>
        <v>239.23076923076923</v>
      </c>
    </row>
    <row r="2404" spans="1:9" x14ac:dyDescent="0.25">
      <c r="A2404" t="s">
        <v>62</v>
      </c>
      <c r="B2404" t="s">
        <v>53</v>
      </c>
      <c r="C2404" t="s">
        <v>80</v>
      </c>
      <c r="D2404" t="s">
        <v>11</v>
      </c>
      <c r="E2404" t="s">
        <v>3</v>
      </c>
      <c r="F2404" s="19">
        <v>0</v>
      </c>
      <c r="G2404" s="25">
        <v>0</v>
      </c>
      <c r="H2404" s="19" t="str">
        <f t="shared" si="42"/>
        <v>Midtown Tunnel Away from Va Beach Summer Wednesday 0</v>
      </c>
      <c r="I2404" s="11">
        <f>+MT!O7</f>
        <v>153.84615384615384</v>
      </c>
    </row>
    <row r="2405" spans="1:9" x14ac:dyDescent="0.25">
      <c r="A2405" t="s">
        <v>62</v>
      </c>
      <c r="B2405" t="s">
        <v>53</v>
      </c>
      <c r="C2405" t="s">
        <v>80</v>
      </c>
      <c r="D2405" t="s">
        <v>11</v>
      </c>
      <c r="E2405" t="s">
        <v>3</v>
      </c>
      <c r="F2405" s="19">
        <v>4.1666666666666664E-2</v>
      </c>
      <c r="G2405" s="25">
        <v>1</v>
      </c>
      <c r="H2405" s="19" t="str">
        <f t="shared" si="42"/>
        <v>Midtown Tunnel Away from Va Beach Summer Wednesday 1</v>
      </c>
      <c r="I2405" s="14">
        <f>+MT!O8</f>
        <v>83.15384615384616</v>
      </c>
    </row>
    <row r="2406" spans="1:9" x14ac:dyDescent="0.25">
      <c r="A2406" t="s">
        <v>62</v>
      </c>
      <c r="B2406" t="s">
        <v>53</v>
      </c>
      <c r="C2406" t="s">
        <v>80</v>
      </c>
      <c r="D2406" t="s">
        <v>11</v>
      </c>
      <c r="E2406" t="s">
        <v>3</v>
      </c>
      <c r="F2406" s="19">
        <v>8.3333333333333329E-2</v>
      </c>
      <c r="G2406" s="25">
        <v>2</v>
      </c>
      <c r="H2406" s="19" t="str">
        <f t="shared" si="42"/>
        <v>Midtown Tunnel Away from Va Beach Summer Wednesday 2</v>
      </c>
      <c r="I2406" s="11">
        <f>+MT!O9</f>
        <v>67.461538461538467</v>
      </c>
    </row>
    <row r="2407" spans="1:9" x14ac:dyDescent="0.25">
      <c r="A2407" t="s">
        <v>62</v>
      </c>
      <c r="B2407" t="s">
        <v>53</v>
      </c>
      <c r="C2407" t="s">
        <v>80</v>
      </c>
      <c r="D2407" t="s">
        <v>11</v>
      </c>
      <c r="E2407" t="s">
        <v>3</v>
      </c>
      <c r="F2407" s="19">
        <v>0.125</v>
      </c>
      <c r="G2407" s="25">
        <v>3</v>
      </c>
      <c r="H2407" s="19" t="str">
        <f t="shared" si="42"/>
        <v>Midtown Tunnel Away from Va Beach Summer Wednesday 3</v>
      </c>
      <c r="I2407" s="14">
        <f>+MT!O10</f>
        <v>78.538461538461533</v>
      </c>
    </row>
    <row r="2408" spans="1:9" x14ac:dyDescent="0.25">
      <c r="A2408" t="s">
        <v>62</v>
      </c>
      <c r="B2408" t="s">
        <v>53</v>
      </c>
      <c r="C2408" t="s">
        <v>80</v>
      </c>
      <c r="D2408" t="s">
        <v>11</v>
      </c>
      <c r="E2408" t="s">
        <v>3</v>
      </c>
      <c r="F2408" s="19">
        <v>0.16666666666666699</v>
      </c>
      <c r="G2408" s="25">
        <v>4</v>
      </c>
      <c r="H2408" s="19" t="str">
        <f t="shared" si="42"/>
        <v>Midtown Tunnel Away from Va Beach Summer Wednesday 4</v>
      </c>
      <c r="I2408" s="11">
        <f>+MT!O11</f>
        <v>201.61538461538464</v>
      </c>
    </row>
    <row r="2409" spans="1:9" x14ac:dyDescent="0.25">
      <c r="A2409" t="s">
        <v>62</v>
      </c>
      <c r="B2409" t="s">
        <v>53</v>
      </c>
      <c r="C2409" t="s">
        <v>80</v>
      </c>
      <c r="D2409" t="s">
        <v>11</v>
      </c>
      <c r="E2409" t="s">
        <v>3</v>
      </c>
      <c r="F2409" s="19">
        <v>0.20833333333333301</v>
      </c>
      <c r="G2409" s="25">
        <v>5</v>
      </c>
      <c r="H2409" s="19" t="str">
        <f t="shared" si="42"/>
        <v>Midtown Tunnel Away from Va Beach Summer Wednesday 5</v>
      </c>
      <c r="I2409" s="14">
        <f>+MT!O12</f>
        <v>598.30769230769238</v>
      </c>
    </row>
    <row r="2410" spans="1:9" x14ac:dyDescent="0.25">
      <c r="A2410" t="s">
        <v>62</v>
      </c>
      <c r="B2410" t="s">
        <v>53</v>
      </c>
      <c r="C2410" t="s">
        <v>80</v>
      </c>
      <c r="D2410" t="s">
        <v>11</v>
      </c>
      <c r="E2410" t="s">
        <v>3</v>
      </c>
      <c r="F2410" s="19">
        <v>0.25</v>
      </c>
      <c r="G2410" s="25">
        <v>6</v>
      </c>
      <c r="H2410" s="19" t="str">
        <f t="shared" si="42"/>
        <v>Midtown Tunnel Away from Va Beach Summer Wednesday 6</v>
      </c>
      <c r="I2410" s="11">
        <f>+MT!O13</f>
        <v>1077.3846153846155</v>
      </c>
    </row>
    <row r="2411" spans="1:9" x14ac:dyDescent="0.25">
      <c r="A2411" t="s">
        <v>62</v>
      </c>
      <c r="B2411" t="s">
        <v>53</v>
      </c>
      <c r="C2411" t="s">
        <v>80</v>
      </c>
      <c r="D2411" t="s">
        <v>11</v>
      </c>
      <c r="E2411" t="s">
        <v>3</v>
      </c>
      <c r="F2411" s="19">
        <v>0.29166666666666702</v>
      </c>
      <c r="G2411" s="25">
        <v>7</v>
      </c>
      <c r="H2411" s="19" t="str">
        <f t="shared" si="42"/>
        <v>Midtown Tunnel Away from Va Beach Summer Wednesday 7</v>
      </c>
      <c r="I2411" s="14">
        <f>+MT!O14</f>
        <v>1124.2307692307691</v>
      </c>
    </row>
    <row r="2412" spans="1:9" x14ac:dyDescent="0.25">
      <c r="A2412" t="s">
        <v>62</v>
      </c>
      <c r="B2412" t="s">
        <v>53</v>
      </c>
      <c r="C2412" t="s">
        <v>80</v>
      </c>
      <c r="D2412" t="s">
        <v>11</v>
      </c>
      <c r="E2412" t="s">
        <v>3</v>
      </c>
      <c r="F2412" s="19">
        <v>0.33333333333333298</v>
      </c>
      <c r="G2412" s="25">
        <v>8</v>
      </c>
      <c r="H2412" s="19" t="str">
        <f t="shared" si="42"/>
        <v>Midtown Tunnel Away from Va Beach Summer Wednesday 8</v>
      </c>
      <c r="I2412" s="11">
        <f>+MT!O15</f>
        <v>860.38461538461536</v>
      </c>
    </row>
    <row r="2413" spans="1:9" x14ac:dyDescent="0.25">
      <c r="A2413" t="s">
        <v>62</v>
      </c>
      <c r="B2413" t="s">
        <v>53</v>
      </c>
      <c r="C2413" t="s">
        <v>80</v>
      </c>
      <c r="D2413" t="s">
        <v>11</v>
      </c>
      <c r="E2413" t="s">
        <v>3</v>
      </c>
      <c r="F2413" s="19">
        <v>0.375</v>
      </c>
      <c r="G2413" s="25">
        <v>9</v>
      </c>
      <c r="H2413" s="19" t="str">
        <f t="shared" si="42"/>
        <v>Midtown Tunnel Away from Va Beach Summer Wednesday 9</v>
      </c>
      <c r="I2413" s="14">
        <f>+MT!O16</f>
        <v>765.23076923076917</v>
      </c>
    </row>
    <row r="2414" spans="1:9" x14ac:dyDescent="0.25">
      <c r="A2414" t="s">
        <v>62</v>
      </c>
      <c r="B2414" t="s">
        <v>53</v>
      </c>
      <c r="C2414" t="s">
        <v>80</v>
      </c>
      <c r="D2414" t="s">
        <v>11</v>
      </c>
      <c r="E2414" t="s">
        <v>3</v>
      </c>
      <c r="F2414" s="19">
        <v>0.41666666666666702</v>
      </c>
      <c r="G2414" s="25">
        <v>10</v>
      </c>
      <c r="H2414" s="19" t="str">
        <f t="shared" si="42"/>
        <v>Midtown Tunnel Away from Va Beach Summer Wednesday 10</v>
      </c>
      <c r="I2414" s="11">
        <f>+MT!O17</f>
        <v>754.76923076923072</v>
      </c>
    </row>
    <row r="2415" spans="1:9" x14ac:dyDescent="0.25">
      <c r="A2415" t="s">
        <v>62</v>
      </c>
      <c r="B2415" t="s">
        <v>53</v>
      </c>
      <c r="C2415" t="s">
        <v>80</v>
      </c>
      <c r="D2415" t="s">
        <v>11</v>
      </c>
      <c r="E2415" t="s">
        <v>3</v>
      </c>
      <c r="F2415" s="19">
        <v>0.45833333333333298</v>
      </c>
      <c r="G2415" s="25">
        <v>11</v>
      </c>
      <c r="H2415" s="19" t="str">
        <f t="shared" si="42"/>
        <v>Midtown Tunnel Away from Va Beach Summer Wednesday 11</v>
      </c>
      <c r="I2415" s="14">
        <f>+MT!O18</f>
        <v>846.46153846153857</v>
      </c>
    </row>
    <row r="2416" spans="1:9" x14ac:dyDescent="0.25">
      <c r="A2416" t="s">
        <v>62</v>
      </c>
      <c r="B2416" t="s">
        <v>53</v>
      </c>
      <c r="C2416" t="s">
        <v>80</v>
      </c>
      <c r="D2416" t="s">
        <v>11</v>
      </c>
      <c r="E2416" t="s">
        <v>3</v>
      </c>
      <c r="F2416" s="19">
        <v>0.5</v>
      </c>
      <c r="G2416" s="25">
        <v>12</v>
      </c>
      <c r="H2416" s="19" t="str">
        <f t="shared" si="42"/>
        <v>Midtown Tunnel Away from Va Beach Summer Wednesday 12</v>
      </c>
      <c r="I2416" s="11">
        <f>+MT!O19</f>
        <v>929.92307692307691</v>
      </c>
    </row>
    <row r="2417" spans="1:9" x14ac:dyDescent="0.25">
      <c r="A2417" t="s">
        <v>62</v>
      </c>
      <c r="B2417" t="s">
        <v>53</v>
      </c>
      <c r="C2417" t="s">
        <v>80</v>
      </c>
      <c r="D2417" t="s">
        <v>11</v>
      </c>
      <c r="E2417" t="s">
        <v>3</v>
      </c>
      <c r="F2417" s="19">
        <v>0.54166666666666696</v>
      </c>
      <c r="G2417" s="25">
        <v>13</v>
      </c>
      <c r="H2417" s="19" t="str">
        <f t="shared" si="42"/>
        <v>Midtown Tunnel Away from Va Beach Summer Wednesday 13</v>
      </c>
      <c r="I2417" s="14">
        <f>+MT!O20</f>
        <v>963.61538461538476</v>
      </c>
    </row>
    <row r="2418" spans="1:9" x14ac:dyDescent="0.25">
      <c r="A2418" t="s">
        <v>62</v>
      </c>
      <c r="B2418" t="s">
        <v>53</v>
      </c>
      <c r="C2418" t="s">
        <v>80</v>
      </c>
      <c r="D2418" t="s">
        <v>11</v>
      </c>
      <c r="E2418" t="s">
        <v>3</v>
      </c>
      <c r="F2418" s="19">
        <v>0.58333333333333304</v>
      </c>
      <c r="G2418" s="25">
        <v>14</v>
      </c>
      <c r="H2418" s="19" t="str">
        <f t="shared" si="42"/>
        <v>Midtown Tunnel Away from Va Beach Summer Wednesday 14</v>
      </c>
      <c r="I2418" s="11">
        <f>+MT!O21</f>
        <v>1241.5384615384614</v>
      </c>
    </row>
    <row r="2419" spans="1:9" x14ac:dyDescent="0.25">
      <c r="A2419" t="s">
        <v>62</v>
      </c>
      <c r="B2419" t="s">
        <v>53</v>
      </c>
      <c r="C2419" t="s">
        <v>80</v>
      </c>
      <c r="D2419" t="s">
        <v>11</v>
      </c>
      <c r="E2419" t="s">
        <v>3</v>
      </c>
      <c r="F2419" s="19">
        <v>0.625</v>
      </c>
      <c r="G2419" s="25">
        <v>15</v>
      </c>
      <c r="H2419" s="19" t="str">
        <f t="shared" si="42"/>
        <v>Midtown Tunnel Away from Va Beach Summer Wednesday 15</v>
      </c>
      <c r="I2419" s="14">
        <f>+MT!O22</f>
        <v>1416.2307692307691</v>
      </c>
    </row>
    <row r="2420" spans="1:9" x14ac:dyDescent="0.25">
      <c r="A2420" t="s">
        <v>62</v>
      </c>
      <c r="B2420" t="s">
        <v>53</v>
      </c>
      <c r="C2420" t="s">
        <v>80</v>
      </c>
      <c r="D2420" t="s">
        <v>11</v>
      </c>
      <c r="E2420" t="s">
        <v>3</v>
      </c>
      <c r="F2420" s="19">
        <v>0.66666666666666696</v>
      </c>
      <c r="G2420" s="25">
        <v>16</v>
      </c>
      <c r="H2420" s="19" t="str">
        <f t="shared" si="42"/>
        <v>Midtown Tunnel Away from Va Beach Summer Wednesday 16</v>
      </c>
      <c r="I2420" s="11">
        <f>+MT!O23</f>
        <v>1452.3076923076924</v>
      </c>
    </row>
    <row r="2421" spans="1:9" x14ac:dyDescent="0.25">
      <c r="A2421" t="s">
        <v>62</v>
      </c>
      <c r="B2421" t="s">
        <v>53</v>
      </c>
      <c r="C2421" t="s">
        <v>80</v>
      </c>
      <c r="D2421" t="s">
        <v>11</v>
      </c>
      <c r="E2421" t="s">
        <v>3</v>
      </c>
      <c r="F2421" s="19">
        <v>0.70833333333333304</v>
      </c>
      <c r="G2421" s="25">
        <v>17</v>
      </c>
      <c r="H2421" s="19" t="str">
        <f t="shared" ref="H2421:H2484" si="43">+CONCATENATE(A2421," ",C2421," ",D2421," ",E2421," ",G2421)</f>
        <v>Midtown Tunnel Away from Va Beach Summer Wednesday 17</v>
      </c>
      <c r="I2421" s="14">
        <f>+MT!O24</f>
        <v>1476.0769230769231</v>
      </c>
    </row>
    <row r="2422" spans="1:9" x14ac:dyDescent="0.25">
      <c r="A2422" t="s">
        <v>62</v>
      </c>
      <c r="B2422" t="s">
        <v>53</v>
      </c>
      <c r="C2422" t="s">
        <v>80</v>
      </c>
      <c r="D2422" t="s">
        <v>11</v>
      </c>
      <c r="E2422" t="s">
        <v>3</v>
      </c>
      <c r="F2422" s="19">
        <v>0.75</v>
      </c>
      <c r="G2422" s="25">
        <v>18</v>
      </c>
      <c r="H2422" s="19" t="str">
        <f t="shared" si="43"/>
        <v>Midtown Tunnel Away from Va Beach Summer Wednesday 18</v>
      </c>
      <c r="I2422" s="11">
        <f>+MT!O25</f>
        <v>1222</v>
      </c>
    </row>
    <row r="2423" spans="1:9" x14ac:dyDescent="0.25">
      <c r="A2423" t="s">
        <v>62</v>
      </c>
      <c r="B2423" t="s">
        <v>53</v>
      </c>
      <c r="C2423" t="s">
        <v>80</v>
      </c>
      <c r="D2423" t="s">
        <v>11</v>
      </c>
      <c r="E2423" t="s">
        <v>3</v>
      </c>
      <c r="F2423" s="19">
        <v>0.79166666666666696</v>
      </c>
      <c r="G2423" s="25">
        <v>19</v>
      </c>
      <c r="H2423" s="19" t="str">
        <f t="shared" si="43"/>
        <v>Midtown Tunnel Away from Va Beach Summer Wednesday 19</v>
      </c>
      <c r="I2423" s="14">
        <f>+MT!O26</f>
        <v>793.76923076923072</v>
      </c>
    </row>
    <row r="2424" spans="1:9" x14ac:dyDescent="0.25">
      <c r="A2424" t="s">
        <v>62</v>
      </c>
      <c r="B2424" t="s">
        <v>53</v>
      </c>
      <c r="C2424" t="s">
        <v>80</v>
      </c>
      <c r="D2424" t="s">
        <v>11</v>
      </c>
      <c r="E2424" t="s">
        <v>3</v>
      </c>
      <c r="F2424" s="19">
        <v>0.83333333333333304</v>
      </c>
      <c r="G2424" s="25">
        <v>20</v>
      </c>
      <c r="H2424" s="19" t="str">
        <f t="shared" si="43"/>
        <v>Midtown Tunnel Away from Va Beach Summer Wednesday 20</v>
      </c>
      <c r="I2424" s="11">
        <f>+MT!O27</f>
        <v>702.92307692307691</v>
      </c>
    </row>
    <row r="2425" spans="1:9" x14ac:dyDescent="0.25">
      <c r="A2425" t="s">
        <v>62</v>
      </c>
      <c r="B2425" t="s">
        <v>53</v>
      </c>
      <c r="C2425" t="s">
        <v>80</v>
      </c>
      <c r="D2425" t="s">
        <v>11</v>
      </c>
      <c r="E2425" t="s">
        <v>3</v>
      </c>
      <c r="F2425" s="19">
        <v>0.875</v>
      </c>
      <c r="G2425" s="25">
        <v>21</v>
      </c>
      <c r="H2425" s="19" t="str">
        <f t="shared" si="43"/>
        <v>Midtown Tunnel Away from Va Beach Summer Wednesday 21</v>
      </c>
      <c r="I2425" s="14">
        <f>+MT!O28</f>
        <v>576</v>
      </c>
    </row>
    <row r="2426" spans="1:9" x14ac:dyDescent="0.25">
      <c r="A2426" t="s">
        <v>62</v>
      </c>
      <c r="B2426" t="s">
        <v>53</v>
      </c>
      <c r="C2426" t="s">
        <v>80</v>
      </c>
      <c r="D2426" t="s">
        <v>11</v>
      </c>
      <c r="E2426" t="s">
        <v>3</v>
      </c>
      <c r="F2426" s="19">
        <v>0.91666666666666696</v>
      </c>
      <c r="G2426" s="25">
        <v>22</v>
      </c>
      <c r="H2426" s="19" t="str">
        <f t="shared" si="43"/>
        <v>Midtown Tunnel Away from Va Beach Summer Wednesday 22</v>
      </c>
      <c r="I2426" s="11">
        <f>+MT!O29</f>
        <v>379.69230769230774</v>
      </c>
    </row>
    <row r="2427" spans="1:9" ht="15.75" thickBot="1" x14ac:dyDescent="0.3">
      <c r="A2427" t="s">
        <v>62</v>
      </c>
      <c r="B2427" t="s">
        <v>53</v>
      </c>
      <c r="C2427" t="s">
        <v>80</v>
      </c>
      <c r="D2427" t="s">
        <v>11</v>
      </c>
      <c r="E2427" t="s">
        <v>3</v>
      </c>
      <c r="F2427" s="19">
        <v>0.95833333333333304</v>
      </c>
      <c r="G2427" s="25">
        <v>23</v>
      </c>
      <c r="H2427" s="19" t="str">
        <f t="shared" si="43"/>
        <v>Midtown Tunnel Away from Va Beach Summer Wednesday 23</v>
      </c>
      <c r="I2427" s="16">
        <f>+MT!O30</f>
        <v>285.76923076923077</v>
      </c>
    </row>
    <row r="2428" spans="1:9" x14ac:dyDescent="0.25">
      <c r="A2428" t="s">
        <v>62</v>
      </c>
      <c r="B2428" t="s">
        <v>53</v>
      </c>
      <c r="C2428" t="s">
        <v>80</v>
      </c>
      <c r="D2428" t="s">
        <v>11</v>
      </c>
      <c r="E2428" t="s">
        <v>4</v>
      </c>
      <c r="F2428" s="19">
        <v>0</v>
      </c>
      <c r="G2428" s="25">
        <v>0</v>
      </c>
      <c r="H2428" s="19" t="str">
        <f t="shared" si="43"/>
        <v>Midtown Tunnel Away from Va Beach Summer Thursday 0</v>
      </c>
      <c r="I2428" s="11">
        <f>+MT!P7</f>
        <v>188.92307692307693</v>
      </c>
    </row>
    <row r="2429" spans="1:9" x14ac:dyDescent="0.25">
      <c r="A2429" t="s">
        <v>62</v>
      </c>
      <c r="B2429" t="s">
        <v>53</v>
      </c>
      <c r="C2429" t="s">
        <v>80</v>
      </c>
      <c r="D2429" t="s">
        <v>11</v>
      </c>
      <c r="E2429" t="s">
        <v>4</v>
      </c>
      <c r="F2429" s="19">
        <v>4.1666666666666664E-2</v>
      </c>
      <c r="G2429" s="25">
        <v>1</v>
      </c>
      <c r="H2429" s="19" t="str">
        <f t="shared" si="43"/>
        <v>Midtown Tunnel Away from Va Beach Summer Thursday 1</v>
      </c>
      <c r="I2429" s="14">
        <f>+MT!P8</f>
        <v>103.38461538461537</v>
      </c>
    </row>
    <row r="2430" spans="1:9" x14ac:dyDescent="0.25">
      <c r="A2430" t="s">
        <v>62</v>
      </c>
      <c r="B2430" t="s">
        <v>53</v>
      </c>
      <c r="C2430" t="s">
        <v>80</v>
      </c>
      <c r="D2430" t="s">
        <v>11</v>
      </c>
      <c r="E2430" t="s">
        <v>4</v>
      </c>
      <c r="F2430" s="19">
        <v>8.3333333333333329E-2</v>
      </c>
      <c r="G2430" s="25">
        <v>2</v>
      </c>
      <c r="H2430" s="19" t="str">
        <f t="shared" si="43"/>
        <v>Midtown Tunnel Away from Va Beach Summer Thursday 2</v>
      </c>
      <c r="I2430" s="11">
        <f>+MT!P9</f>
        <v>78.07692307692308</v>
      </c>
    </row>
    <row r="2431" spans="1:9" x14ac:dyDescent="0.25">
      <c r="A2431" t="s">
        <v>62</v>
      </c>
      <c r="B2431" t="s">
        <v>53</v>
      </c>
      <c r="C2431" t="s">
        <v>80</v>
      </c>
      <c r="D2431" t="s">
        <v>11</v>
      </c>
      <c r="E2431" t="s">
        <v>4</v>
      </c>
      <c r="F2431" s="19">
        <v>0.125</v>
      </c>
      <c r="G2431" s="25">
        <v>3</v>
      </c>
      <c r="H2431" s="19" t="str">
        <f t="shared" si="43"/>
        <v>Midtown Tunnel Away from Va Beach Summer Thursday 3</v>
      </c>
      <c r="I2431" s="14">
        <f>+MT!P10</f>
        <v>73.84615384615384</v>
      </c>
    </row>
    <row r="2432" spans="1:9" x14ac:dyDescent="0.25">
      <c r="A2432" t="s">
        <v>62</v>
      </c>
      <c r="B2432" t="s">
        <v>53</v>
      </c>
      <c r="C2432" t="s">
        <v>80</v>
      </c>
      <c r="D2432" t="s">
        <v>11</v>
      </c>
      <c r="E2432" t="s">
        <v>4</v>
      </c>
      <c r="F2432" s="19">
        <v>0.16666666666666699</v>
      </c>
      <c r="G2432" s="25">
        <v>4</v>
      </c>
      <c r="H2432" s="19" t="str">
        <f t="shared" si="43"/>
        <v>Midtown Tunnel Away from Va Beach Summer Thursday 4</v>
      </c>
      <c r="I2432" s="11">
        <f>+MT!P11</f>
        <v>198.84615384615384</v>
      </c>
    </row>
    <row r="2433" spans="1:9" x14ac:dyDescent="0.25">
      <c r="A2433" t="s">
        <v>62</v>
      </c>
      <c r="B2433" t="s">
        <v>53</v>
      </c>
      <c r="C2433" t="s">
        <v>80</v>
      </c>
      <c r="D2433" t="s">
        <v>11</v>
      </c>
      <c r="E2433" t="s">
        <v>4</v>
      </c>
      <c r="F2433" s="19">
        <v>0.20833333333333301</v>
      </c>
      <c r="G2433" s="25">
        <v>5</v>
      </c>
      <c r="H2433" s="19" t="str">
        <f t="shared" si="43"/>
        <v>Midtown Tunnel Away from Va Beach Summer Thursday 5</v>
      </c>
      <c r="I2433" s="14">
        <f>+MT!P12</f>
        <v>596.84615384615381</v>
      </c>
    </row>
    <row r="2434" spans="1:9" x14ac:dyDescent="0.25">
      <c r="A2434" t="s">
        <v>62</v>
      </c>
      <c r="B2434" t="s">
        <v>53</v>
      </c>
      <c r="C2434" t="s">
        <v>80</v>
      </c>
      <c r="D2434" t="s">
        <v>11</v>
      </c>
      <c r="E2434" t="s">
        <v>4</v>
      </c>
      <c r="F2434" s="19">
        <v>0.25</v>
      </c>
      <c r="G2434" s="25">
        <v>6</v>
      </c>
      <c r="H2434" s="19" t="str">
        <f t="shared" si="43"/>
        <v>Midtown Tunnel Away from Va Beach Summer Thursday 6</v>
      </c>
      <c r="I2434" s="11">
        <f>+MT!P13</f>
        <v>1060.0769230769231</v>
      </c>
    </row>
    <row r="2435" spans="1:9" x14ac:dyDescent="0.25">
      <c r="A2435" t="s">
        <v>62</v>
      </c>
      <c r="B2435" t="s">
        <v>53</v>
      </c>
      <c r="C2435" t="s">
        <v>80</v>
      </c>
      <c r="D2435" t="s">
        <v>11</v>
      </c>
      <c r="E2435" t="s">
        <v>4</v>
      </c>
      <c r="F2435" s="19">
        <v>0.29166666666666702</v>
      </c>
      <c r="G2435" s="25">
        <v>7</v>
      </c>
      <c r="H2435" s="19" t="str">
        <f t="shared" si="43"/>
        <v>Midtown Tunnel Away from Va Beach Summer Thursday 7</v>
      </c>
      <c r="I2435" s="14">
        <f>+MT!P14</f>
        <v>1101</v>
      </c>
    </row>
    <row r="2436" spans="1:9" x14ac:dyDescent="0.25">
      <c r="A2436" t="s">
        <v>62</v>
      </c>
      <c r="B2436" t="s">
        <v>53</v>
      </c>
      <c r="C2436" t="s">
        <v>80</v>
      </c>
      <c r="D2436" t="s">
        <v>11</v>
      </c>
      <c r="E2436" t="s">
        <v>4</v>
      </c>
      <c r="F2436" s="19">
        <v>0.33333333333333298</v>
      </c>
      <c r="G2436" s="25">
        <v>8</v>
      </c>
      <c r="H2436" s="19" t="str">
        <f t="shared" si="43"/>
        <v>Midtown Tunnel Away from Va Beach Summer Thursday 8</v>
      </c>
      <c r="I2436" s="11">
        <f>+MT!P15</f>
        <v>845.92307692307702</v>
      </c>
    </row>
    <row r="2437" spans="1:9" x14ac:dyDescent="0.25">
      <c r="A2437" t="s">
        <v>62</v>
      </c>
      <c r="B2437" t="s">
        <v>53</v>
      </c>
      <c r="C2437" t="s">
        <v>80</v>
      </c>
      <c r="D2437" t="s">
        <v>11</v>
      </c>
      <c r="E2437" t="s">
        <v>4</v>
      </c>
      <c r="F2437" s="19">
        <v>0.375</v>
      </c>
      <c r="G2437" s="25">
        <v>9</v>
      </c>
      <c r="H2437" s="19" t="str">
        <f t="shared" si="43"/>
        <v>Midtown Tunnel Away from Va Beach Summer Thursday 9</v>
      </c>
      <c r="I2437" s="14">
        <f>+MT!P16</f>
        <v>736.84615384615381</v>
      </c>
    </row>
    <row r="2438" spans="1:9" x14ac:dyDescent="0.25">
      <c r="A2438" t="s">
        <v>62</v>
      </c>
      <c r="B2438" t="s">
        <v>53</v>
      </c>
      <c r="C2438" t="s">
        <v>80</v>
      </c>
      <c r="D2438" t="s">
        <v>11</v>
      </c>
      <c r="E2438" t="s">
        <v>4</v>
      </c>
      <c r="F2438" s="19">
        <v>0.41666666666666702</v>
      </c>
      <c r="G2438" s="25">
        <v>10</v>
      </c>
      <c r="H2438" s="19" t="str">
        <f t="shared" si="43"/>
        <v>Midtown Tunnel Away from Va Beach Summer Thursday 10</v>
      </c>
      <c r="I2438" s="11">
        <f>+MT!P17</f>
        <v>777.07692307692309</v>
      </c>
    </row>
    <row r="2439" spans="1:9" x14ac:dyDescent="0.25">
      <c r="A2439" t="s">
        <v>62</v>
      </c>
      <c r="B2439" t="s">
        <v>53</v>
      </c>
      <c r="C2439" t="s">
        <v>80</v>
      </c>
      <c r="D2439" t="s">
        <v>11</v>
      </c>
      <c r="E2439" t="s">
        <v>4</v>
      </c>
      <c r="F2439" s="19">
        <v>0.45833333333333298</v>
      </c>
      <c r="G2439" s="25">
        <v>11</v>
      </c>
      <c r="H2439" s="19" t="str">
        <f t="shared" si="43"/>
        <v>Midtown Tunnel Away from Va Beach Summer Thursday 11</v>
      </c>
      <c r="I2439" s="14">
        <f>+MT!P18</f>
        <v>882.23076923076928</v>
      </c>
    </row>
    <row r="2440" spans="1:9" x14ac:dyDescent="0.25">
      <c r="A2440" t="s">
        <v>62</v>
      </c>
      <c r="B2440" t="s">
        <v>53</v>
      </c>
      <c r="C2440" t="s">
        <v>80</v>
      </c>
      <c r="D2440" t="s">
        <v>11</v>
      </c>
      <c r="E2440" t="s">
        <v>4</v>
      </c>
      <c r="F2440" s="19">
        <v>0.5</v>
      </c>
      <c r="G2440" s="25">
        <v>12</v>
      </c>
      <c r="H2440" s="19" t="str">
        <f t="shared" si="43"/>
        <v>Midtown Tunnel Away from Va Beach Summer Thursday 12</v>
      </c>
      <c r="I2440" s="11">
        <f>+MT!P19</f>
        <v>1036.3846153846152</v>
      </c>
    </row>
    <row r="2441" spans="1:9" x14ac:dyDescent="0.25">
      <c r="A2441" t="s">
        <v>62</v>
      </c>
      <c r="B2441" t="s">
        <v>53</v>
      </c>
      <c r="C2441" t="s">
        <v>80</v>
      </c>
      <c r="D2441" t="s">
        <v>11</v>
      </c>
      <c r="E2441" t="s">
        <v>4</v>
      </c>
      <c r="F2441" s="19">
        <v>0.54166666666666696</v>
      </c>
      <c r="G2441" s="25">
        <v>13</v>
      </c>
      <c r="H2441" s="19" t="str">
        <f t="shared" si="43"/>
        <v>Midtown Tunnel Away from Va Beach Summer Thursday 13</v>
      </c>
      <c r="I2441" s="14">
        <f>+MT!P20</f>
        <v>1075.2307692307691</v>
      </c>
    </row>
    <row r="2442" spans="1:9" x14ac:dyDescent="0.25">
      <c r="A2442" t="s">
        <v>62</v>
      </c>
      <c r="B2442" t="s">
        <v>53</v>
      </c>
      <c r="C2442" t="s">
        <v>80</v>
      </c>
      <c r="D2442" t="s">
        <v>11</v>
      </c>
      <c r="E2442" t="s">
        <v>4</v>
      </c>
      <c r="F2442" s="19">
        <v>0.58333333333333304</v>
      </c>
      <c r="G2442" s="25">
        <v>14</v>
      </c>
      <c r="H2442" s="19" t="str">
        <f t="shared" si="43"/>
        <v>Midtown Tunnel Away from Va Beach Summer Thursday 14</v>
      </c>
      <c r="I2442" s="11">
        <f>+MT!P21</f>
        <v>1275.9230769230769</v>
      </c>
    </row>
    <row r="2443" spans="1:9" x14ac:dyDescent="0.25">
      <c r="A2443" t="s">
        <v>62</v>
      </c>
      <c r="B2443" t="s">
        <v>53</v>
      </c>
      <c r="C2443" t="s">
        <v>80</v>
      </c>
      <c r="D2443" t="s">
        <v>11</v>
      </c>
      <c r="E2443" t="s">
        <v>4</v>
      </c>
      <c r="F2443" s="19">
        <v>0.625</v>
      </c>
      <c r="G2443" s="25">
        <v>15</v>
      </c>
      <c r="H2443" s="19" t="str">
        <f t="shared" si="43"/>
        <v>Midtown Tunnel Away from Va Beach Summer Thursday 15</v>
      </c>
      <c r="I2443" s="14">
        <f>+MT!P22</f>
        <v>1387.5384615384617</v>
      </c>
    </row>
    <row r="2444" spans="1:9" x14ac:dyDescent="0.25">
      <c r="A2444" t="s">
        <v>62</v>
      </c>
      <c r="B2444" t="s">
        <v>53</v>
      </c>
      <c r="C2444" t="s">
        <v>80</v>
      </c>
      <c r="D2444" t="s">
        <v>11</v>
      </c>
      <c r="E2444" t="s">
        <v>4</v>
      </c>
      <c r="F2444" s="19">
        <v>0.66666666666666696</v>
      </c>
      <c r="G2444" s="25">
        <v>16</v>
      </c>
      <c r="H2444" s="19" t="str">
        <f t="shared" si="43"/>
        <v>Midtown Tunnel Away from Va Beach Summer Thursday 16</v>
      </c>
      <c r="I2444" s="11">
        <f>+MT!P23</f>
        <v>1421.2307692307691</v>
      </c>
    </row>
    <row r="2445" spans="1:9" x14ac:dyDescent="0.25">
      <c r="A2445" t="s">
        <v>62</v>
      </c>
      <c r="B2445" t="s">
        <v>53</v>
      </c>
      <c r="C2445" t="s">
        <v>80</v>
      </c>
      <c r="D2445" t="s">
        <v>11</v>
      </c>
      <c r="E2445" t="s">
        <v>4</v>
      </c>
      <c r="F2445" s="19">
        <v>0.70833333333333304</v>
      </c>
      <c r="G2445" s="25">
        <v>17</v>
      </c>
      <c r="H2445" s="19" t="str">
        <f t="shared" si="43"/>
        <v>Midtown Tunnel Away from Va Beach Summer Thursday 17</v>
      </c>
      <c r="I2445" s="14">
        <f>+MT!P24</f>
        <v>1457.3076923076924</v>
      </c>
    </row>
    <row r="2446" spans="1:9" x14ac:dyDescent="0.25">
      <c r="A2446" t="s">
        <v>62</v>
      </c>
      <c r="B2446" t="s">
        <v>53</v>
      </c>
      <c r="C2446" t="s">
        <v>80</v>
      </c>
      <c r="D2446" t="s">
        <v>11</v>
      </c>
      <c r="E2446" t="s">
        <v>4</v>
      </c>
      <c r="F2446" s="19">
        <v>0.75</v>
      </c>
      <c r="G2446" s="25">
        <v>18</v>
      </c>
      <c r="H2446" s="19" t="str">
        <f t="shared" si="43"/>
        <v>Midtown Tunnel Away from Va Beach Summer Thursday 18</v>
      </c>
      <c r="I2446" s="11">
        <f>+MT!P25</f>
        <v>1143.2307692307691</v>
      </c>
    </row>
    <row r="2447" spans="1:9" x14ac:dyDescent="0.25">
      <c r="A2447" t="s">
        <v>62</v>
      </c>
      <c r="B2447" t="s">
        <v>53</v>
      </c>
      <c r="C2447" t="s">
        <v>80</v>
      </c>
      <c r="D2447" t="s">
        <v>11</v>
      </c>
      <c r="E2447" t="s">
        <v>4</v>
      </c>
      <c r="F2447" s="19">
        <v>0.79166666666666696</v>
      </c>
      <c r="G2447" s="25">
        <v>19</v>
      </c>
      <c r="H2447" s="19" t="str">
        <f t="shared" si="43"/>
        <v>Midtown Tunnel Away from Va Beach Summer Thursday 19</v>
      </c>
      <c r="I2447" s="14">
        <f>+MT!P26</f>
        <v>825.69230769230762</v>
      </c>
    </row>
    <row r="2448" spans="1:9" x14ac:dyDescent="0.25">
      <c r="A2448" t="s">
        <v>62</v>
      </c>
      <c r="B2448" t="s">
        <v>53</v>
      </c>
      <c r="C2448" t="s">
        <v>80</v>
      </c>
      <c r="D2448" t="s">
        <v>11</v>
      </c>
      <c r="E2448" t="s">
        <v>4</v>
      </c>
      <c r="F2448" s="19">
        <v>0.83333333333333304</v>
      </c>
      <c r="G2448" s="25">
        <v>20</v>
      </c>
      <c r="H2448" s="19" t="str">
        <f t="shared" si="43"/>
        <v>Midtown Tunnel Away from Va Beach Summer Thursday 20</v>
      </c>
      <c r="I2448" s="11">
        <f>+MT!P27</f>
        <v>718.92307692307691</v>
      </c>
    </row>
    <row r="2449" spans="1:9" x14ac:dyDescent="0.25">
      <c r="A2449" t="s">
        <v>62</v>
      </c>
      <c r="B2449" t="s">
        <v>53</v>
      </c>
      <c r="C2449" t="s">
        <v>80</v>
      </c>
      <c r="D2449" t="s">
        <v>11</v>
      </c>
      <c r="E2449" t="s">
        <v>4</v>
      </c>
      <c r="F2449" s="19">
        <v>0.875</v>
      </c>
      <c r="G2449" s="25">
        <v>21</v>
      </c>
      <c r="H2449" s="19" t="str">
        <f t="shared" si="43"/>
        <v>Midtown Tunnel Away from Va Beach Summer Thursday 21</v>
      </c>
      <c r="I2449" s="14">
        <f>+MT!P28</f>
        <v>579.84615384615381</v>
      </c>
    </row>
    <row r="2450" spans="1:9" x14ac:dyDescent="0.25">
      <c r="A2450" t="s">
        <v>62</v>
      </c>
      <c r="B2450" t="s">
        <v>53</v>
      </c>
      <c r="C2450" t="s">
        <v>80</v>
      </c>
      <c r="D2450" t="s">
        <v>11</v>
      </c>
      <c r="E2450" t="s">
        <v>4</v>
      </c>
      <c r="F2450" s="19">
        <v>0.91666666666666696</v>
      </c>
      <c r="G2450" s="25">
        <v>22</v>
      </c>
      <c r="H2450" s="19" t="str">
        <f t="shared" si="43"/>
        <v>Midtown Tunnel Away from Va Beach Summer Thursday 22</v>
      </c>
      <c r="I2450" s="11">
        <f>+MT!P29</f>
        <v>422.61538461538458</v>
      </c>
    </row>
    <row r="2451" spans="1:9" ht="15.75" thickBot="1" x14ac:dyDescent="0.3">
      <c r="A2451" t="s">
        <v>62</v>
      </c>
      <c r="B2451" t="s">
        <v>53</v>
      </c>
      <c r="C2451" t="s">
        <v>80</v>
      </c>
      <c r="D2451" t="s">
        <v>11</v>
      </c>
      <c r="E2451" t="s">
        <v>4</v>
      </c>
      <c r="F2451" s="19">
        <v>0.95833333333333304</v>
      </c>
      <c r="G2451" s="25">
        <v>23</v>
      </c>
      <c r="H2451" s="19" t="str">
        <f t="shared" si="43"/>
        <v>Midtown Tunnel Away from Va Beach Summer Thursday 23</v>
      </c>
      <c r="I2451" s="16">
        <f>+MT!P30</f>
        <v>299.84615384615381</v>
      </c>
    </row>
    <row r="2452" spans="1:9" x14ac:dyDescent="0.25">
      <c r="A2452" t="s">
        <v>62</v>
      </c>
      <c r="B2452" t="s">
        <v>53</v>
      </c>
      <c r="C2452" t="s">
        <v>80</v>
      </c>
      <c r="D2452" t="s">
        <v>11</v>
      </c>
      <c r="E2452" t="s">
        <v>5</v>
      </c>
      <c r="F2452" s="19">
        <v>0</v>
      </c>
      <c r="G2452" s="25">
        <v>0</v>
      </c>
      <c r="H2452" s="19" t="str">
        <f t="shared" si="43"/>
        <v>Midtown Tunnel Away from Va Beach Summer Friday 0</v>
      </c>
      <c r="I2452" s="11">
        <f>+MT!Q7</f>
        <v>207.46153846153848</v>
      </c>
    </row>
    <row r="2453" spans="1:9" x14ac:dyDescent="0.25">
      <c r="A2453" t="s">
        <v>62</v>
      </c>
      <c r="B2453" t="s">
        <v>53</v>
      </c>
      <c r="C2453" t="s">
        <v>80</v>
      </c>
      <c r="D2453" t="s">
        <v>11</v>
      </c>
      <c r="E2453" t="s">
        <v>5</v>
      </c>
      <c r="F2453" s="19">
        <v>4.1666666666666664E-2</v>
      </c>
      <c r="G2453" s="25">
        <v>1</v>
      </c>
      <c r="H2453" s="19" t="str">
        <f t="shared" si="43"/>
        <v>Midtown Tunnel Away from Va Beach Summer Friday 1</v>
      </c>
      <c r="I2453" s="14">
        <f>+MT!Q8</f>
        <v>113.92307692307692</v>
      </c>
    </row>
    <row r="2454" spans="1:9" x14ac:dyDescent="0.25">
      <c r="A2454" t="s">
        <v>62</v>
      </c>
      <c r="B2454" t="s">
        <v>53</v>
      </c>
      <c r="C2454" t="s">
        <v>80</v>
      </c>
      <c r="D2454" t="s">
        <v>11</v>
      </c>
      <c r="E2454" t="s">
        <v>5</v>
      </c>
      <c r="F2454" s="19">
        <v>8.3333333333333329E-2</v>
      </c>
      <c r="G2454" s="25">
        <v>2</v>
      </c>
      <c r="H2454" s="19" t="str">
        <f t="shared" si="43"/>
        <v>Midtown Tunnel Away from Va Beach Summer Friday 2</v>
      </c>
      <c r="I2454" s="11">
        <f>+MT!Q9</f>
        <v>92.769230769230774</v>
      </c>
    </row>
    <row r="2455" spans="1:9" x14ac:dyDescent="0.25">
      <c r="A2455" t="s">
        <v>62</v>
      </c>
      <c r="B2455" t="s">
        <v>53</v>
      </c>
      <c r="C2455" t="s">
        <v>80</v>
      </c>
      <c r="D2455" t="s">
        <v>11</v>
      </c>
      <c r="E2455" t="s">
        <v>5</v>
      </c>
      <c r="F2455" s="19">
        <v>0.125</v>
      </c>
      <c r="G2455" s="25">
        <v>3</v>
      </c>
      <c r="H2455" s="19" t="str">
        <f t="shared" si="43"/>
        <v>Midtown Tunnel Away from Va Beach Summer Friday 3</v>
      </c>
      <c r="I2455" s="14">
        <f>+MT!Q10</f>
        <v>89.15384615384616</v>
      </c>
    </row>
    <row r="2456" spans="1:9" x14ac:dyDescent="0.25">
      <c r="A2456" t="s">
        <v>62</v>
      </c>
      <c r="B2456" t="s">
        <v>53</v>
      </c>
      <c r="C2456" t="s">
        <v>80</v>
      </c>
      <c r="D2456" t="s">
        <v>11</v>
      </c>
      <c r="E2456" t="s">
        <v>5</v>
      </c>
      <c r="F2456" s="19">
        <v>0.16666666666666699</v>
      </c>
      <c r="G2456" s="25">
        <v>4</v>
      </c>
      <c r="H2456" s="19" t="str">
        <f t="shared" si="43"/>
        <v>Midtown Tunnel Away from Va Beach Summer Friday 4</v>
      </c>
      <c r="I2456" s="11">
        <f>+MT!Q11</f>
        <v>184.07692307692307</v>
      </c>
    </row>
    <row r="2457" spans="1:9" x14ac:dyDescent="0.25">
      <c r="A2457" t="s">
        <v>62</v>
      </c>
      <c r="B2457" t="s">
        <v>53</v>
      </c>
      <c r="C2457" t="s">
        <v>80</v>
      </c>
      <c r="D2457" t="s">
        <v>11</v>
      </c>
      <c r="E2457" t="s">
        <v>5</v>
      </c>
      <c r="F2457" s="19">
        <v>0.20833333333333301</v>
      </c>
      <c r="G2457" s="25">
        <v>5</v>
      </c>
      <c r="H2457" s="19" t="str">
        <f t="shared" si="43"/>
        <v>Midtown Tunnel Away from Va Beach Summer Friday 5</v>
      </c>
      <c r="I2457" s="14">
        <f>+MT!Q12</f>
        <v>535.76923076923072</v>
      </c>
    </row>
    <row r="2458" spans="1:9" x14ac:dyDescent="0.25">
      <c r="A2458" t="s">
        <v>62</v>
      </c>
      <c r="B2458" t="s">
        <v>53</v>
      </c>
      <c r="C2458" t="s">
        <v>80</v>
      </c>
      <c r="D2458" t="s">
        <v>11</v>
      </c>
      <c r="E2458" t="s">
        <v>5</v>
      </c>
      <c r="F2458" s="19">
        <v>0.25</v>
      </c>
      <c r="G2458" s="25">
        <v>6</v>
      </c>
      <c r="H2458" s="19" t="str">
        <f t="shared" si="43"/>
        <v>Midtown Tunnel Away from Va Beach Summer Friday 6</v>
      </c>
      <c r="I2458" s="11">
        <f>+MT!Q13</f>
        <v>970.15384615384619</v>
      </c>
    </row>
    <row r="2459" spans="1:9" x14ac:dyDescent="0.25">
      <c r="A2459" t="s">
        <v>62</v>
      </c>
      <c r="B2459" t="s">
        <v>53</v>
      </c>
      <c r="C2459" t="s">
        <v>80</v>
      </c>
      <c r="D2459" t="s">
        <v>11</v>
      </c>
      <c r="E2459" t="s">
        <v>5</v>
      </c>
      <c r="F2459" s="19">
        <v>0.29166666666666702</v>
      </c>
      <c r="G2459" s="25">
        <v>7</v>
      </c>
      <c r="H2459" s="19" t="str">
        <f t="shared" si="43"/>
        <v>Midtown Tunnel Away from Va Beach Summer Friday 7</v>
      </c>
      <c r="I2459" s="14">
        <f>+MT!Q14</f>
        <v>1008.3076923076923</v>
      </c>
    </row>
    <row r="2460" spans="1:9" x14ac:dyDescent="0.25">
      <c r="A2460" t="s">
        <v>62</v>
      </c>
      <c r="B2460" t="s">
        <v>53</v>
      </c>
      <c r="C2460" t="s">
        <v>80</v>
      </c>
      <c r="D2460" t="s">
        <v>11</v>
      </c>
      <c r="E2460" t="s">
        <v>5</v>
      </c>
      <c r="F2460" s="19">
        <v>0.33333333333333298</v>
      </c>
      <c r="G2460" s="25">
        <v>8</v>
      </c>
      <c r="H2460" s="19" t="str">
        <f t="shared" si="43"/>
        <v>Midtown Tunnel Away from Va Beach Summer Friday 8</v>
      </c>
      <c r="I2460" s="11">
        <f>+MT!Q15</f>
        <v>791.92307692307691</v>
      </c>
    </row>
    <row r="2461" spans="1:9" x14ac:dyDescent="0.25">
      <c r="A2461" t="s">
        <v>62</v>
      </c>
      <c r="B2461" t="s">
        <v>53</v>
      </c>
      <c r="C2461" t="s">
        <v>80</v>
      </c>
      <c r="D2461" t="s">
        <v>11</v>
      </c>
      <c r="E2461" t="s">
        <v>5</v>
      </c>
      <c r="F2461" s="19">
        <v>0.375</v>
      </c>
      <c r="G2461" s="25">
        <v>9</v>
      </c>
      <c r="H2461" s="19" t="str">
        <f t="shared" si="43"/>
        <v>Midtown Tunnel Away from Va Beach Summer Friday 9</v>
      </c>
      <c r="I2461" s="14">
        <f>+MT!Q16</f>
        <v>748.15384615384619</v>
      </c>
    </row>
    <row r="2462" spans="1:9" x14ac:dyDescent="0.25">
      <c r="A2462" t="s">
        <v>62</v>
      </c>
      <c r="B2462" t="s">
        <v>53</v>
      </c>
      <c r="C2462" t="s">
        <v>80</v>
      </c>
      <c r="D2462" t="s">
        <v>11</v>
      </c>
      <c r="E2462" t="s">
        <v>5</v>
      </c>
      <c r="F2462" s="19">
        <v>0.41666666666666702</v>
      </c>
      <c r="G2462" s="25">
        <v>10</v>
      </c>
      <c r="H2462" s="19" t="str">
        <f t="shared" si="43"/>
        <v>Midtown Tunnel Away from Va Beach Summer Friday 10</v>
      </c>
      <c r="I2462" s="11">
        <f>+MT!Q17</f>
        <v>819.53846153846155</v>
      </c>
    </row>
    <row r="2463" spans="1:9" x14ac:dyDescent="0.25">
      <c r="A2463" t="s">
        <v>62</v>
      </c>
      <c r="B2463" t="s">
        <v>53</v>
      </c>
      <c r="C2463" t="s">
        <v>80</v>
      </c>
      <c r="D2463" t="s">
        <v>11</v>
      </c>
      <c r="E2463" t="s">
        <v>5</v>
      </c>
      <c r="F2463" s="19">
        <v>0.45833333333333298</v>
      </c>
      <c r="G2463" s="25">
        <v>11</v>
      </c>
      <c r="H2463" s="19" t="str">
        <f t="shared" si="43"/>
        <v>Midtown Tunnel Away from Va Beach Summer Friday 11</v>
      </c>
      <c r="I2463" s="14">
        <f>+MT!Q18</f>
        <v>988.15384615384619</v>
      </c>
    </row>
    <row r="2464" spans="1:9" x14ac:dyDescent="0.25">
      <c r="A2464" t="s">
        <v>62</v>
      </c>
      <c r="B2464" t="s">
        <v>53</v>
      </c>
      <c r="C2464" t="s">
        <v>80</v>
      </c>
      <c r="D2464" t="s">
        <v>11</v>
      </c>
      <c r="E2464" t="s">
        <v>5</v>
      </c>
      <c r="F2464" s="19">
        <v>0.5</v>
      </c>
      <c r="G2464" s="25">
        <v>12</v>
      </c>
      <c r="H2464" s="19" t="str">
        <f t="shared" si="43"/>
        <v>Midtown Tunnel Away from Va Beach Summer Friday 12</v>
      </c>
      <c r="I2464" s="11">
        <f>+MT!Q19</f>
        <v>1188.9230769230769</v>
      </c>
    </row>
    <row r="2465" spans="1:9" x14ac:dyDescent="0.25">
      <c r="A2465" t="s">
        <v>62</v>
      </c>
      <c r="B2465" t="s">
        <v>53</v>
      </c>
      <c r="C2465" t="s">
        <v>80</v>
      </c>
      <c r="D2465" t="s">
        <v>11</v>
      </c>
      <c r="E2465" t="s">
        <v>5</v>
      </c>
      <c r="F2465" s="19">
        <v>0.54166666666666696</v>
      </c>
      <c r="G2465" s="25">
        <v>13</v>
      </c>
      <c r="H2465" s="19" t="str">
        <f t="shared" si="43"/>
        <v>Midtown Tunnel Away from Va Beach Summer Friday 13</v>
      </c>
      <c r="I2465" s="14">
        <f>+MT!Q20</f>
        <v>1235.2307692307693</v>
      </c>
    </row>
    <row r="2466" spans="1:9" x14ac:dyDescent="0.25">
      <c r="A2466" t="s">
        <v>62</v>
      </c>
      <c r="B2466" t="s">
        <v>53</v>
      </c>
      <c r="C2466" t="s">
        <v>80</v>
      </c>
      <c r="D2466" t="s">
        <v>11</v>
      </c>
      <c r="E2466" t="s">
        <v>5</v>
      </c>
      <c r="F2466" s="19">
        <v>0.58333333333333304</v>
      </c>
      <c r="G2466" s="25">
        <v>14</v>
      </c>
      <c r="H2466" s="19" t="str">
        <f t="shared" si="43"/>
        <v>Midtown Tunnel Away from Va Beach Summer Friday 14</v>
      </c>
      <c r="I2466" s="11">
        <f>+MT!Q21</f>
        <v>1339.3846153846152</v>
      </c>
    </row>
    <row r="2467" spans="1:9" x14ac:dyDescent="0.25">
      <c r="A2467" t="s">
        <v>62</v>
      </c>
      <c r="B2467" t="s">
        <v>53</v>
      </c>
      <c r="C2467" t="s">
        <v>80</v>
      </c>
      <c r="D2467" t="s">
        <v>11</v>
      </c>
      <c r="E2467" t="s">
        <v>5</v>
      </c>
      <c r="F2467" s="19">
        <v>0.625</v>
      </c>
      <c r="G2467" s="25">
        <v>15</v>
      </c>
      <c r="H2467" s="19" t="str">
        <f t="shared" si="43"/>
        <v>Midtown Tunnel Away from Va Beach Summer Friday 15</v>
      </c>
      <c r="I2467" s="14">
        <f>+MT!Q22</f>
        <v>1347.4615384615386</v>
      </c>
    </row>
    <row r="2468" spans="1:9" x14ac:dyDescent="0.25">
      <c r="A2468" t="s">
        <v>62</v>
      </c>
      <c r="B2468" t="s">
        <v>53</v>
      </c>
      <c r="C2468" t="s">
        <v>80</v>
      </c>
      <c r="D2468" t="s">
        <v>11</v>
      </c>
      <c r="E2468" t="s">
        <v>5</v>
      </c>
      <c r="F2468" s="19">
        <v>0.66666666666666696</v>
      </c>
      <c r="G2468" s="25">
        <v>16</v>
      </c>
      <c r="H2468" s="19" t="str">
        <f t="shared" si="43"/>
        <v>Midtown Tunnel Away from Va Beach Summer Friday 16</v>
      </c>
      <c r="I2468" s="11">
        <f>+MT!Q23</f>
        <v>1389.6153846153848</v>
      </c>
    </row>
    <row r="2469" spans="1:9" x14ac:dyDescent="0.25">
      <c r="A2469" t="s">
        <v>62</v>
      </c>
      <c r="B2469" t="s">
        <v>53</v>
      </c>
      <c r="C2469" t="s">
        <v>80</v>
      </c>
      <c r="D2469" t="s">
        <v>11</v>
      </c>
      <c r="E2469" t="s">
        <v>5</v>
      </c>
      <c r="F2469" s="19">
        <v>0.70833333333333304</v>
      </c>
      <c r="G2469" s="25">
        <v>17</v>
      </c>
      <c r="H2469" s="19" t="str">
        <f t="shared" si="43"/>
        <v>Midtown Tunnel Away from Va Beach Summer Friday 17</v>
      </c>
      <c r="I2469" s="14">
        <f>+MT!Q24</f>
        <v>1233.0769230769231</v>
      </c>
    </row>
    <row r="2470" spans="1:9" x14ac:dyDescent="0.25">
      <c r="A2470" t="s">
        <v>62</v>
      </c>
      <c r="B2470" t="s">
        <v>53</v>
      </c>
      <c r="C2470" t="s">
        <v>80</v>
      </c>
      <c r="D2470" t="s">
        <v>11</v>
      </c>
      <c r="E2470" t="s">
        <v>5</v>
      </c>
      <c r="F2470" s="19">
        <v>0.75</v>
      </c>
      <c r="G2470" s="25">
        <v>18</v>
      </c>
      <c r="H2470" s="19" t="str">
        <f t="shared" si="43"/>
        <v>Midtown Tunnel Away from Va Beach Summer Friday 18</v>
      </c>
      <c r="I2470" s="11">
        <f>+MT!Q25</f>
        <v>993.23076923076906</v>
      </c>
    </row>
    <row r="2471" spans="1:9" x14ac:dyDescent="0.25">
      <c r="A2471" t="s">
        <v>62</v>
      </c>
      <c r="B2471" t="s">
        <v>53</v>
      </c>
      <c r="C2471" t="s">
        <v>80</v>
      </c>
      <c r="D2471" t="s">
        <v>11</v>
      </c>
      <c r="E2471" t="s">
        <v>5</v>
      </c>
      <c r="F2471" s="19">
        <v>0.79166666666666696</v>
      </c>
      <c r="G2471" s="25">
        <v>19</v>
      </c>
      <c r="H2471" s="19" t="str">
        <f t="shared" si="43"/>
        <v>Midtown Tunnel Away from Va Beach Summer Friday 19</v>
      </c>
      <c r="I2471" s="14">
        <f>+MT!Q26</f>
        <v>747.76923076923072</v>
      </c>
    </row>
    <row r="2472" spans="1:9" x14ac:dyDescent="0.25">
      <c r="A2472" t="s">
        <v>62</v>
      </c>
      <c r="B2472" t="s">
        <v>53</v>
      </c>
      <c r="C2472" t="s">
        <v>80</v>
      </c>
      <c r="D2472" t="s">
        <v>11</v>
      </c>
      <c r="E2472" t="s">
        <v>5</v>
      </c>
      <c r="F2472" s="19">
        <v>0.83333333333333304</v>
      </c>
      <c r="G2472" s="25">
        <v>20</v>
      </c>
      <c r="H2472" s="19" t="str">
        <f t="shared" si="43"/>
        <v>Midtown Tunnel Away from Va Beach Summer Friday 20</v>
      </c>
      <c r="I2472" s="11">
        <f>+MT!Q27</f>
        <v>617</v>
      </c>
    </row>
    <row r="2473" spans="1:9" x14ac:dyDescent="0.25">
      <c r="A2473" t="s">
        <v>62</v>
      </c>
      <c r="B2473" t="s">
        <v>53</v>
      </c>
      <c r="C2473" t="s">
        <v>80</v>
      </c>
      <c r="D2473" t="s">
        <v>11</v>
      </c>
      <c r="E2473" t="s">
        <v>5</v>
      </c>
      <c r="F2473" s="19">
        <v>0.875</v>
      </c>
      <c r="G2473" s="25">
        <v>21</v>
      </c>
      <c r="H2473" s="19" t="str">
        <f t="shared" si="43"/>
        <v>Midtown Tunnel Away from Va Beach Summer Friday 21</v>
      </c>
      <c r="I2473" s="14">
        <f>+MT!Q28</f>
        <v>634.07692307692309</v>
      </c>
    </row>
    <row r="2474" spans="1:9" x14ac:dyDescent="0.25">
      <c r="A2474" t="s">
        <v>62</v>
      </c>
      <c r="B2474" t="s">
        <v>53</v>
      </c>
      <c r="C2474" t="s">
        <v>80</v>
      </c>
      <c r="D2474" t="s">
        <v>11</v>
      </c>
      <c r="E2474" t="s">
        <v>5</v>
      </c>
      <c r="F2474" s="19">
        <v>0.91666666666666696</v>
      </c>
      <c r="G2474" s="25">
        <v>22</v>
      </c>
      <c r="H2474" s="19" t="str">
        <f t="shared" si="43"/>
        <v>Midtown Tunnel Away from Va Beach Summer Friday 22</v>
      </c>
      <c r="I2474" s="11">
        <f>+MT!Q29</f>
        <v>529.15384615384608</v>
      </c>
    </row>
    <row r="2475" spans="1:9" ht="15.75" thickBot="1" x14ac:dyDescent="0.3">
      <c r="A2475" t="s">
        <v>62</v>
      </c>
      <c r="B2475" t="s">
        <v>53</v>
      </c>
      <c r="C2475" t="s">
        <v>80</v>
      </c>
      <c r="D2475" t="s">
        <v>11</v>
      </c>
      <c r="E2475" t="s">
        <v>5</v>
      </c>
      <c r="F2475" s="19">
        <v>0.95833333333333304</v>
      </c>
      <c r="G2475" s="25">
        <v>23</v>
      </c>
      <c r="H2475" s="19" t="str">
        <f t="shared" si="43"/>
        <v>Midtown Tunnel Away from Va Beach Summer Friday 23</v>
      </c>
      <c r="I2475" s="16">
        <f>+MT!Q30</f>
        <v>411.84615384615381</v>
      </c>
    </row>
    <row r="2476" spans="1:9" x14ac:dyDescent="0.25">
      <c r="A2476" t="s">
        <v>62</v>
      </c>
      <c r="B2476" t="s">
        <v>53</v>
      </c>
      <c r="C2476" t="s">
        <v>80</v>
      </c>
      <c r="D2476" t="s">
        <v>11</v>
      </c>
      <c r="E2476" t="s">
        <v>6</v>
      </c>
      <c r="F2476" s="19">
        <v>0</v>
      </c>
      <c r="G2476" s="25">
        <v>0</v>
      </c>
      <c r="H2476" s="19" t="str">
        <f t="shared" si="43"/>
        <v>Midtown Tunnel Away from Va Beach Summer Saturday 0</v>
      </c>
      <c r="I2476" s="11">
        <f>+MT!R7</f>
        <v>274.07692307692309</v>
      </c>
    </row>
    <row r="2477" spans="1:9" x14ac:dyDescent="0.25">
      <c r="A2477" t="s">
        <v>62</v>
      </c>
      <c r="B2477" t="s">
        <v>53</v>
      </c>
      <c r="C2477" t="s">
        <v>80</v>
      </c>
      <c r="D2477" t="s">
        <v>11</v>
      </c>
      <c r="E2477" t="s">
        <v>6</v>
      </c>
      <c r="F2477" s="19">
        <v>4.1666666666666664E-2</v>
      </c>
      <c r="G2477" s="25">
        <v>1</v>
      </c>
      <c r="H2477" s="19" t="str">
        <f t="shared" si="43"/>
        <v>Midtown Tunnel Away from Va Beach Summer Saturday 1</v>
      </c>
      <c r="I2477" s="14">
        <f>+MT!R8</f>
        <v>203.61538461538461</v>
      </c>
    </row>
    <row r="2478" spans="1:9" x14ac:dyDescent="0.25">
      <c r="A2478" t="s">
        <v>62</v>
      </c>
      <c r="B2478" t="s">
        <v>53</v>
      </c>
      <c r="C2478" t="s">
        <v>80</v>
      </c>
      <c r="D2478" t="s">
        <v>11</v>
      </c>
      <c r="E2478" t="s">
        <v>6</v>
      </c>
      <c r="F2478" s="19">
        <v>8.3333333333333329E-2</v>
      </c>
      <c r="G2478" s="25">
        <v>2</v>
      </c>
      <c r="H2478" s="19" t="str">
        <f t="shared" si="43"/>
        <v>Midtown Tunnel Away from Va Beach Summer Saturday 2</v>
      </c>
      <c r="I2478" s="11">
        <f>+MT!R9</f>
        <v>180.07692307692309</v>
      </c>
    </row>
    <row r="2479" spans="1:9" x14ac:dyDescent="0.25">
      <c r="A2479" t="s">
        <v>62</v>
      </c>
      <c r="B2479" t="s">
        <v>53</v>
      </c>
      <c r="C2479" t="s">
        <v>80</v>
      </c>
      <c r="D2479" t="s">
        <v>11</v>
      </c>
      <c r="E2479" t="s">
        <v>6</v>
      </c>
      <c r="F2479" s="19">
        <v>0.125</v>
      </c>
      <c r="G2479" s="25">
        <v>3</v>
      </c>
      <c r="H2479" s="19" t="str">
        <f t="shared" si="43"/>
        <v>Midtown Tunnel Away from Va Beach Summer Saturday 3</v>
      </c>
      <c r="I2479" s="14">
        <f>+MT!R10</f>
        <v>101.61538461538461</v>
      </c>
    </row>
    <row r="2480" spans="1:9" x14ac:dyDescent="0.25">
      <c r="A2480" t="s">
        <v>62</v>
      </c>
      <c r="B2480" t="s">
        <v>53</v>
      </c>
      <c r="C2480" t="s">
        <v>80</v>
      </c>
      <c r="D2480" t="s">
        <v>11</v>
      </c>
      <c r="E2480" t="s">
        <v>6</v>
      </c>
      <c r="F2480" s="19">
        <v>0.16666666666666699</v>
      </c>
      <c r="G2480" s="25">
        <v>4</v>
      </c>
      <c r="H2480" s="19" t="str">
        <f t="shared" si="43"/>
        <v>Midtown Tunnel Away from Va Beach Summer Saturday 4</v>
      </c>
      <c r="I2480" s="11">
        <f>+MT!R11</f>
        <v>95.92307692307692</v>
      </c>
    </row>
    <row r="2481" spans="1:9" x14ac:dyDescent="0.25">
      <c r="A2481" t="s">
        <v>62</v>
      </c>
      <c r="B2481" t="s">
        <v>53</v>
      </c>
      <c r="C2481" t="s">
        <v>80</v>
      </c>
      <c r="D2481" t="s">
        <v>11</v>
      </c>
      <c r="E2481" t="s">
        <v>6</v>
      </c>
      <c r="F2481" s="19">
        <v>0.20833333333333301</v>
      </c>
      <c r="G2481" s="25">
        <v>5</v>
      </c>
      <c r="H2481" s="19" t="str">
        <f t="shared" si="43"/>
        <v>Midtown Tunnel Away from Va Beach Summer Saturday 5</v>
      </c>
      <c r="I2481" s="14">
        <f>+MT!R12</f>
        <v>211.69230769230771</v>
      </c>
    </row>
    <row r="2482" spans="1:9" x14ac:dyDescent="0.25">
      <c r="A2482" t="s">
        <v>62</v>
      </c>
      <c r="B2482" t="s">
        <v>53</v>
      </c>
      <c r="C2482" t="s">
        <v>80</v>
      </c>
      <c r="D2482" t="s">
        <v>11</v>
      </c>
      <c r="E2482" t="s">
        <v>6</v>
      </c>
      <c r="F2482" s="19">
        <v>0.25</v>
      </c>
      <c r="G2482" s="25">
        <v>6</v>
      </c>
      <c r="H2482" s="19" t="str">
        <f t="shared" si="43"/>
        <v>Midtown Tunnel Away from Va Beach Summer Saturday 6</v>
      </c>
      <c r="I2482" s="11">
        <f>+MT!R13</f>
        <v>343.61538461538464</v>
      </c>
    </row>
    <row r="2483" spans="1:9" x14ac:dyDescent="0.25">
      <c r="A2483" t="s">
        <v>62</v>
      </c>
      <c r="B2483" t="s">
        <v>53</v>
      </c>
      <c r="C2483" t="s">
        <v>80</v>
      </c>
      <c r="D2483" t="s">
        <v>11</v>
      </c>
      <c r="E2483" t="s">
        <v>6</v>
      </c>
      <c r="F2483" s="19">
        <v>0.29166666666666702</v>
      </c>
      <c r="G2483" s="25">
        <v>7</v>
      </c>
      <c r="H2483" s="19" t="str">
        <f t="shared" si="43"/>
        <v>Midtown Tunnel Away from Va Beach Summer Saturday 7</v>
      </c>
      <c r="I2483" s="14">
        <f>+MT!R14</f>
        <v>429.23076923076923</v>
      </c>
    </row>
    <row r="2484" spans="1:9" x14ac:dyDescent="0.25">
      <c r="A2484" t="s">
        <v>62</v>
      </c>
      <c r="B2484" t="s">
        <v>53</v>
      </c>
      <c r="C2484" t="s">
        <v>80</v>
      </c>
      <c r="D2484" t="s">
        <v>11</v>
      </c>
      <c r="E2484" t="s">
        <v>6</v>
      </c>
      <c r="F2484" s="19">
        <v>0.33333333333333298</v>
      </c>
      <c r="G2484" s="25">
        <v>8</v>
      </c>
      <c r="H2484" s="19" t="str">
        <f t="shared" si="43"/>
        <v>Midtown Tunnel Away from Va Beach Summer Saturday 8</v>
      </c>
      <c r="I2484" s="11">
        <f>+MT!R15</f>
        <v>426.84615384615381</v>
      </c>
    </row>
    <row r="2485" spans="1:9" x14ac:dyDescent="0.25">
      <c r="A2485" t="s">
        <v>62</v>
      </c>
      <c r="B2485" t="s">
        <v>53</v>
      </c>
      <c r="C2485" t="s">
        <v>80</v>
      </c>
      <c r="D2485" t="s">
        <v>11</v>
      </c>
      <c r="E2485" t="s">
        <v>6</v>
      </c>
      <c r="F2485" s="19">
        <v>0.375</v>
      </c>
      <c r="G2485" s="25">
        <v>9</v>
      </c>
      <c r="H2485" s="19" t="str">
        <f t="shared" ref="H2485:H2548" si="44">+CONCATENATE(A2485," ",C2485," ",D2485," ",E2485," ",G2485)</f>
        <v>Midtown Tunnel Away from Va Beach Summer Saturday 9</v>
      </c>
      <c r="I2485" s="14">
        <f>+MT!R16</f>
        <v>502.76923076923083</v>
      </c>
    </row>
    <row r="2486" spans="1:9" x14ac:dyDescent="0.25">
      <c r="A2486" t="s">
        <v>62</v>
      </c>
      <c r="B2486" t="s">
        <v>53</v>
      </c>
      <c r="C2486" t="s">
        <v>80</v>
      </c>
      <c r="D2486" t="s">
        <v>11</v>
      </c>
      <c r="E2486" t="s">
        <v>6</v>
      </c>
      <c r="F2486" s="19">
        <v>0.41666666666666702</v>
      </c>
      <c r="G2486" s="25">
        <v>10</v>
      </c>
      <c r="H2486" s="19" t="str">
        <f t="shared" si="44"/>
        <v>Midtown Tunnel Away from Va Beach Summer Saturday 10</v>
      </c>
      <c r="I2486" s="11">
        <f>+MT!R17</f>
        <v>639.53846153846155</v>
      </c>
    </row>
    <row r="2487" spans="1:9" x14ac:dyDescent="0.25">
      <c r="A2487" t="s">
        <v>62</v>
      </c>
      <c r="B2487" t="s">
        <v>53</v>
      </c>
      <c r="C2487" t="s">
        <v>80</v>
      </c>
      <c r="D2487" t="s">
        <v>11</v>
      </c>
      <c r="E2487" t="s">
        <v>6</v>
      </c>
      <c r="F2487" s="19">
        <v>0.45833333333333298</v>
      </c>
      <c r="G2487" s="25">
        <v>11</v>
      </c>
      <c r="H2487" s="19" t="str">
        <f t="shared" si="44"/>
        <v>Midtown Tunnel Away from Va Beach Summer Saturday 11</v>
      </c>
      <c r="I2487" s="14">
        <f>+MT!R18</f>
        <v>743.46153846153845</v>
      </c>
    </row>
    <row r="2488" spans="1:9" x14ac:dyDescent="0.25">
      <c r="A2488" t="s">
        <v>62</v>
      </c>
      <c r="B2488" t="s">
        <v>53</v>
      </c>
      <c r="C2488" t="s">
        <v>80</v>
      </c>
      <c r="D2488" t="s">
        <v>11</v>
      </c>
      <c r="E2488" t="s">
        <v>6</v>
      </c>
      <c r="F2488" s="19">
        <v>0.5</v>
      </c>
      <c r="G2488" s="25">
        <v>12</v>
      </c>
      <c r="H2488" s="19" t="str">
        <f t="shared" si="44"/>
        <v>Midtown Tunnel Away from Va Beach Summer Saturday 12</v>
      </c>
      <c r="I2488" s="11">
        <f>+MT!R19</f>
        <v>831.53846153846155</v>
      </c>
    </row>
    <row r="2489" spans="1:9" x14ac:dyDescent="0.25">
      <c r="A2489" t="s">
        <v>62</v>
      </c>
      <c r="B2489" t="s">
        <v>53</v>
      </c>
      <c r="C2489" t="s">
        <v>80</v>
      </c>
      <c r="D2489" t="s">
        <v>11</v>
      </c>
      <c r="E2489" t="s">
        <v>6</v>
      </c>
      <c r="F2489" s="19">
        <v>0.54166666666666696</v>
      </c>
      <c r="G2489" s="25">
        <v>13</v>
      </c>
      <c r="H2489" s="19" t="str">
        <f t="shared" si="44"/>
        <v>Midtown Tunnel Away from Va Beach Summer Saturday 13</v>
      </c>
      <c r="I2489" s="14">
        <f>+MT!R20</f>
        <v>829</v>
      </c>
    </row>
    <row r="2490" spans="1:9" x14ac:dyDescent="0.25">
      <c r="A2490" t="s">
        <v>62</v>
      </c>
      <c r="B2490" t="s">
        <v>53</v>
      </c>
      <c r="C2490" t="s">
        <v>80</v>
      </c>
      <c r="D2490" t="s">
        <v>11</v>
      </c>
      <c r="E2490" t="s">
        <v>6</v>
      </c>
      <c r="F2490" s="19">
        <v>0.58333333333333304</v>
      </c>
      <c r="G2490" s="25">
        <v>14</v>
      </c>
      <c r="H2490" s="19" t="str">
        <f t="shared" si="44"/>
        <v>Midtown Tunnel Away from Va Beach Summer Saturday 14</v>
      </c>
      <c r="I2490" s="11">
        <f>+MT!R21</f>
        <v>888.15384615384619</v>
      </c>
    </row>
    <row r="2491" spans="1:9" x14ac:dyDescent="0.25">
      <c r="A2491" t="s">
        <v>62</v>
      </c>
      <c r="B2491" t="s">
        <v>53</v>
      </c>
      <c r="C2491" t="s">
        <v>80</v>
      </c>
      <c r="D2491" t="s">
        <v>11</v>
      </c>
      <c r="E2491" t="s">
        <v>6</v>
      </c>
      <c r="F2491" s="19">
        <v>0.625</v>
      </c>
      <c r="G2491" s="25">
        <v>15</v>
      </c>
      <c r="H2491" s="19" t="str">
        <f t="shared" si="44"/>
        <v>Midtown Tunnel Away from Va Beach Summer Saturday 15</v>
      </c>
      <c r="I2491" s="14">
        <f>+MT!R22</f>
        <v>859.07692307692309</v>
      </c>
    </row>
    <row r="2492" spans="1:9" x14ac:dyDescent="0.25">
      <c r="A2492" t="s">
        <v>62</v>
      </c>
      <c r="B2492" t="s">
        <v>53</v>
      </c>
      <c r="C2492" t="s">
        <v>80</v>
      </c>
      <c r="D2492" t="s">
        <v>11</v>
      </c>
      <c r="E2492" t="s">
        <v>6</v>
      </c>
      <c r="F2492" s="19">
        <v>0.66666666666666696</v>
      </c>
      <c r="G2492" s="25">
        <v>16</v>
      </c>
      <c r="H2492" s="19" t="str">
        <f t="shared" si="44"/>
        <v>Midtown Tunnel Away from Va Beach Summer Saturday 16</v>
      </c>
      <c r="I2492" s="11">
        <f>+MT!R23</f>
        <v>850.92307692307702</v>
      </c>
    </row>
    <row r="2493" spans="1:9" x14ac:dyDescent="0.25">
      <c r="A2493" t="s">
        <v>62</v>
      </c>
      <c r="B2493" t="s">
        <v>53</v>
      </c>
      <c r="C2493" t="s">
        <v>80</v>
      </c>
      <c r="D2493" t="s">
        <v>11</v>
      </c>
      <c r="E2493" t="s">
        <v>6</v>
      </c>
      <c r="F2493" s="19">
        <v>0.70833333333333304</v>
      </c>
      <c r="G2493" s="25">
        <v>17</v>
      </c>
      <c r="H2493" s="19" t="str">
        <f t="shared" si="44"/>
        <v>Midtown Tunnel Away from Va Beach Summer Saturday 17</v>
      </c>
      <c r="I2493" s="14">
        <f>+MT!R24</f>
        <v>789.76923076923072</v>
      </c>
    </row>
    <row r="2494" spans="1:9" x14ac:dyDescent="0.25">
      <c r="A2494" t="s">
        <v>62</v>
      </c>
      <c r="B2494" t="s">
        <v>53</v>
      </c>
      <c r="C2494" t="s">
        <v>80</v>
      </c>
      <c r="D2494" t="s">
        <v>11</v>
      </c>
      <c r="E2494" t="s">
        <v>6</v>
      </c>
      <c r="F2494" s="19">
        <v>0.75</v>
      </c>
      <c r="G2494" s="25">
        <v>18</v>
      </c>
      <c r="H2494" s="19" t="str">
        <f t="shared" si="44"/>
        <v>Midtown Tunnel Away from Va Beach Summer Saturday 18</v>
      </c>
      <c r="I2494" s="11">
        <f>+MT!R25</f>
        <v>723</v>
      </c>
    </row>
    <row r="2495" spans="1:9" x14ac:dyDescent="0.25">
      <c r="A2495" t="s">
        <v>62</v>
      </c>
      <c r="B2495" t="s">
        <v>53</v>
      </c>
      <c r="C2495" t="s">
        <v>80</v>
      </c>
      <c r="D2495" t="s">
        <v>11</v>
      </c>
      <c r="E2495" t="s">
        <v>6</v>
      </c>
      <c r="F2495" s="19">
        <v>0.79166666666666696</v>
      </c>
      <c r="G2495" s="25">
        <v>19</v>
      </c>
      <c r="H2495" s="19" t="str">
        <f t="shared" si="44"/>
        <v>Midtown Tunnel Away from Va Beach Summer Saturday 19</v>
      </c>
      <c r="I2495" s="14">
        <f>+MT!R26</f>
        <v>613.69230769230762</v>
      </c>
    </row>
    <row r="2496" spans="1:9" x14ac:dyDescent="0.25">
      <c r="A2496" t="s">
        <v>62</v>
      </c>
      <c r="B2496" t="s">
        <v>53</v>
      </c>
      <c r="C2496" t="s">
        <v>80</v>
      </c>
      <c r="D2496" t="s">
        <v>11</v>
      </c>
      <c r="E2496" t="s">
        <v>6</v>
      </c>
      <c r="F2496" s="19">
        <v>0.83333333333333304</v>
      </c>
      <c r="G2496" s="25">
        <v>20</v>
      </c>
      <c r="H2496" s="19" t="str">
        <f t="shared" si="44"/>
        <v>Midtown Tunnel Away from Va Beach Summer Saturday 20</v>
      </c>
      <c r="I2496" s="11">
        <f>+MT!R27</f>
        <v>553</v>
      </c>
    </row>
    <row r="2497" spans="1:9" x14ac:dyDescent="0.25">
      <c r="A2497" t="s">
        <v>62</v>
      </c>
      <c r="B2497" t="s">
        <v>53</v>
      </c>
      <c r="C2497" t="s">
        <v>80</v>
      </c>
      <c r="D2497" t="s">
        <v>11</v>
      </c>
      <c r="E2497" t="s">
        <v>6</v>
      </c>
      <c r="F2497" s="19">
        <v>0.875</v>
      </c>
      <c r="G2497" s="25">
        <v>21</v>
      </c>
      <c r="H2497" s="19" t="str">
        <f t="shared" si="44"/>
        <v>Midtown Tunnel Away from Va Beach Summer Saturday 21</v>
      </c>
      <c r="I2497" s="14">
        <f>+MT!R28</f>
        <v>579.23076923076928</v>
      </c>
    </row>
    <row r="2498" spans="1:9" x14ac:dyDescent="0.25">
      <c r="A2498" t="s">
        <v>62</v>
      </c>
      <c r="B2498" t="s">
        <v>53</v>
      </c>
      <c r="C2498" t="s">
        <v>80</v>
      </c>
      <c r="D2498" t="s">
        <v>11</v>
      </c>
      <c r="E2498" t="s">
        <v>6</v>
      </c>
      <c r="F2498" s="19">
        <v>0.91666666666666696</v>
      </c>
      <c r="G2498" s="25">
        <v>22</v>
      </c>
      <c r="H2498" s="19" t="str">
        <f t="shared" si="44"/>
        <v>Midtown Tunnel Away from Va Beach Summer Saturday 22</v>
      </c>
      <c r="I2498" s="11">
        <f>+MT!R29</f>
        <v>518.46153846153857</v>
      </c>
    </row>
    <row r="2499" spans="1:9" ht="15.75" thickBot="1" x14ac:dyDescent="0.3">
      <c r="A2499" t="s">
        <v>62</v>
      </c>
      <c r="B2499" t="s">
        <v>53</v>
      </c>
      <c r="C2499" t="s">
        <v>80</v>
      </c>
      <c r="D2499" t="s">
        <v>11</v>
      </c>
      <c r="E2499" t="s">
        <v>6</v>
      </c>
      <c r="F2499" s="19">
        <v>0.95833333333333304</v>
      </c>
      <c r="G2499" s="25">
        <v>23</v>
      </c>
      <c r="H2499" s="19" t="str">
        <f t="shared" si="44"/>
        <v>Midtown Tunnel Away from Va Beach Summer Saturday 23</v>
      </c>
      <c r="I2499" s="16">
        <f>+MT!R30</f>
        <v>407.23076923076928</v>
      </c>
    </row>
    <row r="2500" spans="1:9" x14ac:dyDescent="0.25">
      <c r="A2500" t="s">
        <v>62</v>
      </c>
      <c r="B2500" t="s">
        <v>53</v>
      </c>
      <c r="C2500" t="s">
        <v>80</v>
      </c>
      <c r="D2500" t="s">
        <v>11</v>
      </c>
      <c r="E2500" t="s">
        <v>7</v>
      </c>
      <c r="F2500" s="19">
        <v>0</v>
      </c>
      <c r="G2500" s="25">
        <v>0</v>
      </c>
      <c r="H2500" s="19" t="str">
        <f t="shared" si="44"/>
        <v>Midtown Tunnel Away from Va Beach Summer Sunday 0</v>
      </c>
      <c r="I2500" s="13">
        <f>+MT!S7</f>
        <v>280.30769230769232</v>
      </c>
    </row>
    <row r="2501" spans="1:9" x14ac:dyDescent="0.25">
      <c r="A2501" t="s">
        <v>62</v>
      </c>
      <c r="B2501" t="s">
        <v>53</v>
      </c>
      <c r="C2501" t="s">
        <v>80</v>
      </c>
      <c r="D2501" t="s">
        <v>11</v>
      </c>
      <c r="E2501" t="s">
        <v>7</v>
      </c>
      <c r="F2501" s="19">
        <v>4.1666666666666664E-2</v>
      </c>
      <c r="G2501" s="25">
        <v>1</v>
      </c>
      <c r="H2501" s="19" t="str">
        <f t="shared" si="44"/>
        <v>Midtown Tunnel Away from Va Beach Summer Sunday 1</v>
      </c>
      <c r="I2501" s="15">
        <f>+MT!S8</f>
        <v>194</v>
      </c>
    </row>
    <row r="2502" spans="1:9" x14ac:dyDescent="0.25">
      <c r="A2502" t="s">
        <v>62</v>
      </c>
      <c r="B2502" t="s">
        <v>53</v>
      </c>
      <c r="C2502" t="s">
        <v>80</v>
      </c>
      <c r="D2502" t="s">
        <v>11</v>
      </c>
      <c r="E2502" t="s">
        <v>7</v>
      </c>
      <c r="F2502" s="19">
        <v>8.3333333333333329E-2</v>
      </c>
      <c r="G2502" s="25">
        <v>2</v>
      </c>
      <c r="H2502" s="19" t="str">
        <f t="shared" si="44"/>
        <v>Midtown Tunnel Away from Va Beach Summer Sunday 2</v>
      </c>
      <c r="I2502" s="13">
        <f>+MT!S9</f>
        <v>189.46153846153845</v>
      </c>
    </row>
    <row r="2503" spans="1:9" x14ac:dyDescent="0.25">
      <c r="A2503" t="s">
        <v>62</v>
      </c>
      <c r="B2503" t="s">
        <v>53</v>
      </c>
      <c r="C2503" t="s">
        <v>80</v>
      </c>
      <c r="D2503" t="s">
        <v>11</v>
      </c>
      <c r="E2503" t="s">
        <v>7</v>
      </c>
      <c r="F2503" s="19">
        <v>0.125</v>
      </c>
      <c r="G2503" s="25">
        <v>3</v>
      </c>
      <c r="H2503" s="19" t="str">
        <f t="shared" si="44"/>
        <v>Midtown Tunnel Away from Va Beach Summer Sunday 3</v>
      </c>
      <c r="I2503" s="15">
        <f>+MT!S10</f>
        <v>108.07692307692309</v>
      </c>
    </row>
    <row r="2504" spans="1:9" x14ac:dyDescent="0.25">
      <c r="A2504" t="s">
        <v>62</v>
      </c>
      <c r="B2504" t="s">
        <v>53</v>
      </c>
      <c r="C2504" t="s">
        <v>80</v>
      </c>
      <c r="D2504" t="s">
        <v>11</v>
      </c>
      <c r="E2504" t="s">
        <v>7</v>
      </c>
      <c r="F2504" s="19">
        <v>0.16666666666666699</v>
      </c>
      <c r="G2504" s="25">
        <v>4</v>
      </c>
      <c r="H2504" s="19" t="str">
        <f t="shared" si="44"/>
        <v>Midtown Tunnel Away from Va Beach Summer Sunday 4</v>
      </c>
      <c r="I2504" s="13">
        <f>+MT!S11</f>
        <v>78.461538461538467</v>
      </c>
    </row>
    <row r="2505" spans="1:9" x14ac:dyDescent="0.25">
      <c r="A2505" t="s">
        <v>62</v>
      </c>
      <c r="B2505" t="s">
        <v>53</v>
      </c>
      <c r="C2505" t="s">
        <v>80</v>
      </c>
      <c r="D2505" t="s">
        <v>11</v>
      </c>
      <c r="E2505" t="s">
        <v>7</v>
      </c>
      <c r="F2505" s="19">
        <v>0.20833333333333301</v>
      </c>
      <c r="G2505" s="25">
        <v>5</v>
      </c>
      <c r="H2505" s="19" t="str">
        <f t="shared" si="44"/>
        <v>Midtown Tunnel Away from Va Beach Summer Sunday 5</v>
      </c>
      <c r="I2505" s="15">
        <f>+MT!S12</f>
        <v>153.53846153846155</v>
      </c>
    </row>
    <row r="2506" spans="1:9" x14ac:dyDescent="0.25">
      <c r="A2506" t="s">
        <v>62</v>
      </c>
      <c r="B2506" t="s">
        <v>53</v>
      </c>
      <c r="C2506" t="s">
        <v>80</v>
      </c>
      <c r="D2506" t="s">
        <v>11</v>
      </c>
      <c r="E2506" t="s">
        <v>7</v>
      </c>
      <c r="F2506" s="19">
        <v>0.25</v>
      </c>
      <c r="G2506" s="25">
        <v>6</v>
      </c>
      <c r="H2506" s="19" t="str">
        <f t="shared" si="44"/>
        <v>Midtown Tunnel Away from Va Beach Summer Sunday 6</v>
      </c>
      <c r="I2506" s="13">
        <f>+MT!S13</f>
        <v>256</v>
      </c>
    </row>
    <row r="2507" spans="1:9" x14ac:dyDescent="0.25">
      <c r="A2507" t="s">
        <v>62</v>
      </c>
      <c r="B2507" t="s">
        <v>53</v>
      </c>
      <c r="C2507" t="s">
        <v>80</v>
      </c>
      <c r="D2507" t="s">
        <v>11</v>
      </c>
      <c r="E2507" t="s">
        <v>7</v>
      </c>
      <c r="F2507" s="19">
        <v>0.29166666666666702</v>
      </c>
      <c r="G2507" s="25">
        <v>7</v>
      </c>
      <c r="H2507" s="19" t="str">
        <f t="shared" si="44"/>
        <v>Midtown Tunnel Away from Va Beach Summer Sunday 7</v>
      </c>
      <c r="I2507" s="15">
        <f>+MT!S14</f>
        <v>318.07692307692309</v>
      </c>
    </row>
    <row r="2508" spans="1:9" x14ac:dyDescent="0.25">
      <c r="A2508" t="s">
        <v>62</v>
      </c>
      <c r="B2508" t="s">
        <v>53</v>
      </c>
      <c r="C2508" t="s">
        <v>80</v>
      </c>
      <c r="D2508" t="s">
        <v>11</v>
      </c>
      <c r="E2508" t="s">
        <v>7</v>
      </c>
      <c r="F2508" s="19">
        <v>0.33333333333333298</v>
      </c>
      <c r="G2508" s="25">
        <v>8</v>
      </c>
      <c r="H2508" s="19" t="str">
        <f t="shared" si="44"/>
        <v>Midtown Tunnel Away from Va Beach Summer Sunday 8</v>
      </c>
      <c r="I2508" s="13">
        <f>+MT!S15</f>
        <v>269.30769230769226</v>
      </c>
    </row>
    <row r="2509" spans="1:9" x14ac:dyDescent="0.25">
      <c r="A2509" t="s">
        <v>62</v>
      </c>
      <c r="B2509" t="s">
        <v>53</v>
      </c>
      <c r="C2509" t="s">
        <v>80</v>
      </c>
      <c r="D2509" t="s">
        <v>11</v>
      </c>
      <c r="E2509" t="s">
        <v>7</v>
      </c>
      <c r="F2509" s="19">
        <v>0.375</v>
      </c>
      <c r="G2509" s="25">
        <v>9</v>
      </c>
      <c r="H2509" s="19" t="str">
        <f t="shared" si="44"/>
        <v>Midtown Tunnel Away from Va Beach Summer Sunday 9</v>
      </c>
      <c r="I2509" s="15">
        <f>+MT!S16</f>
        <v>333.38461538461536</v>
      </c>
    </row>
    <row r="2510" spans="1:9" x14ac:dyDescent="0.25">
      <c r="A2510" t="s">
        <v>62</v>
      </c>
      <c r="B2510" t="s">
        <v>53</v>
      </c>
      <c r="C2510" t="s">
        <v>80</v>
      </c>
      <c r="D2510" t="s">
        <v>11</v>
      </c>
      <c r="E2510" t="s">
        <v>7</v>
      </c>
      <c r="F2510" s="19">
        <v>0.41666666666666702</v>
      </c>
      <c r="G2510" s="25">
        <v>10</v>
      </c>
      <c r="H2510" s="19" t="str">
        <f t="shared" si="44"/>
        <v>Midtown Tunnel Away from Va Beach Summer Sunday 10</v>
      </c>
      <c r="I2510" s="13">
        <f>+MT!S17</f>
        <v>438</v>
      </c>
    </row>
    <row r="2511" spans="1:9" x14ac:dyDescent="0.25">
      <c r="A2511" t="s">
        <v>62</v>
      </c>
      <c r="B2511" t="s">
        <v>53</v>
      </c>
      <c r="C2511" t="s">
        <v>80</v>
      </c>
      <c r="D2511" t="s">
        <v>11</v>
      </c>
      <c r="E2511" t="s">
        <v>7</v>
      </c>
      <c r="F2511" s="19">
        <v>0.45833333333333298</v>
      </c>
      <c r="G2511" s="25">
        <v>11</v>
      </c>
      <c r="H2511" s="19" t="str">
        <f t="shared" si="44"/>
        <v>Midtown Tunnel Away from Va Beach Summer Sunday 11</v>
      </c>
      <c r="I2511" s="15">
        <f>+MT!S18</f>
        <v>529.07692307692309</v>
      </c>
    </row>
    <row r="2512" spans="1:9" x14ac:dyDescent="0.25">
      <c r="A2512" t="s">
        <v>62</v>
      </c>
      <c r="B2512" t="s">
        <v>53</v>
      </c>
      <c r="C2512" t="s">
        <v>80</v>
      </c>
      <c r="D2512" t="s">
        <v>11</v>
      </c>
      <c r="E2512" t="s">
        <v>7</v>
      </c>
      <c r="F2512" s="19">
        <v>0.5</v>
      </c>
      <c r="G2512" s="25">
        <v>12</v>
      </c>
      <c r="H2512" s="19" t="str">
        <f t="shared" si="44"/>
        <v>Midtown Tunnel Away from Va Beach Summer Sunday 12</v>
      </c>
      <c r="I2512" s="13">
        <f>+MT!S19</f>
        <v>743.07692307692309</v>
      </c>
    </row>
    <row r="2513" spans="1:9" x14ac:dyDescent="0.25">
      <c r="A2513" t="s">
        <v>62</v>
      </c>
      <c r="B2513" t="s">
        <v>53</v>
      </c>
      <c r="C2513" t="s">
        <v>80</v>
      </c>
      <c r="D2513" t="s">
        <v>11</v>
      </c>
      <c r="E2513" t="s">
        <v>7</v>
      </c>
      <c r="F2513" s="19">
        <v>0.54166666666666696</v>
      </c>
      <c r="G2513" s="25">
        <v>13</v>
      </c>
      <c r="H2513" s="19" t="str">
        <f t="shared" si="44"/>
        <v>Midtown Tunnel Away from Va Beach Summer Sunday 13</v>
      </c>
      <c r="I2513" s="15">
        <f>+MT!S20</f>
        <v>793.69230769230774</v>
      </c>
    </row>
    <row r="2514" spans="1:9" x14ac:dyDescent="0.25">
      <c r="A2514" t="s">
        <v>62</v>
      </c>
      <c r="B2514" t="s">
        <v>53</v>
      </c>
      <c r="C2514" t="s">
        <v>80</v>
      </c>
      <c r="D2514" t="s">
        <v>11</v>
      </c>
      <c r="E2514" t="s">
        <v>7</v>
      </c>
      <c r="F2514" s="19">
        <v>0.58333333333333304</v>
      </c>
      <c r="G2514" s="25">
        <v>14</v>
      </c>
      <c r="H2514" s="19" t="str">
        <f t="shared" si="44"/>
        <v>Midtown Tunnel Away from Va Beach Summer Sunday 14</v>
      </c>
      <c r="I2514" s="13">
        <f>+MT!S21</f>
        <v>832.46153846153845</v>
      </c>
    </row>
    <row r="2515" spans="1:9" x14ac:dyDescent="0.25">
      <c r="A2515" t="s">
        <v>62</v>
      </c>
      <c r="B2515" t="s">
        <v>53</v>
      </c>
      <c r="C2515" t="s">
        <v>80</v>
      </c>
      <c r="D2515" t="s">
        <v>11</v>
      </c>
      <c r="E2515" t="s">
        <v>7</v>
      </c>
      <c r="F2515" s="19">
        <v>0.625</v>
      </c>
      <c r="G2515" s="25">
        <v>15</v>
      </c>
      <c r="H2515" s="19" t="str">
        <f t="shared" si="44"/>
        <v>Midtown Tunnel Away from Va Beach Summer Sunday 15</v>
      </c>
      <c r="I2515" s="15">
        <f>+MT!S22</f>
        <v>821.38461538461536</v>
      </c>
    </row>
    <row r="2516" spans="1:9" x14ac:dyDescent="0.25">
      <c r="A2516" t="s">
        <v>62</v>
      </c>
      <c r="B2516" t="s">
        <v>53</v>
      </c>
      <c r="C2516" t="s">
        <v>80</v>
      </c>
      <c r="D2516" t="s">
        <v>11</v>
      </c>
      <c r="E2516" t="s">
        <v>7</v>
      </c>
      <c r="F2516" s="19">
        <v>0.66666666666666696</v>
      </c>
      <c r="G2516" s="25">
        <v>16</v>
      </c>
      <c r="H2516" s="19" t="str">
        <f t="shared" si="44"/>
        <v>Midtown Tunnel Away from Va Beach Summer Sunday 16</v>
      </c>
      <c r="I2516" s="13">
        <f>+MT!S23</f>
        <v>754.92307692307691</v>
      </c>
    </row>
    <row r="2517" spans="1:9" x14ac:dyDescent="0.25">
      <c r="A2517" t="s">
        <v>62</v>
      </c>
      <c r="B2517" t="s">
        <v>53</v>
      </c>
      <c r="C2517" t="s">
        <v>80</v>
      </c>
      <c r="D2517" t="s">
        <v>11</v>
      </c>
      <c r="E2517" t="s">
        <v>7</v>
      </c>
      <c r="F2517" s="19">
        <v>0.70833333333333304</v>
      </c>
      <c r="G2517" s="25">
        <v>17</v>
      </c>
      <c r="H2517" s="19" t="str">
        <f t="shared" si="44"/>
        <v>Midtown Tunnel Away from Va Beach Summer Sunday 17</v>
      </c>
      <c r="I2517" s="15">
        <f>+MT!S24</f>
        <v>737.07692307692309</v>
      </c>
    </row>
    <row r="2518" spans="1:9" x14ac:dyDescent="0.25">
      <c r="A2518" t="s">
        <v>62</v>
      </c>
      <c r="B2518" t="s">
        <v>53</v>
      </c>
      <c r="C2518" t="s">
        <v>80</v>
      </c>
      <c r="D2518" t="s">
        <v>11</v>
      </c>
      <c r="E2518" t="s">
        <v>7</v>
      </c>
      <c r="F2518" s="19">
        <v>0.75</v>
      </c>
      <c r="G2518" s="25">
        <v>18</v>
      </c>
      <c r="H2518" s="19" t="str">
        <f t="shared" si="44"/>
        <v>Midtown Tunnel Away from Va Beach Summer Sunday 18</v>
      </c>
      <c r="I2518" s="13">
        <f>+MT!S25</f>
        <v>741.15384615384608</v>
      </c>
    </row>
    <row r="2519" spans="1:9" x14ac:dyDescent="0.25">
      <c r="A2519" t="s">
        <v>62</v>
      </c>
      <c r="B2519" t="s">
        <v>53</v>
      </c>
      <c r="C2519" t="s">
        <v>80</v>
      </c>
      <c r="D2519" t="s">
        <v>11</v>
      </c>
      <c r="E2519" t="s">
        <v>7</v>
      </c>
      <c r="F2519" s="19">
        <v>0.79166666666666696</v>
      </c>
      <c r="G2519" s="25">
        <v>19</v>
      </c>
      <c r="H2519" s="19" t="str">
        <f t="shared" si="44"/>
        <v>Midtown Tunnel Away from Va Beach Summer Sunday 19</v>
      </c>
      <c r="I2519" s="15">
        <f>+MT!S26</f>
        <v>584.07692307692309</v>
      </c>
    </row>
    <row r="2520" spans="1:9" x14ac:dyDescent="0.25">
      <c r="A2520" t="s">
        <v>62</v>
      </c>
      <c r="B2520" t="s">
        <v>53</v>
      </c>
      <c r="C2520" t="s">
        <v>80</v>
      </c>
      <c r="D2520" t="s">
        <v>11</v>
      </c>
      <c r="E2520" t="s">
        <v>7</v>
      </c>
      <c r="F2520" s="19">
        <v>0.83333333333333304</v>
      </c>
      <c r="G2520" s="25">
        <v>20</v>
      </c>
      <c r="H2520" s="19" t="str">
        <f t="shared" si="44"/>
        <v>Midtown Tunnel Away from Va Beach Summer Sunday 20</v>
      </c>
      <c r="I2520" s="13">
        <f>+MT!S27</f>
        <v>511.84615384615392</v>
      </c>
    </row>
    <row r="2521" spans="1:9" x14ac:dyDescent="0.25">
      <c r="A2521" t="s">
        <v>62</v>
      </c>
      <c r="B2521" t="s">
        <v>53</v>
      </c>
      <c r="C2521" t="s">
        <v>80</v>
      </c>
      <c r="D2521" t="s">
        <v>11</v>
      </c>
      <c r="E2521" t="s">
        <v>7</v>
      </c>
      <c r="F2521" s="19">
        <v>0.875</v>
      </c>
      <c r="G2521" s="25">
        <v>21</v>
      </c>
      <c r="H2521" s="19" t="str">
        <f t="shared" si="44"/>
        <v>Midtown Tunnel Away from Va Beach Summer Sunday 21</v>
      </c>
      <c r="I2521" s="15">
        <f>+MT!S28</f>
        <v>456.53846153846155</v>
      </c>
    </row>
    <row r="2522" spans="1:9" x14ac:dyDescent="0.25">
      <c r="A2522" t="s">
        <v>62</v>
      </c>
      <c r="B2522" t="s">
        <v>53</v>
      </c>
      <c r="C2522" t="s">
        <v>80</v>
      </c>
      <c r="D2522" t="s">
        <v>11</v>
      </c>
      <c r="E2522" t="s">
        <v>7</v>
      </c>
      <c r="F2522" s="19">
        <v>0.91666666666666696</v>
      </c>
      <c r="G2522" s="25">
        <v>22</v>
      </c>
      <c r="H2522" s="19" t="str">
        <f t="shared" si="44"/>
        <v>Midtown Tunnel Away from Va Beach Summer Sunday 22</v>
      </c>
      <c r="I2522" s="13">
        <f>+MT!S29</f>
        <v>338.69230769230762</v>
      </c>
    </row>
    <row r="2523" spans="1:9" ht="15.75" thickBot="1" x14ac:dyDescent="0.3">
      <c r="A2523" s="29" t="s">
        <v>62</v>
      </c>
      <c r="B2523" s="29" t="s">
        <v>53</v>
      </c>
      <c r="C2523" s="29" t="s">
        <v>80</v>
      </c>
      <c r="D2523" s="29" t="s">
        <v>11</v>
      </c>
      <c r="E2523" s="29" t="s">
        <v>7</v>
      </c>
      <c r="F2523" s="30">
        <v>0.95833333333333304</v>
      </c>
      <c r="G2523" s="31">
        <v>23</v>
      </c>
      <c r="H2523" s="32" t="str">
        <f t="shared" si="44"/>
        <v>Midtown Tunnel Away from Va Beach Summer Sunday 23</v>
      </c>
      <c r="I2523" s="17">
        <f>+MT!S30</f>
        <v>248.61538461538464</v>
      </c>
    </row>
    <row r="2524" spans="1:9" x14ac:dyDescent="0.25">
      <c r="A2524" t="s">
        <v>62</v>
      </c>
      <c r="B2524" t="s">
        <v>53</v>
      </c>
      <c r="C2524" t="s">
        <v>80</v>
      </c>
      <c r="D2524" t="s">
        <v>12</v>
      </c>
      <c r="E2524" t="s">
        <v>1</v>
      </c>
      <c r="F2524" s="19">
        <v>0</v>
      </c>
      <c r="G2524" s="25">
        <v>0</v>
      </c>
      <c r="H2524" s="19" t="str">
        <f t="shared" si="44"/>
        <v>Midtown Tunnel Away from Va Beach Non-Summer Monday 0</v>
      </c>
      <c r="I2524" s="11">
        <f>+MT!M32</f>
        <v>94.227272727272734</v>
      </c>
    </row>
    <row r="2525" spans="1:9" x14ac:dyDescent="0.25">
      <c r="A2525" t="s">
        <v>62</v>
      </c>
      <c r="B2525" t="s">
        <v>53</v>
      </c>
      <c r="C2525" t="s">
        <v>80</v>
      </c>
      <c r="D2525" t="s">
        <v>12</v>
      </c>
      <c r="E2525" t="s">
        <v>1</v>
      </c>
      <c r="F2525" s="19">
        <v>4.1666666666666664E-2</v>
      </c>
      <c r="G2525" s="25">
        <v>1</v>
      </c>
      <c r="H2525" s="19" t="str">
        <f t="shared" si="44"/>
        <v>Midtown Tunnel Away from Va Beach Non-Summer Monday 1</v>
      </c>
      <c r="I2525" s="14">
        <f>+MT!M33</f>
        <v>49.31818181818182</v>
      </c>
    </row>
    <row r="2526" spans="1:9" x14ac:dyDescent="0.25">
      <c r="A2526" t="s">
        <v>62</v>
      </c>
      <c r="B2526" t="s">
        <v>53</v>
      </c>
      <c r="C2526" t="s">
        <v>80</v>
      </c>
      <c r="D2526" t="s">
        <v>12</v>
      </c>
      <c r="E2526" t="s">
        <v>1</v>
      </c>
      <c r="F2526" s="19">
        <v>8.3333333333333329E-2</v>
      </c>
      <c r="G2526" s="25">
        <v>2</v>
      </c>
      <c r="H2526" s="19" t="str">
        <f t="shared" si="44"/>
        <v>Midtown Tunnel Away from Va Beach Non-Summer Monday 2</v>
      </c>
      <c r="I2526" s="11">
        <f>+MT!M34</f>
        <v>40.227272727272727</v>
      </c>
    </row>
    <row r="2527" spans="1:9" x14ac:dyDescent="0.25">
      <c r="A2527" t="s">
        <v>62</v>
      </c>
      <c r="B2527" t="s">
        <v>53</v>
      </c>
      <c r="C2527" t="s">
        <v>80</v>
      </c>
      <c r="D2527" t="s">
        <v>12</v>
      </c>
      <c r="E2527" t="s">
        <v>1</v>
      </c>
      <c r="F2527" s="19">
        <v>0.125</v>
      </c>
      <c r="G2527" s="25">
        <v>3</v>
      </c>
      <c r="H2527" s="19" t="str">
        <f t="shared" si="44"/>
        <v>Midtown Tunnel Away from Va Beach Non-Summer Monday 3</v>
      </c>
      <c r="I2527" s="14">
        <f>+MT!M35</f>
        <v>38.272727272727273</v>
      </c>
    </row>
    <row r="2528" spans="1:9" x14ac:dyDescent="0.25">
      <c r="A2528" t="s">
        <v>62</v>
      </c>
      <c r="B2528" t="s">
        <v>53</v>
      </c>
      <c r="C2528" t="s">
        <v>80</v>
      </c>
      <c r="D2528" t="s">
        <v>12</v>
      </c>
      <c r="E2528" t="s">
        <v>1</v>
      </c>
      <c r="F2528" s="19">
        <v>0.16666666666666699</v>
      </c>
      <c r="G2528" s="25">
        <v>4</v>
      </c>
      <c r="H2528" s="19" t="str">
        <f t="shared" si="44"/>
        <v>Midtown Tunnel Away from Va Beach Non-Summer Monday 4</v>
      </c>
      <c r="I2528" s="11">
        <f>+MT!M36</f>
        <v>101.68181818181819</v>
      </c>
    </row>
    <row r="2529" spans="1:9" x14ac:dyDescent="0.25">
      <c r="A2529" t="s">
        <v>62</v>
      </c>
      <c r="B2529" t="s">
        <v>53</v>
      </c>
      <c r="C2529" t="s">
        <v>80</v>
      </c>
      <c r="D2529" t="s">
        <v>12</v>
      </c>
      <c r="E2529" t="s">
        <v>1</v>
      </c>
      <c r="F2529" s="19">
        <v>0.20833333333333301</v>
      </c>
      <c r="G2529" s="25">
        <v>5</v>
      </c>
      <c r="H2529" s="19" t="str">
        <f t="shared" si="44"/>
        <v>Midtown Tunnel Away from Va Beach Non-Summer Monday 5</v>
      </c>
      <c r="I2529" s="14">
        <f>+MT!M37</f>
        <v>356.13636363636363</v>
      </c>
    </row>
    <row r="2530" spans="1:9" x14ac:dyDescent="0.25">
      <c r="A2530" t="s">
        <v>62</v>
      </c>
      <c r="B2530" t="s">
        <v>53</v>
      </c>
      <c r="C2530" t="s">
        <v>80</v>
      </c>
      <c r="D2530" t="s">
        <v>12</v>
      </c>
      <c r="E2530" t="s">
        <v>1</v>
      </c>
      <c r="F2530" s="19">
        <v>0.25</v>
      </c>
      <c r="G2530" s="25">
        <v>6</v>
      </c>
      <c r="H2530" s="19" t="str">
        <f t="shared" si="44"/>
        <v>Midtown Tunnel Away from Va Beach Non-Summer Monday 6</v>
      </c>
      <c r="I2530" s="11">
        <f>+MT!M38</f>
        <v>831.40909090909088</v>
      </c>
    </row>
    <row r="2531" spans="1:9" x14ac:dyDescent="0.25">
      <c r="A2531" t="s">
        <v>62</v>
      </c>
      <c r="B2531" t="s">
        <v>53</v>
      </c>
      <c r="C2531" t="s">
        <v>80</v>
      </c>
      <c r="D2531" t="s">
        <v>12</v>
      </c>
      <c r="E2531" t="s">
        <v>1</v>
      </c>
      <c r="F2531" s="19">
        <v>0.29166666666666702</v>
      </c>
      <c r="G2531" s="25">
        <v>7</v>
      </c>
      <c r="H2531" s="19" t="str">
        <f t="shared" si="44"/>
        <v>Midtown Tunnel Away from Va Beach Non-Summer Monday 7</v>
      </c>
      <c r="I2531" s="14">
        <f>+MT!M39</f>
        <v>994.72727272727275</v>
      </c>
    </row>
    <row r="2532" spans="1:9" x14ac:dyDescent="0.25">
      <c r="A2532" t="s">
        <v>62</v>
      </c>
      <c r="B2532" t="s">
        <v>53</v>
      </c>
      <c r="C2532" t="s">
        <v>80</v>
      </c>
      <c r="D2532" t="s">
        <v>12</v>
      </c>
      <c r="E2532" t="s">
        <v>1</v>
      </c>
      <c r="F2532" s="19">
        <v>0.33333333333333298</v>
      </c>
      <c r="G2532" s="25">
        <v>8</v>
      </c>
      <c r="H2532" s="19" t="str">
        <f t="shared" si="44"/>
        <v>Midtown Tunnel Away from Va Beach Non-Summer Monday 8</v>
      </c>
      <c r="I2532" s="11">
        <f>+MT!M40</f>
        <v>753.22727272727275</v>
      </c>
    </row>
    <row r="2533" spans="1:9" x14ac:dyDescent="0.25">
      <c r="A2533" t="s">
        <v>62</v>
      </c>
      <c r="B2533" t="s">
        <v>53</v>
      </c>
      <c r="C2533" t="s">
        <v>80</v>
      </c>
      <c r="D2533" t="s">
        <v>12</v>
      </c>
      <c r="E2533" t="s">
        <v>1</v>
      </c>
      <c r="F2533" s="19">
        <v>0.375</v>
      </c>
      <c r="G2533" s="25">
        <v>9</v>
      </c>
      <c r="H2533" s="19" t="str">
        <f t="shared" si="44"/>
        <v>Midtown Tunnel Away from Va Beach Non-Summer Monday 9</v>
      </c>
      <c r="I2533" s="14">
        <f>+MT!M41</f>
        <v>625.22727272727275</v>
      </c>
    </row>
    <row r="2534" spans="1:9" x14ac:dyDescent="0.25">
      <c r="A2534" t="s">
        <v>62</v>
      </c>
      <c r="B2534" t="s">
        <v>53</v>
      </c>
      <c r="C2534" t="s">
        <v>80</v>
      </c>
      <c r="D2534" t="s">
        <v>12</v>
      </c>
      <c r="E2534" t="s">
        <v>1</v>
      </c>
      <c r="F2534" s="19">
        <v>0.41666666666666702</v>
      </c>
      <c r="G2534" s="25">
        <v>10</v>
      </c>
      <c r="H2534" s="19" t="str">
        <f t="shared" si="44"/>
        <v>Midtown Tunnel Away from Va Beach Non-Summer Monday 10</v>
      </c>
      <c r="I2534" s="11">
        <f>+MT!M42</f>
        <v>620.9545454545455</v>
      </c>
    </row>
    <row r="2535" spans="1:9" x14ac:dyDescent="0.25">
      <c r="A2535" t="s">
        <v>62</v>
      </c>
      <c r="B2535" t="s">
        <v>53</v>
      </c>
      <c r="C2535" t="s">
        <v>80</v>
      </c>
      <c r="D2535" t="s">
        <v>12</v>
      </c>
      <c r="E2535" t="s">
        <v>1</v>
      </c>
      <c r="F2535" s="19">
        <v>0.45833333333333298</v>
      </c>
      <c r="G2535" s="25">
        <v>11</v>
      </c>
      <c r="H2535" s="19" t="str">
        <f t="shared" si="44"/>
        <v>Midtown Tunnel Away from Va Beach Non-Summer Monday 11</v>
      </c>
      <c r="I2535" s="14">
        <f>+MT!M43</f>
        <v>714.5454545454545</v>
      </c>
    </row>
    <row r="2536" spans="1:9" x14ac:dyDescent="0.25">
      <c r="A2536" t="s">
        <v>62</v>
      </c>
      <c r="B2536" t="s">
        <v>53</v>
      </c>
      <c r="C2536" t="s">
        <v>80</v>
      </c>
      <c r="D2536" t="s">
        <v>12</v>
      </c>
      <c r="E2536" t="s">
        <v>1</v>
      </c>
      <c r="F2536" s="19">
        <v>0.5</v>
      </c>
      <c r="G2536" s="25">
        <v>12</v>
      </c>
      <c r="H2536" s="19" t="str">
        <f t="shared" si="44"/>
        <v>Midtown Tunnel Away from Va Beach Non-Summer Monday 12</v>
      </c>
      <c r="I2536" s="11">
        <f>+MT!M44</f>
        <v>813.36363636363626</v>
      </c>
    </row>
    <row r="2537" spans="1:9" x14ac:dyDescent="0.25">
      <c r="A2537" t="s">
        <v>62</v>
      </c>
      <c r="B2537" t="s">
        <v>53</v>
      </c>
      <c r="C2537" t="s">
        <v>80</v>
      </c>
      <c r="D2537" t="s">
        <v>12</v>
      </c>
      <c r="E2537" t="s">
        <v>1</v>
      </c>
      <c r="F2537" s="19">
        <v>0.54166666666666696</v>
      </c>
      <c r="G2537" s="25">
        <v>13</v>
      </c>
      <c r="H2537" s="19" t="str">
        <f t="shared" si="44"/>
        <v>Midtown Tunnel Away from Va Beach Non-Summer Monday 13</v>
      </c>
      <c r="I2537" s="14">
        <f>+MT!M45</f>
        <v>856.09090909090912</v>
      </c>
    </row>
    <row r="2538" spans="1:9" x14ac:dyDescent="0.25">
      <c r="A2538" t="s">
        <v>62</v>
      </c>
      <c r="B2538" t="s">
        <v>53</v>
      </c>
      <c r="C2538" t="s">
        <v>80</v>
      </c>
      <c r="D2538" t="s">
        <v>12</v>
      </c>
      <c r="E2538" t="s">
        <v>1</v>
      </c>
      <c r="F2538" s="19">
        <v>0.58333333333333304</v>
      </c>
      <c r="G2538" s="25">
        <v>14</v>
      </c>
      <c r="H2538" s="19" t="str">
        <f t="shared" si="44"/>
        <v>Midtown Tunnel Away from Va Beach Non-Summer Monday 14</v>
      </c>
      <c r="I2538" s="11">
        <f>+MT!M46</f>
        <v>1121.3181818181818</v>
      </c>
    </row>
    <row r="2539" spans="1:9" x14ac:dyDescent="0.25">
      <c r="A2539" t="s">
        <v>62</v>
      </c>
      <c r="B2539" t="s">
        <v>53</v>
      </c>
      <c r="C2539" t="s">
        <v>80</v>
      </c>
      <c r="D2539" t="s">
        <v>12</v>
      </c>
      <c r="E2539" t="s">
        <v>1</v>
      </c>
      <c r="F2539" s="19">
        <v>0.625</v>
      </c>
      <c r="G2539" s="25">
        <v>15</v>
      </c>
      <c r="H2539" s="19" t="str">
        <f t="shared" si="44"/>
        <v>Midtown Tunnel Away from Va Beach Non-Summer Monday 15</v>
      </c>
      <c r="I2539" s="14">
        <f>+MT!M47</f>
        <v>1343.8636363636365</v>
      </c>
    </row>
    <row r="2540" spans="1:9" x14ac:dyDescent="0.25">
      <c r="A2540" t="s">
        <v>62</v>
      </c>
      <c r="B2540" t="s">
        <v>53</v>
      </c>
      <c r="C2540" t="s">
        <v>80</v>
      </c>
      <c r="D2540" t="s">
        <v>12</v>
      </c>
      <c r="E2540" t="s">
        <v>1</v>
      </c>
      <c r="F2540" s="19">
        <v>0.66666666666666696</v>
      </c>
      <c r="G2540" s="25">
        <v>16</v>
      </c>
      <c r="H2540" s="19" t="str">
        <f t="shared" si="44"/>
        <v>Midtown Tunnel Away from Va Beach Non-Summer Monday 16</v>
      </c>
      <c r="I2540" s="11">
        <f>+MT!M48</f>
        <v>1373.7727272727273</v>
      </c>
    </row>
    <row r="2541" spans="1:9" x14ac:dyDescent="0.25">
      <c r="A2541" t="s">
        <v>62</v>
      </c>
      <c r="B2541" t="s">
        <v>53</v>
      </c>
      <c r="C2541" t="s">
        <v>80</v>
      </c>
      <c r="D2541" t="s">
        <v>12</v>
      </c>
      <c r="E2541" t="s">
        <v>1</v>
      </c>
      <c r="F2541" s="19">
        <v>0.70833333333333304</v>
      </c>
      <c r="G2541" s="25">
        <v>17</v>
      </c>
      <c r="H2541" s="19" t="str">
        <f t="shared" si="44"/>
        <v>Midtown Tunnel Away from Va Beach Non-Summer Monday 17</v>
      </c>
      <c r="I2541" s="14">
        <f>+MT!M49</f>
        <v>1299.3181818181818</v>
      </c>
    </row>
    <row r="2542" spans="1:9" x14ac:dyDescent="0.25">
      <c r="A2542" t="s">
        <v>62</v>
      </c>
      <c r="B2542" t="s">
        <v>53</v>
      </c>
      <c r="C2542" t="s">
        <v>80</v>
      </c>
      <c r="D2542" t="s">
        <v>12</v>
      </c>
      <c r="E2542" t="s">
        <v>1</v>
      </c>
      <c r="F2542" s="19">
        <v>0.75</v>
      </c>
      <c r="G2542" s="25">
        <v>18</v>
      </c>
      <c r="H2542" s="19" t="str">
        <f t="shared" si="44"/>
        <v>Midtown Tunnel Away from Va Beach Non-Summer Monday 18</v>
      </c>
      <c r="I2542" s="11">
        <f>+MT!M50</f>
        <v>904</v>
      </c>
    </row>
    <row r="2543" spans="1:9" x14ac:dyDescent="0.25">
      <c r="A2543" t="s">
        <v>62</v>
      </c>
      <c r="B2543" t="s">
        <v>53</v>
      </c>
      <c r="C2543" t="s">
        <v>80</v>
      </c>
      <c r="D2543" t="s">
        <v>12</v>
      </c>
      <c r="E2543" t="s">
        <v>1</v>
      </c>
      <c r="F2543" s="19">
        <v>0.79166666666666696</v>
      </c>
      <c r="G2543" s="25">
        <v>19</v>
      </c>
      <c r="H2543" s="19" t="str">
        <f t="shared" si="44"/>
        <v>Midtown Tunnel Away from Va Beach Non-Summer Monday 19</v>
      </c>
      <c r="I2543" s="14">
        <f>+MT!M51</f>
        <v>642.72727272727275</v>
      </c>
    </row>
    <row r="2544" spans="1:9" x14ac:dyDescent="0.25">
      <c r="A2544" t="s">
        <v>62</v>
      </c>
      <c r="B2544" t="s">
        <v>53</v>
      </c>
      <c r="C2544" t="s">
        <v>80</v>
      </c>
      <c r="D2544" t="s">
        <v>12</v>
      </c>
      <c r="E2544" t="s">
        <v>1</v>
      </c>
      <c r="F2544" s="19">
        <v>0.83333333333333304</v>
      </c>
      <c r="G2544" s="25">
        <v>20</v>
      </c>
      <c r="H2544" s="19" t="str">
        <f t="shared" si="44"/>
        <v>Midtown Tunnel Away from Va Beach Non-Summer Monday 20</v>
      </c>
      <c r="I2544" s="11">
        <f>+MT!M52</f>
        <v>472</v>
      </c>
    </row>
    <row r="2545" spans="1:9" x14ac:dyDescent="0.25">
      <c r="A2545" t="s">
        <v>62</v>
      </c>
      <c r="B2545" t="s">
        <v>53</v>
      </c>
      <c r="C2545" t="s">
        <v>80</v>
      </c>
      <c r="D2545" t="s">
        <v>12</v>
      </c>
      <c r="E2545" t="s">
        <v>1</v>
      </c>
      <c r="F2545" s="19">
        <v>0.875</v>
      </c>
      <c r="G2545" s="25">
        <v>21</v>
      </c>
      <c r="H2545" s="19" t="str">
        <f t="shared" si="44"/>
        <v>Midtown Tunnel Away from Va Beach Non-Summer Monday 21</v>
      </c>
      <c r="I2545" s="14">
        <f>+MT!M53</f>
        <v>382.31818181818181</v>
      </c>
    </row>
    <row r="2546" spans="1:9" x14ac:dyDescent="0.25">
      <c r="A2546" t="s">
        <v>62</v>
      </c>
      <c r="B2546" t="s">
        <v>53</v>
      </c>
      <c r="C2546" t="s">
        <v>80</v>
      </c>
      <c r="D2546" t="s">
        <v>12</v>
      </c>
      <c r="E2546" t="s">
        <v>1</v>
      </c>
      <c r="F2546" s="19">
        <v>0.91666666666666696</v>
      </c>
      <c r="G2546" s="25">
        <v>22</v>
      </c>
      <c r="H2546" s="19" t="str">
        <f t="shared" si="44"/>
        <v>Midtown Tunnel Away from Va Beach Non-Summer Monday 22</v>
      </c>
      <c r="I2546" s="11">
        <f>+MT!M54</f>
        <v>277.9545454545455</v>
      </c>
    </row>
    <row r="2547" spans="1:9" ht="15.75" thickBot="1" x14ac:dyDescent="0.3">
      <c r="A2547" t="s">
        <v>62</v>
      </c>
      <c r="B2547" t="s">
        <v>53</v>
      </c>
      <c r="C2547" t="s">
        <v>80</v>
      </c>
      <c r="D2547" t="s">
        <v>12</v>
      </c>
      <c r="E2547" t="s">
        <v>1</v>
      </c>
      <c r="F2547" s="19">
        <v>0.95833333333333304</v>
      </c>
      <c r="G2547" s="25">
        <v>23</v>
      </c>
      <c r="H2547" s="19" t="str">
        <f t="shared" si="44"/>
        <v>Midtown Tunnel Away from Va Beach Non-Summer Monday 23</v>
      </c>
      <c r="I2547" s="16">
        <f>+MT!M55</f>
        <v>177.90909090909088</v>
      </c>
    </row>
    <row r="2548" spans="1:9" x14ac:dyDescent="0.25">
      <c r="A2548" t="s">
        <v>62</v>
      </c>
      <c r="B2548" t="s">
        <v>53</v>
      </c>
      <c r="C2548" t="s">
        <v>80</v>
      </c>
      <c r="D2548" t="s">
        <v>12</v>
      </c>
      <c r="E2548" t="s">
        <v>2</v>
      </c>
      <c r="F2548" s="19">
        <v>0</v>
      </c>
      <c r="G2548" s="25">
        <v>0</v>
      </c>
      <c r="H2548" s="19" t="str">
        <f t="shared" si="44"/>
        <v>Midtown Tunnel Away from Va Beach Non-Summer Tuesday 0</v>
      </c>
      <c r="I2548" s="12">
        <f>+MT!N32</f>
        <v>108.95454545454545</v>
      </c>
    </row>
    <row r="2549" spans="1:9" x14ac:dyDescent="0.25">
      <c r="A2549" t="s">
        <v>62</v>
      </c>
      <c r="B2549" t="s">
        <v>53</v>
      </c>
      <c r="C2549" t="s">
        <v>80</v>
      </c>
      <c r="D2549" t="s">
        <v>12</v>
      </c>
      <c r="E2549" t="s">
        <v>2</v>
      </c>
      <c r="F2549" s="19">
        <v>4.1666666666666664E-2</v>
      </c>
      <c r="G2549" s="25">
        <v>1</v>
      </c>
      <c r="H2549" s="19" t="str">
        <f t="shared" ref="H2549:H2612" si="45">+CONCATENATE(A2549," ",C2549," ",D2549," ",E2549," ",G2549)</f>
        <v>Midtown Tunnel Away from Va Beach Non-Summer Tuesday 1</v>
      </c>
      <c r="I2549" s="14">
        <f>+MT!N33</f>
        <v>59.227272727272734</v>
      </c>
    </row>
    <row r="2550" spans="1:9" x14ac:dyDescent="0.25">
      <c r="A2550" t="s">
        <v>62</v>
      </c>
      <c r="B2550" t="s">
        <v>53</v>
      </c>
      <c r="C2550" t="s">
        <v>80</v>
      </c>
      <c r="D2550" t="s">
        <v>12</v>
      </c>
      <c r="E2550" t="s">
        <v>2</v>
      </c>
      <c r="F2550" s="19">
        <v>8.3333333333333329E-2</v>
      </c>
      <c r="G2550" s="25">
        <v>2</v>
      </c>
      <c r="H2550" s="19" t="str">
        <f t="shared" si="45"/>
        <v>Midtown Tunnel Away from Va Beach Non-Summer Tuesday 2</v>
      </c>
      <c r="I2550" s="12">
        <f>+MT!N34</f>
        <v>42.590909090909093</v>
      </c>
    </row>
    <row r="2551" spans="1:9" x14ac:dyDescent="0.25">
      <c r="A2551" t="s">
        <v>62</v>
      </c>
      <c r="B2551" t="s">
        <v>53</v>
      </c>
      <c r="C2551" t="s">
        <v>80</v>
      </c>
      <c r="D2551" t="s">
        <v>12</v>
      </c>
      <c r="E2551" t="s">
        <v>2</v>
      </c>
      <c r="F2551" s="19">
        <v>0.125</v>
      </c>
      <c r="G2551" s="25">
        <v>3</v>
      </c>
      <c r="H2551" s="19" t="str">
        <f t="shared" si="45"/>
        <v>Midtown Tunnel Away from Va Beach Non-Summer Tuesday 3</v>
      </c>
      <c r="I2551" s="14">
        <f>+MT!N35</f>
        <v>49.772727272727273</v>
      </c>
    </row>
    <row r="2552" spans="1:9" x14ac:dyDescent="0.25">
      <c r="A2552" t="s">
        <v>62</v>
      </c>
      <c r="B2552" t="s">
        <v>53</v>
      </c>
      <c r="C2552" t="s">
        <v>80</v>
      </c>
      <c r="D2552" t="s">
        <v>12</v>
      </c>
      <c r="E2552" t="s">
        <v>2</v>
      </c>
      <c r="F2552" s="19">
        <v>0.16666666666666699</v>
      </c>
      <c r="G2552" s="25">
        <v>4</v>
      </c>
      <c r="H2552" s="19" t="str">
        <f t="shared" si="45"/>
        <v>Midtown Tunnel Away from Va Beach Non-Summer Tuesday 4</v>
      </c>
      <c r="I2552" s="12">
        <f>+MT!N36</f>
        <v>116.27272727272727</v>
      </c>
    </row>
    <row r="2553" spans="1:9" x14ac:dyDescent="0.25">
      <c r="A2553" t="s">
        <v>62</v>
      </c>
      <c r="B2553" t="s">
        <v>53</v>
      </c>
      <c r="C2553" t="s">
        <v>80</v>
      </c>
      <c r="D2553" t="s">
        <v>12</v>
      </c>
      <c r="E2553" t="s">
        <v>2</v>
      </c>
      <c r="F2553" s="19">
        <v>0.20833333333333301</v>
      </c>
      <c r="G2553" s="25">
        <v>5</v>
      </c>
      <c r="H2553" s="19" t="str">
        <f t="shared" si="45"/>
        <v>Midtown Tunnel Away from Va Beach Non-Summer Tuesday 5</v>
      </c>
      <c r="I2553" s="14">
        <f>+MT!N37</f>
        <v>401.59090909090901</v>
      </c>
    </row>
    <row r="2554" spans="1:9" x14ac:dyDescent="0.25">
      <c r="A2554" t="s">
        <v>62</v>
      </c>
      <c r="B2554" t="s">
        <v>53</v>
      </c>
      <c r="C2554" t="s">
        <v>80</v>
      </c>
      <c r="D2554" t="s">
        <v>12</v>
      </c>
      <c r="E2554" t="s">
        <v>2</v>
      </c>
      <c r="F2554" s="19">
        <v>0.25</v>
      </c>
      <c r="G2554" s="25">
        <v>6</v>
      </c>
      <c r="H2554" s="19" t="str">
        <f t="shared" si="45"/>
        <v>Midtown Tunnel Away from Va Beach Non-Summer Tuesday 6</v>
      </c>
      <c r="I2554" s="12">
        <f>+MT!N38</f>
        <v>942.36363636363649</v>
      </c>
    </row>
    <row r="2555" spans="1:9" x14ac:dyDescent="0.25">
      <c r="A2555" t="s">
        <v>62</v>
      </c>
      <c r="B2555" t="s">
        <v>53</v>
      </c>
      <c r="C2555" t="s">
        <v>80</v>
      </c>
      <c r="D2555" t="s">
        <v>12</v>
      </c>
      <c r="E2555" t="s">
        <v>2</v>
      </c>
      <c r="F2555" s="19">
        <v>0.29166666666666702</v>
      </c>
      <c r="G2555" s="25">
        <v>7</v>
      </c>
      <c r="H2555" s="19" t="str">
        <f t="shared" si="45"/>
        <v>Midtown Tunnel Away from Va Beach Non-Summer Tuesday 7</v>
      </c>
      <c r="I2555" s="14">
        <f>+MT!N39</f>
        <v>1104.2272727272727</v>
      </c>
    </row>
    <row r="2556" spans="1:9" x14ac:dyDescent="0.25">
      <c r="A2556" t="s">
        <v>62</v>
      </c>
      <c r="B2556" t="s">
        <v>53</v>
      </c>
      <c r="C2556" t="s">
        <v>80</v>
      </c>
      <c r="D2556" t="s">
        <v>12</v>
      </c>
      <c r="E2556" t="s">
        <v>2</v>
      </c>
      <c r="F2556" s="19">
        <v>0.33333333333333298</v>
      </c>
      <c r="G2556" s="25">
        <v>8</v>
      </c>
      <c r="H2556" s="19" t="str">
        <f t="shared" si="45"/>
        <v>Midtown Tunnel Away from Va Beach Non-Summer Tuesday 8</v>
      </c>
      <c r="I2556" s="12">
        <f>+MT!N40</f>
        <v>829.40909090909088</v>
      </c>
    </row>
    <row r="2557" spans="1:9" x14ac:dyDescent="0.25">
      <c r="A2557" t="s">
        <v>62</v>
      </c>
      <c r="B2557" t="s">
        <v>53</v>
      </c>
      <c r="C2557" t="s">
        <v>80</v>
      </c>
      <c r="D2557" t="s">
        <v>12</v>
      </c>
      <c r="E2557" t="s">
        <v>2</v>
      </c>
      <c r="F2557" s="19">
        <v>0.375</v>
      </c>
      <c r="G2557" s="25">
        <v>9</v>
      </c>
      <c r="H2557" s="19" t="str">
        <f t="shared" si="45"/>
        <v>Midtown Tunnel Away from Va Beach Non-Summer Tuesday 9</v>
      </c>
      <c r="I2557" s="14">
        <f>+MT!N41</f>
        <v>692.5</v>
      </c>
    </row>
    <row r="2558" spans="1:9" x14ac:dyDescent="0.25">
      <c r="A2558" t="s">
        <v>62</v>
      </c>
      <c r="B2558" t="s">
        <v>53</v>
      </c>
      <c r="C2558" t="s">
        <v>80</v>
      </c>
      <c r="D2558" t="s">
        <v>12</v>
      </c>
      <c r="E2558" t="s">
        <v>2</v>
      </c>
      <c r="F2558" s="19">
        <v>0.41666666666666702</v>
      </c>
      <c r="G2558" s="25">
        <v>10</v>
      </c>
      <c r="H2558" s="19" t="str">
        <f t="shared" si="45"/>
        <v>Midtown Tunnel Away from Va Beach Non-Summer Tuesday 10</v>
      </c>
      <c r="I2558" s="12">
        <f>+MT!N42</f>
        <v>674.27272727272725</v>
      </c>
    </row>
    <row r="2559" spans="1:9" x14ac:dyDescent="0.25">
      <c r="A2559" t="s">
        <v>62</v>
      </c>
      <c r="B2559" t="s">
        <v>53</v>
      </c>
      <c r="C2559" t="s">
        <v>80</v>
      </c>
      <c r="D2559" t="s">
        <v>12</v>
      </c>
      <c r="E2559" t="s">
        <v>2</v>
      </c>
      <c r="F2559" s="19">
        <v>0.45833333333333298</v>
      </c>
      <c r="G2559" s="25">
        <v>11</v>
      </c>
      <c r="H2559" s="19" t="str">
        <f t="shared" si="45"/>
        <v>Midtown Tunnel Away from Va Beach Non-Summer Tuesday 11</v>
      </c>
      <c r="I2559" s="14">
        <f>+MT!N43</f>
        <v>788.86363636363637</v>
      </c>
    </row>
    <row r="2560" spans="1:9" x14ac:dyDescent="0.25">
      <c r="A2560" t="s">
        <v>62</v>
      </c>
      <c r="B2560" t="s">
        <v>53</v>
      </c>
      <c r="C2560" t="s">
        <v>80</v>
      </c>
      <c r="D2560" t="s">
        <v>12</v>
      </c>
      <c r="E2560" t="s">
        <v>2</v>
      </c>
      <c r="F2560" s="19">
        <v>0.5</v>
      </c>
      <c r="G2560" s="25">
        <v>12</v>
      </c>
      <c r="H2560" s="19" t="str">
        <f t="shared" si="45"/>
        <v>Midtown Tunnel Away from Va Beach Non-Summer Tuesday 12</v>
      </c>
      <c r="I2560" s="12">
        <f>+MT!N44</f>
        <v>886.9545454545455</v>
      </c>
    </row>
    <row r="2561" spans="1:9" x14ac:dyDescent="0.25">
      <c r="A2561" t="s">
        <v>62</v>
      </c>
      <c r="B2561" t="s">
        <v>53</v>
      </c>
      <c r="C2561" t="s">
        <v>80</v>
      </c>
      <c r="D2561" t="s">
        <v>12</v>
      </c>
      <c r="E2561" t="s">
        <v>2</v>
      </c>
      <c r="F2561" s="19">
        <v>0.54166666666666696</v>
      </c>
      <c r="G2561" s="25">
        <v>13</v>
      </c>
      <c r="H2561" s="19" t="str">
        <f t="shared" si="45"/>
        <v>Midtown Tunnel Away from Va Beach Non-Summer Tuesday 13</v>
      </c>
      <c r="I2561" s="14">
        <f>+MT!N45</f>
        <v>948.50000000000011</v>
      </c>
    </row>
    <row r="2562" spans="1:9" x14ac:dyDescent="0.25">
      <c r="A2562" t="s">
        <v>62</v>
      </c>
      <c r="B2562" t="s">
        <v>53</v>
      </c>
      <c r="C2562" t="s">
        <v>80</v>
      </c>
      <c r="D2562" t="s">
        <v>12</v>
      </c>
      <c r="E2562" t="s">
        <v>2</v>
      </c>
      <c r="F2562" s="19">
        <v>0.58333333333333304</v>
      </c>
      <c r="G2562" s="25">
        <v>14</v>
      </c>
      <c r="H2562" s="19" t="str">
        <f t="shared" si="45"/>
        <v>Midtown Tunnel Away from Va Beach Non-Summer Tuesday 14</v>
      </c>
      <c r="I2562" s="12">
        <f>+MT!N46</f>
        <v>1196.681818181818</v>
      </c>
    </row>
    <row r="2563" spans="1:9" x14ac:dyDescent="0.25">
      <c r="A2563" t="s">
        <v>62</v>
      </c>
      <c r="B2563" t="s">
        <v>53</v>
      </c>
      <c r="C2563" t="s">
        <v>80</v>
      </c>
      <c r="D2563" t="s">
        <v>12</v>
      </c>
      <c r="E2563" t="s">
        <v>2</v>
      </c>
      <c r="F2563" s="19">
        <v>0.625</v>
      </c>
      <c r="G2563" s="25">
        <v>15</v>
      </c>
      <c r="H2563" s="19" t="str">
        <f t="shared" si="45"/>
        <v>Midtown Tunnel Away from Va Beach Non-Summer Tuesday 15</v>
      </c>
      <c r="I2563" s="14">
        <f>+MT!N47</f>
        <v>1395.0454545454545</v>
      </c>
    </row>
    <row r="2564" spans="1:9" x14ac:dyDescent="0.25">
      <c r="A2564" t="s">
        <v>62</v>
      </c>
      <c r="B2564" t="s">
        <v>53</v>
      </c>
      <c r="C2564" t="s">
        <v>80</v>
      </c>
      <c r="D2564" t="s">
        <v>12</v>
      </c>
      <c r="E2564" t="s">
        <v>2</v>
      </c>
      <c r="F2564" s="19">
        <v>0.66666666666666696</v>
      </c>
      <c r="G2564" s="25">
        <v>16</v>
      </c>
      <c r="H2564" s="19" t="str">
        <f t="shared" si="45"/>
        <v>Midtown Tunnel Away from Va Beach Non-Summer Tuesday 16</v>
      </c>
      <c r="I2564" s="12">
        <f>+MT!N48</f>
        <v>1486.6818181818182</v>
      </c>
    </row>
    <row r="2565" spans="1:9" x14ac:dyDescent="0.25">
      <c r="A2565" t="s">
        <v>62</v>
      </c>
      <c r="B2565" t="s">
        <v>53</v>
      </c>
      <c r="C2565" t="s">
        <v>80</v>
      </c>
      <c r="D2565" t="s">
        <v>12</v>
      </c>
      <c r="E2565" t="s">
        <v>2</v>
      </c>
      <c r="F2565" s="19">
        <v>0.70833333333333304</v>
      </c>
      <c r="G2565" s="25">
        <v>17</v>
      </c>
      <c r="H2565" s="19" t="str">
        <f t="shared" si="45"/>
        <v>Midtown Tunnel Away from Va Beach Non-Summer Tuesday 17</v>
      </c>
      <c r="I2565" s="14">
        <f>+MT!N49</f>
        <v>1464.818181818182</v>
      </c>
    </row>
    <row r="2566" spans="1:9" x14ac:dyDescent="0.25">
      <c r="A2566" t="s">
        <v>62</v>
      </c>
      <c r="B2566" t="s">
        <v>53</v>
      </c>
      <c r="C2566" t="s">
        <v>80</v>
      </c>
      <c r="D2566" t="s">
        <v>12</v>
      </c>
      <c r="E2566" t="s">
        <v>2</v>
      </c>
      <c r="F2566" s="19">
        <v>0.75</v>
      </c>
      <c r="G2566" s="25">
        <v>18</v>
      </c>
      <c r="H2566" s="19" t="str">
        <f t="shared" si="45"/>
        <v>Midtown Tunnel Away from Va Beach Non-Summer Tuesday 18</v>
      </c>
      <c r="I2566" s="12">
        <f>+MT!N50</f>
        <v>1052.9545454545455</v>
      </c>
    </row>
    <row r="2567" spans="1:9" x14ac:dyDescent="0.25">
      <c r="A2567" t="s">
        <v>62</v>
      </c>
      <c r="B2567" t="s">
        <v>53</v>
      </c>
      <c r="C2567" t="s">
        <v>80</v>
      </c>
      <c r="D2567" t="s">
        <v>12</v>
      </c>
      <c r="E2567" t="s">
        <v>2</v>
      </c>
      <c r="F2567" s="19">
        <v>0.79166666666666696</v>
      </c>
      <c r="G2567" s="25">
        <v>19</v>
      </c>
      <c r="H2567" s="19" t="str">
        <f t="shared" si="45"/>
        <v>Midtown Tunnel Away from Va Beach Non-Summer Tuesday 19</v>
      </c>
      <c r="I2567" s="14">
        <f>+MT!N51</f>
        <v>714.72727272727275</v>
      </c>
    </row>
    <row r="2568" spans="1:9" x14ac:dyDescent="0.25">
      <c r="A2568" t="s">
        <v>62</v>
      </c>
      <c r="B2568" t="s">
        <v>53</v>
      </c>
      <c r="C2568" t="s">
        <v>80</v>
      </c>
      <c r="D2568" t="s">
        <v>12</v>
      </c>
      <c r="E2568" t="s">
        <v>2</v>
      </c>
      <c r="F2568" s="19">
        <v>0.83333333333333304</v>
      </c>
      <c r="G2568" s="25">
        <v>20</v>
      </c>
      <c r="H2568" s="19" t="str">
        <f t="shared" si="45"/>
        <v>Midtown Tunnel Away from Va Beach Non-Summer Tuesday 20</v>
      </c>
      <c r="I2568" s="12">
        <f>+MT!N52</f>
        <v>574.77272727272725</v>
      </c>
    </row>
    <row r="2569" spans="1:9" x14ac:dyDescent="0.25">
      <c r="A2569" t="s">
        <v>62</v>
      </c>
      <c r="B2569" t="s">
        <v>53</v>
      </c>
      <c r="C2569" t="s">
        <v>80</v>
      </c>
      <c r="D2569" t="s">
        <v>12</v>
      </c>
      <c r="E2569" t="s">
        <v>2</v>
      </c>
      <c r="F2569" s="19">
        <v>0.875</v>
      </c>
      <c r="G2569" s="25">
        <v>21</v>
      </c>
      <c r="H2569" s="19" t="str">
        <f t="shared" si="45"/>
        <v>Midtown Tunnel Away from Va Beach Non-Summer Tuesday 21</v>
      </c>
      <c r="I2569" s="14">
        <f>+MT!N53</f>
        <v>492.27272727272725</v>
      </c>
    </row>
    <row r="2570" spans="1:9" x14ac:dyDescent="0.25">
      <c r="A2570" t="s">
        <v>62</v>
      </c>
      <c r="B2570" t="s">
        <v>53</v>
      </c>
      <c r="C2570" t="s">
        <v>80</v>
      </c>
      <c r="D2570" t="s">
        <v>12</v>
      </c>
      <c r="E2570" t="s">
        <v>2</v>
      </c>
      <c r="F2570" s="19">
        <v>0.91666666666666696</v>
      </c>
      <c r="G2570" s="25">
        <v>22</v>
      </c>
      <c r="H2570" s="19" t="str">
        <f t="shared" si="45"/>
        <v>Midtown Tunnel Away from Va Beach Non-Summer Tuesday 22</v>
      </c>
      <c r="I2570" s="12">
        <f>+MT!N54</f>
        <v>337.90909090909088</v>
      </c>
    </row>
    <row r="2571" spans="1:9" ht="15.75" thickBot="1" x14ac:dyDescent="0.3">
      <c r="A2571" t="s">
        <v>62</v>
      </c>
      <c r="B2571" t="s">
        <v>53</v>
      </c>
      <c r="C2571" t="s">
        <v>80</v>
      </c>
      <c r="D2571" t="s">
        <v>12</v>
      </c>
      <c r="E2571" t="s">
        <v>2</v>
      </c>
      <c r="F2571" s="19">
        <v>0.95833333333333304</v>
      </c>
      <c r="G2571" s="25">
        <v>23</v>
      </c>
      <c r="H2571" s="19" t="str">
        <f t="shared" si="45"/>
        <v>Midtown Tunnel Away from Va Beach Non-Summer Tuesday 23</v>
      </c>
      <c r="I2571" s="16">
        <f>+MT!N55</f>
        <v>209.27272727272728</v>
      </c>
    </row>
    <row r="2572" spans="1:9" x14ac:dyDescent="0.25">
      <c r="A2572" t="s">
        <v>62</v>
      </c>
      <c r="B2572" t="s">
        <v>53</v>
      </c>
      <c r="C2572" t="s">
        <v>80</v>
      </c>
      <c r="D2572" t="s">
        <v>12</v>
      </c>
      <c r="E2572" t="s">
        <v>3</v>
      </c>
      <c r="F2572" s="19">
        <v>0</v>
      </c>
      <c r="G2572" s="25">
        <v>0</v>
      </c>
      <c r="H2572" s="19" t="str">
        <f t="shared" si="45"/>
        <v>Midtown Tunnel Away from Va Beach Non-Summer Wednesday 0</v>
      </c>
      <c r="I2572" s="11">
        <f>+MT!O32</f>
        <v>123.23809523809524</v>
      </c>
    </row>
    <row r="2573" spans="1:9" x14ac:dyDescent="0.25">
      <c r="A2573" t="s">
        <v>62</v>
      </c>
      <c r="B2573" t="s">
        <v>53</v>
      </c>
      <c r="C2573" t="s">
        <v>80</v>
      </c>
      <c r="D2573" t="s">
        <v>12</v>
      </c>
      <c r="E2573" t="s">
        <v>3</v>
      </c>
      <c r="F2573" s="19">
        <v>4.1666666666666664E-2</v>
      </c>
      <c r="G2573" s="25">
        <v>1</v>
      </c>
      <c r="H2573" s="19" t="str">
        <f t="shared" si="45"/>
        <v>Midtown Tunnel Away from Va Beach Non-Summer Wednesday 1</v>
      </c>
      <c r="I2573" s="14">
        <f>+MT!O33</f>
        <v>63.714285714285715</v>
      </c>
    </row>
    <row r="2574" spans="1:9" x14ac:dyDescent="0.25">
      <c r="A2574" t="s">
        <v>62</v>
      </c>
      <c r="B2574" t="s">
        <v>53</v>
      </c>
      <c r="C2574" t="s">
        <v>80</v>
      </c>
      <c r="D2574" t="s">
        <v>12</v>
      </c>
      <c r="E2574" t="s">
        <v>3</v>
      </c>
      <c r="F2574" s="19">
        <v>8.3333333333333329E-2</v>
      </c>
      <c r="G2574" s="25">
        <v>2</v>
      </c>
      <c r="H2574" s="19" t="str">
        <f t="shared" si="45"/>
        <v>Midtown Tunnel Away from Va Beach Non-Summer Wednesday 2</v>
      </c>
      <c r="I2574" s="11">
        <f>+MT!O34</f>
        <v>46.61904761904762</v>
      </c>
    </row>
    <row r="2575" spans="1:9" x14ac:dyDescent="0.25">
      <c r="A2575" t="s">
        <v>62</v>
      </c>
      <c r="B2575" t="s">
        <v>53</v>
      </c>
      <c r="C2575" t="s">
        <v>80</v>
      </c>
      <c r="D2575" t="s">
        <v>12</v>
      </c>
      <c r="E2575" t="s">
        <v>3</v>
      </c>
      <c r="F2575" s="19">
        <v>0.125</v>
      </c>
      <c r="G2575" s="25">
        <v>3</v>
      </c>
      <c r="H2575" s="19" t="str">
        <f t="shared" si="45"/>
        <v>Midtown Tunnel Away from Va Beach Non-Summer Wednesday 3</v>
      </c>
      <c r="I2575" s="14">
        <f>+MT!O35</f>
        <v>56.333333333333336</v>
      </c>
    </row>
    <row r="2576" spans="1:9" x14ac:dyDescent="0.25">
      <c r="A2576" t="s">
        <v>62</v>
      </c>
      <c r="B2576" t="s">
        <v>53</v>
      </c>
      <c r="C2576" t="s">
        <v>80</v>
      </c>
      <c r="D2576" t="s">
        <v>12</v>
      </c>
      <c r="E2576" t="s">
        <v>3</v>
      </c>
      <c r="F2576" s="19">
        <v>0.16666666666666699</v>
      </c>
      <c r="G2576" s="25">
        <v>4</v>
      </c>
      <c r="H2576" s="19" t="str">
        <f t="shared" si="45"/>
        <v>Midtown Tunnel Away from Va Beach Non-Summer Wednesday 4</v>
      </c>
      <c r="I2576" s="11">
        <f>+MT!O36</f>
        <v>122</v>
      </c>
    </row>
    <row r="2577" spans="1:9" x14ac:dyDescent="0.25">
      <c r="A2577" t="s">
        <v>62</v>
      </c>
      <c r="B2577" t="s">
        <v>53</v>
      </c>
      <c r="C2577" t="s">
        <v>80</v>
      </c>
      <c r="D2577" t="s">
        <v>12</v>
      </c>
      <c r="E2577" t="s">
        <v>3</v>
      </c>
      <c r="F2577" s="19">
        <v>0.20833333333333301</v>
      </c>
      <c r="G2577" s="25">
        <v>5</v>
      </c>
      <c r="H2577" s="19" t="str">
        <f t="shared" si="45"/>
        <v>Midtown Tunnel Away from Va Beach Non-Summer Wednesday 5</v>
      </c>
      <c r="I2577" s="14">
        <f>+MT!O37</f>
        <v>394.66666666666663</v>
      </c>
    </row>
    <row r="2578" spans="1:9" x14ac:dyDescent="0.25">
      <c r="A2578" t="s">
        <v>62</v>
      </c>
      <c r="B2578" t="s">
        <v>53</v>
      </c>
      <c r="C2578" t="s">
        <v>80</v>
      </c>
      <c r="D2578" t="s">
        <v>12</v>
      </c>
      <c r="E2578" t="s">
        <v>3</v>
      </c>
      <c r="F2578" s="19">
        <v>0.25</v>
      </c>
      <c r="G2578" s="25">
        <v>6</v>
      </c>
      <c r="H2578" s="19" t="str">
        <f t="shared" si="45"/>
        <v>Midtown Tunnel Away from Va Beach Non-Summer Wednesday 6</v>
      </c>
      <c r="I2578" s="11">
        <f>+MT!O38</f>
        <v>949.14285714285711</v>
      </c>
    </row>
    <row r="2579" spans="1:9" x14ac:dyDescent="0.25">
      <c r="A2579" t="s">
        <v>62</v>
      </c>
      <c r="B2579" t="s">
        <v>53</v>
      </c>
      <c r="C2579" t="s">
        <v>80</v>
      </c>
      <c r="D2579" t="s">
        <v>12</v>
      </c>
      <c r="E2579" t="s">
        <v>3</v>
      </c>
      <c r="F2579" s="19">
        <v>0.29166666666666702</v>
      </c>
      <c r="G2579" s="25">
        <v>7</v>
      </c>
      <c r="H2579" s="19" t="str">
        <f t="shared" si="45"/>
        <v>Midtown Tunnel Away from Va Beach Non-Summer Wednesday 7</v>
      </c>
      <c r="I2579" s="14">
        <f>+MT!O39</f>
        <v>1135.952380952381</v>
      </c>
    </row>
    <row r="2580" spans="1:9" x14ac:dyDescent="0.25">
      <c r="A2580" t="s">
        <v>62</v>
      </c>
      <c r="B2580" t="s">
        <v>53</v>
      </c>
      <c r="C2580" t="s">
        <v>80</v>
      </c>
      <c r="D2580" t="s">
        <v>12</v>
      </c>
      <c r="E2580" t="s">
        <v>3</v>
      </c>
      <c r="F2580" s="19">
        <v>0.33333333333333298</v>
      </c>
      <c r="G2580" s="25">
        <v>8</v>
      </c>
      <c r="H2580" s="19" t="str">
        <f t="shared" si="45"/>
        <v>Midtown Tunnel Away from Va Beach Non-Summer Wednesday 8</v>
      </c>
      <c r="I2580" s="11">
        <f>+MT!O40</f>
        <v>814.42857142857144</v>
      </c>
    </row>
    <row r="2581" spans="1:9" x14ac:dyDescent="0.25">
      <c r="A2581" t="s">
        <v>62</v>
      </c>
      <c r="B2581" t="s">
        <v>53</v>
      </c>
      <c r="C2581" t="s">
        <v>80</v>
      </c>
      <c r="D2581" t="s">
        <v>12</v>
      </c>
      <c r="E2581" t="s">
        <v>3</v>
      </c>
      <c r="F2581" s="19">
        <v>0.375</v>
      </c>
      <c r="G2581" s="25">
        <v>9</v>
      </c>
      <c r="H2581" s="19" t="str">
        <f t="shared" si="45"/>
        <v>Midtown Tunnel Away from Va Beach Non-Summer Wednesday 9</v>
      </c>
      <c r="I2581" s="14">
        <f>+MT!O41</f>
        <v>693.23809523809518</v>
      </c>
    </row>
    <row r="2582" spans="1:9" x14ac:dyDescent="0.25">
      <c r="A2582" t="s">
        <v>62</v>
      </c>
      <c r="B2582" t="s">
        <v>53</v>
      </c>
      <c r="C2582" t="s">
        <v>80</v>
      </c>
      <c r="D2582" t="s">
        <v>12</v>
      </c>
      <c r="E2582" t="s">
        <v>3</v>
      </c>
      <c r="F2582" s="19">
        <v>0.41666666666666702</v>
      </c>
      <c r="G2582" s="25">
        <v>10</v>
      </c>
      <c r="H2582" s="19" t="str">
        <f t="shared" si="45"/>
        <v>Midtown Tunnel Away from Va Beach Non-Summer Wednesday 10</v>
      </c>
      <c r="I2582" s="11">
        <f>+MT!O42</f>
        <v>693.14285714285711</v>
      </c>
    </row>
    <row r="2583" spans="1:9" x14ac:dyDescent="0.25">
      <c r="A2583" t="s">
        <v>62</v>
      </c>
      <c r="B2583" t="s">
        <v>53</v>
      </c>
      <c r="C2583" t="s">
        <v>80</v>
      </c>
      <c r="D2583" t="s">
        <v>12</v>
      </c>
      <c r="E2583" t="s">
        <v>3</v>
      </c>
      <c r="F2583" s="19">
        <v>0.45833333333333298</v>
      </c>
      <c r="G2583" s="25">
        <v>11</v>
      </c>
      <c r="H2583" s="19" t="str">
        <f t="shared" si="45"/>
        <v>Midtown Tunnel Away from Va Beach Non-Summer Wednesday 11</v>
      </c>
      <c r="I2583" s="14">
        <f>+MT!O43</f>
        <v>799.47619047619048</v>
      </c>
    </row>
    <row r="2584" spans="1:9" x14ac:dyDescent="0.25">
      <c r="A2584" t="s">
        <v>62</v>
      </c>
      <c r="B2584" t="s">
        <v>53</v>
      </c>
      <c r="C2584" t="s">
        <v>80</v>
      </c>
      <c r="D2584" t="s">
        <v>12</v>
      </c>
      <c r="E2584" t="s">
        <v>3</v>
      </c>
      <c r="F2584" s="19">
        <v>0.5</v>
      </c>
      <c r="G2584" s="25">
        <v>12</v>
      </c>
      <c r="H2584" s="19" t="str">
        <f t="shared" si="45"/>
        <v>Midtown Tunnel Away from Va Beach Non-Summer Wednesday 12</v>
      </c>
      <c r="I2584" s="11">
        <f>+MT!O44</f>
        <v>877.38095238095241</v>
      </c>
    </row>
    <row r="2585" spans="1:9" x14ac:dyDescent="0.25">
      <c r="A2585" t="s">
        <v>62</v>
      </c>
      <c r="B2585" t="s">
        <v>53</v>
      </c>
      <c r="C2585" t="s">
        <v>80</v>
      </c>
      <c r="D2585" t="s">
        <v>12</v>
      </c>
      <c r="E2585" t="s">
        <v>3</v>
      </c>
      <c r="F2585" s="19">
        <v>0.54166666666666696</v>
      </c>
      <c r="G2585" s="25">
        <v>13</v>
      </c>
      <c r="H2585" s="19" t="str">
        <f t="shared" si="45"/>
        <v>Midtown Tunnel Away from Va Beach Non-Summer Wednesday 13</v>
      </c>
      <c r="I2585" s="14">
        <f>+MT!O45</f>
        <v>955.28571428571422</v>
      </c>
    </row>
    <row r="2586" spans="1:9" x14ac:dyDescent="0.25">
      <c r="A2586" t="s">
        <v>62</v>
      </c>
      <c r="B2586" t="s">
        <v>53</v>
      </c>
      <c r="C2586" t="s">
        <v>80</v>
      </c>
      <c r="D2586" t="s">
        <v>12</v>
      </c>
      <c r="E2586" t="s">
        <v>3</v>
      </c>
      <c r="F2586" s="19">
        <v>0.58333333333333304</v>
      </c>
      <c r="G2586" s="25">
        <v>14</v>
      </c>
      <c r="H2586" s="19" t="str">
        <f t="shared" si="45"/>
        <v>Midtown Tunnel Away from Va Beach Non-Summer Wednesday 14</v>
      </c>
      <c r="I2586" s="11">
        <f>+MT!O46</f>
        <v>1238.0952380952381</v>
      </c>
    </row>
    <row r="2587" spans="1:9" x14ac:dyDescent="0.25">
      <c r="A2587" t="s">
        <v>62</v>
      </c>
      <c r="B2587" t="s">
        <v>53</v>
      </c>
      <c r="C2587" t="s">
        <v>80</v>
      </c>
      <c r="D2587" t="s">
        <v>12</v>
      </c>
      <c r="E2587" t="s">
        <v>3</v>
      </c>
      <c r="F2587" s="19">
        <v>0.625</v>
      </c>
      <c r="G2587" s="25">
        <v>15</v>
      </c>
      <c r="H2587" s="19" t="str">
        <f t="shared" si="45"/>
        <v>Midtown Tunnel Away from Va Beach Non-Summer Wednesday 15</v>
      </c>
      <c r="I2587" s="14">
        <f>+MT!O47</f>
        <v>1429.2857142857142</v>
      </c>
    </row>
    <row r="2588" spans="1:9" x14ac:dyDescent="0.25">
      <c r="A2588" t="s">
        <v>62</v>
      </c>
      <c r="B2588" t="s">
        <v>53</v>
      </c>
      <c r="C2588" t="s">
        <v>80</v>
      </c>
      <c r="D2588" t="s">
        <v>12</v>
      </c>
      <c r="E2588" t="s">
        <v>3</v>
      </c>
      <c r="F2588" s="19">
        <v>0.66666666666666696</v>
      </c>
      <c r="G2588" s="25">
        <v>16</v>
      </c>
      <c r="H2588" s="19" t="str">
        <f t="shared" si="45"/>
        <v>Midtown Tunnel Away from Va Beach Non-Summer Wednesday 16</v>
      </c>
      <c r="I2588" s="11">
        <f>+MT!O48</f>
        <v>1462.7619047619046</v>
      </c>
    </row>
    <row r="2589" spans="1:9" x14ac:dyDescent="0.25">
      <c r="A2589" t="s">
        <v>62</v>
      </c>
      <c r="B2589" t="s">
        <v>53</v>
      </c>
      <c r="C2589" t="s">
        <v>80</v>
      </c>
      <c r="D2589" t="s">
        <v>12</v>
      </c>
      <c r="E2589" t="s">
        <v>3</v>
      </c>
      <c r="F2589" s="19">
        <v>0.70833333333333304</v>
      </c>
      <c r="G2589" s="25">
        <v>17</v>
      </c>
      <c r="H2589" s="19" t="str">
        <f t="shared" si="45"/>
        <v>Midtown Tunnel Away from Va Beach Non-Summer Wednesday 17</v>
      </c>
      <c r="I2589" s="14">
        <f>+MT!O49</f>
        <v>1492.1904761904764</v>
      </c>
    </row>
    <row r="2590" spans="1:9" x14ac:dyDescent="0.25">
      <c r="A2590" t="s">
        <v>62</v>
      </c>
      <c r="B2590" t="s">
        <v>53</v>
      </c>
      <c r="C2590" t="s">
        <v>80</v>
      </c>
      <c r="D2590" t="s">
        <v>12</v>
      </c>
      <c r="E2590" t="s">
        <v>3</v>
      </c>
      <c r="F2590" s="19">
        <v>0.75</v>
      </c>
      <c r="G2590" s="25">
        <v>18</v>
      </c>
      <c r="H2590" s="19" t="str">
        <f t="shared" si="45"/>
        <v>Midtown Tunnel Away from Va Beach Non-Summer Wednesday 18</v>
      </c>
      <c r="I2590" s="11">
        <f>+MT!O50</f>
        <v>1106.1428571428573</v>
      </c>
    </row>
    <row r="2591" spans="1:9" x14ac:dyDescent="0.25">
      <c r="A2591" t="s">
        <v>62</v>
      </c>
      <c r="B2591" t="s">
        <v>53</v>
      </c>
      <c r="C2591" t="s">
        <v>80</v>
      </c>
      <c r="D2591" t="s">
        <v>12</v>
      </c>
      <c r="E2591" t="s">
        <v>3</v>
      </c>
      <c r="F2591" s="19">
        <v>0.79166666666666696</v>
      </c>
      <c r="G2591" s="25">
        <v>19</v>
      </c>
      <c r="H2591" s="19" t="str">
        <f t="shared" si="45"/>
        <v>Midtown Tunnel Away from Va Beach Non-Summer Wednesday 19</v>
      </c>
      <c r="I2591" s="14">
        <f>+MT!O51</f>
        <v>729.28571428571422</v>
      </c>
    </row>
    <row r="2592" spans="1:9" x14ac:dyDescent="0.25">
      <c r="A2592" t="s">
        <v>62</v>
      </c>
      <c r="B2592" t="s">
        <v>53</v>
      </c>
      <c r="C2592" t="s">
        <v>80</v>
      </c>
      <c r="D2592" t="s">
        <v>12</v>
      </c>
      <c r="E2592" t="s">
        <v>3</v>
      </c>
      <c r="F2592" s="19">
        <v>0.83333333333333304</v>
      </c>
      <c r="G2592" s="25">
        <v>20</v>
      </c>
      <c r="H2592" s="19" t="str">
        <f t="shared" si="45"/>
        <v>Midtown Tunnel Away from Va Beach Non-Summer Wednesday 20</v>
      </c>
      <c r="I2592" s="11">
        <f>+MT!O52</f>
        <v>588.19047619047615</v>
      </c>
    </row>
    <row r="2593" spans="1:9" x14ac:dyDescent="0.25">
      <c r="A2593" t="s">
        <v>62</v>
      </c>
      <c r="B2593" t="s">
        <v>53</v>
      </c>
      <c r="C2593" t="s">
        <v>80</v>
      </c>
      <c r="D2593" t="s">
        <v>12</v>
      </c>
      <c r="E2593" t="s">
        <v>3</v>
      </c>
      <c r="F2593" s="19">
        <v>0.875</v>
      </c>
      <c r="G2593" s="25">
        <v>21</v>
      </c>
      <c r="H2593" s="19" t="str">
        <f t="shared" si="45"/>
        <v>Midtown Tunnel Away from Va Beach Non-Summer Wednesday 21</v>
      </c>
      <c r="I2593" s="14">
        <f>+MT!O53</f>
        <v>469.85714285714289</v>
      </c>
    </row>
    <row r="2594" spans="1:9" x14ac:dyDescent="0.25">
      <c r="A2594" t="s">
        <v>62</v>
      </c>
      <c r="B2594" t="s">
        <v>53</v>
      </c>
      <c r="C2594" t="s">
        <v>80</v>
      </c>
      <c r="D2594" t="s">
        <v>12</v>
      </c>
      <c r="E2594" t="s">
        <v>3</v>
      </c>
      <c r="F2594" s="19">
        <v>0.91666666666666696</v>
      </c>
      <c r="G2594" s="25">
        <v>22</v>
      </c>
      <c r="H2594" s="19" t="str">
        <f t="shared" si="45"/>
        <v>Midtown Tunnel Away from Va Beach Non-Summer Wednesday 22</v>
      </c>
      <c r="I2594" s="11">
        <f>+MT!O54</f>
        <v>320.38095238095235</v>
      </c>
    </row>
    <row r="2595" spans="1:9" ht="15.75" thickBot="1" x14ac:dyDescent="0.3">
      <c r="A2595" t="s">
        <v>62</v>
      </c>
      <c r="B2595" t="s">
        <v>53</v>
      </c>
      <c r="C2595" t="s">
        <v>80</v>
      </c>
      <c r="D2595" t="s">
        <v>12</v>
      </c>
      <c r="E2595" t="s">
        <v>3</v>
      </c>
      <c r="F2595" s="19">
        <v>0.95833333333333304</v>
      </c>
      <c r="G2595" s="25">
        <v>23</v>
      </c>
      <c r="H2595" s="19" t="str">
        <f t="shared" si="45"/>
        <v>Midtown Tunnel Away from Va Beach Non-Summer Wednesday 23</v>
      </c>
      <c r="I2595" s="16">
        <f>+MT!O55</f>
        <v>200.61904761904759</v>
      </c>
    </row>
    <row r="2596" spans="1:9" x14ac:dyDescent="0.25">
      <c r="A2596" t="s">
        <v>62</v>
      </c>
      <c r="B2596" t="s">
        <v>53</v>
      </c>
      <c r="C2596" t="s">
        <v>80</v>
      </c>
      <c r="D2596" t="s">
        <v>12</v>
      </c>
      <c r="E2596" t="s">
        <v>4</v>
      </c>
      <c r="F2596" s="19">
        <v>0</v>
      </c>
      <c r="G2596" s="25">
        <v>0</v>
      </c>
      <c r="H2596" s="19" t="str">
        <f t="shared" si="45"/>
        <v>Midtown Tunnel Away from Va Beach Non-Summer Thursday 0</v>
      </c>
      <c r="I2596" s="11">
        <f>+MT!P32</f>
        <v>121.28571428571431</v>
      </c>
    </row>
    <row r="2597" spans="1:9" x14ac:dyDescent="0.25">
      <c r="A2597" t="s">
        <v>62</v>
      </c>
      <c r="B2597" t="s">
        <v>53</v>
      </c>
      <c r="C2597" t="s">
        <v>80</v>
      </c>
      <c r="D2597" t="s">
        <v>12</v>
      </c>
      <c r="E2597" t="s">
        <v>4</v>
      </c>
      <c r="F2597" s="19">
        <v>4.1666666666666664E-2</v>
      </c>
      <c r="G2597" s="25">
        <v>1</v>
      </c>
      <c r="H2597" s="19" t="str">
        <f t="shared" si="45"/>
        <v>Midtown Tunnel Away from Va Beach Non-Summer Thursday 1</v>
      </c>
      <c r="I2597" s="14">
        <f>+MT!P33</f>
        <v>64.571428571428569</v>
      </c>
    </row>
    <row r="2598" spans="1:9" x14ac:dyDescent="0.25">
      <c r="A2598" t="s">
        <v>62</v>
      </c>
      <c r="B2598" t="s">
        <v>53</v>
      </c>
      <c r="C2598" t="s">
        <v>80</v>
      </c>
      <c r="D2598" t="s">
        <v>12</v>
      </c>
      <c r="E2598" t="s">
        <v>4</v>
      </c>
      <c r="F2598" s="19">
        <v>8.3333333333333329E-2</v>
      </c>
      <c r="G2598" s="25">
        <v>2</v>
      </c>
      <c r="H2598" s="19" t="str">
        <f t="shared" si="45"/>
        <v>Midtown Tunnel Away from Va Beach Non-Summer Thursday 2</v>
      </c>
      <c r="I2598" s="11">
        <f>+MT!P34</f>
        <v>47.476190476190482</v>
      </c>
    </row>
    <row r="2599" spans="1:9" x14ac:dyDescent="0.25">
      <c r="A2599" t="s">
        <v>62</v>
      </c>
      <c r="B2599" t="s">
        <v>53</v>
      </c>
      <c r="C2599" t="s">
        <v>80</v>
      </c>
      <c r="D2599" t="s">
        <v>12</v>
      </c>
      <c r="E2599" t="s">
        <v>4</v>
      </c>
      <c r="F2599" s="19">
        <v>0.125</v>
      </c>
      <c r="G2599" s="25">
        <v>3</v>
      </c>
      <c r="H2599" s="19" t="str">
        <f t="shared" si="45"/>
        <v>Midtown Tunnel Away from Va Beach Non-Summer Thursday 3</v>
      </c>
      <c r="I2599" s="14">
        <f>+MT!P35</f>
        <v>50.476190476190474</v>
      </c>
    </row>
    <row r="2600" spans="1:9" x14ac:dyDescent="0.25">
      <c r="A2600" t="s">
        <v>62</v>
      </c>
      <c r="B2600" t="s">
        <v>53</v>
      </c>
      <c r="C2600" t="s">
        <v>80</v>
      </c>
      <c r="D2600" t="s">
        <v>12</v>
      </c>
      <c r="E2600" t="s">
        <v>4</v>
      </c>
      <c r="F2600" s="19">
        <v>0.16666666666666699</v>
      </c>
      <c r="G2600" s="25">
        <v>4</v>
      </c>
      <c r="H2600" s="19" t="str">
        <f t="shared" si="45"/>
        <v>Midtown Tunnel Away from Va Beach Non-Summer Thursday 4</v>
      </c>
      <c r="I2600" s="11">
        <f>+MT!P36</f>
        <v>118.52380952380952</v>
      </c>
    </row>
    <row r="2601" spans="1:9" x14ac:dyDescent="0.25">
      <c r="A2601" t="s">
        <v>62</v>
      </c>
      <c r="B2601" t="s">
        <v>53</v>
      </c>
      <c r="C2601" t="s">
        <v>80</v>
      </c>
      <c r="D2601" t="s">
        <v>12</v>
      </c>
      <c r="E2601" t="s">
        <v>4</v>
      </c>
      <c r="F2601" s="19">
        <v>0.20833333333333301</v>
      </c>
      <c r="G2601" s="25">
        <v>5</v>
      </c>
      <c r="H2601" s="19" t="str">
        <f t="shared" si="45"/>
        <v>Midtown Tunnel Away from Va Beach Non-Summer Thursday 5</v>
      </c>
      <c r="I2601" s="14">
        <f>+MT!P37</f>
        <v>401.71428571428567</v>
      </c>
    </row>
    <row r="2602" spans="1:9" x14ac:dyDescent="0.25">
      <c r="A2602" t="s">
        <v>62</v>
      </c>
      <c r="B2602" t="s">
        <v>53</v>
      </c>
      <c r="C2602" t="s">
        <v>80</v>
      </c>
      <c r="D2602" t="s">
        <v>12</v>
      </c>
      <c r="E2602" t="s">
        <v>4</v>
      </c>
      <c r="F2602" s="19">
        <v>0.25</v>
      </c>
      <c r="G2602" s="25">
        <v>6</v>
      </c>
      <c r="H2602" s="19" t="str">
        <f t="shared" si="45"/>
        <v>Midtown Tunnel Away from Va Beach Non-Summer Thursday 6</v>
      </c>
      <c r="I2602" s="11">
        <f>+MT!P38</f>
        <v>942.04761904761904</v>
      </c>
    </row>
    <row r="2603" spans="1:9" x14ac:dyDescent="0.25">
      <c r="A2603" t="s">
        <v>62</v>
      </c>
      <c r="B2603" t="s">
        <v>53</v>
      </c>
      <c r="C2603" t="s">
        <v>80</v>
      </c>
      <c r="D2603" t="s">
        <v>12</v>
      </c>
      <c r="E2603" t="s">
        <v>4</v>
      </c>
      <c r="F2603" s="19">
        <v>0.29166666666666702</v>
      </c>
      <c r="G2603" s="25">
        <v>7</v>
      </c>
      <c r="H2603" s="19" t="str">
        <f t="shared" si="45"/>
        <v>Midtown Tunnel Away from Va Beach Non-Summer Thursday 7</v>
      </c>
      <c r="I2603" s="14">
        <f>+MT!P39</f>
        <v>1086.6190476190477</v>
      </c>
    </row>
    <row r="2604" spans="1:9" x14ac:dyDescent="0.25">
      <c r="A2604" t="s">
        <v>62</v>
      </c>
      <c r="B2604" t="s">
        <v>53</v>
      </c>
      <c r="C2604" t="s">
        <v>80</v>
      </c>
      <c r="D2604" t="s">
        <v>12</v>
      </c>
      <c r="E2604" t="s">
        <v>4</v>
      </c>
      <c r="F2604" s="19">
        <v>0.33333333333333298</v>
      </c>
      <c r="G2604" s="25">
        <v>8</v>
      </c>
      <c r="H2604" s="19" t="str">
        <f t="shared" si="45"/>
        <v>Midtown Tunnel Away from Va Beach Non-Summer Thursday 8</v>
      </c>
      <c r="I2604" s="11">
        <f>+MT!P40</f>
        <v>852.28571428571422</v>
      </c>
    </row>
    <row r="2605" spans="1:9" x14ac:dyDescent="0.25">
      <c r="A2605" t="s">
        <v>62</v>
      </c>
      <c r="B2605" t="s">
        <v>53</v>
      </c>
      <c r="C2605" t="s">
        <v>80</v>
      </c>
      <c r="D2605" t="s">
        <v>12</v>
      </c>
      <c r="E2605" t="s">
        <v>4</v>
      </c>
      <c r="F2605" s="19">
        <v>0.375</v>
      </c>
      <c r="G2605" s="25">
        <v>9</v>
      </c>
      <c r="H2605" s="19" t="str">
        <f t="shared" si="45"/>
        <v>Midtown Tunnel Away from Va Beach Non-Summer Thursday 9</v>
      </c>
      <c r="I2605" s="14">
        <f>+MT!P41</f>
        <v>695.52380952380952</v>
      </c>
    </row>
    <row r="2606" spans="1:9" x14ac:dyDescent="0.25">
      <c r="A2606" t="s">
        <v>62</v>
      </c>
      <c r="B2606" t="s">
        <v>53</v>
      </c>
      <c r="C2606" t="s">
        <v>80</v>
      </c>
      <c r="D2606" t="s">
        <v>12</v>
      </c>
      <c r="E2606" t="s">
        <v>4</v>
      </c>
      <c r="F2606" s="19">
        <v>0.41666666666666702</v>
      </c>
      <c r="G2606" s="25">
        <v>10</v>
      </c>
      <c r="H2606" s="19" t="str">
        <f t="shared" si="45"/>
        <v>Midtown Tunnel Away from Va Beach Non-Summer Thursday 10</v>
      </c>
      <c r="I2606" s="11">
        <f>+MT!P42</f>
        <v>709.7619047619047</v>
      </c>
    </row>
    <row r="2607" spans="1:9" x14ac:dyDescent="0.25">
      <c r="A2607" t="s">
        <v>62</v>
      </c>
      <c r="B2607" t="s">
        <v>53</v>
      </c>
      <c r="C2607" t="s">
        <v>80</v>
      </c>
      <c r="D2607" t="s">
        <v>12</v>
      </c>
      <c r="E2607" t="s">
        <v>4</v>
      </c>
      <c r="F2607" s="19">
        <v>0.45833333333333298</v>
      </c>
      <c r="G2607" s="25">
        <v>11</v>
      </c>
      <c r="H2607" s="19" t="str">
        <f t="shared" si="45"/>
        <v>Midtown Tunnel Away from Va Beach Non-Summer Thursday 11</v>
      </c>
      <c r="I2607" s="14">
        <f>+MT!P43</f>
        <v>839.47619047619048</v>
      </c>
    </row>
    <row r="2608" spans="1:9" x14ac:dyDescent="0.25">
      <c r="A2608" t="s">
        <v>62</v>
      </c>
      <c r="B2608" t="s">
        <v>53</v>
      </c>
      <c r="C2608" t="s">
        <v>80</v>
      </c>
      <c r="D2608" t="s">
        <v>12</v>
      </c>
      <c r="E2608" t="s">
        <v>4</v>
      </c>
      <c r="F2608" s="19">
        <v>0.5</v>
      </c>
      <c r="G2608" s="25">
        <v>12</v>
      </c>
      <c r="H2608" s="19" t="str">
        <f t="shared" si="45"/>
        <v>Midtown Tunnel Away from Va Beach Non-Summer Thursday 12</v>
      </c>
      <c r="I2608" s="11">
        <f>+MT!P44</f>
        <v>947.42857142857133</v>
      </c>
    </row>
    <row r="2609" spans="1:9" x14ac:dyDescent="0.25">
      <c r="A2609" t="s">
        <v>62</v>
      </c>
      <c r="B2609" t="s">
        <v>53</v>
      </c>
      <c r="C2609" t="s">
        <v>80</v>
      </c>
      <c r="D2609" t="s">
        <v>12</v>
      </c>
      <c r="E2609" t="s">
        <v>4</v>
      </c>
      <c r="F2609" s="19">
        <v>0.54166666666666696</v>
      </c>
      <c r="G2609" s="25">
        <v>13</v>
      </c>
      <c r="H2609" s="19" t="str">
        <f t="shared" si="45"/>
        <v>Midtown Tunnel Away from Va Beach Non-Summer Thursday 13</v>
      </c>
      <c r="I2609" s="14">
        <f>+MT!P45</f>
        <v>987.47619047619048</v>
      </c>
    </row>
    <row r="2610" spans="1:9" x14ac:dyDescent="0.25">
      <c r="A2610" t="s">
        <v>62</v>
      </c>
      <c r="B2610" t="s">
        <v>53</v>
      </c>
      <c r="C2610" t="s">
        <v>80</v>
      </c>
      <c r="D2610" t="s">
        <v>12</v>
      </c>
      <c r="E2610" t="s">
        <v>4</v>
      </c>
      <c r="F2610" s="19">
        <v>0.58333333333333304</v>
      </c>
      <c r="G2610" s="25">
        <v>14</v>
      </c>
      <c r="H2610" s="19" t="str">
        <f t="shared" si="45"/>
        <v>Midtown Tunnel Away from Va Beach Non-Summer Thursday 14</v>
      </c>
      <c r="I2610" s="11">
        <f>+MT!P46</f>
        <v>1205</v>
      </c>
    </row>
    <row r="2611" spans="1:9" x14ac:dyDescent="0.25">
      <c r="A2611" t="s">
        <v>62</v>
      </c>
      <c r="B2611" t="s">
        <v>53</v>
      </c>
      <c r="C2611" t="s">
        <v>80</v>
      </c>
      <c r="D2611" t="s">
        <v>12</v>
      </c>
      <c r="E2611" t="s">
        <v>4</v>
      </c>
      <c r="F2611" s="19">
        <v>0.625</v>
      </c>
      <c r="G2611" s="25">
        <v>15</v>
      </c>
      <c r="H2611" s="19" t="str">
        <f t="shared" si="45"/>
        <v>Midtown Tunnel Away from Va Beach Non-Summer Thursday 15</v>
      </c>
      <c r="I2611" s="14">
        <f>+MT!P47</f>
        <v>1446.1904761904761</v>
      </c>
    </row>
    <row r="2612" spans="1:9" x14ac:dyDescent="0.25">
      <c r="A2612" t="s">
        <v>62</v>
      </c>
      <c r="B2612" t="s">
        <v>53</v>
      </c>
      <c r="C2612" t="s">
        <v>80</v>
      </c>
      <c r="D2612" t="s">
        <v>12</v>
      </c>
      <c r="E2612" t="s">
        <v>4</v>
      </c>
      <c r="F2612" s="19">
        <v>0.66666666666666696</v>
      </c>
      <c r="G2612" s="25">
        <v>16</v>
      </c>
      <c r="H2612" s="19" t="str">
        <f t="shared" si="45"/>
        <v>Midtown Tunnel Away from Va Beach Non-Summer Thursday 16</v>
      </c>
      <c r="I2612" s="11">
        <f>+MT!P48</f>
        <v>1484.7619047619048</v>
      </c>
    </row>
    <row r="2613" spans="1:9" x14ac:dyDescent="0.25">
      <c r="A2613" t="s">
        <v>62</v>
      </c>
      <c r="B2613" t="s">
        <v>53</v>
      </c>
      <c r="C2613" t="s">
        <v>80</v>
      </c>
      <c r="D2613" t="s">
        <v>12</v>
      </c>
      <c r="E2613" t="s">
        <v>4</v>
      </c>
      <c r="F2613" s="19">
        <v>0.70833333333333304</v>
      </c>
      <c r="G2613" s="25">
        <v>17</v>
      </c>
      <c r="H2613" s="19" t="str">
        <f t="shared" ref="H2613:H2676" si="46">+CONCATENATE(A2613," ",C2613," ",D2613," ",E2613," ",G2613)</f>
        <v>Midtown Tunnel Away from Va Beach Non-Summer Thursday 17</v>
      </c>
      <c r="I2613" s="14">
        <f>+MT!P49</f>
        <v>1503.4285714285716</v>
      </c>
    </row>
    <row r="2614" spans="1:9" x14ac:dyDescent="0.25">
      <c r="A2614" t="s">
        <v>62</v>
      </c>
      <c r="B2614" t="s">
        <v>53</v>
      </c>
      <c r="C2614" t="s">
        <v>80</v>
      </c>
      <c r="D2614" t="s">
        <v>12</v>
      </c>
      <c r="E2614" t="s">
        <v>4</v>
      </c>
      <c r="F2614" s="19">
        <v>0.75</v>
      </c>
      <c r="G2614" s="25">
        <v>18</v>
      </c>
      <c r="H2614" s="19" t="str">
        <f t="shared" si="46"/>
        <v>Midtown Tunnel Away from Va Beach Non-Summer Thursday 18</v>
      </c>
      <c r="I2614" s="11">
        <f>+MT!P50</f>
        <v>1119.2380952380952</v>
      </c>
    </row>
    <row r="2615" spans="1:9" x14ac:dyDescent="0.25">
      <c r="A2615" t="s">
        <v>62</v>
      </c>
      <c r="B2615" t="s">
        <v>53</v>
      </c>
      <c r="C2615" t="s">
        <v>80</v>
      </c>
      <c r="D2615" t="s">
        <v>12</v>
      </c>
      <c r="E2615" t="s">
        <v>4</v>
      </c>
      <c r="F2615" s="19">
        <v>0.79166666666666696</v>
      </c>
      <c r="G2615" s="25">
        <v>19</v>
      </c>
      <c r="H2615" s="19" t="str">
        <f t="shared" si="46"/>
        <v>Midtown Tunnel Away from Va Beach Non-Summer Thursday 19</v>
      </c>
      <c r="I2615" s="14">
        <f>+MT!P51</f>
        <v>785.04761904761904</v>
      </c>
    </row>
    <row r="2616" spans="1:9" x14ac:dyDescent="0.25">
      <c r="A2616" t="s">
        <v>62</v>
      </c>
      <c r="B2616" t="s">
        <v>53</v>
      </c>
      <c r="C2616" t="s">
        <v>80</v>
      </c>
      <c r="D2616" t="s">
        <v>12</v>
      </c>
      <c r="E2616" t="s">
        <v>4</v>
      </c>
      <c r="F2616" s="19">
        <v>0.83333333333333304</v>
      </c>
      <c r="G2616" s="25">
        <v>20</v>
      </c>
      <c r="H2616" s="19" t="str">
        <f t="shared" si="46"/>
        <v>Midtown Tunnel Away from Va Beach Non-Summer Thursday 20</v>
      </c>
      <c r="I2616" s="11">
        <f>+MT!P52</f>
        <v>588.14285714285711</v>
      </c>
    </row>
    <row r="2617" spans="1:9" x14ac:dyDescent="0.25">
      <c r="A2617" t="s">
        <v>62</v>
      </c>
      <c r="B2617" t="s">
        <v>53</v>
      </c>
      <c r="C2617" t="s">
        <v>80</v>
      </c>
      <c r="D2617" t="s">
        <v>12</v>
      </c>
      <c r="E2617" t="s">
        <v>4</v>
      </c>
      <c r="F2617" s="19">
        <v>0.875</v>
      </c>
      <c r="G2617" s="25">
        <v>21</v>
      </c>
      <c r="H2617" s="19" t="str">
        <f t="shared" si="46"/>
        <v>Midtown Tunnel Away from Va Beach Non-Summer Thursday 21</v>
      </c>
      <c r="I2617" s="14">
        <f>+MT!P53</f>
        <v>511.61904761904765</v>
      </c>
    </row>
    <row r="2618" spans="1:9" x14ac:dyDescent="0.25">
      <c r="A2618" t="s">
        <v>62</v>
      </c>
      <c r="B2618" t="s">
        <v>53</v>
      </c>
      <c r="C2618" t="s">
        <v>80</v>
      </c>
      <c r="D2618" t="s">
        <v>12</v>
      </c>
      <c r="E2618" t="s">
        <v>4</v>
      </c>
      <c r="F2618" s="19">
        <v>0.91666666666666696</v>
      </c>
      <c r="G2618" s="25">
        <v>22</v>
      </c>
      <c r="H2618" s="19" t="str">
        <f t="shared" si="46"/>
        <v>Midtown Tunnel Away from Va Beach Non-Summer Thursday 22</v>
      </c>
      <c r="I2618" s="11">
        <f>+MT!P54</f>
        <v>336</v>
      </c>
    </row>
    <row r="2619" spans="1:9" ht="15.75" thickBot="1" x14ac:dyDescent="0.3">
      <c r="A2619" t="s">
        <v>62</v>
      </c>
      <c r="B2619" t="s">
        <v>53</v>
      </c>
      <c r="C2619" t="s">
        <v>80</v>
      </c>
      <c r="D2619" t="s">
        <v>12</v>
      </c>
      <c r="E2619" t="s">
        <v>4</v>
      </c>
      <c r="F2619" s="19">
        <v>0.95833333333333304</v>
      </c>
      <c r="G2619" s="25">
        <v>23</v>
      </c>
      <c r="H2619" s="19" t="str">
        <f t="shared" si="46"/>
        <v>Midtown Tunnel Away from Va Beach Non-Summer Thursday 23</v>
      </c>
      <c r="I2619" s="16">
        <f>+MT!P55</f>
        <v>209.28571428571428</v>
      </c>
    </row>
    <row r="2620" spans="1:9" x14ac:dyDescent="0.25">
      <c r="A2620" t="s">
        <v>62</v>
      </c>
      <c r="B2620" t="s">
        <v>53</v>
      </c>
      <c r="C2620" t="s">
        <v>80</v>
      </c>
      <c r="D2620" t="s">
        <v>12</v>
      </c>
      <c r="E2620" t="s">
        <v>5</v>
      </c>
      <c r="F2620" s="19">
        <v>0</v>
      </c>
      <c r="G2620" s="25">
        <v>0</v>
      </c>
      <c r="H2620" s="19" t="str">
        <f t="shared" si="46"/>
        <v>Midtown Tunnel Away from Va Beach Non-Summer Friday 0</v>
      </c>
      <c r="I2620" s="11">
        <f>+MT!Q32</f>
        <v>160.95454545454547</v>
      </c>
    </row>
    <row r="2621" spans="1:9" x14ac:dyDescent="0.25">
      <c r="A2621" t="s">
        <v>62</v>
      </c>
      <c r="B2621" t="s">
        <v>53</v>
      </c>
      <c r="C2621" t="s">
        <v>80</v>
      </c>
      <c r="D2621" t="s">
        <v>12</v>
      </c>
      <c r="E2621" t="s">
        <v>5</v>
      </c>
      <c r="F2621" s="19">
        <v>4.1666666666666664E-2</v>
      </c>
      <c r="G2621" s="25">
        <v>1</v>
      </c>
      <c r="H2621" s="19" t="str">
        <f t="shared" si="46"/>
        <v>Midtown Tunnel Away from Va Beach Non-Summer Friday 1</v>
      </c>
      <c r="I2621" s="14">
        <f>+MT!Q33</f>
        <v>100.40909090909091</v>
      </c>
    </row>
    <row r="2622" spans="1:9" x14ac:dyDescent="0.25">
      <c r="A2622" t="s">
        <v>62</v>
      </c>
      <c r="B2622" t="s">
        <v>53</v>
      </c>
      <c r="C2622" t="s">
        <v>80</v>
      </c>
      <c r="D2622" t="s">
        <v>12</v>
      </c>
      <c r="E2622" t="s">
        <v>5</v>
      </c>
      <c r="F2622" s="19">
        <v>8.3333333333333329E-2</v>
      </c>
      <c r="G2622" s="25">
        <v>2</v>
      </c>
      <c r="H2622" s="19" t="str">
        <f t="shared" si="46"/>
        <v>Midtown Tunnel Away from Va Beach Non-Summer Friday 2</v>
      </c>
      <c r="I2622" s="11">
        <f>+MT!Q34</f>
        <v>66.818181818181827</v>
      </c>
    </row>
    <row r="2623" spans="1:9" x14ac:dyDescent="0.25">
      <c r="A2623" t="s">
        <v>62</v>
      </c>
      <c r="B2623" t="s">
        <v>53</v>
      </c>
      <c r="C2623" t="s">
        <v>80</v>
      </c>
      <c r="D2623" t="s">
        <v>12</v>
      </c>
      <c r="E2623" t="s">
        <v>5</v>
      </c>
      <c r="F2623" s="19">
        <v>0.125</v>
      </c>
      <c r="G2623" s="25">
        <v>3</v>
      </c>
      <c r="H2623" s="19" t="str">
        <f t="shared" si="46"/>
        <v>Midtown Tunnel Away from Va Beach Non-Summer Friday 3</v>
      </c>
      <c r="I2623" s="14">
        <f>+MT!Q35</f>
        <v>57.272727272727273</v>
      </c>
    </row>
    <row r="2624" spans="1:9" x14ac:dyDescent="0.25">
      <c r="A2624" t="s">
        <v>62</v>
      </c>
      <c r="B2624" t="s">
        <v>53</v>
      </c>
      <c r="C2624" t="s">
        <v>80</v>
      </c>
      <c r="D2624" t="s">
        <v>12</v>
      </c>
      <c r="E2624" t="s">
        <v>5</v>
      </c>
      <c r="F2624" s="19">
        <v>0.16666666666666699</v>
      </c>
      <c r="G2624" s="25">
        <v>4</v>
      </c>
      <c r="H2624" s="19" t="str">
        <f t="shared" si="46"/>
        <v>Midtown Tunnel Away from Va Beach Non-Summer Friday 4</v>
      </c>
      <c r="I2624" s="11">
        <f>+MT!Q36</f>
        <v>115.36363636363637</v>
      </c>
    </row>
    <row r="2625" spans="1:9" x14ac:dyDescent="0.25">
      <c r="A2625" t="s">
        <v>62</v>
      </c>
      <c r="B2625" t="s">
        <v>53</v>
      </c>
      <c r="C2625" t="s">
        <v>80</v>
      </c>
      <c r="D2625" t="s">
        <v>12</v>
      </c>
      <c r="E2625" t="s">
        <v>5</v>
      </c>
      <c r="F2625" s="19">
        <v>0.20833333333333301</v>
      </c>
      <c r="G2625" s="25">
        <v>5</v>
      </c>
      <c r="H2625" s="19" t="str">
        <f t="shared" si="46"/>
        <v>Midtown Tunnel Away from Va Beach Non-Summer Friday 5</v>
      </c>
      <c r="I2625" s="14">
        <f>+MT!Q37</f>
        <v>369.59090909090907</v>
      </c>
    </row>
    <row r="2626" spans="1:9" x14ac:dyDescent="0.25">
      <c r="A2626" t="s">
        <v>62</v>
      </c>
      <c r="B2626" t="s">
        <v>53</v>
      </c>
      <c r="C2626" t="s">
        <v>80</v>
      </c>
      <c r="D2626" t="s">
        <v>12</v>
      </c>
      <c r="E2626" t="s">
        <v>5</v>
      </c>
      <c r="F2626" s="19">
        <v>0.25</v>
      </c>
      <c r="G2626" s="25">
        <v>6</v>
      </c>
      <c r="H2626" s="19" t="str">
        <f t="shared" si="46"/>
        <v>Midtown Tunnel Away from Va Beach Non-Summer Friday 6</v>
      </c>
      <c r="I2626" s="11">
        <f>+MT!Q38</f>
        <v>855.63636363636351</v>
      </c>
    </row>
    <row r="2627" spans="1:9" x14ac:dyDescent="0.25">
      <c r="A2627" t="s">
        <v>62</v>
      </c>
      <c r="B2627" t="s">
        <v>53</v>
      </c>
      <c r="C2627" t="s">
        <v>80</v>
      </c>
      <c r="D2627" t="s">
        <v>12</v>
      </c>
      <c r="E2627" t="s">
        <v>5</v>
      </c>
      <c r="F2627" s="19">
        <v>0.29166666666666702</v>
      </c>
      <c r="G2627" s="25">
        <v>7</v>
      </c>
      <c r="H2627" s="19" t="str">
        <f t="shared" si="46"/>
        <v>Midtown Tunnel Away from Va Beach Non-Summer Friday 7</v>
      </c>
      <c r="I2627" s="14">
        <f>+MT!Q39</f>
        <v>979.22727272727275</v>
      </c>
    </row>
    <row r="2628" spans="1:9" x14ac:dyDescent="0.25">
      <c r="A2628" t="s">
        <v>62</v>
      </c>
      <c r="B2628" t="s">
        <v>53</v>
      </c>
      <c r="C2628" t="s">
        <v>80</v>
      </c>
      <c r="D2628" t="s">
        <v>12</v>
      </c>
      <c r="E2628" t="s">
        <v>5</v>
      </c>
      <c r="F2628" s="19">
        <v>0.33333333333333298</v>
      </c>
      <c r="G2628" s="25">
        <v>8</v>
      </c>
      <c r="H2628" s="19" t="str">
        <f t="shared" si="46"/>
        <v>Midtown Tunnel Away from Va Beach Non-Summer Friday 8</v>
      </c>
      <c r="I2628" s="11">
        <f>+MT!Q40</f>
        <v>781.13636363636363</v>
      </c>
    </row>
    <row r="2629" spans="1:9" x14ac:dyDescent="0.25">
      <c r="A2629" t="s">
        <v>62</v>
      </c>
      <c r="B2629" t="s">
        <v>53</v>
      </c>
      <c r="C2629" t="s">
        <v>80</v>
      </c>
      <c r="D2629" t="s">
        <v>12</v>
      </c>
      <c r="E2629" t="s">
        <v>5</v>
      </c>
      <c r="F2629" s="19">
        <v>0.375</v>
      </c>
      <c r="G2629" s="25">
        <v>9</v>
      </c>
      <c r="H2629" s="19" t="str">
        <f t="shared" si="46"/>
        <v>Midtown Tunnel Away from Va Beach Non-Summer Friday 9</v>
      </c>
      <c r="I2629" s="14">
        <f>+MT!Q41</f>
        <v>685.77272727272725</v>
      </c>
    </row>
    <row r="2630" spans="1:9" x14ac:dyDescent="0.25">
      <c r="A2630" t="s">
        <v>62</v>
      </c>
      <c r="B2630" t="s">
        <v>53</v>
      </c>
      <c r="C2630" t="s">
        <v>80</v>
      </c>
      <c r="D2630" t="s">
        <v>12</v>
      </c>
      <c r="E2630" t="s">
        <v>5</v>
      </c>
      <c r="F2630" s="19">
        <v>0.41666666666666702</v>
      </c>
      <c r="G2630" s="25">
        <v>10</v>
      </c>
      <c r="H2630" s="19" t="str">
        <f t="shared" si="46"/>
        <v>Midtown Tunnel Away from Va Beach Non-Summer Friday 10</v>
      </c>
      <c r="I2630" s="11">
        <f>+MT!Q42</f>
        <v>742.59090909090912</v>
      </c>
    </row>
    <row r="2631" spans="1:9" x14ac:dyDescent="0.25">
      <c r="A2631" t="s">
        <v>62</v>
      </c>
      <c r="B2631" t="s">
        <v>53</v>
      </c>
      <c r="C2631" t="s">
        <v>80</v>
      </c>
      <c r="D2631" t="s">
        <v>12</v>
      </c>
      <c r="E2631" t="s">
        <v>5</v>
      </c>
      <c r="F2631" s="19">
        <v>0.45833333333333298</v>
      </c>
      <c r="G2631" s="25">
        <v>11</v>
      </c>
      <c r="H2631" s="19" t="str">
        <f t="shared" si="46"/>
        <v>Midtown Tunnel Away from Va Beach Non-Summer Friday 11</v>
      </c>
      <c r="I2631" s="14">
        <f>+MT!Q43</f>
        <v>904.72727272727286</v>
      </c>
    </row>
    <row r="2632" spans="1:9" x14ac:dyDescent="0.25">
      <c r="A2632" t="s">
        <v>62</v>
      </c>
      <c r="B2632" t="s">
        <v>53</v>
      </c>
      <c r="C2632" t="s">
        <v>80</v>
      </c>
      <c r="D2632" t="s">
        <v>12</v>
      </c>
      <c r="E2632" t="s">
        <v>5</v>
      </c>
      <c r="F2632" s="19">
        <v>0.5</v>
      </c>
      <c r="G2632" s="25">
        <v>12</v>
      </c>
      <c r="H2632" s="19" t="str">
        <f t="shared" si="46"/>
        <v>Midtown Tunnel Away from Va Beach Non-Summer Friday 12</v>
      </c>
      <c r="I2632" s="11">
        <f>+MT!Q44</f>
        <v>1043.7272727272727</v>
      </c>
    </row>
    <row r="2633" spans="1:9" x14ac:dyDescent="0.25">
      <c r="A2633" t="s">
        <v>62</v>
      </c>
      <c r="B2633" t="s">
        <v>53</v>
      </c>
      <c r="C2633" t="s">
        <v>80</v>
      </c>
      <c r="D2633" t="s">
        <v>12</v>
      </c>
      <c r="E2633" t="s">
        <v>5</v>
      </c>
      <c r="F2633" s="19">
        <v>0.54166666666666696</v>
      </c>
      <c r="G2633" s="25">
        <v>13</v>
      </c>
      <c r="H2633" s="19" t="str">
        <f t="shared" si="46"/>
        <v>Midtown Tunnel Away from Va Beach Non-Summer Friday 13</v>
      </c>
      <c r="I2633" s="14">
        <f>+MT!Q45</f>
        <v>1128.590909090909</v>
      </c>
    </row>
    <row r="2634" spans="1:9" x14ac:dyDescent="0.25">
      <c r="A2634" t="s">
        <v>62</v>
      </c>
      <c r="B2634" t="s">
        <v>53</v>
      </c>
      <c r="C2634" t="s">
        <v>80</v>
      </c>
      <c r="D2634" t="s">
        <v>12</v>
      </c>
      <c r="E2634" t="s">
        <v>5</v>
      </c>
      <c r="F2634" s="19">
        <v>0.58333333333333304</v>
      </c>
      <c r="G2634" s="25">
        <v>14</v>
      </c>
      <c r="H2634" s="19" t="str">
        <f t="shared" si="46"/>
        <v>Midtown Tunnel Away from Va Beach Non-Summer Friday 14</v>
      </c>
      <c r="I2634" s="11">
        <f>+MT!Q46</f>
        <v>1289.2727272727273</v>
      </c>
    </row>
    <row r="2635" spans="1:9" x14ac:dyDescent="0.25">
      <c r="A2635" t="s">
        <v>62</v>
      </c>
      <c r="B2635" t="s">
        <v>53</v>
      </c>
      <c r="C2635" t="s">
        <v>80</v>
      </c>
      <c r="D2635" t="s">
        <v>12</v>
      </c>
      <c r="E2635" t="s">
        <v>5</v>
      </c>
      <c r="F2635" s="19">
        <v>0.625</v>
      </c>
      <c r="G2635" s="25">
        <v>15</v>
      </c>
      <c r="H2635" s="19" t="str">
        <f t="shared" si="46"/>
        <v>Midtown Tunnel Away from Va Beach Non-Summer Friday 15</v>
      </c>
      <c r="I2635" s="14">
        <f>+MT!Q47</f>
        <v>1334.3181818181818</v>
      </c>
    </row>
    <row r="2636" spans="1:9" x14ac:dyDescent="0.25">
      <c r="A2636" t="s">
        <v>62</v>
      </c>
      <c r="B2636" t="s">
        <v>53</v>
      </c>
      <c r="C2636" t="s">
        <v>80</v>
      </c>
      <c r="D2636" t="s">
        <v>12</v>
      </c>
      <c r="E2636" t="s">
        <v>5</v>
      </c>
      <c r="F2636" s="19">
        <v>0.66666666666666696</v>
      </c>
      <c r="G2636" s="25">
        <v>16</v>
      </c>
      <c r="H2636" s="19" t="str">
        <f t="shared" si="46"/>
        <v>Midtown Tunnel Away from Va Beach Non-Summer Friday 16</v>
      </c>
      <c r="I2636" s="11">
        <f>+MT!Q48</f>
        <v>1280.2727272727273</v>
      </c>
    </row>
    <row r="2637" spans="1:9" x14ac:dyDescent="0.25">
      <c r="A2637" t="s">
        <v>62</v>
      </c>
      <c r="B2637" t="s">
        <v>53</v>
      </c>
      <c r="C2637" t="s">
        <v>80</v>
      </c>
      <c r="D2637" t="s">
        <v>12</v>
      </c>
      <c r="E2637" t="s">
        <v>5</v>
      </c>
      <c r="F2637" s="19">
        <v>0.70833333333333304</v>
      </c>
      <c r="G2637" s="25">
        <v>17</v>
      </c>
      <c r="H2637" s="19" t="str">
        <f t="shared" si="46"/>
        <v>Midtown Tunnel Away from Va Beach Non-Summer Friday 17</v>
      </c>
      <c r="I2637" s="14">
        <f>+MT!Q49</f>
        <v>1206.5</v>
      </c>
    </row>
    <row r="2638" spans="1:9" x14ac:dyDescent="0.25">
      <c r="A2638" t="s">
        <v>62</v>
      </c>
      <c r="B2638" t="s">
        <v>53</v>
      </c>
      <c r="C2638" t="s">
        <v>80</v>
      </c>
      <c r="D2638" t="s">
        <v>12</v>
      </c>
      <c r="E2638" t="s">
        <v>5</v>
      </c>
      <c r="F2638" s="19">
        <v>0.75</v>
      </c>
      <c r="G2638" s="25">
        <v>18</v>
      </c>
      <c r="H2638" s="19" t="str">
        <f t="shared" si="46"/>
        <v>Midtown Tunnel Away from Va Beach Non-Summer Friday 18</v>
      </c>
      <c r="I2638" s="11">
        <f>+MT!Q50</f>
        <v>912.22727272727275</v>
      </c>
    </row>
    <row r="2639" spans="1:9" x14ac:dyDescent="0.25">
      <c r="A2639" t="s">
        <v>62</v>
      </c>
      <c r="B2639" t="s">
        <v>53</v>
      </c>
      <c r="C2639" t="s">
        <v>80</v>
      </c>
      <c r="D2639" t="s">
        <v>12</v>
      </c>
      <c r="E2639" t="s">
        <v>5</v>
      </c>
      <c r="F2639" s="19">
        <v>0.79166666666666696</v>
      </c>
      <c r="G2639" s="25">
        <v>19</v>
      </c>
      <c r="H2639" s="19" t="str">
        <f t="shared" si="46"/>
        <v>Midtown Tunnel Away from Va Beach Non-Summer Friday 19</v>
      </c>
      <c r="I2639" s="14">
        <f>+MT!Q51</f>
        <v>613</v>
      </c>
    </row>
    <row r="2640" spans="1:9" x14ac:dyDescent="0.25">
      <c r="A2640" t="s">
        <v>62</v>
      </c>
      <c r="B2640" t="s">
        <v>53</v>
      </c>
      <c r="C2640" t="s">
        <v>80</v>
      </c>
      <c r="D2640" t="s">
        <v>12</v>
      </c>
      <c r="E2640" t="s">
        <v>5</v>
      </c>
      <c r="F2640" s="19">
        <v>0.83333333333333304</v>
      </c>
      <c r="G2640" s="25">
        <v>20</v>
      </c>
      <c r="H2640" s="19" t="str">
        <f t="shared" si="46"/>
        <v>Midtown Tunnel Away from Va Beach Non-Summer Friday 20</v>
      </c>
      <c r="I2640" s="11">
        <f>+MT!Q52</f>
        <v>457.45454545454544</v>
      </c>
    </row>
    <row r="2641" spans="1:9" x14ac:dyDescent="0.25">
      <c r="A2641" t="s">
        <v>62</v>
      </c>
      <c r="B2641" t="s">
        <v>53</v>
      </c>
      <c r="C2641" t="s">
        <v>80</v>
      </c>
      <c r="D2641" t="s">
        <v>12</v>
      </c>
      <c r="E2641" t="s">
        <v>5</v>
      </c>
      <c r="F2641" s="19">
        <v>0.875</v>
      </c>
      <c r="G2641" s="25">
        <v>21</v>
      </c>
      <c r="H2641" s="19" t="str">
        <f t="shared" si="46"/>
        <v>Midtown Tunnel Away from Va Beach Non-Summer Friday 21</v>
      </c>
      <c r="I2641" s="14">
        <f>+MT!Q53</f>
        <v>447.18181818181813</v>
      </c>
    </row>
    <row r="2642" spans="1:9" x14ac:dyDescent="0.25">
      <c r="A2642" t="s">
        <v>62</v>
      </c>
      <c r="B2642" t="s">
        <v>53</v>
      </c>
      <c r="C2642" t="s">
        <v>80</v>
      </c>
      <c r="D2642" t="s">
        <v>12</v>
      </c>
      <c r="E2642" t="s">
        <v>5</v>
      </c>
      <c r="F2642" s="19">
        <v>0.91666666666666696</v>
      </c>
      <c r="G2642" s="25">
        <v>22</v>
      </c>
      <c r="H2642" s="19" t="str">
        <f t="shared" si="46"/>
        <v>Midtown Tunnel Away from Va Beach Non-Summer Friday 22</v>
      </c>
      <c r="I2642" s="11">
        <f>+MT!Q54</f>
        <v>405.77272727272731</v>
      </c>
    </row>
    <row r="2643" spans="1:9" ht="15.75" thickBot="1" x14ac:dyDescent="0.3">
      <c r="A2643" t="s">
        <v>62</v>
      </c>
      <c r="B2643" t="s">
        <v>53</v>
      </c>
      <c r="C2643" t="s">
        <v>80</v>
      </c>
      <c r="D2643" t="s">
        <v>12</v>
      </c>
      <c r="E2643" t="s">
        <v>5</v>
      </c>
      <c r="F2643" s="19">
        <v>0.95833333333333304</v>
      </c>
      <c r="G2643" s="25">
        <v>23</v>
      </c>
      <c r="H2643" s="19" t="str">
        <f t="shared" si="46"/>
        <v>Midtown Tunnel Away from Va Beach Non-Summer Friday 23</v>
      </c>
      <c r="I2643" s="16">
        <f>+MT!Q55</f>
        <v>284.22727272727269</v>
      </c>
    </row>
    <row r="2644" spans="1:9" x14ac:dyDescent="0.25">
      <c r="A2644" t="s">
        <v>62</v>
      </c>
      <c r="B2644" t="s">
        <v>53</v>
      </c>
      <c r="C2644" t="s">
        <v>80</v>
      </c>
      <c r="D2644" t="s">
        <v>12</v>
      </c>
      <c r="E2644" t="s">
        <v>6</v>
      </c>
      <c r="F2644" s="19">
        <v>0</v>
      </c>
      <c r="G2644" s="25">
        <v>0</v>
      </c>
      <c r="H2644" s="19" t="str">
        <f t="shared" si="46"/>
        <v>Midtown Tunnel Away from Va Beach Non-Summer Saturday 0</v>
      </c>
      <c r="I2644" s="11">
        <f>+MT!R32</f>
        <v>198.14285714285711</v>
      </c>
    </row>
    <row r="2645" spans="1:9" x14ac:dyDescent="0.25">
      <c r="A2645" t="s">
        <v>62</v>
      </c>
      <c r="B2645" t="s">
        <v>53</v>
      </c>
      <c r="C2645" t="s">
        <v>80</v>
      </c>
      <c r="D2645" t="s">
        <v>12</v>
      </c>
      <c r="E2645" t="s">
        <v>6</v>
      </c>
      <c r="F2645" s="19">
        <v>4.1666666666666664E-2</v>
      </c>
      <c r="G2645" s="25">
        <v>1</v>
      </c>
      <c r="H2645" s="19" t="str">
        <f t="shared" si="46"/>
        <v>Midtown Tunnel Away from Va Beach Non-Summer Saturday 1</v>
      </c>
      <c r="I2645" s="14">
        <f>+MT!R33</f>
        <v>139.52380952380952</v>
      </c>
    </row>
    <row r="2646" spans="1:9" x14ac:dyDescent="0.25">
      <c r="A2646" t="s">
        <v>62</v>
      </c>
      <c r="B2646" t="s">
        <v>53</v>
      </c>
      <c r="C2646" t="s">
        <v>80</v>
      </c>
      <c r="D2646" t="s">
        <v>12</v>
      </c>
      <c r="E2646" t="s">
        <v>6</v>
      </c>
      <c r="F2646" s="19">
        <v>8.3333333333333329E-2</v>
      </c>
      <c r="G2646" s="25">
        <v>2</v>
      </c>
      <c r="H2646" s="19" t="str">
        <f t="shared" si="46"/>
        <v>Midtown Tunnel Away from Va Beach Non-Summer Saturday 2</v>
      </c>
      <c r="I2646" s="11">
        <f>+MT!R34</f>
        <v>115.76190476190476</v>
      </c>
    </row>
    <row r="2647" spans="1:9" x14ac:dyDescent="0.25">
      <c r="A2647" t="s">
        <v>62</v>
      </c>
      <c r="B2647" t="s">
        <v>53</v>
      </c>
      <c r="C2647" t="s">
        <v>80</v>
      </c>
      <c r="D2647" t="s">
        <v>12</v>
      </c>
      <c r="E2647" t="s">
        <v>6</v>
      </c>
      <c r="F2647" s="19">
        <v>0.125</v>
      </c>
      <c r="G2647" s="25">
        <v>3</v>
      </c>
      <c r="H2647" s="19" t="str">
        <f t="shared" si="46"/>
        <v>Midtown Tunnel Away from Va Beach Non-Summer Saturday 3</v>
      </c>
      <c r="I2647" s="14">
        <f>+MT!R35</f>
        <v>73.523809523809518</v>
      </c>
    </row>
    <row r="2648" spans="1:9" x14ac:dyDescent="0.25">
      <c r="A2648" t="s">
        <v>62</v>
      </c>
      <c r="B2648" t="s">
        <v>53</v>
      </c>
      <c r="C2648" t="s">
        <v>80</v>
      </c>
      <c r="D2648" t="s">
        <v>12</v>
      </c>
      <c r="E2648" t="s">
        <v>6</v>
      </c>
      <c r="F2648" s="19">
        <v>0.16666666666666699</v>
      </c>
      <c r="G2648" s="25">
        <v>4</v>
      </c>
      <c r="H2648" s="19" t="str">
        <f t="shared" si="46"/>
        <v>Midtown Tunnel Away from Va Beach Non-Summer Saturday 4</v>
      </c>
      <c r="I2648" s="11">
        <f>+MT!R36</f>
        <v>67.428571428571431</v>
      </c>
    </row>
    <row r="2649" spans="1:9" x14ac:dyDescent="0.25">
      <c r="A2649" t="s">
        <v>62</v>
      </c>
      <c r="B2649" t="s">
        <v>53</v>
      </c>
      <c r="C2649" t="s">
        <v>80</v>
      </c>
      <c r="D2649" t="s">
        <v>12</v>
      </c>
      <c r="E2649" t="s">
        <v>6</v>
      </c>
      <c r="F2649" s="19">
        <v>0.20833333333333301</v>
      </c>
      <c r="G2649" s="25">
        <v>5</v>
      </c>
      <c r="H2649" s="19" t="str">
        <f t="shared" si="46"/>
        <v>Midtown Tunnel Away from Va Beach Non-Summer Saturday 5</v>
      </c>
      <c r="I2649" s="14">
        <f>+MT!R37</f>
        <v>147.85714285714286</v>
      </c>
    </row>
    <row r="2650" spans="1:9" x14ac:dyDescent="0.25">
      <c r="A2650" t="s">
        <v>62</v>
      </c>
      <c r="B2650" t="s">
        <v>53</v>
      </c>
      <c r="C2650" t="s">
        <v>80</v>
      </c>
      <c r="D2650" t="s">
        <v>12</v>
      </c>
      <c r="E2650" t="s">
        <v>6</v>
      </c>
      <c r="F2650" s="19">
        <v>0.25</v>
      </c>
      <c r="G2650" s="25">
        <v>6</v>
      </c>
      <c r="H2650" s="19" t="str">
        <f t="shared" si="46"/>
        <v>Midtown Tunnel Away from Va Beach Non-Summer Saturday 6</v>
      </c>
      <c r="I2650" s="11">
        <f>+MT!R38</f>
        <v>288.04761904761904</v>
      </c>
    </row>
    <row r="2651" spans="1:9" x14ac:dyDescent="0.25">
      <c r="A2651" t="s">
        <v>62</v>
      </c>
      <c r="B2651" t="s">
        <v>53</v>
      </c>
      <c r="C2651" t="s">
        <v>80</v>
      </c>
      <c r="D2651" t="s">
        <v>12</v>
      </c>
      <c r="E2651" t="s">
        <v>6</v>
      </c>
      <c r="F2651" s="19">
        <v>0.29166666666666702</v>
      </c>
      <c r="G2651" s="25">
        <v>7</v>
      </c>
      <c r="H2651" s="19" t="str">
        <f t="shared" si="46"/>
        <v>Midtown Tunnel Away from Va Beach Non-Summer Saturday 7</v>
      </c>
      <c r="I2651" s="14">
        <f>+MT!R39</f>
        <v>384.52380952380952</v>
      </c>
    </row>
    <row r="2652" spans="1:9" x14ac:dyDescent="0.25">
      <c r="A2652" t="s">
        <v>62</v>
      </c>
      <c r="B2652" t="s">
        <v>53</v>
      </c>
      <c r="C2652" t="s">
        <v>80</v>
      </c>
      <c r="D2652" t="s">
        <v>12</v>
      </c>
      <c r="E2652" t="s">
        <v>6</v>
      </c>
      <c r="F2652" s="19">
        <v>0.33333333333333298</v>
      </c>
      <c r="G2652" s="25">
        <v>8</v>
      </c>
      <c r="H2652" s="19" t="str">
        <f t="shared" si="46"/>
        <v>Midtown Tunnel Away from Va Beach Non-Summer Saturday 8</v>
      </c>
      <c r="I2652" s="11">
        <f>+MT!R40</f>
        <v>378.52380952380952</v>
      </c>
    </row>
    <row r="2653" spans="1:9" x14ac:dyDescent="0.25">
      <c r="A2653" t="s">
        <v>62</v>
      </c>
      <c r="B2653" t="s">
        <v>53</v>
      </c>
      <c r="C2653" t="s">
        <v>80</v>
      </c>
      <c r="D2653" t="s">
        <v>12</v>
      </c>
      <c r="E2653" t="s">
        <v>6</v>
      </c>
      <c r="F2653" s="19">
        <v>0.375</v>
      </c>
      <c r="G2653" s="25">
        <v>9</v>
      </c>
      <c r="H2653" s="19" t="str">
        <f t="shared" si="46"/>
        <v>Midtown Tunnel Away from Va Beach Non-Summer Saturday 9</v>
      </c>
      <c r="I2653" s="14">
        <f>+MT!R41</f>
        <v>418.61904761904759</v>
      </c>
    </row>
    <row r="2654" spans="1:9" x14ac:dyDescent="0.25">
      <c r="A2654" t="s">
        <v>62</v>
      </c>
      <c r="B2654" t="s">
        <v>53</v>
      </c>
      <c r="C2654" t="s">
        <v>80</v>
      </c>
      <c r="D2654" t="s">
        <v>12</v>
      </c>
      <c r="E2654" t="s">
        <v>6</v>
      </c>
      <c r="F2654" s="19">
        <v>0.41666666666666702</v>
      </c>
      <c r="G2654" s="25">
        <v>10</v>
      </c>
      <c r="H2654" s="19" t="str">
        <f t="shared" si="46"/>
        <v>Midtown Tunnel Away from Va Beach Non-Summer Saturday 10</v>
      </c>
      <c r="I2654" s="11">
        <f>+MT!R42</f>
        <v>491.61904761904759</v>
      </c>
    </row>
    <row r="2655" spans="1:9" x14ac:dyDescent="0.25">
      <c r="A2655" t="s">
        <v>62</v>
      </c>
      <c r="B2655" t="s">
        <v>53</v>
      </c>
      <c r="C2655" t="s">
        <v>80</v>
      </c>
      <c r="D2655" t="s">
        <v>12</v>
      </c>
      <c r="E2655" t="s">
        <v>6</v>
      </c>
      <c r="F2655" s="19">
        <v>0.45833333333333298</v>
      </c>
      <c r="G2655" s="25">
        <v>11</v>
      </c>
      <c r="H2655" s="19" t="str">
        <f t="shared" si="46"/>
        <v>Midtown Tunnel Away from Va Beach Non-Summer Saturday 11</v>
      </c>
      <c r="I2655" s="14">
        <f>+MT!R43</f>
        <v>554.66666666666674</v>
      </c>
    </row>
    <row r="2656" spans="1:9" x14ac:dyDescent="0.25">
      <c r="A2656" t="s">
        <v>62</v>
      </c>
      <c r="B2656" t="s">
        <v>53</v>
      </c>
      <c r="C2656" t="s">
        <v>80</v>
      </c>
      <c r="D2656" t="s">
        <v>12</v>
      </c>
      <c r="E2656" t="s">
        <v>6</v>
      </c>
      <c r="F2656" s="19">
        <v>0.5</v>
      </c>
      <c r="G2656" s="25">
        <v>12</v>
      </c>
      <c r="H2656" s="19" t="str">
        <f t="shared" si="46"/>
        <v>Midtown Tunnel Away from Va Beach Non-Summer Saturday 12</v>
      </c>
      <c r="I2656" s="11">
        <f>+MT!R44</f>
        <v>706.76190476190482</v>
      </c>
    </row>
    <row r="2657" spans="1:9" x14ac:dyDescent="0.25">
      <c r="A2657" t="s">
        <v>62</v>
      </c>
      <c r="B2657" t="s">
        <v>53</v>
      </c>
      <c r="C2657" t="s">
        <v>80</v>
      </c>
      <c r="D2657" t="s">
        <v>12</v>
      </c>
      <c r="E2657" t="s">
        <v>6</v>
      </c>
      <c r="F2657" s="19">
        <v>0.54166666666666696</v>
      </c>
      <c r="G2657" s="25">
        <v>13</v>
      </c>
      <c r="H2657" s="19" t="str">
        <f t="shared" si="46"/>
        <v>Midtown Tunnel Away from Va Beach Non-Summer Saturday 13</v>
      </c>
      <c r="I2657" s="14">
        <f>+MT!R45</f>
        <v>691.28571428571422</v>
      </c>
    </row>
    <row r="2658" spans="1:9" x14ac:dyDescent="0.25">
      <c r="A2658" t="s">
        <v>62</v>
      </c>
      <c r="B2658" t="s">
        <v>53</v>
      </c>
      <c r="C2658" t="s">
        <v>80</v>
      </c>
      <c r="D2658" t="s">
        <v>12</v>
      </c>
      <c r="E2658" t="s">
        <v>6</v>
      </c>
      <c r="F2658" s="19">
        <v>0.58333333333333304</v>
      </c>
      <c r="G2658" s="25">
        <v>14</v>
      </c>
      <c r="H2658" s="19" t="str">
        <f t="shared" si="46"/>
        <v>Midtown Tunnel Away from Va Beach Non-Summer Saturday 14</v>
      </c>
      <c r="I2658" s="11">
        <f>+MT!R46</f>
        <v>732.71428571428578</v>
      </c>
    </row>
    <row r="2659" spans="1:9" x14ac:dyDescent="0.25">
      <c r="A2659" t="s">
        <v>62</v>
      </c>
      <c r="B2659" t="s">
        <v>53</v>
      </c>
      <c r="C2659" t="s">
        <v>80</v>
      </c>
      <c r="D2659" t="s">
        <v>12</v>
      </c>
      <c r="E2659" t="s">
        <v>6</v>
      </c>
      <c r="F2659" s="19">
        <v>0.625</v>
      </c>
      <c r="G2659" s="25">
        <v>15</v>
      </c>
      <c r="H2659" s="19" t="str">
        <f t="shared" si="46"/>
        <v>Midtown Tunnel Away from Va Beach Non-Summer Saturday 15</v>
      </c>
      <c r="I2659" s="14">
        <f>+MT!R47</f>
        <v>750</v>
      </c>
    </row>
    <row r="2660" spans="1:9" x14ac:dyDescent="0.25">
      <c r="A2660" t="s">
        <v>62</v>
      </c>
      <c r="B2660" t="s">
        <v>53</v>
      </c>
      <c r="C2660" t="s">
        <v>80</v>
      </c>
      <c r="D2660" t="s">
        <v>12</v>
      </c>
      <c r="E2660" t="s">
        <v>6</v>
      </c>
      <c r="F2660" s="19">
        <v>0.66666666666666696</v>
      </c>
      <c r="G2660" s="25">
        <v>16</v>
      </c>
      <c r="H2660" s="19" t="str">
        <f t="shared" si="46"/>
        <v>Midtown Tunnel Away from Va Beach Non-Summer Saturday 16</v>
      </c>
      <c r="I2660" s="11">
        <f>+MT!R48</f>
        <v>702.76190476190482</v>
      </c>
    </row>
    <row r="2661" spans="1:9" x14ac:dyDescent="0.25">
      <c r="A2661" t="s">
        <v>62</v>
      </c>
      <c r="B2661" t="s">
        <v>53</v>
      </c>
      <c r="C2661" t="s">
        <v>80</v>
      </c>
      <c r="D2661" t="s">
        <v>12</v>
      </c>
      <c r="E2661" t="s">
        <v>6</v>
      </c>
      <c r="F2661" s="19">
        <v>0.70833333333333304</v>
      </c>
      <c r="G2661" s="25">
        <v>17</v>
      </c>
      <c r="H2661" s="19" t="str">
        <f t="shared" si="46"/>
        <v>Midtown Tunnel Away from Va Beach Non-Summer Saturday 17</v>
      </c>
      <c r="I2661" s="14">
        <f>+MT!R49</f>
        <v>666.52380952380952</v>
      </c>
    </row>
    <row r="2662" spans="1:9" x14ac:dyDescent="0.25">
      <c r="A2662" t="s">
        <v>62</v>
      </c>
      <c r="B2662" t="s">
        <v>53</v>
      </c>
      <c r="C2662" t="s">
        <v>80</v>
      </c>
      <c r="D2662" t="s">
        <v>12</v>
      </c>
      <c r="E2662" t="s">
        <v>6</v>
      </c>
      <c r="F2662" s="19">
        <v>0.75</v>
      </c>
      <c r="G2662" s="25">
        <v>18</v>
      </c>
      <c r="H2662" s="19" t="str">
        <f t="shared" si="46"/>
        <v>Midtown Tunnel Away from Va Beach Non-Summer Saturday 18</v>
      </c>
      <c r="I2662" s="11">
        <f>+MT!R50</f>
        <v>669.61904761904759</v>
      </c>
    </row>
    <row r="2663" spans="1:9" x14ac:dyDescent="0.25">
      <c r="A2663" t="s">
        <v>62</v>
      </c>
      <c r="B2663" t="s">
        <v>53</v>
      </c>
      <c r="C2663" t="s">
        <v>80</v>
      </c>
      <c r="D2663" t="s">
        <v>12</v>
      </c>
      <c r="E2663" t="s">
        <v>6</v>
      </c>
      <c r="F2663" s="19">
        <v>0.79166666666666696</v>
      </c>
      <c r="G2663" s="25">
        <v>19</v>
      </c>
      <c r="H2663" s="19" t="str">
        <f t="shared" si="46"/>
        <v>Midtown Tunnel Away from Va Beach Non-Summer Saturday 19</v>
      </c>
      <c r="I2663" s="14">
        <f>+MT!R51</f>
        <v>538.66666666666674</v>
      </c>
    </row>
    <row r="2664" spans="1:9" x14ac:dyDescent="0.25">
      <c r="A2664" t="s">
        <v>62</v>
      </c>
      <c r="B2664" t="s">
        <v>53</v>
      </c>
      <c r="C2664" t="s">
        <v>80</v>
      </c>
      <c r="D2664" t="s">
        <v>12</v>
      </c>
      <c r="E2664" t="s">
        <v>6</v>
      </c>
      <c r="F2664" s="19">
        <v>0.83333333333333304</v>
      </c>
      <c r="G2664" s="25">
        <v>20</v>
      </c>
      <c r="H2664" s="19" t="str">
        <f t="shared" si="46"/>
        <v>Midtown Tunnel Away from Va Beach Non-Summer Saturday 20</v>
      </c>
      <c r="I2664" s="11">
        <f>+MT!R52</f>
        <v>456.33333333333337</v>
      </c>
    </row>
    <row r="2665" spans="1:9" x14ac:dyDescent="0.25">
      <c r="A2665" t="s">
        <v>62</v>
      </c>
      <c r="B2665" t="s">
        <v>53</v>
      </c>
      <c r="C2665" t="s">
        <v>80</v>
      </c>
      <c r="D2665" t="s">
        <v>12</v>
      </c>
      <c r="E2665" t="s">
        <v>6</v>
      </c>
      <c r="F2665" s="19">
        <v>0.875</v>
      </c>
      <c r="G2665" s="25">
        <v>21</v>
      </c>
      <c r="H2665" s="19" t="str">
        <f t="shared" si="46"/>
        <v>Midtown Tunnel Away from Va Beach Non-Summer Saturday 21</v>
      </c>
      <c r="I2665" s="14">
        <f>+MT!R53</f>
        <v>461.04761904761904</v>
      </c>
    </row>
    <row r="2666" spans="1:9" x14ac:dyDescent="0.25">
      <c r="A2666" t="s">
        <v>62</v>
      </c>
      <c r="B2666" t="s">
        <v>53</v>
      </c>
      <c r="C2666" t="s">
        <v>80</v>
      </c>
      <c r="D2666" t="s">
        <v>12</v>
      </c>
      <c r="E2666" t="s">
        <v>6</v>
      </c>
      <c r="F2666" s="19">
        <v>0.91666666666666696</v>
      </c>
      <c r="G2666" s="25">
        <v>22</v>
      </c>
      <c r="H2666" s="19" t="str">
        <f t="shared" si="46"/>
        <v>Midtown Tunnel Away from Va Beach Non-Summer Saturday 22</v>
      </c>
      <c r="I2666" s="11">
        <f>+MT!R54</f>
        <v>443.33333333333337</v>
      </c>
    </row>
    <row r="2667" spans="1:9" ht="15.75" thickBot="1" x14ac:dyDescent="0.3">
      <c r="A2667" t="s">
        <v>62</v>
      </c>
      <c r="B2667" t="s">
        <v>53</v>
      </c>
      <c r="C2667" t="s">
        <v>80</v>
      </c>
      <c r="D2667" t="s">
        <v>12</v>
      </c>
      <c r="E2667" t="s">
        <v>6</v>
      </c>
      <c r="F2667" s="19">
        <v>0.95833333333333304</v>
      </c>
      <c r="G2667" s="25">
        <v>23</v>
      </c>
      <c r="H2667" s="19" t="str">
        <f t="shared" si="46"/>
        <v>Midtown Tunnel Away from Va Beach Non-Summer Saturday 23</v>
      </c>
      <c r="I2667" s="16">
        <f>+MT!R55</f>
        <v>297.95238095238096</v>
      </c>
    </row>
    <row r="2668" spans="1:9" x14ac:dyDescent="0.25">
      <c r="A2668" t="s">
        <v>62</v>
      </c>
      <c r="B2668" t="s">
        <v>53</v>
      </c>
      <c r="C2668" t="s">
        <v>80</v>
      </c>
      <c r="D2668" t="s">
        <v>12</v>
      </c>
      <c r="E2668" t="s">
        <v>7</v>
      </c>
      <c r="F2668" s="19">
        <v>0</v>
      </c>
      <c r="G2668" s="25">
        <v>0</v>
      </c>
      <c r="H2668" s="19" t="str">
        <f t="shared" si="46"/>
        <v>Midtown Tunnel Away from Va Beach Non-Summer Sunday 0</v>
      </c>
      <c r="I2668" s="13">
        <f>+MT!S32</f>
        <v>205.95238095238096</v>
      </c>
    </row>
    <row r="2669" spans="1:9" x14ac:dyDescent="0.25">
      <c r="A2669" t="s">
        <v>62</v>
      </c>
      <c r="B2669" t="s">
        <v>53</v>
      </c>
      <c r="C2669" t="s">
        <v>80</v>
      </c>
      <c r="D2669" t="s">
        <v>12</v>
      </c>
      <c r="E2669" t="s">
        <v>7</v>
      </c>
      <c r="F2669" s="19">
        <v>4.1666666666666664E-2</v>
      </c>
      <c r="G2669" s="25">
        <v>1</v>
      </c>
      <c r="H2669" s="19" t="str">
        <f t="shared" si="46"/>
        <v>Midtown Tunnel Away from Va Beach Non-Summer Sunday 1</v>
      </c>
      <c r="I2669" s="15">
        <f>+MT!S33</f>
        <v>150.76190476190476</v>
      </c>
    </row>
    <row r="2670" spans="1:9" x14ac:dyDescent="0.25">
      <c r="A2670" t="s">
        <v>62</v>
      </c>
      <c r="B2670" t="s">
        <v>53</v>
      </c>
      <c r="C2670" t="s">
        <v>80</v>
      </c>
      <c r="D2670" t="s">
        <v>12</v>
      </c>
      <c r="E2670" t="s">
        <v>7</v>
      </c>
      <c r="F2670" s="19">
        <v>8.3333333333333329E-2</v>
      </c>
      <c r="G2670" s="25">
        <v>2</v>
      </c>
      <c r="H2670" s="19" t="str">
        <f t="shared" si="46"/>
        <v>Midtown Tunnel Away from Va Beach Non-Summer Sunday 2</v>
      </c>
      <c r="I2670" s="13">
        <f>+MT!S34</f>
        <v>133.85</v>
      </c>
    </row>
    <row r="2671" spans="1:9" x14ac:dyDescent="0.25">
      <c r="A2671" t="s">
        <v>62</v>
      </c>
      <c r="B2671" t="s">
        <v>53</v>
      </c>
      <c r="C2671" t="s">
        <v>80</v>
      </c>
      <c r="D2671" t="s">
        <v>12</v>
      </c>
      <c r="E2671" t="s">
        <v>7</v>
      </c>
      <c r="F2671" s="19">
        <v>0.125</v>
      </c>
      <c r="G2671" s="25">
        <v>3</v>
      </c>
      <c r="H2671" s="19" t="str">
        <f t="shared" si="46"/>
        <v>Midtown Tunnel Away from Va Beach Non-Summer Sunday 3</v>
      </c>
      <c r="I2671" s="15">
        <f>+MT!S35</f>
        <v>85.61904761904762</v>
      </c>
    </row>
    <row r="2672" spans="1:9" x14ac:dyDescent="0.25">
      <c r="A2672" t="s">
        <v>62</v>
      </c>
      <c r="B2672" t="s">
        <v>53</v>
      </c>
      <c r="C2672" t="s">
        <v>80</v>
      </c>
      <c r="D2672" t="s">
        <v>12</v>
      </c>
      <c r="E2672" t="s">
        <v>7</v>
      </c>
      <c r="F2672" s="19">
        <v>0.16666666666666699</v>
      </c>
      <c r="G2672" s="25">
        <v>4</v>
      </c>
      <c r="H2672" s="19" t="str">
        <f t="shared" si="46"/>
        <v>Midtown Tunnel Away from Va Beach Non-Summer Sunday 4</v>
      </c>
      <c r="I2672" s="13">
        <f>+MT!S36</f>
        <v>66.571428571428569</v>
      </c>
    </row>
    <row r="2673" spans="1:9" x14ac:dyDescent="0.25">
      <c r="A2673" t="s">
        <v>62</v>
      </c>
      <c r="B2673" t="s">
        <v>53</v>
      </c>
      <c r="C2673" t="s">
        <v>80</v>
      </c>
      <c r="D2673" t="s">
        <v>12</v>
      </c>
      <c r="E2673" t="s">
        <v>7</v>
      </c>
      <c r="F2673" s="19">
        <v>0.20833333333333301</v>
      </c>
      <c r="G2673" s="25">
        <v>5</v>
      </c>
      <c r="H2673" s="19" t="str">
        <f t="shared" si="46"/>
        <v>Midtown Tunnel Away from Va Beach Non-Summer Sunday 5</v>
      </c>
      <c r="I2673" s="15">
        <f>+MT!S37</f>
        <v>109.66666666666666</v>
      </c>
    </row>
    <row r="2674" spans="1:9" x14ac:dyDescent="0.25">
      <c r="A2674" t="s">
        <v>62</v>
      </c>
      <c r="B2674" t="s">
        <v>53</v>
      </c>
      <c r="C2674" t="s">
        <v>80</v>
      </c>
      <c r="D2674" t="s">
        <v>12</v>
      </c>
      <c r="E2674" t="s">
        <v>7</v>
      </c>
      <c r="F2674" s="19">
        <v>0.25</v>
      </c>
      <c r="G2674" s="25">
        <v>6</v>
      </c>
      <c r="H2674" s="19" t="str">
        <f t="shared" si="46"/>
        <v>Midtown Tunnel Away from Va Beach Non-Summer Sunday 6</v>
      </c>
      <c r="I2674" s="13">
        <f>+MT!S38</f>
        <v>201.57142857142856</v>
      </c>
    </row>
    <row r="2675" spans="1:9" x14ac:dyDescent="0.25">
      <c r="A2675" t="s">
        <v>62</v>
      </c>
      <c r="B2675" t="s">
        <v>53</v>
      </c>
      <c r="C2675" t="s">
        <v>80</v>
      </c>
      <c r="D2675" t="s">
        <v>12</v>
      </c>
      <c r="E2675" t="s">
        <v>7</v>
      </c>
      <c r="F2675" s="19">
        <v>0.29166666666666702</v>
      </c>
      <c r="G2675" s="25">
        <v>7</v>
      </c>
      <c r="H2675" s="19" t="str">
        <f t="shared" si="46"/>
        <v>Midtown Tunnel Away from Va Beach Non-Summer Sunday 7</v>
      </c>
      <c r="I2675" s="15">
        <f>+MT!S39</f>
        <v>276.09523809523807</v>
      </c>
    </row>
    <row r="2676" spans="1:9" x14ac:dyDescent="0.25">
      <c r="A2676" t="s">
        <v>62</v>
      </c>
      <c r="B2676" t="s">
        <v>53</v>
      </c>
      <c r="C2676" t="s">
        <v>80</v>
      </c>
      <c r="D2676" t="s">
        <v>12</v>
      </c>
      <c r="E2676" t="s">
        <v>7</v>
      </c>
      <c r="F2676" s="19">
        <v>0.33333333333333298</v>
      </c>
      <c r="G2676" s="25">
        <v>8</v>
      </c>
      <c r="H2676" s="19" t="str">
        <f t="shared" si="46"/>
        <v>Midtown Tunnel Away from Va Beach Non-Summer Sunday 8</v>
      </c>
      <c r="I2676" s="13">
        <f>+MT!S40</f>
        <v>218.42857142857144</v>
      </c>
    </row>
    <row r="2677" spans="1:9" x14ac:dyDescent="0.25">
      <c r="A2677" t="s">
        <v>62</v>
      </c>
      <c r="B2677" t="s">
        <v>53</v>
      </c>
      <c r="C2677" t="s">
        <v>80</v>
      </c>
      <c r="D2677" t="s">
        <v>12</v>
      </c>
      <c r="E2677" t="s">
        <v>7</v>
      </c>
      <c r="F2677" s="19">
        <v>0.375</v>
      </c>
      <c r="G2677" s="25">
        <v>9</v>
      </c>
      <c r="H2677" s="19" t="str">
        <f t="shared" ref="H2677:H2691" si="47">+CONCATENATE(A2677," ",C2677," ",D2677," ",E2677," ",G2677)</f>
        <v>Midtown Tunnel Away from Va Beach Non-Summer Sunday 9</v>
      </c>
      <c r="I2677" s="15">
        <f>+MT!S41</f>
        <v>285.47619047619048</v>
      </c>
    </row>
    <row r="2678" spans="1:9" x14ac:dyDescent="0.25">
      <c r="A2678" t="s">
        <v>62</v>
      </c>
      <c r="B2678" t="s">
        <v>53</v>
      </c>
      <c r="C2678" t="s">
        <v>80</v>
      </c>
      <c r="D2678" t="s">
        <v>12</v>
      </c>
      <c r="E2678" t="s">
        <v>7</v>
      </c>
      <c r="F2678" s="19">
        <v>0.41666666666666702</v>
      </c>
      <c r="G2678" s="25">
        <v>10</v>
      </c>
      <c r="H2678" s="19" t="str">
        <f t="shared" si="47"/>
        <v>Midtown Tunnel Away from Va Beach Non-Summer Sunday 10</v>
      </c>
      <c r="I2678" s="13">
        <f>+MT!S42</f>
        <v>395.28571428571428</v>
      </c>
    </row>
    <row r="2679" spans="1:9" x14ac:dyDescent="0.25">
      <c r="A2679" t="s">
        <v>62</v>
      </c>
      <c r="B2679" t="s">
        <v>53</v>
      </c>
      <c r="C2679" t="s">
        <v>80</v>
      </c>
      <c r="D2679" t="s">
        <v>12</v>
      </c>
      <c r="E2679" t="s">
        <v>7</v>
      </c>
      <c r="F2679" s="19">
        <v>0.45833333333333298</v>
      </c>
      <c r="G2679" s="25">
        <v>11</v>
      </c>
      <c r="H2679" s="19" t="str">
        <f t="shared" si="47"/>
        <v>Midtown Tunnel Away from Va Beach Non-Summer Sunday 11</v>
      </c>
      <c r="I2679" s="15">
        <f>+MT!S43</f>
        <v>438.85714285714283</v>
      </c>
    </row>
    <row r="2680" spans="1:9" x14ac:dyDescent="0.25">
      <c r="A2680" t="s">
        <v>62</v>
      </c>
      <c r="B2680" t="s">
        <v>53</v>
      </c>
      <c r="C2680" t="s">
        <v>80</v>
      </c>
      <c r="D2680" t="s">
        <v>12</v>
      </c>
      <c r="E2680" t="s">
        <v>7</v>
      </c>
      <c r="F2680" s="19">
        <v>0.5</v>
      </c>
      <c r="G2680" s="25">
        <v>12</v>
      </c>
      <c r="H2680" s="19" t="str">
        <f t="shared" si="47"/>
        <v>Midtown Tunnel Away from Va Beach Non-Summer Sunday 12</v>
      </c>
      <c r="I2680" s="13">
        <f>+MT!S44</f>
        <v>613</v>
      </c>
    </row>
    <row r="2681" spans="1:9" x14ac:dyDescent="0.25">
      <c r="A2681" t="s">
        <v>62</v>
      </c>
      <c r="B2681" t="s">
        <v>53</v>
      </c>
      <c r="C2681" t="s">
        <v>80</v>
      </c>
      <c r="D2681" t="s">
        <v>12</v>
      </c>
      <c r="E2681" t="s">
        <v>7</v>
      </c>
      <c r="F2681" s="19">
        <v>0.54166666666666696</v>
      </c>
      <c r="G2681" s="25">
        <v>13</v>
      </c>
      <c r="H2681" s="19" t="str">
        <f t="shared" si="47"/>
        <v>Midtown Tunnel Away from Va Beach Non-Summer Sunday 13</v>
      </c>
      <c r="I2681" s="15">
        <f>+MT!S45</f>
        <v>633.2380952380953</v>
      </c>
    </row>
    <row r="2682" spans="1:9" x14ac:dyDescent="0.25">
      <c r="A2682" t="s">
        <v>62</v>
      </c>
      <c r="B2682" t="s">
        <v>53</v>
      </c>
      <c r="C2682" t="s">
        <v>80</v>
      </c>
      <c r="D2682" t="s">
        <v>12</v>
      </c>
      <c r="E2682" t="s">
        <v>7</v>
      </c>
      <c r="F2682" s="19">
        <v>0.58333333333333304</v>
      </c>
      <c r="G2682" s="25">
        <v>14</v>
      </c>
      <c r="H2682" s="19" t="str">
        <f t="shared" si="47"/>
        <v>Midtown Tunnel Away from Va Beach Non-Summer Sunday 14</v>
      </c>
      <c r="I2682" s="13">
        <f>+MT!S46</f>
        <v>656.71428571428578</v>
      </c>
    </row>
    <row r="2683" spans="1:9" x14ac:dyDescent="0.25">
      <c r="A2683" t="s">
        <v>62</v>
      </c>
      <c r="B2683" t="s">
        <v>53</v>
      </c>
      <c r="C2683" t="s">
        <v>80</v>
      </c>
      <c r="D2683" t="s">
        <v>12</v>
      </c>
      <c r="E2683" t="s">
        <v>7</v>
      </c>
      <c r="F2683" s="19">
        <v>0.625</v>
      </c>
      <c r="G2683" s="25">
        <v>15</v>
      </c>
      <c r="H2683" s="19" t="str">
        <f t="shared" si="47"/>
        <v>Midtown Tunnel Away from Va Beach Non-Summer Sunday 15</v>
      </c>
      <c r="I2683" s="15">
        <f>+MT!S47</f>
        <v>662.80952380952385</v>
      </c>
    </row>
    <row r="2684" spans="1:9" x14ac:dyDescent="0.25">
      <c r="A2684" t="s">
        <v>62</v>
      </c>
      <c r="B2684" t="s">
        <v>53</v>
      </c>
      <c r="C2684" t="s">
        <v>80</v>
      </c>
      <c r="D2684" t="s">
        <v>12</v>
      </c>
      <c r="E2684" t="s">
        <v>7</v>
      </c>
      <c r="F2684" s="19">
        <v>0.66666666666666696</v>
      </c>
      <c r="G2684" s="25">
        <v>16</v>
      </c>
      <c r="H2684" s="19" t="str">
        <f t="shared" si="47"/>
        <v>Midtown Tunnel Away from Va Beach Non-Summer Sunday 16</v>
      </c>
      <c r="I2684" s="13">
        <f>+MT!S48</f>
        <v>587.76190476190482</v>
      </c>
    </row>
    <row r="2685" spans="1:9" x14ac:dyDescent="0.25">
      <c r="A2685" t="s">
        <v>62</v>
      </c>
      <c r="B2685" t="s">
        <v>53</v>
      </c>
      <c r="C2685" t="s">
        <v>80</v>
      </c>
      <c r="D2685" t="s">
        <v>12</v>
      </c>
      <c r="E2685" t="s">
        <v>7</v>
      </c>
      <c r="F2685" s="19">
        <v>0.70833333333333304</v>
      </c>
      <c r="G2685" s="25">
        <v>17</v>
      </c>
      <c r="H2685" s="19" t="str">
        <f t="shared" si="47"/>
        <v>Midtown Tunnel Away from Va Beach Non-Summer Sunday 17</v>
      </c>
      <c r="I2685" s="15">
        <f>+MT!S49</f>
        <v>599.09523809523807</v>
      </c>
    </row>
    <row r="2686" spans="1:9" x14ac:dyDescent="0.25">
      <c r="A2686" t="s">
        <v>62</v>
      </c>
      <c r="B2686" t="s">
        <v>53</v>
      </c>
      <c r="C2686" t="s">
        <v>80</v>
      </c>
      <c r="D2686" t="s">
        <v>12</v>
      </c>
      <c r="E2686" t="s">
        <v>7</v>
      </c>
      <c r="F2686" s="19">
        <v>0.75</v>
      </c>
      <c r="G2686" s="25">
        <v>18</v>
      </c>
      <c r="H2686" s="19" t="str">
        <f t="shared" si="47"/>
        <v>Midtown Tunnel Away from Va Beach Non-Summer Sunday 18</v>
      </c>
      <c r="I2686" s="13">
        <f>+MT!S50</f>
        <v>545</v>
      </c>
    </row>
    <row r="2687" spans="1:9" x14ac:dyDescent="0.25">
      <c r="A2687" t="s">
        <v>62</v>
      </c>
      <c r="B2687" t="s">
        <v>53</v>
      </c>
      <c r="C2687" t="s">
        <v>80</v>
      </c>
      <c r="D2687" t="s">
        <v>12</v>
      </c>
      <c r="E2687" t="s">
        <v>7</v>
      </c>
      <c r="F2687" s="19">
        <v>0.79166666666666696</v>
      </c>
      <c r="G2687" s="25">
        <v>19</v>
      </c>
      <c r="H2687" s="19" t="str">
        <f t="shared" si="47"/>
        <v>Midtown Tunnel Away from Va Beach Non-Summer Sunday 19</v>
      </c>
      <c r="I2687" s="15">
        <f>+MT!S51</f>
        <v>442.66666666666674</v>
      </c>
    </row>
    <row r="2688" spans="1:9" x14ac:dyDescent="0.25">
      <c r="A2688" t="s">
        <v>62</v>
      </c>
      <c r="B2688" t="s">
        <v>53</v>
      </c>
      <c r="C2688" t="s">
        <v>80</v>
      </c>
      <c r="D2688" t="s">
        <v>12</v>
      </c>
      <c r="E2688" t="s">
        <v>7</v>
      </c>
      <c r="F2688" s="19">
        <v>0.83333333333333304</v>
      </c>
      <c r="G2688" s="25">
        <v>20</v>
      </c>
      <c r="H2688" s="19" t="str">
        <f t="shared" si="47"/>
        <v>Midtown Tunnel Away from Va Beach Non-Summer Sunday 20</v>
      </c>
      <c r="I2688" s="13">
        <f>+MT!S52</f>
        <v>342.47619047619048</v>
      </c>
    </row>
    <row r="2689" spans="1:9" x14ac:dyDescent="0.25">
      <c r="A2689" t="s">
        <v>62</v>
      </c>
      <c r="B2689" t="s">
        <v>53</v>
      </c>
      <c r="C2689" t="s">
        <v>80</v>
      </c>
      <c r="D2689" t="s">
        <v>12</v>
      </c>
      <c r="E2689" t="s">
        <v>7</v>
      </c>
      <c r="F2689" s="19">
        <v>0.875</v>
      </c>
      <c r="G2689" s="25">
        <v>21</v>
      </c>
      <c r="H2689" s="19" t="str">
        <f t="shared" si="47"/>
        <v>Midtown Tunnel Away from Va Beach Non-Summer Sunday 21</v>
      </c>
      <c r="I2689" s="15">
        <f>+MT!S53</f>
        <v>249.47619047619048</v>
      </c>
    </row>
    <row r="2690" spans="1:9" x14ac:dyDescent="0.25">
      <c r="A2690" t="s">
        <v>62</v>
      </c>
      <c r="B2690" t="s">
        <v>53</v>
      </c>
      <c r="C2690" t="s">
        <v>80</v>
      </c>
      <c r="D2690" t="s">
        <v>12</v>
      </c>
      <c r="E2690" t="s">
        <v>7</v>
      </c>
      <c r="F2690" s="19">
        <v>0.91666666666666696</v>
      </c>
      <c r="G2690" s="25">
        <v>22</v>
      </c>
      <c r="H2690" s="19" t="str">
        <f t="shared" si="47"/>
        <v>Midtown Tunnel Away from Va Beach Non-Summer Sunday 22</v>
      </c>
      <c r="I2690" s="13">
        <f>+MT!S54</f>
        <v>217.38095238095238</v>
      </c>
    </row>
    <row r="2691" spans="1:9" ht="15.75" thickBot="1" x14ac:dyDescent="0.3">
      <c r="A2691" s="29" t="s">
        <v>62</v>
      </c>
      <c r="B2691" s="29" t="s">
        <v>53</v>
      </c>
      <c r="C2691" s="29" t="s">
        <v>80</v>
      </c>
      <c r="D2691" s="29" t="s">
        <v>12</v>
      </c>
      <c r="E2691" s="29" t="s">
        <v>7</v>
      </c>
      <c r="F2691" s="30">
        <v>0.95833333333333304</v>
      </c>
      <c r="G2691" s="31">
        <v>23</v>
      </c>
      <c r="H2691" s="30" t="str">
        <f t="shared" si="47"/>
        <v>Midtown Tunnel Away from Va Beach Non-Summer Sunday 23</v>
      </c>
      <c r="I2691" s="17">
        <f>+MT!S55</f>
        <v>169.57142857142856</v>
      </c>
    </row>
    <row r="2692" spans="1:9" x14ac:dyDescent="0.25">
      <c r="A2692" t="s">
        <v>64</v>
      </c>
      <c r="B2692" t="s">
        <v>50</v>
      </c>
      <c r="C2692" t="s">
        <v>81</v>
      </c>
      <c r="D2692" t="s">
        <v>11</v>
      </c>
      <c r="E2692" t="s">
        <v>1</v>
      </c>
      <c r="F2692" s="19">
        <v>0</v>
      </c>
      <c r="G2692" s="25">
        <v>0</v>
      </c>
      <c r="H2692" s="19" t="str">
        <f>+CONCATENATE(A2692," ",C2692," ",D2692," ",E2692," ",G2692)</f>
        <v>Downtown Tunnel Toward Va Beach Summer Monday 0</v>
      </c>
      <c r="I2692" s="11">
        <f>+DT!C7</f>
        <v>280.14285714285711</v>
      </c>
    </row>
    <row r="2693" spans="1:9" x14ac:dyDescent="0.25">
      <c r="A2693" t="s">
        <v>64</v>
      </c>
      <c r="B2693" t="s">
        <v>50</v>
      </c>
      <c r="C2693" t="s">
        <v>81</v>
      </c>
      <c r="D2693" t="s">
        <v>11</v>
      </c>
      <c r="E2693" t="s">
        <v>1</v>
      </c>
      <c r="F2693" s="19">
        <v>4.1666666666666664E-2</v>
      </c>
      <c r="G2693" s="25">
        <v>1</v>
      </c>
      <c r="H2693" s="19" t="str">
        <f t="shared" ref="H2693:H2756" si="48">+CONCATENATE(A2693," ",C2693," ",D2693," ",E2693," ",G2693)</f>
        <v>Downtown Tunnel Toward Va Beach Summer Monday 1</v>
      </c>
      <c r="I2693" s="14">
        <f>+DT!C8</f>
        <v>166.14285714285714</v>
      </c>
    </row>
    <row r="2694" spans="1:9" x14ac:dyDescent="0.25">
      <c r="A2694" t="s">
        <v>64</v>
      </c>
      <c r="B2694" t="s">
        <v>50</v>
      </c>
      <c r="C2694" t="s">
        <v>81</v>
      </c>
      <c r="D2694" t="s">
        <v>11</v>
      </c>
      <c r="E2694" t="s">
        <v>1</v>
      </c>
      <c r="F2694" s="19">
        <v>8.3333333333333329E-2</v>
      </c>
      <c r="G2694" s="25">
        <v>2</v>
      </c>
      <c r="H2694" s="19" t="str">
        <f t="shared" si="48"/>
        <v>Downtown Tunnel Toward Va Beach Summer Monday 2</v>
      </c>
      <c r="I2694" s="11">
        <f>+DT!C9</f>
        <v>137.85714285714286</v>
      </c>
    </row>
    <row r="2695" spans="1:9" x14ac:dyDescent="0.25">
      <c r="A2695" t="s">
        <v>64</v>
      </c>
      <c r="B2695" t="s">
        <v>50</v>
      </c>
      <c r="C2695" t="s">
        <v>81</v>
      </c>
      <c r="D2695" t="s">
        <v>11</v>
      </c>
      <c r="E2695" t="s">
        <v>1</v>
      </c>
      <c r="F2695" s="19">
        <v>0.125</v>
      </c>
      <c r="G2695" s="25">
        <v>3</v>
      </c>
      <c r="H2695" s="19" t="str">
        <f t="shared" si="48"/>
        <v>Downtown Tunnel Toward Va Beach Summer Monday 3</v>
      </c>
      <c r="I2695" s="14">
        <f>+DT!C10</f>
        <v>163.85714285714286</v>
      </c>
    </row>
    <row r="2696" spans="1:9" x14ac:dyDescent="0.25">
      <c r="A2696" t="s">
        <v>64</v>
      </c>
      <c r="B2696" t="s">
        <v>50</v>
      </c>
      <c r="C2696" t="s">
        <v>81</v>
      </c>
      <c r="D2696" t="s">
        <v>11</v>
      </c>
      <c r="E2696" t="s">
        <v>1</v>
      </c>
      <c r="F2696" s="19">
        <v>0.16666666666666699</v>
      </c>
      <c r="G2696" s="25">
        <v>4</v>
      </c>
      <c r="H2696" s="19" t="str">
        <f t="shared" si="48"/>
        <v>Downtown Tunnel Toward Va Beach Summer Monday 4</v>
      </c>
      <c r="I2696" s="11">
        <f>+DT!C11</f>
        <v>531.30357142857144</v>
      </c>
    </row>
    <row r="2697" spans="1:9" x14ac:dyDescent="0.25">
      <c r="A2697" t="s">
        <v>64</v>
      </c>
      <c r="B2697" t="s">
        <v>50</v>
      </c>
      <c r="C2697" t="s">
        <v>81</v>
      </c>
      <c r="D2697" t="s">
        <v>11</v>
      </c>
      <c r="E2697" t="s">
        <v>1</v>
      </c>
      <c r="F2697" s="19">
        <v>0.20833333333333301</v>
      </c>
      <c r="G2697" s="25">
        <v>5</v>
      </c>
      <c r="H2697" s="19" t="str">
        <f t="shared" si="48"/>
        <v>Downtown Tunnel Toward Va Beach Summer Monday 5</v>
      </c>
      <c r="I2697" s="14">
        <f>+DT!C12</f>
        <v>1658.1428571428569</v>
      </c>
    </row>
    <row r="2698" spans="1:9" x14ac:dyDescent="0.25">
      <c r="A2698" t="s">
        <v>64</v>
      </c>
      <c r="B2698" t="s">
        <v>50</v>
      </c>
      <c r="C2698" t="s">
        <v>81</v>
      </c>
      <c r="D2698" t="s">
        <v>11</v>
      </c>
      <c r="E2698" t="s">
        <v>1</v>
      </c>
      <c r="F2698" s="19">
        <v>0.25</v>
      </c>
      <c r="G2698" s="25">
        <v>6</v>
      </c>
      <c r="H2698" s="19" t="str">
        <f t="shared" si="48"/>
        <v>Downtown Tunnel Toward Va Beach Summer Monday 6</v>
      </c>
      <c r="I2698" s="11">
        <f>+DT!C13</f>
        <v>2637.5714285714284</v>
      </c>
    </row>
    <row r="2699" spans="1:9" x14ac:dyDescent="0.25">
      <c r="A2699" t="s">
        <v>64</v>
      </c>
      <c r="B2699" t="s">
        <v>50</v>
      </c>
      <c r="C2699" t="s">
        <v>81</v>
      </c>
      <c r="D2699" t="s">
        <v>11</v>
      </c>
      <c r="E2699" t="s">
        <v>1</v>
      </c>
      <c r="F2699" s="19">
        <v>0.29166666666666702</v>
      </c>
      <c r="G2699" s="25">
        <v>7</v>
      </c>
      <c r="H2699" s="19" t="str">
        <f t="shared" si="48"/>
        <v>Downtown Tunnel Toward Va Beach Summer Monday 7</v>
      </c>
      <c r="I2699" s="14">
        <f>+DT!C14</f>
        <v>2816.1428571428573</v>
      </c>
    </row>
    <row r="2700" spans="1:9" x14ac:dyDescent="0.25">
      <c r="A2700" t="s">
        <v>64</v>
      </c>
      <c r="B2700" t="s">
        <v>50</v>
      </c>
      <c r="C2700" t="s">
        <v>81</v>
      </c>
      <c r="D2700" t="s">
        <v>11</v>
      </c>
      <c r="E2700" t="s">
        <v>1</v>
      </c>
      <c r="F2700" s="19">
        <v>0.33333333333333298</v>
      </c>
      <c r="G2700" s="25">
        <v>8</v>
      </c>
      <c r="H2700" s="19" t="str">
        <f t="shared" si="48"/>
        <v>Downtown Tunnel Toward Va Beach Summer Monday 8</v>
      </c>
      <c r="I2700" s="11">
        <f>+DT!C15</f>
        <v>2464.9285714285711</v>
      </c>
    </row>
    <row r="2701" spans="1:9" x14ac:dyDescent="0.25">
      <c r="A2701" t="s">
        <v>64</v>
      </c>
      <c r="B2701" t="s">
        <v>50</v>
      </c>
      <c r="C2701" t="s">
        <v>81</v>
      </c>
      <c r="D2701" t="s">
        <v>11</v>
      </c>
      <c r="E2701" t="s">
        <v>1</v>
      </c>
      <c r="F2701" s="19">
        <v>0.375</v>
      </c>
      <c r="G2701" s="25">
        <v>9</v>
      </c>
      <c r="H2701" s="19" t="str">
        <f t="shared" si="48"/>
        <v>Downtown Tunnel Toward Va Beach Summer Monday 9</v>
      </c>
      <c r="I2701" s="14">
        <f>+DT!C16</f>
        <v>2120.4285714285716</v>
      </c>
    </row>
    <row r="2702" spans="1:9" x14ac:dyDescent="0.25">
      <c r="A2702" t="s">
        <v>64</v>
      </c>
      <c r="B2702" t="s">
        <v>50</v>
      </c>
      <c r="C2702" t="s">
        <v>81</v>
      </c>
      <c r="D2702" t="s">
        <v>11</v>
      </c>
      <c r="E2702" t="s">
        <v>1</v>
      </c>
      <c r="F2702" s="19">
        <v>0.41666666666666702</v>
      </c>
      <c r="G2702" s="25">
        <v>10</v>
      </c>
      <c r="H2702" s="19" t="str">
        <f t="shared" si="48"/>
        <v>Downtown Tunnel Toward Va Beach Summer Monday 10</v>
      </c>
      <c r="I2702" s="11">
        <f>+DT!C17</f>
        <v>2168.9285714285716</v>
      </c>
    </row>
    <row r="2703" spans="1:9" x14ac:dyDescent="0.25">
      <c r="A2703" t="s">
        <v>64</v>
      </c>
      <c r="B2703" t="s">
        <v>50</v>
      </c>
      <c r="C2703" t="s">
        <v>81</v>
      </c>
      <c r="D2703" t="s">
        <v>11</v>
      </c>
      <c r="E2703" t="s">
        <v>1</v>
      </c>
      <c r="F2703" s="19">
        <v>0.45833333333333298</v>
      </c>
      <c r="G2703" s="25">
        <v>11</v>
      </c>
      <c r="H2703" s="19" t="str">
        <f t="shared" si="48"/>
        <v>Downtown Tunnel Toward Va Beach Summer Monday 11</v>
      </c>
      <c r="I2703" s="14">
        <f>+DT!C18</f>
        <v>2280.8571428571427</v>
      </c>
    </row>
    <row r="2704" spans="1:9" x14ac:dyDescent="0.25">
      <c r="A2704" t="s">
        <v>64</v>
      </c>
      <c r="B2704" t="s">
        <v>50</v>
      </c>
      <c r="C2704" t="s">
        <v>81</v>
      </c>
      <c r="D2704" t="s">
        <v>11</v>
      </c>
      <c r="E2704" t="s">
        <v>1</v>
      </c>
      <c r="F2704" s="19">
        <v>0.5</v>
      </c>
      <c r="G2704" s="25">
        <v>12</v>
      </c>
      <c r="H2704" s="19" t="str">
        <f t="shared" si="48"/>
        <v>Downtown Tunnel Toward Va Beach Summer Monday 12</v>
      </c>
      <c r="I2704" s="11">
        <f>+DT!C19</f>
        <v>2241.9285714285716</v>
      </c>
    </row>
    <row r="2705" spans="1:9" x14ac:dyDescent="0.25">
      <c r="A2705" t="s">
        <v>64</v>
      </c>
      <c r="B2705" t="s">
        <v>50</v>
      </c>
      <c r="C2705" t="s">
        <v>81</v>
      </c>
      <c r="D2705" t="s">
        <v>11</v>
      </c>
      <c r="E2705" t="s">
        <v>1</v>
      </c>
      <c r="F2705" s="19">
        <v>0.54166666666666696</v>
      </c>
      <c r="G2705" s="25">
        <v>13</v>
      </c>
      <c r="H2705" s="19" t="str">
        <f t="shared" si="48"/>
        <v>Downtown Tunnel Toward Va Beach Summer Monday 13</v>
      </c>
      <c r="I2705" s="14">
        <f>+DT!C20</f>
        <v>2191.8571428571427</v>
      </c>
    </row>
    <row r="2706" spans="1:9" x14ac:dyDescent="0.25">
      <c r="A2706" t="s">
        <v>64</v>
      </c>
      <c r="B2706" t="s">
        <v>50</v>
      </c>
      <c r="C2706" t="s">
        <v>81</v>
      </c>
      <c r="D2706" t="s">
        <v>11</v>
      </c>
      <c r="E2706" t="s">
        <v>1</v>
      </c>
      <c r="F2706" s="19">
        <v>0.58333333333333304</v>
      </c>
      <c r="G2706" s="25">
        <v>14</v>
      </c>
      <c r="H2706" s="19" t="str">
        <f t="shared" si="48"/>
        <v>Downtown Tunnel Toward Va Beach Summer Monday 14</v>
      </c>
      <c r="I2706" s="11">
        <f>+DT!C21</f>
        <v>2506.3571428571427</v>
      </c>
    </row>
    <row r="2707" spans="1:9" x14ac:dyDescent="0.25">
      <c r="A2707" t="s">
        <v>64</v>
      </c>
      <c r="B2707" t="s">
        <v>50</v>
      </c>
      <c r="C2707" t="s">
        <v>81</v>
      </c>
      <c r="D2707" t="s">
        <v>11</v>
      </c>
      <c r="E2707" t="s">
        <v>1</v>
      </c>
      <c r="F2707" s="19">
        <v>0.625</v>
      </c>
      <c r="G2707" s="25">
        <v>15</v>
      </c>
      <c r="H2707" s="19" t="str">
        <f t="shared" si="48"/>
        <v>Downtown Tunnel Toward Va Beach Summer Monday 15</v>
      </c>
      <c r="I2707" s="14">
        <f>+DT!C22</f>
        <v>2694.7857142857147</v>
      </c>
    </row>
    <row r="2708" spans="1:9" x14ac:dyDescent="0.25">
      <c r="A2708" t="s">
        <v>64</v>
      </c>
      <c r="B2708" t="s">
        <v>50</v>
      </c>
      <c r="C2708" t="s">
        <v>81</v>
      </c>
      <c r="D2708" t="s">
        <v>11</v>
      </c>
      <c r="E2708" t="s">
        <v>1</v>
      </c>
      <c r="F2708" s="19">
        <v>0.66666666666666696</v>
      </c>
      <c r="G2708" s="25">
        <v>16</v>
      </c>
      <c r="H2708" s="19" t="str">
        <f t="shared" si="48"/>
        <v>Downtown Tunnel Toward Va Beach Summer Monday 16</v>
      </c>
      <c r="I2708" s="11">
        <f>+DT!C23</f>
        <v>2732.7857142857142</v>
      </c>
    </row>
    <row r="2709" spans="1:9" x14ac:dyDescent="0.25">
      <c r="A2709" t="s">
        <v>64</v>
      </c>
      <c r="B2709" t="s">
        <v>50</v>
      </c>
      <c r="C2709" t="s">
        <v>81</v>
      </c>
      <c r="D2709" t="s">
        <v>11</v>
      </c>
      <c r="E2709" t="s">
        <v>1</v>
      </c>
      <c r="F2709" s="19">
        <v>0.70833333333333304</v>
      </c>
      <c r="G2709" s="25">
        <v>17</v>
      </c>
      <c r="H2709" s="19" t="str">
        <f t="shared" si="48"/>
        <v>Downtown Tunnel Toward Va Beach Summer Monday 17</v>
      </c>
      <c r="I2709" s="14">
        <f>+DT!C24</f>
        <v>2612.7142857142858</v>
      </c>
    </row>
    <row r="2710" spans="1:9" x14ac:dyDescent="0.25">
      <c r="A2710" t="s">
        <v>64</v>
      </c>
      <c r="B2710" t="s">
        <v>50</v>
      </c>
      <c r="C2710" t="s">
        <v>81</v>
      </c>
      <c r="D2710" t="s">
        <v>11</v>
      </c>
      <c r="E2710" t="s">
        <v>1</v>
      </c>
      <c r="F2710" s="19">
        <v>0.75</v>
      </c>
      <c r="G2710" s="25">
        <v>18</v>
      </c>
      <c r="H2710" s="19" t="str">
        <f t="shared" si="48"/>
        <v>Downtown Tunnel Toward Va Beach Summer Monday 18</v>
      </c>
      <c r="I2710" s="11">
        <f>+DT!C25</f>
        <v>2001.8571428571429</v>
      </c>
    </row>
    <row r="2711" spans="1:9" x14ac:dyDescent="0.25">
      <c r="A2711" t="s">
        <v>64</v>
      </c>
      <c r="B2711" t="s">
        <v>50</v>
      </c>
      <c r="C2711" t="s">
        <v>81</v>
      </c>
      <c r="D2711" t="s">
        <v>11</v>
      </c>
      <c r="E2711" t="s">
        <v>1</v>
      </c>
      <c r="F2711" s="19">
        <v>0.79166666666666696</v>
      </c>
      <c r="G2711" s="25">
        <v>19</v>
      </c>
      <c r="H2711" s="19" t="str">
        <f t="shared" si="48"/>
        <v>Downtown Tunnel Toward Va Beach Summer Monday 19</v>
      </c>
      <c r="I2711" s="14">
        <f>+DT!C26</f>
        <v>1423.8571428571429</v>
      </c>
    </row>
    <row r="2712" spans="1:9" x14ac:dyDescent="0.25">
      <c r="A2712" t="s">
        <v>64</v>
      </c>
      <c r="B2712" t="s">
        <v>50</v>
      </c>
      <c r="C2712" t="s">
        <v>81</v>
      </c>
      <c r="D2712" t="s">
        <v>11</v>
      </c>
      <c r="E2712" t="s">
        <v>1</v>
      </c>
      <c r="F2712" s="19">
        <v>0.83333333333333304</v>
      </c>
      <c r="G2712" s="25">
        <v>20</v>
      </c>
      <c r="H2712" s="19" t="str">
        <f t="shared" si="48"/>
        <v>Downtown Tunnel Toward Va Beach Summer Monday 20</v>
      </c>
      <c r="I2712" s="11">
        <f>+DT!C27</f>
        <v>1085.5714285714287</v>
      </c>
    </row>
    <row r="2713" spans="1:9" x14ac:dyDescent="0.25">
      <c r="A2713" t="s">
        <v>64</v>
      </c>
      <c r="B2713" t="s">
        <v>50</v>
      </c>
      <c r="C2713" t="s">
        <v>81</v>
      </c>
      <c r="D2713" t="s">
        <v>11</v>
      </c>
      <c r="E2713" t="s">
        <v>1</v>
      </c>
      <c r="F2713" s="19">
        <v>0.875</v>
      </c>
      <c r="G2713" s="25">
        <v>21</v>
      </c>
      <c r="H2713" s="19" t="str">
        <f t="shared" si="48"/>
        <v>Downtown Tunnel Toward Va Beach Summer Monday 21</v>
      </c>
      <c r="I2713" s="14">
        <f>+DT!C28</f>
        <v>890.5</v>
      </c>
    </row>
    <row r="2714" spans="1:9" x14ac:dyDescent="0.25">
      <c r="A2714" t="s">
        <v>64</v>
      </c>
      <c r="B2714" t="s">
        <v>50</v>
      </c>
      <c r="C2714" t="s">
        <v>81</v>
      </c>
      <c r="D2714" t="s">
        <v>11</v>
      </c>
      <c r="E2714" t="s">
        <v>1</v>
      </c>
      <c r="F2714" s="19">
        <v>0.91666666666666696</v>
      </c>
      <c r="G2714" s="25">
        <v>22</v>
      </c>
      <c r="H2714" s="19" t="str">
        <f t="shared" si="48"/>
        <v>Downtown Tunnel Toward Va Beach Summer Monday 22</v>
      </c>
      <c r="I2714" s="11">
        <f>+DT!C29</f>
        <v>697.28571428571433</v>
      </c>
    </row>
    <row r="2715" spans="1:9" ht="15.75" thickBot="1" x14ac:dyDescent="0.3">
      <c r="A2715" t="s">
        <v>64</v>
      </c>
      <c r="B2715" t="s">
        <v>50</v>
      </c>
      <c r="C2715" t="s">
        <v>81</v>
      </c>
      <c r="D2715" t="s">
        <v>11</v>
      </c>
      <c r="E2715" t="s">
        <v>1</v>
      </c>
      <c r="F2715" s="19">
        <v>0.95833333333333304</v>
      </c>
      <c r="G2715" s="25">
        <v>23</v>
      </c>
      <c r="H2715" s="19" t="str">
        <f t="shared" si="48"/>
        <v>Downtown Tunnel Toward Va Beach Summer Monday 23</v>
      </c>
      <c r="I2715" s="16">
        <f>+DT!C30</f>
        <v>521.14285714285711</v>
      </c>
    </row>
    <row r="2716" spans="1:9" x14ac:dyDescent="0.25">
      <c r="A2716" t="s">
        <v>64</v>
      </c>
      <c r="B2716" t="s">
        <v>50</v>
      </c>
      <c r="C2716" t="s">
        <v>81</v>
      </c>
      <c r="D2716" t="s">
        <v>11</v>
      </c>
      <c r="E2716" t="s">
        <v>2</v>
      </c>
      <c r="F2716" s="19">
        <v>0</v>
      </c>
      <c r="G2716" s="25">
        <v>0</v>
      </c>
      <c r="H2716" s="19" t="str">
        <f t="shared" si="48"/>
        <v>Downtown Tunnel Toward Va Beach Summer Tuesday 0</v>
      </c>
      <c r="I2716" s="12">
        <f>+DT!D7</f>
        <v>309.69230769230774</v>
      </c>
    </row>
    <row r="2717" spans="1:9" x14ac:dyDescent="0.25">
      <c r="A2717" t="s">
        <v>64</v>
      </c>
      <c r="B2717" t="s">
        <v>50</v>
      </c>
      <c r="C2717" t="s">
        <v>81</v>
      </c>
      <c r="D2717" t="s">
        <v>11</v>
      </c>
      <c r="E2717" t="s">
        <v>2</v>
      </c>
      <c r="F2717" s="19">
        <v>4.1666666666666664E-2</v>
      </c>
      <c r="G2717" s="25">
        <v>1</v>
      </c>
      <c r="H2717" s="19" t="str">
        <f t="shared" si="48"/>
        <v>Downtown Tunnel Toward Va Beach Summer Tuesday 1</v>
      </c>
      <c r="I2717" s="14">
        <f>+DT!D8</f>
        <v>188.30769230769232</v>
      </c>
    </row>
    <row r="2718" spans="1:9" x14ac:dyDescent="0.25">
      <c r="A2718" t="s">
        <v>64</v>
      </c>
      <c r="B2718" t="s">
        <v>50</v>
      </c>
      <c r="C2718" t="s">
        <v>81</v>
      </c>
      <c r="D2718" t="s">
        <v>11</v>
      </c>
      <c r="E2718" t="s">
        <v>2</v>
      </c>
      <c r="F2718" s="19">
        <v>8.3333333333333329E-2</v>
      </c>
      <c r="G2718" s="25">
        <v>2</v>
      </c>
      <c r="H2718" s="19" t="str">
        <f t="shared" si="48"/>
        <v>Downtown Tunnel Toward Va Beach Summer Tuesday 2</v>
      </c>
      <c r="I2718" s="12">
        <f>+DT!D9</f>
        <v>203.76923076923077</v>
      </c>
    </row>
    <row r="2719" spans="1:9" x14ac:dyDescent="0.25">
      <c r="A2719" t="s">
        <v>64</v>
      </c>
      <c r="B2719" t="s">
        <v>50</v>
      </c>
      <c r="C2719" t="s">
        <v>81</v>
      </c>
      <c r="D2719" t="s">
        <v>11</v>
      </c>
      <c r="E2719" t="s">
        <v>2</v>
      </c>
      <c r="F2719" s="19">
        <v>0.125</v>
      </c>
      <c r="G2719" s="25">
        <v>3</v>
      </c>
      <c r="H2719" s="19" t="str">
        <f t="shared" si="48"/>
        <v>Downtown Tunnel Toward Va Beach Summer Tuesday 3</v>
      </c>
      <c r="I2719" s="14">
        <f>+DT!D10</f>
        <v>208</v>
      </c>
    </row>
    <row r="2720" spans="1:9" x14ac:dyDescent="0.25">
      <c r="A2720" t="s">
        <v>64</v>
      </c>
      <c r="B2720" t="s">
        <v>50</v>
      </c>
      <c r="C2720" t="s">
        <v>81</v>
      </c>
      <c r="D2720" t="s">
        <v>11</v>
      </c>
      <c r="E2720" t="s">
        <v>2</v>
      </c>
      <c r="F2720" s="19">
        <v>0.16666666666666699</v>
      </c>
      <c r="G2720" s="25">
        <v>4</v>
      </c>
      <c r="H2720" s="19" t="str">
        <f t="shared" si="48"/>
        <v>Downtown Tunnel Toward Va Beach Summer Tuesday 4</v>
      </c>
      <c r="I2720" s="12">
        <f>+DT!D11</f>
        <v>535.30769230769226</v>
      </c>
    </row>
    <row r="2721" spans="1:9" x14ac:dyDescent="0.25">
      <c r="A2721" t="s">
        <v>64</v>
      </c>
      <c r="B2721" t="s">
        <v>50</v>
      </c>
      <c r="C2721" t="s">
        <v>81</v>
      </c>
      <c r="D2721" t="s">
        <v>11</v>
      </c>
      <c r="E2721" t="s">
        <v>2</v>
      </c>
      <c r="F2721" s="19">
        <v>0.20833333333333301</v>
      </c>
      <c r="G2721" s="25">
        <v>5</v>
      </c>
      <c r="H2721" s="19" t="str">
        <f t="shared" si="48"/>
        <v>Downtown Tunnel Toward Va Beach Summer Tuesday 5</v>
      </c>
      <c r="I2721" s="14">
        <f>+DT!D12</f>
        <v>1694.7692307692309</v>
      </c>
    </row>
    <row r="2722" spans="1:9" x14ac:dyDescent="0.25">
      <c r="A2722" t="s">
        <v>64</v>
      </c>
      <c r="B2722" t="s">
        <v>50</v>
      </c>
      <c r="C2722" t="s">
        <v>81</v>
      </c>
      <c r="D2722" t="s">
        <v>11</v>
      </c>
      <c r="E2722" t="s">
        <v>2</v>
      </c>
      <c r="F2722" s="19">
        <v>0.25</v>
      </c>
      <c r="G2722" s="25">
        <v>6</v>
      </c>
      <c r="H2722" s="19" t="str">
        <f t="shared" si="48"/>
        <v>Downtown Tunnel Toward Va Beach Summer Tuesday 6</v>
      </c>
      <c r="I2722" s="12">
        <f>+DT!D13</f>
        <v>2648.7692307692305</v>
      </c>
    </row>
    <row r="2723" spans="1:9" x14ac:dyDescent="0.25">
      <c r="A2723" t="s">
        <v>64</v>
      </c>
      <c r="B2723" t="s">
        <v>50</v>
      </c>
      <c r="C2723" t="s">
        <v>81</v>
      </c>
      <c r="D2723" t="s">
        <v>11</v>
      </c>
      <c r="E2723" t="s">
        <v>2</v>
      </c>
      <c r="F2723" s="19">
        <v>0.29166666666666702</v>
      </c>
      <c r="G2723" s="25">
        <v>7</v>
      </c>
      <c r="H2723" s="19" t="str">
        <f t="shared" si="48"/>
        <v>Downtown Tunnel Toward Va Beach Summer Tuesday 7</v>
      </c>
      <c r="I2723" s="14">
        <f>+DT!D14</f>
        <v>2827.0769230769233</v>
      </c>
    </row>
    <row r="2724" spans="1:9" x14ac:dyDescent="0.25">
      <c r="A2724" t="s">
        <v>64</v>
      </c>
      <c r="B2724" t="s">
        <v>50</v>
      </c>
      <c r="C2724" t="s">
        <v>81</v>
      </c>
      <c r="D2724" t="s">
        <v>11</v>
      </c>
      <c r="E2724" t="s">
        <v>2</v>
      </c>
      <c r="F2724" s="19">
        <v>0.33333333333333298</v>
      </c>
      <c r="G2724" s="25">
        <v>8</v>
      </c>
      <c r="H2724" s="19" t="str">
        <f t="shared" si="48"/>
        <v>Downtown Tunnel Toward Va Beach Summer Tuesday 8</v>
      </c>
      <c r="I2724" s="12">
        <f>+DT!D15</f>
        <v>2501.2307692307691</v>
      </c>
    </row>
    <row r="2725" spans="1:9" x14ac:dyDescent="0.25">
      <c r="A2725" t="s">
        <v>64</v>
      </c>
      <c r="B2725" t="s">
        <v>50</v>
      </c>
      <c r="C2725" t="s">
        <v>81</v>
      </c>
      <c r="D2725" t="s">
        <v>11</v>
      </c>
      <c r="E2725" t="s">
        <v>2</v>
      </c>
      <c r="F2725" s="19">
        <v>0.375</v>
      </c>
      <c r="G2725" s="25">
        <v>9</v>
      </c>
      <c r="H2725" s="19" t="str">
        <f t="shared" si="48"/>
        <v>Downtown Tunnel Toward Va Beach Summer Tuesday 9</v>
      </c>
      <c r="I2725" s="14">
        <f>+DT!D16</f>
        <v>2157.5384615384619</v>
      </c>
    </row>
    <row r="2726" spans="1:9" x14ac:dyDescent="0.25">
      <c r="A2726" t="s">
        <v>64</v>
      </c>
      <c r="B2726" t="s">
        <v>50</v>
      </c>
      <c r="C2726" t="s">
        <v>81</v>
      </c>
      <c r="D2726" t="s">
        <v>11</v>
      </c>
      <c r="E2726" t="s">
        <v>2</v>
      </c>
      <c r="F2726" s="19">
        <v>0.41666666666666702</v>
      </c>
      <c r="G2726" s="25">
        <v>10</v>
      </c>
      <c r="H2726" s="19" t="str">
        <f t="shared" si="48"/>
        <v>Downtown Tunnel Toward Va Beach Summer Tuesday 10</v>
      </c>
      <c r="I2726" s="12">
        <f>+DT!D17</f>
        <v>2248.9230769230771</v>
      </c>
    </row>
    <row r="2727" spans="1:9" x14ac:dyDescent="0.25">
      <c r="A2727" t="s">
        <v>64</v>
      </c>
      <c r="B2727" t="s">
        <v>50</v>
      </c>
      <c r="C2727" t="s">
        <v>81</v>
      </c>
      <c r="D2727" t="s">
        <v>11</v>
      </c>
      <c r="E2727" t="s">
        <v>2</v>
      </c>
      <c r="F2727" s="19">
        <v>0.45833333333333298</v>
      </c>
      <c r="G2727" s="25">
        <v>11</v>
      </c>
      <c r="H2727" s="19" t="str">
        <f t="shared" si="48"/>
        <v>Downtown Tunnel Toward Va Beach Summer Tuesday 11</v>
      </c>
      <c r="I2727" s="14">
        <f>+DT!D18</f>
        <v>2264.5384615384619</v>
      </c>
    </row>
    <row r="2728" spans="1:9" x14ac:dyDescent="0.25">
      <c r="A2728" t="s">
        <v>64</v>
      </c>
      <c r="B2728" t="s">
        <v>50</v>
      </c>
      <c r="C2728" t="s">
        <v>81</v>
      </c>
      <c r="D2728" t="s">
        <v>11</v>
      </c>
      <c r="E2728" t="s">
        <v>2</v>
      </c>
      <c r="F2728" s="19">
        <v>0.5</v>
      </c>
      <c r="G2728" s="25">
        <v>12</v>
      </c>
      <c r="H2728" s="19" t="str">
        <f t="shared" si="48"/>
        <v>Downtown Tunnel Toward Va Beach Summer Tuesday 12</v>
      </c>
      <c r="I2728" s="12">
        <f>+DT!D19</f>
        <v>2340.4615384615381</v>
      </c>
    </row>
    <row r="2729" spans="1:9" x14ac:dyDescent="0.25">
      <c r="A2729" t="s">
        <v>64</v>
      </c>
      <c r="B2729" t="s">
        <v>50</v>
      </c>
      <c r="C2729" t="s">
        <v>81</v>
      </c>
      <c r="D2729" t="s">
        <v>11</v>
      </c>
      <c r="E2729" t="s">
        <v>2</v>
      </c>
      <c r="F2729" s="19">
        <v>0.54166666666666696</v>
      </c>
      <c r="G2729" s="25">
        <v>13</v>
      </c>
      <c r="H2729" s="19" t="str">
        <f t="shared" si="48"/>
        <v>Downtown Tunnel Toward Va Beach Summer Tuesday 13</v>
      </c>
      <c r="I2729" s="14">
        <f>+DT!D20</f>
        <v>2394.9230769230771</v>
      </c>
    </row>
    <row r="2730" spans="1:9" x14ac:dyDescent="0.25">
      <c r="A2730" t="s">
        <v>64</v>
      </c>
      <c r="B2730" t="s">
        <v>50</v>
      </c>
      <c r="C2730" t="s">
        <v>81</v>
      </c>
      <c r="D2730" t="s">
        <v>11</v>
      </c>
      <c r="E2730" t="s">
        <v>2</v>
      </c>
      <c r="F2730" s="19">
        <v>0.58333333333333304</v>
      </c>
      <c r="G2730" s="25">
        <v>14</v>
      </c>
      <c r="H2730" s="19" t="str">
        <f t="shared" si="48"/>
        <v>Downtown Tunnel Toward Va Beach Summer Tuesday 14</v>
      </c>
      <c r="I2730" s="12">
        <f>+DT!D21</f>
        <v>2819.7692307692314</v>
      </c>
    </row>
    <row r="2731" spans="1:9" x14ac:dyDescent="0.25">
      <c r="A2731" t="s">
        <v>64</v>
      </c>
      <c r="B2731" t="s">
        <v>50</v>
      </c>
      <c r="C2731" t="s">
        <v>81</v>
      </c>
      <c r="D2731" t="s">
        <v>11</v>
      </c>
      <c r="E2731" t="s">
        <v>2</v>
      </c>
      <c r="F2731" s="19">
        <v>0.625</v>
      </c>
      <c r="G2731" s="25">
        <v>15</v>
      </c>
      <c r="H2731" s="19" t="str">
        <f t="shared" si="48"/>
        <v>Downtown Tunnel Toward Va Beach Summer Tuesday 15</v>
      </c>
      <c r="I2731" s="14">
        <f>+DT!D22</f>
        <v>2669.7692307692305</v>
      </c>
    </row>
    <row r="2732" spans="1:9" x14ac:dyDescent="0.25">
      <c r="A2732" t="s">
        <v>64</v>
      </c>
      <c r="B2732" t="s">
        <v>50</v>
      </c>
      <c r="C2732" t="s">
        <v>81</v>
      </c>
      <c r="D2732" t="s">
        <v>11</v>
      </c>
      <c r="E2732" t="s">
        <v>2</v>
      </c>
      <c r="F2732" s="19">
        <v>0.66666666666666696</v>
      </c>
      <c r="G2732" s="25">
        <v>16</v>
      </c>
      <c r="H2732" s="19" t="str">
        <f t="shared" si="48"/>
        <v>Downtown Tunnel Toward Va Beach Summer Tuesday 16</v>
      </c>
      <c r="I2732" s="12">
        <f>+DT!D23</f>
        <v>2669.8461538461538</v>
      </c>
    </row>
    <row r="2733" spans="1:9" x14ac:dyDescent="0.25">
      <c r="A2733" t="s">
        <v>64</v>
      </c>
      <c r="B2733" t="s">
        <v>50</v>
      </c>
      <c r="C2733" t="s">
        <v>81</v>
      </c>
      <c r="D2733" t="s">
        <v>11</v>
      </c>
      <c r="E2733" t="s">
        <v>2</v>
      </c>
      <c r="F2733" s="19">
        <v>0.70833333333333304</v>
      </c>
      <c r="G2733" s="25">
        <v>17</v>
      </c>
      <c r="H2733" s="19" t="str">
        <f t="shared" si="48"/>
        <v>Downtown Tunnel Toward Va Beach Summer Tuesday 17</v>
      </c>
      <c r="I2733" s="14">
        <f>+DT!D24</f>
        <v>2657.4615384615381</v>
      </c>
    </row>
    <row r="2734" spans="1:9" x14ac:dyDescent="0.25">
      <c r="A2734" t="s">
        <v>64</v>
      </c>
      <c r="B2734" t="s">
        <v>50</v>
      </c>
      <c r="C2734" t="s">
        <v>81</v>
      </c>
      <c r="D2734" t="s">
        <v>11</v>
      </c>
      <c r="E2734" t="s">
        <v>2</v>
      </c>
      <c r="F2734" s="19">
        <v>0.75</v>
      </c>
      <c r="G2734" s="25">
        <v>18</v>
      </c>
      <c r="H2734" s="19" t="str">
        <f t="shared" si="48"/>
        <v>Downtown Tunnel Toward Va Beach Summer Tuesday 18</v>
      </c>
      <c r="I2734" s="12">
        <f>+DT!D25</f>
        <v>2148</v>
      </c>
    </row>
    <row r="2735" spans="1:9" x14ac:dyDescent="0.25">
      <c r="A2735" t="s">
        <v>64</v>
      </c>
      <c r="B2735" t="s">
        <v>50</v>
      </c>
      <c r="C2735" t="s">
        <v>81</v>
      </c>
      <c r="D2735" t="s">
        <v>11</v>
      </c>
      <c r="E2735" t="s">
        <v>2</v>
      </c>
      <c r="F2735" s="19">
        <v>0.79166666666666696</v>
      </c>
      <c r="G2735" s="25">
        <v>19</v>
      </c>
      <c r="H2735" s="19" t="str">
        <f t="shared" si="48"/>
        <v>Downtown Tunnel Toward Va Beach Summer Tuesday 19</v>
      </c>
      <c r="I2735" s="14">
        <f>+DT!D26</f>
        <v>1560.8461538461538</v>
      </c>
    </row>
    <row r="2736" spans="1:9" x14ac:dyDescent="0.25">
      <c r="A2736" t="s">
        <v>64</v>
      </c>
      <c r="B2736" t="s">
        <v>50</v>
      </c>
      <c r="C2736" t="s">
        <v>81</v>
      </c>
      <c r="D2736" t="s">
        <v>11</v>
      </c>
      <c r="E2736" t="s">
        <v>2</v>
      </c>
      <c r="F2736" s="19">
        <v>0.83333333333333304</v>
      </c>
      <c r="G2736" s="25">
        <v>20</v>
      </c>
      <c r="H2736" s="19" t="str">
        <f t="shared" si="48"/>
        <v>Downtown Tunnel Toward Va Beach Summer Tuesday 20</v>
      </c>
      <c r="I2736" s="12">
        <f>+DT!D27</f>
        <v>1235.3076923076924</v>
      </c>
    </row>
    <row r="2737" spans="1:9" x14ac:dyDescent="0.25">
      <c r="A2737" t="s">
        <v>64</v>
      </c>
      <c r="B2737" t="s">
        <v>50</v>
      </c>
      <c r="C2737" t="s">
        <v>81</v>
      </c>
      <c r="D2737" t="s">
        <v>11</v>
      </c>
      <c r="E2737" t="s">
        <v>2</v>
      </c>
      <c r="F2737" s="19">
        <v>0.875</v>
      </c>
      <c r="G2737" s="25">
        <v>21</v>
      </c>
      <c r="H2737" s="19" t="str">
        <f t="shared" si="48"/>
        <v>Downtown Tunnel Toward Va Beach Summer Tuesday 21</v>
      </c>
      <c r="I2737" s="14">
        <f>+DT!D28</f>
        <v>1071</v>
      </c>
    </row>
    <row r="2738" spans="1:9" x14ac:dyDescent="0.25">
      <c r="A2738" t="s">
        <v>64</v>
      </c>
      <c r="B2738" t="s">
        <v>50</v>
      </c>
      <c r="C2738" t="s">
        <v>81</v>
      </c>
      <c r="D2738" t="s">
        <v>11</v>
      </c>
      <c r="E2738" t="s">
        <v>2</v>
      </c>
      <c r="F2738" s="19">
        <v>0.91666666666666696</v>
      </c>
      <c r="G2738" s="25">
        <v>22</v>
      </c>
      <c r="H2738" s="19" t="str">
        <f t="shared" si="48"/>
        <v>Downtown Tunnel Toward Va Beach Summer Tuesday 22</v>
      </c>
      <c r="I2738" s="12">
        <f>+DT!D29</f>
        <v>913.84615384615381</v>
      </c>
    </row>
    <row r="2739" spans="1:9" ht="15.75" thickBot="1" x14ac:dyDescent="0.3">
      <c r="A2739" t="s">
        <v>64</v>
      </c>
      <c r="B2739" t="s">
        <v>50</v>
      </c>
      <c r="C2739" t="s">
        <v>81</v>
      </c>
      <c r="D2739" t="s">
        <v>11</v>
      </c>
      <c r="E2739" t="s">
        <v>2</v>
      </c>
      <c r="F2739" s="19">
        <v>0.95833333333333304</v>
      </c>
      <c r="G2739" s="25">
        <v>23</v>
      </c>
      <c r="H2739" s="19" t="str">
        <f t="shared" si="48"/>
        <v>Downtown Tunnel Toward Va Beach Summer Tuesday 23</v>
      </c>
      <c r="I2739" s="16">
        <f>+DT!D30</f>
        <v>630.53846153846155</v>
      </c>
    </row>
    <row r="2740" spans="1:9" x14ac:dyDescent="0.25">
      <c r="A2740" t="s">
        <v>64</v>
      </c>
      <c r="B2740" t="s">
        <v>50</v>
      </c>
      <c r="C2740" t="s">
        <v>81</v>
      </c>
      <c r="D2740" t="s">
        <v>11</v>
      </c>
      <c r="E2740" t="s">
        <v>3</v>
      </c>
      <c r="F2740" s="19">
        <v>0</v>
      </c>
      <c r="G2740" s="25">
        <v>0</v>
      </c>
      <c r="H2740" s="19" t="str">
        <f t="shared" si="48"/>
        <v>Downtown Tunnel Toward Va Beach Summer Wednesday 0</v>
      </c>
      <c r="I2740" s="11">
        <f>+DT!E7</f>
        <v>348.15384615384613</v>
      </c>
    </row>
    <row r="2741" spans="1:9" x14ac:dyDescent="0.25">
      <c r="A2741" t="s">
        <v>64</v>
      </c>
      <c r="B2741" t="s">
        <v>50</v>
      </c>
      <c r="C2741" t="s">
        <v>81</v>
      </c>
      <c r="D2741" t="s">
        <v>11</v>
      </c>
      <c r="E2741" t="s">
        <v>3</v>
      </c>
      <c r="F2741" s="19">
        <v>4.1666666666666664E-2</v>
      </c>
      <c r="G2741" s="25">
        <v>1</v>
      </c>
      <c r="H2741" s="19" t="str">
        <f t="shared" si="48"/>
        <v>Downtown Tunnel Toward Va Beach Summer Wednesday 1</v>
      </c>
      <c r="I2741" s="14">
        <f>+DT!E8</f>
        <v>214.07692307692309</v>
      </c>
    </row>
    <row r="2742" spans="1:9" x14ac:dyDescent="0.25">
      <c r="A2742" t="s">
        <v>64</v>
      </c>
      <c r="B2742" t="s">
        <v>50</v>
      </c>
      <c r="C2742" t="s">
        <v>81</v>
      </c>
      <c r="D2742" t="s">
        <v>11</v>
      </c>
      <c r="E2742" t="s">
        <v>3</v>
      </c>
      <c r="F2742" s="19">
        <v>8.3333333333333329E-2</v>
      </c>
      <c r="G2742" s="25">
        <v>2</v>
      </c>
      <c r="H2742" s="19" t="str">
        <f t="shared" si="48"/>
        <v>Downtown Tunnel Toward Va Beach Summer Wednesday 2</v>
      </c>
      <c r="I2742" s="11">
        <f>+DT!E9</f>
        <v>194</v>
      </c>
    </row>
    <row r="2743" spans="1:9" x14ac:dyDescent="0.25">
      <c r="A2743" t="s">
        <v>64</v>
      </c>
      <c r="B2743" t="s">
        <v>50</v>
      </c>
      <c r="C2743" t="s">
        <v>81</v>
      </c>
      <c r="D2743" t="s">
        <v>11</v>
      </c>
      <c r="E2743" t="s">
        <v>3</v>
      </c>
      <c r="F2743" s="19">
        <v>0.125</v>
      </c>
      <c r="G2743" s="25">
        <v>3</v>
      </c>
      <c r="H2743" s="19" t="str">
        <f t="shared" si="48"/>
        <v>Downtown Tunnel Toward Va Beach Summer Wednesday 3</v>
      </c>
      <c r="I2743" s="14">
        <f>+DT!E10</f>
        <v>211.76923076923077</v>
      </c>
    </row>
    <row r="2744" spans="1:9" x14ac:dyDescent="0.25">
      <c r="A2744" t="s">
        <v>64</v>
      </c>
      <c r="B2744" t="s">
        <v>50</v>
      </c>
      <c r="C2744" t="s">
        <v>81</v>
      </c>
      <c r="D2744" t="s">
        <v>11</v>
      </c>
      <c r="E2744" t="s">
        <v>3</v>
      </c>
      <c r="F2744" s="19">
        <v>0.16666666666666699</v>
      </c>
      <c r="G2744" s="25">
        <v>4</v>
      </c>
      <c r="H2744" s="19" t="str">
        <f t="shared" si="48"/>
        <v>Downtown Tunnel Toward Va Beach Summer Wednesday 4</v>
      </c>
      <c r="I2744" s="11">
        <f>+DT!E11</f>
        <v>544.38461538461536</v>
      </c>
    </row>
    <row r="2745" spans="1:9" x14ac:dyDescent="0.25">
      <c r="A2745" t="s">
        <v>64</v>
      </c>
      <c r="B2745" t="s">
        <v>50</v>
      </c>
      <c r="C2745" t="s">
        <v>81</v>
      </c>
      <c r="D2745" t="s">
        <v>11</v>
      </c>
      <c r="E2745" t="s">
        <v>3</v>
      </c>
      <c r="F2745" s="19">
        <v>0.20833333333333301</v>
      </c>
      <c r="G2745" s="25">
        <v>5</v>
      </c>
      <c r="H2745" s="19" t="str">
        <f t="shared" si="48"/>
        <v>Downtown Tunnel Toward Va Beach Summer Wednesday 5</v>
      </c>
      <c r="I2745" s="14">
        <f>+DT!E12</f>
        <v>1661.7692307692309</v>
      </c>
    </row>
    <row r="2746" spans="1:9" x14ac:dyDescent="0.25">
      <c r="A2746" t="s">
        <v>64</v>
      </c>
      <c r="B2746" t="s">
        <v>50</v>
      </c>
      <c r="C2746" t="s">
        <v>81</v>
      </c>
      <c r="D2746" t="s">
        <v>11</v>
      </c>
      <c r="E2746" t="s">
        <v>3</v>
      </c>
      <c r="F2746" s="19">
        <v>0.25</v>
      </c>
      <c r="G2746" s="25">
        <v>6</v>
      </c>
      <c r="H2746" s="19" t="str">
        <f t="shared" si="48"/>
        <v>Downtown Tunnel Toward Va Beach Summer Wednesday 6</v>
      </c>
      <c r="I2746" s="11">
        <f>+DT!E13</f>
        <v>2661.5384615384614</v>
      </c>
    </row>
    <row r="2747" spans="1:9" x14ac:dyDescent="0.25">
      <c r="A2747" t="s">
        <v>64</v>
      </c>
      <c r="B2747" t="s">
        <v>50</v>
      </c>
      <c r="C2747" t="s">
        <v>81</v>
      </c>
      <c r="D2747" t="s">
        <v>11</v>
      </c>
      <c r="E2747" t="s">
        <v>3</v>
      </c>
      <c r="F2747" s="19">
        <v>0.29166666666666702</v>
      </c>
      <c r="G2747" s="25">
        <v>7</v>
      </c>
      <c r="H2747" s="19" t="str">
        <f t="shared" si="48"/>
        <v>Downtown Tunnel Toward Va Beach Summer Wednesday 7</v>
      </c>
      <c r="I2747" s="14">
        <f>+DT!E14</f>
        <v>2881.3846153846152</v>
      </c>
    </row>
    <row r="2748" spans="1:9" x14ac:dyDescent="0.25">
      <c r="A2748" t="s">
        <v>64</v>
      </c>
      <c r="B2748" t="s">
        <v>50</v>
      </c>
      <c r="C2748" t="s">
        <v>81</v>
      </c>
      <c r="D2748" t="s">
        <v>11</v>
      </c>
      <c r="E2748" t="s">
        <v>3</v>
      </c>
      <c r="F2748" s="19">
        <v>0.33333333333333298</v>
      </c>
      <c r="G2748" s="25">
        <v>8</v>
      </c>
      <c r="H2748" s="19" t="str">
        <f t="shared" si="48"/>
        <v>Downtown Tunnel Toward Va Beach Summer Wednesday 8</v>
      </c>
      <c r="I2748" s="11">
        <f>+DT!E15</f>
        <v>2513.3076923076924</v>
      </c>
    </row>
    <row r="2749" spans="1:9" x14ac:dyDescent="0.25">
      <c r="A2749" t="s">
        <v>64</v>
      </c>
      <c r="B2749" t="s">
        <v>50</v>
      </c>
      <c r="C2749" t="s">
        <v>81</v>
      </c>
      <c r="D2749" t="s">
        <v>11</v>
      </c>
      <c r="E2749" t="s">
        <v>3</v>
      </c>
      <c r="F2749" s="19">
        <v>0.375</v>
      </c>
      <c r="G2749" s="25">
        <v>9</v>
      </c>
      <c r="H2749" s="19" t="str">
        <f t="shared" si="48"/>
        <v>Downtown Tunnel Toward Va Beach Summer Wednesday 9</v>
      </c>
      <c r="I2749" s="14">
        <f>+DT!E16</f>
        <v>2087.3846153846152</v>
      </c>
    </row>
    <row r="2750" spans="1:9" x14ac:dyDescent="0.25">
      <c r="A2750" t="s">
        <v>64</v>
      </c>
      <c r="B2750" t="s">
        <v>50</v>
      </c>
      <c r="C2750" t="s">
        <v>81</v>
      </c>
      <c r="D2750" t="s">
        <v>11</v>
      </c>
      <c r="E2750" t="s">
        <v>3</v>
      </c>
      <c r="F2750" s="19">
        <v>0.41666666666666702</v>
      </c>
      <c r="G2750" s="25">
        <v>10</v>
      </c>
      <c r="H2750" s="19" t="str">
        <f t="shared" si="48"/>
        <v>Downtown Tunnel Toward Va Beach Summer Wednesday 10</v>
      </c>
      <c r="I2750" s="11">
        <f>+DT!E17</f>
        <v>2355.5384615384614</v>
      </c>
    </row>
    <row r="2751" spans="1:9" x14ac:dyDescent="0.25">
      <c r="A2751" t="s">
        <v>64</v>
      </c>
      <c r="B2751" t="s">
        <v>50</v>
      </c>
      <c r="C2751" t="s">
        <v>81</v>
      </c>
      <c r="D2751" t="s">
        <v>11</v>
      </c>
      <c r="E2751" t="s">
        <v>3</v>
      </c>
      <c r="F2751" s="19">
        <v>0.45833333333333298</v>
      </c>
      <c r="G2751" s="25">
        <v>11</v>
      </c>
      <c r="H2751" s="19" t="str">
        <f t="shared" si="48"/>
        <v>Downtown Tunnel Toward Va Beach Summer Wednesday 11</v>
      </c>
      <c r="I2751" s="14">
        <f>+DT!E18</f>
        <v>2356.8461538461538</v>
      </c>
    </row>
    <row r="2752" spans="1:9" x14ac:dyDescent="0.25">
      <c r="A2752" t="s">
        <v>64</v>
      </c>
      <c r="B2752" t="s">
        <v>50</v>
      </c>
      <c r="C2752" t="s">
        <v>81</v>
      </c>
      <c r="D2752" t="s">
        <v>11</v>
      </c>
      <c r="E2752" t="s">
        <v>3</v>
      </c>
      <c r="F2752" s="19">
        <v>0.5</v>
      </c>
      <c r="G2752" s="25">
        <v>12</v>
      </c>
      <c r="H2752" s="19" t="str">
        <f t="shared" si="48"/>
        <v>Downtown Tunnel Toward Va Beach Summer Wednesday 12</v>
      </c>
      <c r="I2752" s="11">
        <f>+DT!E19</f>
        <v>2434.2307692307695</v>
      </c>
    </row>
    <row r="2753" spans="1:9" x14ac:dyDescent="0.25">
      <c r="A2753" t="s">
        <v>64</v>
      </c>
      <c r="B2753" t="s">
        <v>50</v>
      </c>
      <c r="C2753" t="s">
        <v>81</v>
      </c>
      <c r="D2753" t="s">
        <v>11</v>
      </c>
      <c r="E2753" t="s">
        <v>3</v>
      </c>
      <c r="F2753" s="19">
        <v>0.54166666666666696</v>
      </c>
      <c r="G2753" s="25">
        <v>13</v>
      </c>
      <c r="H2753" s="19" t="str">
        <f t="shared" si="48"/>
        <v>Downtown Tunnel Toward Va Beach Summer Wednesday 13</v>
      </c>
      <c r="I2753" s="14">
        <f>+DT!E20</f>
        <v>2400.2307692307695</v>
      </c>
    </row>
    <row r="2754" spans="1:9" x14ac:dyDescent="0.25">
      <c r="A2754" t="s">
        <v>64</v>
      </c>
      <c r="B2754" t="s">
        <v>50</v>
      </c>
      <c r="C2754" t="s">
        <v>81</v>
      </c>
      <c r="D2754" t="s">
        <v>11</v>
      </c>
      <c r="E2754" t="s">
        <v>3</v>
      </c>
      <c r="F2754" s="19">
        <v>0.58333333333333304</v>
      </c>
      <c r="G2754" s="25">
        <v>14</v>
      </c>
      <c r="H2754" s="19" t="str">
        <f t="shared" si="48"/>
        <v>Downtown Tunnel Toward Va Beach Summer Wednesday 14</v>
      </c>
      <c r="I2754" s="11">
        <f>+DT!E21</f>
        <v>2697.2307692307695</v>
      </c>
    </row>
    <row r="2755" spans="1:9" x14ac:dyDescent="0.25">
      <c r="A2755" t="s">
        <v>64</v>
      </c>
      <c r="B2755" t="s">
        <v>50</v>
      </c>
      <c r="C2755" t="s">
        <v>81</v>
      </c>
      <c r="D2755" t="s">
        <v>11</v>
      </c>
      <c r="E2755" t="s">
        <v>3</v>
      </c>
      <c r="F2755" s="19">
        <v>0.625</v>
      </c>
      <c r="G2755" s="25">
        <v>15</v>
      </c>
      <c r="H2755" s="19" t="str">
        <f t="shared" si="48"/>
        <v>Downtown Tunnel Toward Va Beach Summer Wednesday 15</v>
      </c>
      <c r="I2755" s="14">
        <f>+DT!E22</f>
        <v>2595.0769230769229</v>
      </c>
    </row>
    <row r="2756" spans="1:9" x14ac:dyDescent="0.25">
      <c r="A2756" t="s">
        <v>64</v>
      </c>
      <c r="B2756" t="s">
        <v>50</v>
      </c>
      <c r="C2756" t="s">
        <v>81</v>
      </c>
      <c r="D2756" t="s">
        <v>11</v>
      </c>
      <c r="E2756" t="s">
        <v>3</v>
      </c>
      <c r="F2756" s="19">
        <v>0.66666666666666696</v>
      </c>
      <c r="G2756" s="25">
        <v>16</v>
      </c>
      <c r="H2756" s="19" t="str">
        <f t="shared" si="48"/>
        <v>Downtown Tunnel Toward Va Beach Summer Wednesday 16</v>
      </c>
      <c r="I2756" s="11">
        <f>+DT!E23</f>
        <v>2690.6923076923076</v>
      </c>
    </row>
    <row r="2757" spans="1:9" x14ac:dyDescent="0.25">
      <c r="A2757" t="s">
        <v>64</v>
      </c>
      <c r="B2757" t="s">
        <v>50</v>
      </c>
      <c r="C2757" t="s">
        <v>81</v>
      </c>
      <c r="D2757" t="s">
        <v>11</v>
      </c>
      <c r="E2757" t="s">
        <v>3</v>
      </c>
      <c r="F2757" s="19">
        <v>0.70833333333333304</v>
      </c>
      <c r="G2757" s="25">
        <v>17</v>
      </c>
      <c r="H2757" s="19" t="str">
        <f t="shared" ref="H2757:H2820" si="49">+CONCATENATE(A2757," ",C2757," ",D2757," ",E2757," ",G2757)</f>
        <v>Downtown Tunnel Toward Va Beach Summer Wednesday 17</v>
      </c>
      <c r="I2757" s="14">
        <f>+DT!E24</f>
        <v>2716.1538461538462</v>
      </c>
    </row>
    <row r="2758" spans="1:9" x14ac:dyDescent="0.25">
      <c r="A2758" t="s">
        <v>64</v>
      </c>
      <c r="B2758" t="s">
        <v>50</v>
      </c>
      <c r="C2758" t="s">
        <v>81</v>
      </c>
      <c r="D2758" t="s">
        <v>11</v>
      </c>
      <c r="E2758" t="s">
        <v>3</v>
      </c>
      <c r="F2758" s="19">
        <v>0.75</v>
      </c>
      <c r="G2758" s="25">
        <v>18</v>
      </c>
      <c r="H2758" s="19" t="str">
        <f t="shared" si="49"/>
        <v>Downtown Tunnel Toward Va Beach Summer Wednesday 18</v>
      </c>
      <c r="I2758" s="11">
        <f>+DT!E25</f>
        <v>2202.0769230769229</v>
      </c>
    </row>
    <row r="2759" spans="1:9" x14ac:dyDescent="0.25">
      <c r="A2759" t="s">
        <v>64</v>
      </c>
      <c r="B2759" t="s">
        <v>50</v>
      </c>
      <c r="C2759" t="s">
        <v>81</v>
      </c>
      <c r="D2759" t="s">
        <v>11</v>
      </c>
      <c r="E2759" t="s">
        <v>3</v>
      </c>
      <c r="F2759" s="19">
        <v>0.79166666666666696</v>
      </c>
      <c r="G2759" s="25">
        <v>19</v>
      </c>
      <c r="H2759" s="19" t="str">
        <f t="shared" si="49"/>
        <v>Downtown Tunnel Toward Va Beach Summer Wednesday 19</v>
      </c>
      <c r="I2759" s="14">
        <f>+DT!E26</f>
        <v>1606.4615384615386</v>
      </c>
    </row>
    <row r="2760" spans="1:9" x14ac:dyDescent="0.25">
      <c r="A2760" t="s">
        <v>64</v>
      </c>
      <c r="B2760" t="s">
        <v>50</v>
      </c>
      <c r="C2760" t="s">
        <v>81</v>
      </c>
      <c r="D2760" t="s">
        <v>11</v>
      </c>
      <c r="E2760" t="s">
        <v>3</v>
      </c>
      <c r="F2760" s="19">
        <v>0.83333333333333304</v>
      </c>
      <c r="G2760" s="25">
        <v>20</v>
      </c>
      <c r="H2760" s="19" t="str">
        <f t="shared" si="49"/>
        <v>Downtown Tunnel Toward Va Beach Summer Wednesday 20</v>
      </c>
      <c r="I2760" s="11">
        <f>+DT!E27</f>
        <v>1321.3846153846155</v>
      </c>
    </row>
    <row r="2761" spans="1:9" x14ac:dyDescent="0.25">
      <c r="A2761" t="s">
        <v>64</v>
      </c>
      <c r="B2761" t="s">
        <v>50</v>
      </c>
      <c r="C2761" t="s">
        <v>81</v>
      </c>
      <c r="D2761" t="s">
        <v>11</v>
      </c>
      <c r="E2761" t="s">
        <v>3</v>
      </c>
      <c r="F2761" s="19">
        <v>0.875</v>
      </c>
      <c r="G2761" s="25">
        <v>21</v>
      </c>
      <c r="H2761" s="19" t="str">
        <f t="shared" si="49"/>
        <v>Downtown Tunnel Toward Va Beach Summer Wednesday 21</v>
      </c>
      <c r="I2761" s="14">
        <f>+DT!E28</f>
        <v>1082.3076923076924</v>
      </c>
    </row>
    <row r="2762" spans="1:9" x14ac:dyDescent="0.25">
      <c r="A2762" t="s">
        <v>64</v>
      </c>
      <c r="B2762" t="s">
        <v>50</v>
      </c>
      <c r="C2762" t="s">
        <v>81</v>
      </c>
      <c r="D2762" t="s">
        <v>11</v>
      </c>
      <c r="E2762" t="s">
        <v>3</v>
      </c>
      <c r="F2762" s="19">
        <v>0.91666666666666696</v>
      </c>
      <c r="G2762" s="25">
        <v>22</v>
      </c>
      <c r="H2762" s="19" t="str">
        <f t="shared" si="49"/>
        <v>Downtown Tunnel Toward Va Beach Summer Wednesday 22</v>
      </c>
      <c r="I2762" s="11">
        <f>+DT!E29</f>
        <v>880.92307692307691</v>
      </c>
    </row>
    <row r="2763" spans="1:9" ht="15.75" thickBot="1" x14ac:dyDescent="0.3">
      <c r="A2763" t="s">
        <v>64</v>
      </c>
      <c r="B2763" t="s">
        <v>50</v>
      </c>
      <c r="C2763" t="s">
        <v>81</v>
      </c>
      <c r="D2763" t="s">
        <v>11</v>
      </c>
      <c r="E2763" t="s">
        <v>3</v>
      </c>
      <c r="F2763" s="19">
        <v>0.95833333333333304</v>
      </c>
      <c r="G2763" s="25">
        <v>23</v>
      </c>
      <c r="H2763" s="19" t="str">
        <f t="shared" si="49"/>
        <v>Downtown Tunnel Toward Va Beach Summer Wednesday 23</v>
      </c>
      <c r="I2763" s="16">
        <f>+DT!E30</f>
        <v>647.07692307692309</v>
      </c>
    </row>
    <row r="2764" spans="1:9" x14ac:dyDescent="0.25">
      <c r="A2764" t="s">
        <v>64</v>
      </c>
      <c r="B2764" t="s">
        <v>50</v>
      </c>
      <c r="C2764" t="s">
        <v>81</v>
      </c>
      <c r="D2764" t="s">
        <v>11</v>
      </c>
      <c r="E2764" t="s">
        <v>4</v>
      </c>
      <c r="F2764" s="19">
        <v>0</v>
      </c>
      <c r="G2764" s="25">
        <v>0</v>
      </c>
      <c r="H2764" s="19" t="str">
        <f t="shared" si="49"/>
        <v>Downtown Tunnel Toward Va Beach Summer Thursday 0</v>
      </c>
      <c r="I2764" s="11">
        <f>+DT!F7</f>
        <v>379.61538461538464</v>
      </c>
    </row>
    <row r="2765" spans="1:9" x14ac:dyDescent="0.25">
      <c r="A2765" t="s">
        <v>64</v>
      </c>
      <c r="B2765" t="s">
        <v>50</v>
      </c>
      <c r="C2765" t="s">
        <v>81</v>
      </c>
      <c r="D2765" t="s">
        <v>11</v>
      </c>
      <c r="E2765" t="s">
        <v>4</v>
      </c>
      <c r="F2765" s="19">
        <v>4.1666666666666664E-2</v>
      </c>
      <c r="G2765" s="25">
        <v>1</v>
      </c>
      <c r="H2765" s="19" t="str">
        <f t="shared" si="49"/>
        <v>Downtown Tunnel Toward Va Beach Summer Thursday 1</v>
      </c>
      <c r="I2765" s="14">
        <f>+DT!F8</f>
        <v>221.84615384615387</v>
      </c>
    </row>
    <row r="2766" spans="1:9" x14ac:dyDescent="0.25">
      <c r="A2766" t="s">
        <v>64</v>
      </c>
      <c r="B2766" t="s">
        <v>50</v>
      </c>
      <c r="C2766" t="s">
        <v>81</v>
      </c>
      <c r="D2766" t="s">
        <v>11</v>
      </c>
      <c r="E2766" t="s">
        <v>4</v>
      </c>
      <c r="F2766" s="19">
        <v>8.3333333333333329E-2</v>
      </c>
      <c r="G2766" s="25">
        <v>2</v>
      </c>
      <c r="H2766" s="19" t="str">
        <f t="shared" si="49"/>
        <v>Downtown Tunnel Toward Va Beach Summer Thursday 2</v>
      </c>
      <c r="I2766" s="11">
        <f>+DT!F9</f>
        <v>204.53846153846155</v>
      </c>
    </row>
    <row r="2767" spans="1:9" x14ac:dyDescent="0.25">
      <c r="A2767" t="s">
        <v>64</v>
      </c>
      <c r="B2767" t="s">
        <v>50</v>
      </c>
      <c r="C2767" t="s">
        <v>81</v>
      </c>
      <c r="D2767" t="s">
        <v>11</v>
      </c>
      <c r="E2767" t="s">
        <v>4</v>
      </c>
      <c r="F2767" s="19">
        <v>0.125</v>
      </c>
      <c r="G2767" s="25">
        <v>3</v>
      </c>
      <c r="H2767" s="19" t="str">
        <f t="shared" si="49"/>
        <v>Downtown Tunnel Toward Va Beach Summer Thursday 3</v>
      </c>
      <c r="I2767" s="14">
        <f>+DT!F10</f>
        <v>211</v>
      </c>
    </row>
    <row r="2768" spans="1:9" x14ac:dyDescent="0.25">
      <c r="A2768" t="s">
        <v>64</v>
      </c>
      <c r="B2768" t="s">
        <v>50</v>
      </c>
      <c r="C2768" t="s">
        <v>81</v>
      </c>
      <c r="D2768" t="s">
        <v>11</v>
      </c>
      <c r="E2768" t="s">
        <v>4</v>
      </c>
      <c r="F2768" s="19">
        <v>0.16666666666666699</v>
      </c>
      <c r="G2768" s="25">
        <v>4</v>
      </c>
      <c r="H2768" s="19" t="str">
        <f t="shared" si="49"/>
        <v>Downtown Tunnel Toward Va Beach Summer Thursday 4</v>
      </c>
      <c r="I2768" s="11">
        <f>+DT!F11</f>
        <v>545.69230769230774</v>
      </c>
    </row>
    <row r="2769" spans="1:9" x14ac:dyDescent="0.25">
      <c r="A2769" t="s">
        <v>64</v>
      </c>
      <c r="B2769" t="s">
        <v>50</v>
      </c>
      <c r="C2769" t="s">
        <v>81</v>
      </c>
      <c r="D2769" t="s">
        <v>11</v>
      </c>
      <c r="E2769" t="s">
        <v>4</v>
      </c>
      <c r="F2769" s="19">
        <v>0.20833333333333301</v>
      </c>
      <c r="G2769" s="25">
        <v>5</v>
      </c>
      <c r="H2769" s="19" t="str">
        <f t="shared" si="49"/>
        <v>Downtown Tunnel Toward Va Beach Summer Thursday 5</v>
      </c>
      <c r="I2769" s="14">
        <f>+DT!F12</f>
        <v>1670.6923076923076</v>
      </c>
    </row>
    <row r="2770" spans="1:9" x14ac:dyDescent="0.25">
      <c r="A2770" t="s">
        <v>64</v>
      </c>
      <c r="B2770" t="s">
        <v>50</v>
      </c>
      <c r="C2770" t="s">
        <v>81</v>
      </c>
      <c r="D2770" t="s">
        <v>11</v>
      </c>
      <c r="E2770" t="s">
        <v>4</v>
      </c>
      <c r="F2770" s="19">
        <v>0.25</v>
      </c>
      <c r="G2770" s="25">
        <v>6</v>
      </c>
      <c r="H2770" s="19" t="str">
        <f t="shared" si="49"/>
        <v>Downtown Tunnel Toward Va Beach Summer Thursday 6</v>
      </c>
      <c r="I2770" s="11">
        <f>+DT!F13</f>
        <v>2588.5384615384614</v>
      </c>
    </row>
    <row r="2771" spans="1:9" x14ac:dyDescent="0.25">
      <c r="A2771" t="s">
        <v>64</v>
      </c>
      <c r="B2771" t="s">
        <v>50</v>
      </c>
      <c r="C2771" t="s">
        <v>81</v>
      </c>
      <c r="D2771" t="s">
        <v>11</v>
      </c>
      <c r="E2771" t="s">
        <v>4</v>
      </c>
      <c r="F2771" s="19">
        <v>0.29166666666666702</v>
      </c>
      <c r="G2771" s="25">
        <v>7</v>
      </c>
      <c r="H2771" s="19" t="str">
        <f t="shared" si="49"/>
        <v>Downtown Tunnel Toward Va Beach Summer Thursday 7</v>
      </c>
      <c r="I2771" s="14">
        <f>+DT!F14</f>
        <v>2807.4615384615386</v>
      </c>
    </row>
    <row r="2772" spans="1:9" x14ac:dyDescent="0.25">
      <c r="A2772" t="s">
        <v>64</v>
      </c>
      <c r="B2772" t="s">
        <v>50</v>
      </c>
      <c r="C2772" t="s">
        <v>81</v>
      </c>
      <c r="D2772" t="s">
        <v>11</v>
      </c>
      <c r="E2772" t="s">
        <v>4</v>
      </c>
      <c r="F2772" s="19">
        <v>0.33333333333333298</v>
      </c>
      <c r="G2772" s="25">
        <v>8</v>
      </c>
      <c r="H2772" s="19" t="str">
        <f t="shared" si="49"/>
        <v>Downtown Tunnel Toward Va Beach Summer Thursday 8</v>
      </c>
      <c r="I2772" s="11">
        <f>+DT!F15</f>
        <v>2519.6153846153848</v>
      </c>
    </row>
    <row r="2773" spans="1:9" x14ac:dyDescent="0.25">
      <c r="A2773" t="s">
        <v>64</v>
      </c>
      <c r="B2773" t="s">
        <v>50</v>
      </c>
      <c r="C2773" t="s">
        <v>81</v>
      </c>
      <c r="D2773" t="s">
        <v>11</v>
      </c>
      <c r="E2773" t="s">
        <v>4</v>
      </c>
      <c r="F2773" s="19">
        <v>0.375</v>
      </c>
      <c r="G2773" s="25">
        <v>9</v>
      </c>
      <c r="H2773" s="19" t="str">
        <f t="shared" si="49"/>
        <v>Downtown Tunnel Toward Va Beach Summer Thursday 9</v>
      </c>
      <c r="I2773" s="14">
        <f>+DT!F16</f>
        <v>2241.8461538461538</v>
      </c>
    </row>
    <row r="2774" spans="1:9" x14ac:dyDescent="0.25">
      <c r="A2774" t="s">
        <v>64</v>
      </c>
      <c r="B2774" t="s">
        <v>50</v>
      </c>
      <c r="C2774" t="s">
        <v>81</v>
      </c>
      <c r="D2774" t="s">
        <v>11</v>
      </c>
      <c r="E2774" t="s">
        <v>4</v>
      </c>
      <c r="F2774" s="19">
        <v>0.41666666666666702</v>
      </c>
      <c r="G2774" s="25">
        <v>10</v>
      </c>
      <c r="H2774" s="19" t="str">
        <f t="shared" si="49"/>
        <v>Downtown Tunnel Toward Va Beach Summer Thursday 10</v>
      </c>
      <c r="I2774" s="11">
        <f>+DT!F17</f>
        <v>2341.9230769230771</v>
      </c>
    </row>
    <row r="2775" spans="1:9" x14ac:dyDescent="0.25">
      <c r="A2775" t="s">
        <v>64</v>
      </c>
      <c r="B2775" t="s">
        <v>50</v>
      </c>
      <c r="C2775" t="s">
        <v>81</v>
      </c>
      <c r="D2775" t="s">
        <v>11</v>
      </c>
      <c r="E2775" t="s">
        <v>4</v>
      </c>
      <c r="F2775" s="19">
        <v>0.45833333333333298</v>
      </c>
      <c r="G2775" s="25">
        <v>11</v>
      </c>
      <c r="H2775" s="19" t="str">
        <f t="shared" si="49"/>
        <v>Downtown Tunnel Toward Va Beach Summer Thursday 11</v>
      </c>
      <c r="I2775" s="14">
        <f>+DT!F18</f>
        <v>2325.5384615384614</v>
      </c>
    </row>
    <row r="2776" spans="1:9" x14ac:dyDescent="0.25">
      <c r="A2776" t="s">
        <v>64</v>
      </c>
      <c r="B2776" t="s">
        <v>50</v>
      </c>
      <c r="C2776" t="s">
        <v>81</v>
      </c>
      <c r="D2776" t="s">
        <v>11</v>
      </c>
      <c r="E2776" t="s">
        <v>4</v>
      </c>
      <c r="F2776" s="19">
        <v>0.5</v>
      </c>
      <c r="G2776" s="25">
        <v>12</v>
      </c>
      <c r="H2776" s="19" t="str">
        <f t="shared" si="49"/>
        <v>Downtown Tunnel Toward Va Beach Summer Thursday 12</v>
      </c>
      <c r="I2776" s="11">
        <f>+DT!F19</f>
        <v>2403.2307692307691</v>
      </c>
    </row>
    <row r="2777" spans="1:9" x14ac:dyDescent="0.25">
      <c r="A2777" t="s">
        <v>64</v>
      </c>
      <c r="B2777" t="s">
        <v>50</v>
      </c>
      <c r="C2777" t="s">
        <v>81</v>
      </c>
      <c r="D2777" t="s">
        <v>11</v>
      </c>
      <c r="E2777" t="s">
        <v>4</v>
      </c>
      <c r="F2777" s="19">
        <v>0.54166666666666696</v>
      </c>
      <c r="G2777" s="25">
        <v>13</v>
      </c>
      <c r="H2777" s="19" t="str">
        <f t="shared" si="49"/>
        <v>Downtown Tunnel Toward Va Beach Summer Thursday 13</v>
      </c>
      <c r="I2777" s="14">
        <f>+DT!F20</f>
        <v>2412.1538461538457</v>
      </c>
    </row>
    <row r="2778" spans="1:9" x14ac:dyDescent="0.25">
      <c r="A2778" t="s">
        <v>64</v>
      </c>
      <c r="B2778" t="s">
        <v>50</v>
      </c>
      <c r="C2778" t="s">
        <v>81</v>
      </c>
      <c r="D2778" t="s">
        <v>11</v>
      </c>
      <c r="E2778" t="s">
        <v>4</v>
      </c>
      <c r="F2778" s="19">
        <v>0.58333333333333304</v>
      </c>
      <c r="G2778" s="25">
        <v>14</v>
      </c>
      <c r="H2778" s="19" t="str">
        <f t="shared" si="49"/>
        <v>Downtown Tunnel Toward Va Beach Summer Thursday 14</v>
      </c>
      <c r="I2778" s="11">
        <f>+DT!F21</f>
        <v>2733.3076923076924</v>
      </c>
    </row>
    <row r="2779" spans="1:9" x14ac:dyDescent="0.25">
      <c r="A2779" t="s">
        <v>64</v>
      </c>
      <c r="B2779" t="s">
        <v>50</v>
      </c>
      <c r="C2779" t="s">
        <v>81</v>
      </c>
      <c r="D2779" t="s">
        <v>11</v>
      </c>
      <c r="E2779" t="s">
        <v>4</v>
      </c>
      <c r="F2779" s="19">
        <v>0.625</v>
      </c>
      <c r="G2779" s="25">
        <v>15</v>
      </c>
      <c r="H2779" s="19" t="str">
        <f t="shared" si="49"/>
        <v>Downtown Tunnel Toward Va Beach Summer Thursday 15</v>
      </c>
      <c r="I2779" s="14">
        <f>+DT!F22</f>
        <v>2691.8461538461543</v>
      </c>
    </row>
    <row r="2780" spans="1:9" x14ac:dyDescent="0.25">
      <c r="A2780" t="s">
        <v>64</v>
      </c>
      <c r="B2780" t="s">
        <v>50</v>
      </c>
      <c r="C2780" t="s">
        <v>81</v>
      </c>
      <c r="D2780" t="s">
        <v>11</v>
      </c>
      <c r="E2780" t="s">
        <v>4</v>
      </c>
      <c r="F2780" s="19">
        <v>0.66666666666666696</v>
      </c>
      <c r="G2780" s="25">
        <v>16</v>
      </c>
      <c r="H2780" s="19" t="str">
        <f t="shared" si="49"/>
        <v>Downtown Tunnel Toward Va Beach Summer Thursday 16</v>
      </c>
      <c r="I2780" s="11">
        <f>+DT!F23</f>
        <v>2358.0769230769229</v>
      </c>
    </row>
    <row r="2781" spans="1:9" x14ac:dyDescent="0.25">
      <c r="A2781" t="s">
        <v>64</v>
      </c>
      <c r="B2781" t="s">
        <v>50</v>
      </c>
      <c r="C2781" t="s">
        <v>81</v>
      </c>
      <c r="D2781" t="s">
        <v>11</v>
      </c>
      <c r="E2781" t="s">
        <v>4</v>
      </c>
      <c r="F2781" s="19">
        <v>0.70833333333333304</v>
      </c>
      <c r="G2781" s="25">
        <v>17</v>
      </c>
      <c r="H2781" s="19" t="str">
        <f t="shared" si="49"/>
        <v>Downtown Tunnel Toward Va Beach Summer Thursday 17</v>
      </c>
      <c r="I2781" s="14">
        <f>+DT!F24</f>
        <v>2600.3076923076924</v>
      </c>
    </row>
    <row r="2782" spans="1:9" x14ac:dyDescent="0.25">
      <c r="A2782" t="s">
        <v>64</v>
      </c>
      <c r="B2782" t="s">
        <v>50</v>
      </c>
      <c r="C2782" t="s">
        <v>81</v>
      </c>
      <c r="D2782" t="s">
        <v>11</v>
      </c>
      <c r="E2782" t="s">
        <v>4</v>
      </c>
      <c r="F2782" s="19">
        <v>0.75</v>
      </c>
      <c r="G2782" s="25">
        <v>18</v>
      </c>
      <c r="H2782" s="19" t="str">
        <f t="shared" si="49"/>
        <v>Downtown Tunnel Toward Va Beach Summer Thursday 18</v>
      </c>
      <c r="I2782" s="11">
        <f>+DT!F25</f>
        <v>2342</v>
      </c>
    </row>
    <row r="2783" spans="1:9" x14ac:dyDescent="0.25">
      <c r="A2783" t="s">
        <v>64</v>
      </c>
      <c r="B2783" t="s">
        <v>50</v>
      </c>
      <c r="C2783" t="s">
        <v>81</v>
      </c>
      <c r="D2783" t="s">
        <v>11</v>
      </c>
      <c r="E2783" t="s">
        <v>4</v>
      </c>
      <c r="F2783" s="19">
        <v>0.79166666666666696</v>
      </c>
      <c r="G2783" s="25">
        <v>19</v>
      </c>
      <c r="H2783" s="19" t="str">
        <f t="shared" si="49"/>
        <v>Downtown Tunnel Toward Va Beach Summer Thursday 19</v>
      </c>
      <c r="I2783" s="14">
        <f>+DT!F26</f>
        <v>1643.7692307692305</v>
      </c>
    </row>
    <row r="2784" spans="1:9" x14ac:dyDescent="0.25">
      <c r="A2784" t="s">
        <v>64</v>
      </c>
      <c r="B2784" t="s">
        <v>50</v>
      </c>
      <c r="C2784" t="s">
        <v>81</v>
      </c>
      <c r="D2784" t="s">
        <v>11</v>
      </c>
      <c r="E2784" t="s">
        <v>4</v>
      </c>
      <c r="F2784" s="19">
        <v>0.83333333333333304</v>
      </c>
      <c r="G2784" s="25">
        <v>20</v>
      </c>
      <c r="H2784" s="19" t="str">
        <f t="shared" si="49"/>
        <v>Downtown Tunnel Toward Va Beach Summer Thursday 20</v>
      </c>
      <c r="I2784" s="11">
        <f>+DT!F27</f>
        <v>1249.4615384615383</v>
      </c>
    </row>
    <row r="2785" spans="1:9" x14ac:dyDescent="0.25">
      <c r="A2785" t="s">
        <v>64</v>
      </c>
      <c r="B2785" t="s">
        <v>50</v>
      </c>
      <c r="C2785" t="s">
        <v>81</v>
      </c>
      <c r="D2785" t="s">
        <v>11</v>
      </c>
      <c r="E2785" t="s">
        <v>4</v>
      </c>
      <c r="F2785" s="19">
        <v>0.875</v>
      </c>
      <c r="G2785" s="25">
        <v>21</v>
      </c>
      <c r="H2785" s="19" t="str">
        <f t="shared" si="49"/>
        <v>Downtown Tunnel Toward Va Beach Summer Thursday 21</v>
      </c>
      <c r="I2785" s="14">
        <f>+DT!F28</f>
        <v>990.23076923076928</v>
      </c>
    </row>
    <row r="2786" spans="1:9" x14ac:dyDescent="0.25">
      <c r="A2786" t="s">
        <v>64</v>
      </c>
      <c r="B2786" t="s">
        <v>50</v>
      </c>
      <c r="C2786" t="s">
        <v>81</v>
      </c>
      <c r="D2786" t="s">
        <v>11</v>
      </c>
      <c r="E2786" t="s">
        <v>4</v>
      </c>
      <c r="F2786" s="19">
        <v>0.91666666666666696</v>
      </c>
      <c r="G2786" s="25">
        <v>22</v>
      </c>
      <c r="H2786" s="19" t="str">
        <f t="shared" si="49"/>
        <v>Downtown Tunnel Toward Va Beach Summer Thursday 22</v>
      </c>
      <c r="I2786" s="11">
        <f>+DT!F29</f>
        <v>831.76923076923083</v>
      </c>
    </row>
    <row r="2787" spans="1:9" ht="15.75" thickBot="1" x14ac:dyDescent="0.3">
      <c r="A2787" t="s">
        <v>64</v>
      </c>
      <c r="B2787" t="s">
        <v>50</v>
      </c>
      <c r="C2787" t="s">
        <v>81</v>
      </c>
      <c r="D2787" t="s">
        <v>11</v>
      </c>
      <c r="E2787" t="s">
        <v>4</v>
      </c>
      <c r="F2787" s="19">
        <v>0.95833333333333304</v>
      </c>
      <c r="G2787" s="25">
        <v>23</v>
      </c>
      <c r="H2787" s="19" t="str">
        <f t="shared" si="49"/>
        <v>Downtown Tunnel Toward Va Beach Summer Thursday 23</v>
      </c>
      <c r="I2787" s="16">
        <f>+DT!F30</f>
        <v>649.15384615384619</v>
      </c>
    </row>
    <row r="2788" spans="1:9" x14ac:dyDescent="0.25">
      <c r="A2788" t="s">
        <v>64</v>
      </c>
      <c r="B2788" t="s">
        <v>50</v>
      </c>
      <c r="C2788" t="s">
        <v>81</v>
      </c>
      <c r="D2788" t="s">
        <v>11</v>
      </c>
      <c r="E2788" t="s">
        <v>5</v>
      </c>
      <c r="F2788" s="19">
        <v>0</v>
      </c>
      <c r="G2788" s="25">
        <v>0</v>
      </c>
      <c r="H2788" s="19" t="str">
        <f t="shared" si="49"/>
        <v>Downtown Tunnel Toward Va Beach Summer Friday 0</v>
      </c>
      <c r="I2788" s="11">
        <f>+DT!G7</f>
        <v>382.08333333333337</v>
      </c>
    </row>
    <row r="2789" spans="1:9" x14ac:dyDescent="0.25">
      <c r="A2789" t="s">
        <v>64</v>
      </c>
      <c r="B2789" t="s">
        <v>50</v>
      </c>
      <c r="C2789" t="s">
        <v>81</v>
      </c>
      <c r="D2789" t="s">
        <v>11</v>
      </c>
      <c r="E2789" t="s">
        <v>5</v>
      </c>
      <c r="F2789" s="19">
        <v>4.1666666666666664E-2</v>
      </c>
      <c r="G2789" s="25">
        <v>1</v>
      </c>
      <c r="H2789" s="19" t="str">
        <f t="shared" si="49"/>
        <v>Downtown Tunnel Toward Va Beach Summer Friday 1</v>
      </c>
      <c r="I2789" s="14">
        <f>+DT!G8</f>
        <v>246.58333333333334</v>
      </c>
    </row>
    <row r="2790" spans="1:9" x14ac:dyDescent="0.25">
      <c r="A2790" t="s">
        <v>64</v>
      </c>
      <c r="B2790" t="s">
        <v>50</v>
      </c>
      <c r="C2790" t="s">
        <v>81</v>
      </c>
      <c r="D2790" t="s">
        <v>11</v>
      </c>
      <c r="E2790" t="s">
        <v>5</v>
      </c>
      <c r="F2790" s="19">
        <v>8.3333333333333329E-2</v>
      </c>
      <c r="G2790" s="25">
        <v>2</v>
      </c>
      <c r="H2790" s="19" t="str">
        <f t="shared" si="49"/>
        <v>Downtown Tunnel Toward Va Beach Summer Friday 2</v>
      </c>
      <c r="I2790" s="11">
        <f>+DT!G9</f>
        <v>218.41666666666666</v>
      </c>
    </row>
    <row r="2791" spans="1:9" x14ac:dyDescent="0.25">
      <c r="A2791" t="s">
        <v>64</v>
      </c>
      <c r="B2791" t="s">
        <v>50</v>
      </c>
      <c r="C2791" t="s">
        <v>81</v>
      </c>
      <c r="D2791" t="s">
        <v>11</v>
      </c>
      <c r="E2791" t="s">
        <v>5</v>
      </c>
      <c r="F2791" s="19">
        <v>0.125</v>
      </c>
      <c r="G2791" s="25">
        <v>3</v>
      </c>
      <c r="H2791" s="19" t="str">
        <f t="shared" si="49"/>
        <v>Downtown Tunnel Toward Va Beach Summer Friday 3</v>
      </c>
      <c r="I2791" s="14">
        <f>+DT!G10</f>
        <v>221.83333333333334</v>
      </c>
    </row>
    <row r="2792" spans="1:9" x14ac:dyDescent="0.25">
      <c r="A2792" t="s">
        <v>64</v>
      </c>
      <c r="B2792" t="s">
        <v>50</v>
      </c>
      <c r="C2792" t="s">
        <v>81</v>
      </c>
      <c r="D2792" t="s">
        <v>11</v>
      </c>
      <c r="E2792" t="s">
        <v>5</v>
      </c>
      <c r="F2792" s="19">
        <v>0.16666666666666699</v>
      </c>
      <c r="G2792" s="25">
        <v>4</v>
      </c>
      <c r="H2792" s="19" t="str">
        <f t="shared" si="49"/>
        <v>Downtown Tunnel Toward Va Beach Summer Friday 4</v>
      </c>
      <c r="I2792" s="11">
        <f>+DT!G11</f>
        <v>525.08333333333337</v>
      </c>
    </row>
    <row r="2793" spans="1:9" x14ac:dyDescent="0.25">
      <c r="A2793" t="s">
        <v>64</v>
      </c>
      <c r="B2793" t="s">
        <v>50</v>
      </c>
      <c r="C2793" t="s">
        <v>81</v>
      </c>
      <c r="D2793" t="s">
        <v>11</v>
      </c>
      <c r="E2793" t="s">
        <v>5</v>
      </c>
      <c r="F2793" s="19">
        <v>0.20833333333333301</v>
      </c>
      <c r="G2793" s="25">
        <v>5</v>
      </c>
      <c r="H2793" s="19" t="str">
        <f t="shared" si="49"/>
        <v>Downtown Tunnel Toward Va Beach Summer Friday 5</v>
      </c>
      <c r="I2793" s="14">
        <f>+DT!G12</f>
        <v>1520.5000000000002</v>
      </c>
    </row>
    <row r="2794" spans="1:9" x14ac:dyDescent="0.25">
      <c r="A2794" t="s">
        <v>64</v>
      </c>
      <c r="B2794" t="s">
        <v>50</v>
      </c>
      <c r="C2794" t="s">
        <v>81</v>
      </c>
      <c r="D2794" t="s">
        <v>11</v>
      </c>
      <c r="E2794" t="s">
        <v>5</v>
      </c>
      <c r="F2794" s="19">
        <v>0.25</v>
      </c>
      <c r="G2794" s="25">
        <v>6</v>
      </c>
      <c r="H2794" s="19" t="str">
        <f t="shared" si="49"/>
        <v>Downtown Tunnel Toward Va Beach Summer Friday 6</v>
      </c>
      <c r="I2794" s="11">
        <f>+DT!G13</f>
        <v>2380</v>
      </c>
    </row>
    <row r="2795" spans="1:9" x14ac:dyDescent="0.25">
      <c r="A2795" t="s">
        <v>64</v>
      </c>
      <c r="B2795" t="s">
        <v>50</v>
      </c>
      <c r="C2795" t="s">
        <v>81</v>
      </c>
      <c r="D2795" t="s">
        <v>11</v>
      </c>
      <c r="E2795" t="s">
        <v>5</v>
      </c>
      <c r="F2795" s="19">
        <v>0.29166666666666702</v>
      </c>
      <c r="G2795" s="25">
        <v>7</v>
      </c>
      <c r="H2795" s="19" t="str">
        <f t="shared" si="49"/>
        <v>Downtown Tunnel Toward Va Beach Summer Friday 7</v>
      </c>
      <c r="I2795" s="14">
        <f>+DT!G14</f>
        <v>2611.833333333333</v>
      </c>
    </row>
    <row r="2796" spans="1:9" x14ac:dyDescent="0.25">
      <c r="A2796" t="s">
        <v>64</v>
      </c>
      <c r="B2796" t="s">
        <v>50</v>
      </c>
      <c r="C2796" t="s">
        <v>81</v>
      </c>
      <c r="D2796" t="s">
        <v>11</v>
      </c>
      <c r="E2796" t="s">
        <v>5</v>
      </c>
      <c r="F2796" s="19">
        <v>0.33333333333333298</v>
      </c>
      <c r="G2796" s="25">
        <v>8</v>
      </c>
      <c r="H2796" s="19" t="str">
        <f t="shared" si="49"/>
        <v>Downtown Tunnel Toward Va Beach Summer Friday 8</v>
      </c>
      <c r="I2796" s="11">
        <f>+DT!G15</f>
        <v>2327.416666666667</v>
      </c>
    </row>
    <row r="2797" spans="1:9" x14ac:dyDescent="0.25">
      <c r="A2797" t="s">
        <v>64</v>
      </c>
      <c r="B2797" t="s">
        <v>50</v>
      </c>
      <c r="C2797" t="s">
        <v>81</v>
      </c>
      <c r="D2797" t="s">
        <v>11</v>
      </c>
      <c r="E2797" t="s">
        <v>5</v>
      </c>
      <c r="F2797" s="19">
        <v>0.375</v>
      </c>
      <c r="G2797" s="25">
        <v>9</v>
      </c>
      <c r="H2797" s="19" t="str">
        <f t="shared" si="49"/>
        <v>Downtown Tunnel Toward Va Beach Summer Friday 9</v>
      </c>
      <c r="I2797" s="14">
        <f>+DT!G16</f>
        <v>2257.0833333333335</v>
      </c>
    </row>
    <row r="2798" spans="1:9" x14ac:dyDescent="0.25">
      <c r="A2798" t="s">
        <v>64</v>
      </c>
      <c r="B2798" t="s">
        <v>50</v>
      </c>
      <c r="C2798" t="s">
        <v>81</v>
      </c>
      <c r="D2798" t="s">
        <v>11</v>
      </c>
      <c r="E2798" t="s">
        <v>5</v>
      </c>
      <c r="F2798" s="19">
        <v>0.41666666666666702</v>
      </c>
      <c r="G2798" s="25">
        <v>10</v>
      </c>
      <c r="H2798" s="19" t="str">
        <f t="shared" si="49"/>
        <v>Downtown Tunnel Toward Va Beach Summer Friday 10</v>
      </c>
      <c r="I2798" s="11">
        <f>+DT!G17</f>
        <v>2346.916666666667</v>
      </c>
    </row>
    <row r="2799" spans="1:9" x14ac:dyDescent="0.25">
      <c r="A2799" t="s">
        <v>64</v>
      </c>
      <c r="B2799" t="s">
        <v>50</v>
      </c>
      <c r="C2799" t="s">
        <v>81</v>
      </c>
      <c r="D2799" t="s">
        <v>11</v>
      </c>
      <c r="E2799" t="s">
        <v>5</v>
      </c>
      <c r="F2799" s="19">
        <v>0.45833333333333298</v>
      </c>
      <c r="G2799" s="25">
        <v>11</v>
      </c>
      <c r="H2799" s="19" t="str">
        <f t="shared" si="49"/>
        <v>Downtown Tunnel Toward Va Beach Summer Friday 11</v>
      </c>
      <c r="I2799" s="14">
        <f>+DT!G18</f>
        <v>2513.75</v>
      </c>
    </row>
    <row r="2800" spans="1:9" x14ac:dyDescent="0.25">
      <c r="A2800" t="s">
        <v>64</v>
      </c>
      <c r="B2800" t="s">
        <v>50</v>
      </c>
      <c r="C2800" t="s">
        <v>81</v>
      </c>
      <c r="D2800" t="s">
        <v>11</v>
      </c>
      <c r="E2800" t="s">
        <v>5</v>
      </c>
      <c r="F2800" s="19">
        <v>0.5</v>
      </c>
      <c r="G2800" s="25">
        <v>12</v>
      </c>
      <c r="H2800" s="19" t="str">
        <f t="shared" si="49"/>
        <v>Downtown Tunnel Toward Va Beach Summer Friday 12</v>
      </c>
      <c r="I2800" s="11">
        <f>+DT!G19</f>
        <v>2542.25</v>
      </c>
    </row>
    <row r="2801" spans="1:9" x14ac:dyDescent="0.25">
      <c r="A2801" t="s">
        <v>64</v>
      </c>
      <c r="B2801" t="s">
        <v>50</v>
      </c>
      <c r="C2801" t="s">
        <v>81</v>
      </c>
      <c r="D2801" t="s">
        <v>11</v>
      </c>
      <c r="E2801" t="s">
        <v>5</v>
      </c>
      <c r="F2801" s="19">
        <v>0.54166666666666696</v>
      </c>
      <c r="G2801" s="25">
        <v>13</v>
      </c>
      <c r="H2801" s="19" t="str">
        <f t="shared" si="49"/>
        <v>Downtown Tunnel Toward Va Beach Summer Friday 13</v>
      </c>
      <c r="I2801" s="14">
        <f>+DT!G20</f>
        <v>2547.8333333333335</v>
      </c>
    </row>
    <row r="2802" spans="1:9" x14ac:dyDescent="0.25">
      <c r="A2802" t="s">
        <v>64</v>
      </c>
      <c r="B2802" t="s">
        <v>50</v>
      </c>
      <c r="C2802" t="s">
        <v>81</v>
      </c>
      <c r="D2802" t="s">
        <v>11</v>
      </c>
      <c r="E2802" t="s">
        <v>5</v>
      </c>
      <c r="F2802" s="19">
        <v>0.58333333333333304</v>
      </c>
      <c r="G2802" s="25">
        <v>14</v>
      </c>
      <c r="H2802" s="19" t="str">
        <f t="shared" si="49"/>
        <v>Downtown Tunnel Toward Va Beach Summer Friday 14</v>
      </c>
      <c r="I2802" s="11">
        <f>+DT!G21</f>
        <v>2710.6666666666665</v>
      </c>
    </row>
    <row r="2803" spans="1:9" x14ac:dyDescent="0.25">
      <c r="A2803" t="s">
        <v>64</v>
      </c>
      <c r="B2803" t="s">
        <v>50</v>
      </c>
      <c r="C2803" t="s">
        <v>81</v>
      </c>
      <c r="D2803" t="s">
        <v>11</v>
      </c>
      <c r="E2803" t="s">
        <v>5</v>
      </c>
      <c r="F2803" s="19">
        <v>0.625</v>
      </c>
      <c r="G2803" s="25">
        <v>15</v>
      </c>
      <c r="H2803" s="19" t="str">
        <f t="shared" si="49"/>
        <v>Downtown Tunnel Toward Va Beach Summer Friday 15</v>
      </c>
      <c r="I2803" s="14">
        <f>+DT!G22</f>
        <v>2427.583333333333</v>
      </c>
    </row>
    <row r="2804" spans="1:9" x14ac:dyDescent="0.25">
      <c r="A2804" t="s">
        <v>64</v>
      </c>
      <c r="B2804" t="s">
        <v>50</v>
      </c>
      <c r="C2804" t="s">
        <v>81</v>
      </c>
      <c r="D2804" t="s">
        <v>11</v>
      </c>
      <c r="E2804" t="s">
        <v>5</v>
      </c>
      <c r="F2804" s="19">
        <v>0.66666666666666696</v>
      </c>
      <c r="G2804" s="25">
        <v>16</v>
      </c>
      <c r="H2804" s="19" t="str">
        <f t="shared" si="49"/>
        <v>Downtown Tunnel Toward Va Beach Summer Friday 16</v>
      </c>
      <c r="I2804" s="11">
        <f>+DT!G23</f>
        <v>2627.083333333333</v>
      </c>
    </row>
    <row r="2805" spans="1:9" x14ac:dyDescent="0.25">
      <c r="A2805" t="s">
        <v>64</v>
      </c>
      <c r="B2805" t="s">
        <v>50</v>
      </c>
      <c r="C2805" t="s">
        <v>81</v>
      </c>
      <c r="D2805" t="s">
        <v>11</v>
      </c>
      <c r="E2805" t="s">
        <v>5</v>
      </c>
      <c r="F2805" s="19">
        <v>0.70833333333333304</v>
      </c>
      <c r="G2805" s="25">
        <v>17</v>
      </c>
      <c r="H2805" s="19" t="str">
        <f t="shared" si="49"/>
        <v>Downtown Tunnel Toward Va Beach Summer Friday 17</v>
      </c>
      <c r="I2805" s="14">
        <f>+DT!G24</f>
        <v>2486.1666666666665</v>
      </c>
    </row>
    <row r="2806" spans="1:9" x14ac:dyDescent="0.25">
      <c r="A2806" t="s">
        <v>64</v>
      </c>
      <c r="B2806" t="s">
        <v>50</v>
      </c>
      <c r="C2806" t="s">
        <v>81</v>
      </c>
      <c r="D2806" t="s">
        <v>11</v>
      </c>
      <c r="E2806" t="s">
        <v>5</v>
      </c>
      <c r="F2806" s="19">
        <v>0.75</v>
      </c>
      <c r="G2806" s="25">
        <v>18</v>
      </c>
      <c r="H2806" s="19" t="str">
        <f t="shared" si="49"/>
        <v>Downtown Tunnel Toward Va Beach Summer Friday 18</v>
      </c>
      <c r="I2806" s="11">
        <f>+DT!G25</f>
        <v>2282.5</v>
      </c>
    </row>
    <row r="2807" spans="1:9" x14ac:dyDescent="0.25">
      <c r="A2807" t="s">
        <v>64</v>
      </c>
      <c r="B2807" t="s">
        <v>50</v>
      </c>
      <c r="C2807" t="s">
        <v>81</v>
      </c>
      <c r="D2807" t="s">
        <v>11</v>
      </c>
      <c r="E2807" t="s">
        <v>5</v>
      </c>
      <c r="F2807" s="19">
        <v>0.79166666666666696</v>
      </c>
      <c r="G2807" s="25">
        <v>19</v>
      </c>
      <c r="H2807" s="19" t="str">
        <f t="shared" si="49"/>
        <v>Downtown Tunnel Toward Va Beach Summer Friday 19</v>
      </c>
      <c r="I2807" s="14">
        <f>+DT!G26</f>
        <v>1776.3333333333333</v>
      </c>
    </row>
    <row r="2808" spans="1:9" x14ac:dyDescent="0.25">
      <c r="A2808" t="s">
        <v>64</v>
      </c>
      <c r="B2808" t="s">
        <v>50</v>
      </c>
      <c r="C2808" t="s">
        <v>81</v>
      </c>
      <c r="D2808" t="s">
        <v>11</v>
      </c>
      <c r="E2808" t="s">
        <v>5</v>
      </c>
      <c r="F2808" s="19">
        <v>0.83333333333333304</v>
      </c>
      <c r="G2808" s="25">
        <v>20</v>
      </c>
      <c r="H2808" s="19" t="str">
        <f t="shared" si="49"/>
        <v>Downtown Tunnel Toward Va Beach Summer Friday 20</v>
      </c>
      <c r="I2808" s="11">
        <f>+DT!G27</f>
        <v>1372.0571428571429</v>
      </c>
    </row>
    <row r="2809" spans="1:9" x14ac:dyDescent="0.25">
      <c r="A2809" t="s">
        <v>64</v>
      </c>
      <c r="B2809" t="s">
        <v>50</v>
      </c>
      <c r="C2809" t="s">
        <v>81</v>
      </c>
      <c r="D2809" t="s">
        <v>11</v>
      </c>
      <c r="E2809" t="s">
        <v>5</v>
      </c>
      <c r="F2809" s="19">
        <v>0.875</v>
      </c>
      <c r="G2809" s="25">
        <v>21</v>
      </c>
      <c r="H2809" s="19" t="str">
        <f t="shared" si="49"/>
        <v>Downtown Tunnel Toward Va Beach Summer Friday 21</v>
      </c>
      <c r="I2809" s="14">
        <f>+DT!G28</f>
        <v>1315.4</v>
      </c>
    </row>
    <row r="2810" spans="1:9" x14ac:dyDescent="0.25">
      <c r="A2810" t="s">
        <v>64</v>
      </c>
      <c r="B2810" t="s">
        <v>50</v>
      </c>
      <c r="C2810" t="s">
        <v>81</v>
      </c>
      <c r="D2810" t="s">
        <v>11</v>
      </c>
      <c r="E2810" t="s">
        <v>5</v>
      </c>
      <c r="F2810" s="19">
        <v>0.91666666666666696</v>
      </c>
      <c r="G2810" s="25">
        <v>22</v>
      </c>
      <c r="H2810" s="19" t="str">
        <f t="shared" si="49"/>
        <v>Downtown Tunnel Toward Va Beach Summer Friday 22</v>
      </c>
      <c r="I2810" s="11">
        <f>+DT!G29</f>
        <v>1085.8</v>
      </c>
    </row>
    <row r="2811" spans="1:9" ht="15.75" thickBot="1" x14ac:dyDescent="0.3">
      <c r="A2811" t="s">
        <v>64</v>
      </c>
      <c r="B2811" t="s">
        <v>50</v>
      </c>
      <c r="C2811" t="s">
        <v>81</v>
      </c>
      <c r="D2811" t="s">
        <v>11</v>
      </c>
      <c r="E2811" t="s">
        <v>5</v>
      </c>
      <c r="F2811" s="19">
        <v>0.95833333333333304</v>
      </c>
      <c r="G2811" s="25">
        <v>23</v>
      </c>
      <c r="H2811" s="19" t="str">
        <f t="shared" si="49"/>
        <v>Downtown Tunnel Toward Va Beach Summer Friday 23</v>
      </c>
      <c r="I2811" s="16">
        <f>+DT!G30</f>
        <v>885.59999999999991</v>
      </c>
    </row>
    <row r="2812" spans="1:9" x14ac:dyDescent="0.25">
      <c r="A2812" t="s">
        <v>64</v>
      </c>
      <c r="B2812" t="s">
        <v>50</v>
      </c>
      <c r="C2812" t="s">
        <v>81</v>
      </c>
      <c r="D2812" t="s">
        <v>11</v>
      </c>
      <c r="E2812" t="s">
        <v>6</v>
      </c>
      <c r="F2812" s="19">
        <v>0</v>
      </c>
      <c r="G2812" s="25">
        <v>0</v>
      </c>
      <c r="H2812" s="19" t="str">
        <f t="shared" si="49"/>
        <v>Downtown Tunnel Toward Va Beach Summer Saturday 0</v>
      </c>
      <c r="I2812" s="11">
        <f>+DT!H7</f>
        <v>567</v>
      </c>
    </row>
    <row r="2813" spans="1:9" x14ac:dyDescent="0.25">
      <c r="A2813" t="s">
        <v>64</v>
      </c>
      <c r="B2813" t="s">
        <v>50</v>
      </c>
      <c r="C2813" t="s">
        <v>81</v>
      </c>
      <c r="D2813" t="s">
        <v>11</v>
      </c>
      <c r="E2813" t="s">
        <v>6</v>
      </c>
      <c r="F2813" s="19">
        <v>4.1666666666666664E-2</v>
      </c>
      <c r="G2813" s="25">
        <v>1</v>
      </c>
      <c r="H2813" s="19" t="str">
        <f t="shared" si="49"/>
        <v>Downtown Tunnel Toward Va Beach Summer Saturday 1</v>
      </c>
      <c r="I2813" s="14">
        <f>+DT!H8</f>
        <v>398.16666666666669</v>
      </c>
    </row>
    <row r="2814" spans="1:9" x14ac:dyDescent="0.25">
      <c r="A2814" t="s">
        <v>64</v>
      </c>
      <c r="B2814" t="s">
        <v>50</v>
      </c>
      <c r="C2814" t="s">
        <v>81</v>
      </c>
      <c r="D2814" t="s">
        <v>11</v>
      </c>
      <c r="E2814" t="s">
        <v>6</v>
      </c>
      <c r="F2814" s="19">
        <v>8.3333333333333329E-2</v>
      </c>
      <c r="G2814" s="25">
        <v>2</v>
      </c>
      <c r="H2814" s="19" t="str">
        <f t="shared" si="49"/>
        <v>Downtown Tunnel Toward Va Beach Summer Saturday 2</v>
      </c>
      <c r="I2814" s="11">
        <f>+DT!H9</f>
        <v>338.33333333333337</v>
      </c>
    </row>
    <row r="2815" spans="1:9" x14ac:dyDescent="0.25">
      <c r="A2815" t="s">
        <v>64</v>
      </c>
      <c r="B2815" t="s">
        <v>50</v>
      </c>
      <c r="C2815" t="s">
        <v>81</v>
      </c>
      <c r="D2815" t="s">
        <v>11</v>
      </c>
      <c r="E2815" t="s">
        <v>6</v>
      </c>
      <c r="F2815" s="19">
        <v>0.125</v>
      </c>
      <c r="G2815" s="25">
        <v>3</v>
      </c>
      <c r="H2815" s="19" t="str">
        <f t="shared" si="49"/>
        <v>Downtown Tunnel Toward Va Beach Summer Saturday 3</v>
      </c>
      <c r="I2815" s="14">
        <f>+DT!H10</f>
        <v>274.16666666666669</v>
      </c>
    </row>
    <row r="2816" spans="1:9" x14ac:dyDescent="0.25">
      <c r="A2816" t="s">
        <v>64</v>
      </c>
      <c r="B2816" t="s">
        <v>50</v>
      </c>
      <c r="C2816" t="s">
        <v>81</v>
      </c>
      <c r="D2816" t="s">
        <v>11</v>
      </c>
      <c r="E2816" t="s">
        <v>6</v>
      </c>
      <c r="F2816" s="19">
        <v>0.16666666666666699</v>
      </c>
      <c r="G2816" s="25">
        <v>4</v>
      </c>
      <c r="H2816" s="19" t="str">
        <f t="shared" si="49"/>
        <v>Downtown Tunnel Toward Va Beach Summer Saturday 4</v>
      </c>
      <c r="I2816" s="11">
        <f>+DT!H11</f>
        <v>338.5</v>
      </c>
    </row>
    <row r="2817" spans="1:9" x14ac:dyDescent="0.25">
      <c r="A2817" t="s">
        <v>64</v>
      </c>
      <c r="B2817" t="s">
        <v>50</v>
      </c>
      <c r="C2817" t="s">
        <v>81</v>
      </c>
      <c r="D2817" t="s">
        <v>11</v>
      </c>
      <c r="E2817" t="s">
        <v>6</v>
      </c>
      <c r="F2817" s="19">
        <v>0.20833333333333301</v>
      </c>
      <c r="G2817" s="25">
        <v>5</v>
      </c>
      <c r="H2817" s="19" t="str">
        <f t="shared" si="49"/>
        <v>Downtown Tunnel Toward Va Beach Summer Saturday 5</v>
      </c>
      <c r="I2817" s="14">
        <f>+DT!H12</f>
        <v>609.66666666666663</v>
      </c>
    </row>
    <row r="2818" spans="1:9" x14ac:dyDescent="0.25">
      <c r="A2818" t="s">
        <v>64</v>
      </c>
      <c r="B2818" t="s">
        <v>50</v>
      </c>
      <c r="C2818" t="s">
        <v>81</v>
      </c>
      <c r="D2818" t="s">
        <v>11</v>
      </c>
      <c r="E2818" t="s">
        <v>6</v>
      </c>
      <c r="F2818" s="19">
        <v>0.25</v>
      </c>
      <c r="G2818" s="25">
        <v>6</v>
      </c>
      <c r="H2818" s="19" t="str">
        <f t="shared" si="49"/>
        <v>Downtown Tunnel Toward Va Beach Summer Saturday 6</v>
      </c>
      <c r="I2818" s="11">
        <f>+DT!H13</f>
        <v>855.16666666666663</v>
      </c>
    </row>
    <row r="2819" spans="1:9" x14ac:dyDescent="0.25">
      <c r="A2819" t="s">
        <v>64</v>
      </c>
      <c r="B2819" t="s">
        <v>50</v>
      </c>
      <c r="C2819" t="s">
        <v>81</v>
      </c>
      <c r="D2819" t="s">
        <v>11</v>
      </c>
      <c r="E2819" t="s">
        <v>6</v>
      </c>
      <c r="F2819" s="19">
        <v>0.29166666666666702</v>
      </c>
      <c r="G2819" s="25">
        <v>7</v>
      </c>
      <c r="H2819" s="19" t="str">
        <f t="shared" si="49"/>
        <v>Downtown Tunnel Toward Va Beach Summer Saturday 7</v>
      </c>
      <c r="I2819" s="14">
        <f>+DT!H14</f>
        <v>1239.3333333333333</v>
      </c>
    </row>
    <row r="2820" spans="1:9" x14ac:dyDescent="0.25">
      <c r="A2820" t="s">
        <v>64</v>
      </c>
      <c r="B2820" t="s">
        <v>50</v>
      </c>
      <c r="C2820" t="s">
        <v>81</v>
      </c>
      <c r="D2820" t="s">
        <v>11</v>
      </c>
      <c r="E2820" t="s">
        <v>6</v>
      </c>
      <c r="F2820" s="19">
        <v>0.33333333333333298</v>
      </c>
      <c r="G2820" s="25">
        <v>8</v>
      </c>
      <c r="H2820" s="19" t="str">
        <f t="shared" si="49"/>
        <v>Downtown Tunnel Toward Va Beach Summer Saturday 8</v>
      </c>
      <c r="I2820" s="11">
        <f>+DT!H15</f>
        <v>1298.5</v>
      </c>
    </row>
    <row r="2821" spans="1:9" x14ac:dyDescent="0.25">
      <c r="A2821" t="s">
        <v>64</v>
      </c>
      <c r="B2821" t="s">
        <v>50</v>
      </c>
      <c r="C2821" t="s">
        <v>81</v>
      </c>
      <c r="D2821" t="s">
        <v>11</v>
      </c>
      <c r="E2821" t="s">
        <v>6</v>
      </c>
      <c r="F2821" s="19">
        <v>0.375</v>
      </c>
      <c r="G2821" s="25">
        <v>9</v>
      </c>
      <c r="H2821" s="19" t="str">
        <f t="shared" ref="H2821:H2884" si="50">+CONCATENATE(A2821," ",C2821," ",D2821," ",E2821," ",G2821)</f>
        <v>Downtown Tunnel Toward Va Beach Summer Saturday 9</v>
      </c>
      <c r="I2821" s="14">
        <f>+DT!H16</f>
        <v>1555.8333333333335</v>
      </c>
    </row>
    <row r="2822" spans="1:9" x14ac:dyDescent="0.25">
      <c r="A2822" t="s">
        <v>64</v>
      </c>
      <c r="B2822" t="s">
        <v>50</v>
      </c>
      <c r="C2822" t="s">
        <v>81</v>
      </c>
      <c r="D2822" t="s">
        <v>11</v>
      </c>
      <c r="E2822" t="s">
        <v>6</v>
      </c>
      <c r="F2822" s="19">
        <v>0.41666666666666702</v>
      </c>
      <c r="G2822" s="25">
        <v>10</v>
      </c>
      <c r="H2822" s="19" t="str">
        <f t="shared" si="50"/>
        <v>Downtown Tunnel Toward Va Beach Summer Saturday 10</v>
      </c>
      <c r="I2822" s="11">
        <f>+DT!H17</f>
        <v>1707.3333333333335</v>
      </c>
    </row>
    <row r="2823" spans="1:9" x14ac:dyDescent="0.25">
      <c r="A2823" t="s">
        <v>64</v>
      </c>
      <c r="B2823" t="s">
        <v>50</v>
      </c>
      <c r="C2823" t="s">
        <v>81</v>
      </c>
      <c r="D2823" t="s">
        <v>11</v>
      </c>
      <c r="E2823" t="s">
        <v>6</v>
      </c>
      <c r="F2823" s="19">
        <v>0.45833333333333298</v>
      </c>
      <c r="G2823" s="25">
        <v>11</v>
      </c>
      <c r="H2823" s="19" t="str">
        <f t="shared" si="50"/>
        <v>Downtown Tunnel Toward Va Beach Summer Saturday 11</v>
      </c>
      <c r="I2823" s="14">
        <f>+DT!H18</f>
        <v>1903.6666666666665</v>
      </c>
    </row>
    <row r="2824" spans="1:9" x14ac:dyDescent="0.25">
      <c r="A2824" t="s">
        <v>64</v>
      </c>
      <c r="B2824" t="s">
        <v>50</v>
      </c>
      <c r="C2824" t="s">
        <v>81</v>
      </c>
      <c r="D2824" t="s">
        <v>11</v>
      </c>
      <c r="E2824" t="s">
        <v>6</v>
      </c>
      <c r="F2824" s="19">
        <v>0.5</v>
      </c>
      <c r="G2824" s="25">
        <v>12</v>
      </c>
      <c r="H2824" s="19" t="str">
        <f t="shared" si="50"/>
        <v>Downtown Tunnel Toward Va Beach Summer Saturday 12</v>
      </c>
      <c r="I2824" s="11">
        <f>+DT!H19</f>
        <v>2055</v>
      </c>
    </row>
    <row r="2825" spans="1:9" x14ac:dyDescent="0.25">
      <c r="A2825" t="s">
        <v>64</v>
      </c>
      <c r="B2825" t="s">
        <v>50</v>
      </c>
      <c r="C2825" t="s">
        <v>81</v>
      </c>
      <c r="D2825" t="s">
        <v>11</v>
      </c>
      <c r="E2825" t="s">
        <v>6</v>
      </c>
      <c r="F2825" s="19">
        <v>0.54166666666666696</v>
      </c>
      <c r="G2825" s="25">
        <v>13</v>
      </c>
      <c r="H2825" s="19" t="str">
        <f t="shared" si="50"/>
        <v>Downtown Tunnel Toward Va Beach Summer Saturday 13</v>
      </c>
      <c r="I2825" s="14">
        <f>+DT!H20</f>
        <v>2013.6666666666667</v>
      </c>
    </row>
    <row r="2826" spans="1:9" x14ac:dyDescent="0.25">
      <c r="A2826" t="s">
        <v>64</v>
      </c>
      <c r="B2826" t="s">
        <v>50</v>
      </c>
      <c r="C2826" t="s">
        <v>81</v>
      </c>
      <c r="D2826" t="s">
        <v>11</v>
      </c>
      <c r="E2826" t="s">
        <v>6</v>
      </c>
      <c r="F2826" s="19">
        <v>0.58333333333333304</v>
      </c>
      <c r="G2826" s="25">
        <v>14</v>
      </c>
      <c r="H2826" s="19" t="str">
        <f t="shared" si="50"/>
        <v>Downtown Tunnel Toward Va Beach Summer Saturday 14</v>
      </c>
      <c r="I2826" s="11">
        <f>+DT!H21</f>
        <v>2125.8333333333335</v>
      </c>
    </row>
    <row r="2827" spans="1:9" x14ac:dyDescent="0.25">
      <c r="A2827" t="s">
        <v>64</v>
      </c>
      <c r="B2827" t="s">
        <v>50</v>
      </c>
      <c r="C2827" t="s">
        <v>81</v>
      </c>
      <c r="D2827" t="s">
        <v>11</v>
      </c>
      <c r="E2827" t="s">
        <v>6</v>
      </c>
      <c r="F2827" s="19">
        <v>0.625</v>
      </c>
      <c r="G2827" s="25">
        <v>15</v>
      </c>
      <c r="H2827" s="19" t="str">
        <f t="shared" si="50"/>
        <v>Downtown Tunnel Toward Va Beach Summer Saturday 15</v>
      </c>
      <c r="I2827" s="14">
        <f>+DT!H22</f>
        <v>2049.3333333333335</v>
      </c>
    </row>
    <row r="2828" spans="1:9" x14ac:dyDescent="0.25">
      <c r="A2828" t="s">
        <v>64</v>
      </c>
      <c r="B2828" t="s">
        <v>50</v>
      </c>
      <c r="C2828" t="s">
        <v>81</v>
      </c>
      <c r="D2828" t="s">
        <v>11</v>
      </c>
      <c r="E2828" t="s">
        <v>6</v>
      </c>
      <c r="F2828" s="19">
        <v>0.66666666666666696</v>
      </c>
      <c r="G2828" s="25">
        <v>16</v>
      </c>
      <c r="H2828" s="19" t="str">
        <f t="shared" si="50"/>
        <v>Downtown Tunnel Toward Va Beach Summer Saturday 16</v>
      </c>
      <c r="I2828" s="11">
        <f>+DT!H23</f>
        <v>2000.8333333333333</v>
      </c>
    </row>
    <row r="2829" spans="1:9" x14ac:dyDescent="0.25">
      <c r="A2829" t="s">
        <v>64</v>
      </c>
      <c r="B2829" t="s">
        <v>50</v>
      </c>
      <c r="C2829" t="s">
        <v>81</v>
      </c>
      <c r="D2829" t="s">
        <v>11</v>
      </c>
      <c r="E2829" t="s">
        <v>6</v>
      </c>
      <c r="F2829" s="19">
        <v>0.70833333333333304</v>
      </c>
      <c r="G2829" s="25">
        <v>17</v>
      </c>
      <c r="H2829" s="19" t="str">
        <f t="shared" si="50"/>
        <v>Downtown Tunnel Toward Va Beach Summer Saturday 17</v>
      </c>
      <c r="I2829" s="14">
        <f>+DT!H24</f>
        <v>1955.8333333333335</v>
      </c>
    </row>
    <row r="2830" spans="1:9" x14ac:dyDescent="0.25">
      <c r="A2830" t="s">
        <v>64</v>
      </c>
      <c r="B2830" t="s">
        <v>50</v>
      </c>
      <c r="C2830" t="s">
        <v>81</v>
      </c>
      <c r="D2830" t="s">
        <v>11</v>
      </c>
      <c r="E2830" t="s">
        <v>6</v>
      </c>
      <c r="F2830" s="19">
        <v>0.75</v>
      </c>
      <c r="G2830" s="25">
        <v>18</v>
      </c>
      <c r="H2830" s="19" t="str">
        <f t="shared" si="50"/>
        <v>Downtown Tunnel Toward Va Beach Summer Saturday 18</v>
      </c>
      <c r="I2830" s="11">
        <f>+DT!H25</f>
        <v>1720.3333333333333</v>
      </c>
    </row>
    <row r="2831" spans="1:9" x14ac:dyDescent="0.25">
      <c r="A2831" t="s">
        <v>64</v>
      </c>
      <c r="B2831" t="s">
        <v>50</v>
      </c>
      <c r="C2831" t="s">
        <v>81</v>
      </c>
      <c r="D2831" t="s">
        <v>11</v>
      </c>
      <c r="E2831" t="s">
        <v>6</v>
      </c>
      <c r="F2831" s="19">
        <v>0.79166666666666696</v>
      </c>
      <c r="G2831" s="25">
        <v>19</v>
      </c>
      <c r="H2831" s="19" t="str">
        <f t="shared" si="50"/>
        <v>Downtown Tunnel Toward Va Beach Summer Saturday 19</v>
      </c>
      <c r="I2831" s="14">
        <f>+DT!H26</f>
        <v>1469.8333333333335</v>
      </c>
    </row>
    <row r="2832" spans="1:9" x14ac:dyDescent="0.25">
      <c r="A2832" t="s">
        <v>64</v>
      </c>
      <c r="B2832" t="s">
        <v>50</v>
      </c>
      <c r="C2832" t="s">
        <v>81</v>
      </c>
      <c r="D2832" t="s">
        <v>11</v>
      </c>
      <c r="E2832" t="s">
        <v>6</v>
      </c>
      <c r="F2832" s="19">
        <v>0.83333333333333304</v>
      </c>
      <c r="G2832" s="25">
        <v>20</v>
      </c>
      <c r="H2832" s="19" t="str">
        <f t="shared" si="50"/>
        <v>Downtown Tunnel Toward Va Beach Summer Saturday 20</v>
      </c>
      <c r="I2832" s="11">
        <f>+DT!H27</f>
        <v>1270.8333333333335</v>
      </c>
    </row>
    <row r="2833" spans="1:9" x14ac:dyDescent="0.25">
      <c r="A2833" t="s">
        <v>64</v>
      </c>
      <c r="B2833" t="s">
        <v>50</v>
      </c>
      <c r="C2833" t="s">
        <v>81</v>
      </c>
      <c r="D2833" t="s">
        <v>11</v>
      </c>
      <c r="E2833" t="s">
        <v>6</v>
      </c>
      <c r="F2833" s="19">
        <v>0.875</v>
      </c>
      <c r="G2833" s="25">
        <v>21</v>
      </c>
      <c r="H2833" s="19" t="str">
        <f t="shared" si="50"/>
        <v>Downtown Tunnel Toward Va Beach Summer Saturday 21</v>
      </c>
      <c r="I2833" s="14">
        <f>+DT!H28</f>
        <v>1313.3333333333333</v>
      </c>
    </row>
    <row r="2834" spans="1:9" x14ac:dyDescent="0.25">
      <c r="A2834" t="s">
        <v>64</v>
      </c>
      <c r="B2834" t="s">
        <v>50</v>
      </c>
      <c r="C2834" t="s">
        <v>81</v>
      </c>
      <c r="D2834" t="s">
        <v>11</v>
      </c>
      <c r="E2834" t="s">
        <v>6</v>
      </c>
      <c r="F2834" s="19">
        <v>0.91666666666666696</v>
      </c>
      <c r="G2834" s="25">
        <v>22</v>
      </c>
      <c r="H2834" s="19" t="str">
        <f t="shared" si="50"/>
        <v>Downtown Tunnel Toward Va Beach Summer Saturday 22</v>
      </c>
      <c r="I2834" s="11">
        <f>+DT!H29</f>
        <v>1212.1666666666667</v>
      </c>
    </row>
    <row r="2835" spans="1:9" ht="15.75" thickBot="1" x14ac:dyDescent="0.3">
      <c r="A2835" t="s">
        <v>64</v>
      </c>
      <c r="B2835" t="s">
        <v>50</v>
      </c>
      <c r="C2835" t="s">
        <v>81</v>
      </c>
      <c r="D2835" t="s">
        <v>11</v>
      </c>
      <c r="E2835" t="s">
        <v>6</v>
      </c>
      <c r="F2835" s="19">
        <v>0.95833333333333304</v>
      </c>
      <c r="G2835" s="25">
        <v>23</v>
      </c>
      <c r="H2835" s="19" t="str">
        <f t="shared" si="50"/>
        <v>Downtown Tunnel Toward Va Beach Summer Saturday 23</v>
      </c>
      <c r="I2835" s="16">
        <f>+DT!H30</f>
        <v>1027.8333333333333</v>
      </c>
    </row>
    <row r="2836" spans="1:9" x14ac:dyDescent="0.25">
      <c r="A2836" t="s">
        <v>64</v>
      </c>
      <c r="B2836" t="s">
        <v>50</v>
      </c>
      <c r="C2836" t="s">
        <v>81</v>
      </c>
      <c r="D2836" t="s">
        <v>11</v>
      </c>
      <c r="E2836" t="s">
        <v>7</v>
      </c>
      <c r="F2836" s="19">
        <v>0</v>
      </c>
      <c r="G2836" s="25">
        <v>0</v>
      </c>
      <c r="H2836" s="19" t="str">
        <f t="shared" si="50"/>
        <v>Downtown Tunnel Toward Va Beach Summer Sunday 0</v>
      </c>
      <c r="I2836" s="13">
        <f>+DT!I7</f>
        <v>610.16666666666663</v>
      </c>
    </row>
    <row r="2837" spans="1:9" x14ac:dyDescent="0.25">
      <c r="A2837" t="s">
        <v>64</v>
      </c>
      <c r="B2837" t="s">
        <v>50</v>
      </c>
      <c r="C2837" t="s">
        <v>81</v>
      </c>
      <c r="D2837" t="s">
        <v>11</v>
      </c>
      <c r="E2837" t="s">
        <v>7</v>
      </c>
      <c r="F2837" s="19">
        <v>4.1666666666666664E-2</v>
      </c>
      <c r="G2837" s="25">
        <v>1</v>
      </c>
      <c r="H2837" s="19" t="str">
        <f t="shared" si="50"/>
        <v>Downtown Tunnel Toward Va Beach Summer Sunday 1</v>
      </c>
      <c r="I2837" s="15">
        <f>+DT!I8</f>
        <v>434.66666666666669</v>
      </c>
    </row>
    <row r="2838" spans="1:9" x14ac:dyDescent="0.25">
      <c r="A2838" t="s">
        <v>64</v>
      </c>
      <c r="B2838" t="s">
        <v>50</v>
      </c>
      <c r="C2838" t="s">
        <v>81</v>
      </c>
      <c r="D2838" t="s">
        <v>11</v>
      </c>
      <c r="E2838" t="s">
        <v>7</v>
      </c>
      <c r="F2838" s="19">
        <v>8.3333333333333329E-2</v>
      </c>
      <c r="G2838" s="25">
        <v>2</v>
      </c>
      <c r="H2838" s="19" t="str">
        <f t="shared" si="50"/>
        <v>Downtown Tunnel Toward Va Beach Summer Sunday 2</v>
      </c>
      <c r="I2838" s="13">
        <f>+DT!I9</f>
        <v>337.5</v>
      </c>
    </row>
    <row r="2839" spans="1:9" x14ac:dyDescent="0.25">
      <c r="A2839" t="s">
        <v>64</v>
      </c>
      <c r="B2839" t="s">
        <v>50</v>
      </c>
      <c r="C2839" t="s">
        <v>81</v>
      </c>
      <c r="D2839" t="s">
        <v>11</v>
      </c>
      <c r="E2839" t="s">
        <v>7</v>
      </c>
      <c r="F2839" s="19">
        <v>0.125</v>
      </c>
      <c r="G2839" s="25">
        <v>3</v>
      </c>
      <c r="H2839" s="19" t="str">
        <f t="shared" si="50"/>
        <v>Downtown Tunnel Toward Va Beach Summer Sunday 3</v>
      </c>
      <c r="I2839" s="15">
        <f>+DT!I10</f>
        <v>243.83333333333334</v>
      </c>
    </row>
    <row r="2840" spans="1:9" x14ac:dyDescent="0.25">
      <c r="A2840" t="s">
        <v>64</v>
      </c>
      <c r="B2840" t="s">
        <v>50</v>
      </c>
      <c r="C2840" t="s">
        <v>81</v>
      </c>
      <c r="D2840" t="s">
        <v>11</v>
      </c>
      <c r="E2840" t="s">
        <v>7</v>
      </c>
      <c r="F2840" s="19">
        <v>0.16666666666666699</v>
      </c>
      <c r="G2840" s="25">
        <v>4</v>
      </c>
      <c r="H2840" s="19" t="str">
        <f t="shared" si="50"/>
        <v>Downtown Tunnel Toward Va Beach Summer Sunday 4</v>
      </c>
      <c r="I2840" s="13">
        <f>+DT!I11</f>
        <v>246.83333333333331</v>
      </c>
    </row>
    <row r="2841" spans="1:9" x14ac:dyDescent="0.25">
      <c r="A2841" t="s">
        <v>64</v>
      </c>
      <c r="B2841" t="s">
        <v>50</v>
      </c>
      <c r="C2841" t="s">
        <v>81</v>
      </c>
      <c r="D2841" t="s">
        <v>11</v>
      </c>
      <c r="E2841" t="s">
        <v>7</v>
      </c>
      <c r="F2841" s="19">
        <v>0.20833333333333301</v>
      </c>
      <c r="G2841" s="25">
        <v>5</v>
      </c>
      <c r="H2841" s="19" t="str">
        <f t="shared" si="50"/>
        <v>Downtown Tunnel Toward Va Beach Summer Sunday 5</v>
      </c>
      <c r="I2841" s="15">
        <f>+DT!I12</f>
        <v>513.33333333333337</v>
      </c>
    </row>
    <row r="2842" spans="1:9" x14ac:dyDescent="0.25">
      <c r="A2842" t="s">
        <v>64</v>
      </c>
      <c r="B2842" t="s">
        <v>50</v>
      </c>
      <c r="C2842" t="s">
        <v>81</v>
      </c>
      <c r="D2842" t="s">
        <v>11</v>
      </c>
      <c r="E2842" t="s">
        <v>7</v>
      </c>
      <c r="F2842" s="19">
        <v>0.25</v>
      </c>
      <c r="G2842" s="25">
        <v>6</v>
      </c>
      <c r="H2842" s="19" t="str">
        <f t="shared" si="50"/>
        <v>Downtown Tunnel Toward Va Beach Summer Sunday 6</v>
      </c>
      <c r="I2842" s="13">
        <f>+DT!I13</f>
        <v>629.33333333333337</v>
      </c>
    </row>
    <row r="2843" spans="1:9" x14ac:dyDescent="0.25">
      <c r="A2843" t="s">
        <v>64</v>
      </c>
      <c r="B2843" t="s">
        <v>50</v>
      </c>
      <c r="C2843" t="s">
        <v>81</v>
      </c>
      <c r="D2843" t="s">
        <v>11</v>
      </c>
      <c r="E2843" t="s">
        <v>7</v>
      </c>
      <c r="F2843" s="19">
        <v>0.29166666666666702</v>
      </c>
      <c r="G2843" s="25">
        <v>7</v>
      </c>
      <c r="H2843" s="19" t="str">
        <f t="shared" si="50"/>
        <v>Downtown Tunnel Toward Va Beach Summer Sunday 7</v>
      </c>
      <c r="I2843" s="15">
        <f>+DT!I14</f>
        <v>842.5</v>
      </c>
    </row>
    <row r="2844" spans="1:9" x14ac:dyDescent="0.25">
      <c r="A2844" t="s">
        <v>64</v>
      </c>
      <c r="B2844" t="s">
        <v>50</v>
      </c>
      <c r="C2844" t="s">
        <v>81</v>
      </c>
      <c r="D2844" t="s">
        <v>11</v>
      </c>
      <c r="E2844" t="s">
        <v>7</v>
      </c>
      <c r="F2844" s="19">
        <v>0.33333333333333298</v>
      </c>
      <c r="G2844" s="25">
        <v>8</v>
      </c>
      <c r="H2844" s="19" t="str">
        <f t="shared" si="50"/>
        <v>Downtown Tunnel Toward Va Beach Summer Sunday 8</v>
      </c>
      <c r="I2844" s="13">
        <f>+DT!I15</f>
        <v>891.66666666666663</v>
      </c>
    </row>
    <row r="2845" spans="1:9" x14ac:dyDescent="0.25">
      <c r="A2845" t="s">
        <v>64</v>
      </c>
      <c r="B2845" t="s">
        <v>50</v>
      </c>
      <c r="C2845" t="s">
        <v>81</v>
      </c>
      <c r="D2845" t="s">
        <v>11</v>
      </c>
      <c r="E2845" t="s">
        <v>7</v>
      </c>
      <c r="F2845" s="19">
        <v>0.375</v>
      </c>
      <c r="G2845" s="25">
        <v>9</v>
      </c>
      <c r="H2845" s="19" t="str">
        <f t="shared" si="50"/>
        <v>Downtown Tunnel Toward Va Beach Summer Sunday 9</v>
      </c>
      <c r="I2845" s="15">
        <f>+DT!I16</f>
        <v>1183.6666666666665</v>
      </c>
    </row>
    <row r="2846" spans="1:9" x14ac:dyDescent="0.25">
      <c r="A2846" t="s">
        <v>64</v>
      </c>
      <c r="B2846" t="s">
        <v>50</v>
      </c>
      <c r="C2846" t="s">
        <v>81</v>
      </c>
      <c r="D2846" t="s">
        <v>11</v>
      </c>
      <c r="E2846" t="s">
        <v>7</v>
      </c>
      <c r="F2846" s="19">
        <v>0.41666666666666702</v>
      </c>
      <c r="G2846" s="25">
        <v>10</v>
      </c>
      <c r="H2846" s="19" t="str">
        <f t="shared" si="50"/>
        <v>Downtown Tunnel Toward Va Beach Summer Sunday 10</v>
      </c>
      <c r="I2846" s="13">
        <f>+DT!I17</f>
        <v>1465.6666666666667</v>
      </c>
    </row>
    <row r="2847" spans="1:9" x14ac:dyDescent="0.25">
      <c r="A2847" t="s">
        <v>64</v>
      </c>
      <c r="B2847" t="s">
        <v>50</v>
      </c>
      <c r="C2847" t="s">
        <v>81</v>
      </c>
      <c r="D2847" t="s">
        <v>11</v>
      </c>
      <c r="E2847" t="s">
        <v>7</v>
      </c>
      <c r="F2847" s="19">
        <v>0.45833333333333298</v>
      </c>
      <c r="G2847" s="25">
        <v>11</v>
      </c>
      <c r="H2847" s="19" t="str">
        <f t="shared" si="50"/>
        <v>Downtown Tunnel Toward Va Beach Summer Sunday 11</v>
      </c>
      <c r="I2847" s="15">
        <f>+DT!I18</f>
        <v>1473.3333333333333</v>
      </c>
    </row>
    <row r="2848" spans="1:9" x14ac:dyDescent="0.25">
      <c r="A2848" t="s">
        <v>64</v>
      </c>
      <c r="B2848" t="s">
        <v>50</v>
      </c>
      <c r="C2848" t="s">
        <v>81</v>
      </c>
      <c r="D2848" t="s">
        <v>11</v>
      </c>
      <c r="E2848" t="s">
        <v>7</v>
      </c>
      <c r="F2848" s="19">
        <v>0.5</v>
      </c>
      <c r="G2848" s="25">
        <v>12</v>
      </c>
      <c r="H2848" s="19" t="str">
        <f t="shared" si="50"/>
        <v>Downtown Tunnel Toward Va Beach Summer Sunday 12</v>
      </c>
      <c r="I2848" s="13">
        <f>+DT!I19</f>
        <v>1668.8333333333333</v>
      </c>
    </row>
    <row r="2849" spans="1:9" x14ac:dyDescent="0.25">
      <c r="A2849" t="s">
        <v>64</v>
      </c>
      <c r="B2849" t="s">
        <v>50</v>
      </c>
      <c r="C2849" t="s">
        <v>81</v>
      </c>
      <c r="D2849" t="s">
        <v>11</v>
      </c>
      <c r="E2849" t="s">
        <v>7</v>
      </c>
      <c r="F2849" s="19">
        <v>0.54166666666666696</v>
      </c>
      <c r="G2849" s="25">
        <v>13</v>
      </c>
      <c r="H2849" s="19" t="str">
        <f t="shared" si="50"/>
        <v>Downtown Tunnel Toward Va Beach Summer Sunday 13</v>
      </c>
      <c r="I2849" s="15">
        <f>+DT!I20</f>
        <v>1705.6666666666665</v>
      </c>
    </row>
    <row r="2850" spans="1:9" x14ac:dyDescent="0.25">
      <c r="A2850" t="s">
        <v>64</v>
      </c>
      <c r="B2850" t="s">
        <v>50</v>
      </c>
      <c r="C2850" t="s">
        <v>81</v>
      </c>
      <c r="D2850" t="s">
        <v>11</v>
      </c>
      <c r="E2850" t="s">
        <v>7</v>
      </c>
      <c r="F2850" s="19">
        <v>0.58333333333333304</v>
      </c>
      <c r="G2850" s="25">
        <v>14</v>
      </c>
      <c r="H2850" s="19" t="str">
        <f t="shared" si="50"/>
        <v>Downtown Tunnel Toward Va Beach Summer Sunday 14</v>
      </c>
      <c r="I2850" s="13">
        <f>+DT!I21</f>
        <v>1770.8333333333333</v>
      </c>
    </row>
    <row r="2851" spans="1:9" x14ac:dyDescent="0.25">
      <c r="A2851" t="s">
        <v>64</v>
      </c>
      <c r="B2851" t="s">
        <v>50</v>
      </c>
      <c r="C2851" t="s">
        <v>81</v>
      </c>
      <c r="D2851" t="s">
        <v>11</v>
      </c>
      <c r="E2851" t="s">
        <v>7</v>
      </c>
      <c r="F2851" s="19">
        <v>0.625</v>
      </c>
      <c r="G2851" s="25">
        <v>15</v>
      </c>
      <c r="H2851" s="19" t="str">
        <f t="shared" si="50"/>
        <v>Downtown Tunnel Toward Va Beach Summer Sunday 15</v>
      </c>
      <c r="I2851" s="15">
        <f>+DT!I22</f>
        <v>1693</v>
      </c>
    </row>
    <row r="2852" spans="1:9" x14ac:dyDescent="0.25">
      <c r="A2852" t="s">
        <v>64</v>
      </c>
      <c r="B2852" t="s">
        <v>50</v>
      </c>
      <c r="C2852" t="s">
        <v>81</v>
      </c>
      <c r="D2852" t="s">
        <v>11</v>
      </c>
      <c r="E2852" t="s">
        <v>7</v>
      </c>
      <c r="F2852" s="19">
        <v>0.66666666666666696</v>
      </c>
      <c r="G2852" s="25">
        <v>16</v>
      </c>
      <c r="H2852" s="19" t="str">
        <f t="shared" si="50"/>
        <v>Downtown Tunnel Toward Va Beach Summer Sunday 16</v>
      </c>
      <c r="I2852" s="13">
        <f>+DT!I23</f>
        <v>1606.8333333333333</v>
      </c>
    </row>
    <row r="2853" spans="1:9" x14ac:dyDescent="0.25">
      <c r="A2853" t="s">
        <v>64</v>
      </c>
      <c r="B2853" t="s">
        <v>50</v>
      </c>
      <c r="C2853" t="s">
        <v>81</v>
      </c>
      <c r="D2853" t="s">
        <v>11</v>
      </c>
      <c r="E2853" t="s">
        <v>7</v>
      </c>
      <c r="F2853" s="19">
        <v>0.70833333333333304</v>
      </c>
      <c r="G2853" s="25">
        <v>17</v>
      </c>
      <c r="H2853" s="19" t="str">
        <f t="shared" si="50"/>
        <v>Downtown Tunnel Toward Va Beach Summer Sunday 17</v>
      </c>
      <c r="I2853" s="15">
        <f>+DT!I24</f>
        <v>1541</v>
      </c>
    </row>
    <row r="2854" spans="1:9" x14ac:dyDescent="0.25">
      <c r="A2854" t="s">
        <v>64</v>
      </c>
      <c r="B2854" t="s">
        <v>50</v>
      </c>
      <c r="C2854" t="s">
        <v>81</v>
      </c>
      <c r="D2854" t="s">
        <v>11</v>
      </c>
      <c r="E2854" t="s">
        <v>7</v>
      </c>
      <c r="F2854" s="19">
        <v>0.75</v>
      </c>
      <c r="G2854" s="25">
        <v>18</v>
      </c>
      <c r="H2854" s="19" t="str">
        <f t="shared" si="50"/>
        <v>Downtown Tunnel Toward Va Beach Summer Sunday 18</v>
      </c>
      <c r="I2854" s="13">
        <f>+DT!I25</f>
        <v>1411.8333333333333</v>
      </c>
    </row>
    <row r="2855" spans="1:9" x14ac:dyDescent="0.25">
      <c r="A2855" t="s">
        <v>64</v>
      </c>
      <c r="B2855" t="s">
        <v>50</v>
      </c>
      <c r="C2855" t="s">
        <v>81</v>
      </c>
      <c r="D2855" t="s">
        <v>11</v>
      </c>
      <c r="E2855" t="s">
        <v>7</v>
      </c>
      <c r="F2855" s="19">
        <v>0.79166666666666696</v>
      </c>
      <c r="G2855" s="25">
        <v>19</v>
      </c>
      <c r="H2855" s="19" t="str">
        <f t="shared" si="50"/>
        <v>Downtown Tunnel Toward Va Beach Summer Sunday 19</v>
      </c>
      <c r="I2855" s="15">
        <f>+DT!I26</f>
        <v>1233.1666666666667</v>
      </c>
    </row>
    <row r="2856" spans="1:9" x14ac:dyDescent="0.25">
      <c r="A2856" t="s">
        <v>64</v>
      </c>
      <c r="B2856" t="s">
        <v>50</v>
      </c>
      <c r="C2856" t="s">
        <v>81</v>
      </c>
      <c r="D2856" t="s">
        <v>11</v>
      </c>
      <c r="E2856" t="s">
        <v>7</v>
      </c>
      <c r="F2856" s="19">
        <v>0.83333333333333304</v>
      </c>
      <c r="G2856" s="25">
        <v>20</v>
      </c>
      <c r="H2856" s="19" t="str">
        <f t="shared" si="50"/>
        <v>Downtown Tunnel Toward Va Beach Summer Sunday 20</v>
      </c>
      <c r="I2856" s="13">
        <f>+DT!I27</f>
        <v>952</v>
      </c>
    </row>
    <row r="2857" spans="1:9" x14ac:dyDescent="0.25">
      <c r="A2857" t="s">
        <v>64</v>
      </c>
      <c r="B2857" t="s">
        <v>50</v>
      </c>
      <c r="C2857" t="s">
        <v>81</v>
      </c>
      <c r="D2857" t="s">
        <v>11</v>
      </c>
      <c r="E2857" t="s">
        <v>7</v>
      </c>
      <c r="F2857" s="19">
        <v>0.875</v>
      </c>
      <c r="G2857" s="25">
        <v>21</v>
      </c>
      <c r="H2857" s="19" t="str">
        <f t="shared" si="50"/>
        <v>Downtown Tunnel Toward Va Beach Summer Sunday 21</v>
      </c>
      <c r="I2857" s="15">
        <f>+DT!I28</f>
        <v>826.5</v>
      </c>
    </row>
    <row r="2858" spans="1:9" x14ac:dyDescent="0.25">
      <c r="A2858" t="s">
        <v>64</v>
      </c>
      <c r="B2858" t="s">
        <v>50</v>
      </c>
      <c r="C2858" t="s">
        <v>81</v>
      </c>
      <c r="D2858" t="s">
        <v>11</v>
      </c>
      <c r="E2858" t="s">
        <v>7</v>
      </c>
      <c r="F2858" s="19">
        <v>0.91666666666666696</v>
      </c>
      <c r="G2858" s="25">
        <v>22</v>
      </c>
      <c r="H2858" s="19" t="str">
        <f t="shared" si="50"/>
        <v>Downtown Tunnel Toward Va Beach Summer Sunday 22</v>
      </c>
      <c r="I2858" s="13">
        <f>+DT!I29</f>
        <v>683.33333333333326</v>
      </c>
    </row>
    <row r="2859" spans="1:9" ht="15.75" thickBot="1" x14ac:dyDescent="0.3">
      <c r="A2859" s="29" t="s">
        <v>64</v>
      </c>
      <c r="B2859" s="29" t="s">
        <v>50</v>
      </c>
      <c r="C2859" s="29" t="s">
        <v>81</v>
      </c>
      <c r="D2859" s="29" t="s">
        <v>11</v>
      </c>
      <c r="E2859" s="29" t="s">
        <v>7</v>
      </c>
      <c r="F2859" s="30">
        <v>0.95833333333333304</v>
      </c>
      <c r="G2859" s="31">
        <v>23</v>
      </c>
      <c r="H2859" s="32" t="str">
        <f t="shared" si="50"/>
        <v>Downtown Tunnel Toward Va Beach Summer Sunday 23</v>
      </c>
      <c r="I2859" s="17">
        <f>+DT!I30</f>
        <v>504.66666666666663</v>
      </c>
    </row>
    <row r="2860" spans="1:9" x14ac:dyDescent="0.25">
      <c r="A2860" t="s">
        <v>64</v>
      </c>
      <c r="B2860" t="s">
        <v>50</v>
      </c>
      <c r="C2860" t="s">
        <v>81</v>
      </c>
      <c r="D2860" t="s">
        <v>12</v>
      </c>
      <c r="E2860" t="s">
        <v>1</v>
      </c>
      <c r="F2860" s="19">
        <v>0</v>
      </c>
      <c r="G2860" s="25">
        <v>0</v>
      </c>
      <c r="H2860" s="19" t="str">
        <f t="shared" si="50"/>
        <v>Downtown Tunnel Toward Va Beach Non-Summer Monday 0</v>
      </c>
      <c r="I2860" s="11">
        <f>+DT!C32</f>
        <v>251.2</v>
      </c>
    </row>
    <row r="2861" spans="1:9" x14ac:dyDescent="0.25">
      <c r="A2861" t="s">
        <v>64</v>
      </c>
      <c r="B2861" t="s">
        <v>50</v>
      </c>
      <c r="C2861" t="s">
        <v>81</v>
      </c>
      <c r="D2861" t="s">
        <v>12</v>
      </c>
      <c r="E2861" t="s">
        <v>1</v>
      </c>
      <c r="F2861" s="19">
        <v>4.1666666666666664E-2</v>
      </c>
      <c r="G2861" s="25">
        <v>1</v>
      </c>
      <c r="H2861" s="19" t="str">
        <f t="shared" si="50"/>
        <v>Downtown Tunnel Toward Va Beach Non-Summer Monday 1</v>
      </c>
      <c r="I2861" s="14">
        <f>+DT!C33</f>
        <v>164</v>
      </c>
    </row>
    <row r="2862" spans="1:9" x14ac:dyDescent="0.25">
      <c r="A2862" t="s">
        <v>64</v>
      </c>
      <c r="B2862" t="s">
        <v>50</v>
      </c>
      <c r="C2862" t="s">
        <v>81</v>
      </c>
      <c r="D2862" t="s">
        <v>12</v>
      </c>
      <c r="E2862" t="s">
        <v>1</v>
      </c>
      <c r="F2862" s="19">
        <v>8.3333333333333329E-2</v>
      </c>
      <c r="G2862" s="25">
        <v>2</v>
      </c>
      <c r="H2862" s="19" t="str">
        <f t="shared" si="50"/>
        <v>Downtown Tunnel Toward Va Beach Non-Summer Monday 2</v>
      </c>
      <c r="I2862" s="11">
        <f>+DT!C34</f>
        <v>150.4</v>
      </c>
    </row>
    <row r="2863" spans="1:9" x14ac:dyDescent="0.25">
      <c r="A2863" t="s">
        <v>64</v>
      </c>
      <c r="B2863" t="s">
        <v>50</v>
      </c>
      <c r="C2863" t="s">
        <v>81</v>
      </c>
      <c r="D2863" t="s">
        <v>12</v>
      </c>
      <c r="E2863" t="s">
        <v>1</v>
      </c>
      <c r="F2863" s="19">
        <v>0.125</v>
      </c>
      <c r="G2863" s="25">
        <v>3</v>
      </c>
      <c r="H2863" s="19" t="str">
        <f t="shared" si="50"/>
        <v>Downtown Tunnel Toward Va Beach Non-Summer Monday 3</v>
      </c>
      <c r="I2863" s="14">
        <f>+DT!C35</f>
        <v>178.09999999999997</v>
      </c>
    </row>
    <row r="2864" spans="1:9" x14ac:dyDescent="0.25">
      <c r="A2864" t="s">
        <v>64</v>
      </c>
      <c r="B2864" t="s">
        <v>50</v>
      </c>
      <c r="C2864" t="s">
        <v>81</v>
      </c>
      <c r="D2864" t="s">
        <v>12</v>
      </c>
      <c r="E2864" t="s">
        <v>1</v>
      </c>
      <c r="F2864" s="19">
        <v>0.16666666666666699</v>
      </c>
      <c r="G2864" s="25">
        <v>4</v>
      </c>
      <c r="H2864" s="19" t="str">
        <f t="shared" si="50"/>
        <v>Downtown Tunnel Toward Va Beach Non-Summer Monday 4</v>
      </c>
      <c r="I2864" s="11">
        <f>+DT!C36</f>
        <v>429.35</v>
      </c>
    </row>
    <row r="2865" spans="1:9" x14ac:dyDescent="0.25">
      <c r="A2865" t="s">
        <v>64</v>
      </c>
      <c r="B2865" t="s">
        <v>50</v>
      </c>
      <c r="C2865" t="s">
        <v>81</v>
      </c>
      <c r="D2865" t="s">
        <v>12</v>
      </c>
      <c r="E2865" t="s">
        <v>1</v>
      </c>
      <c r="F2865" s="19">
        <v>0.20833333333333301</v>
      </c>
      <c r="G2865" s="25">
        <v>5</v>
      </c>
      <c r="H2865" s="19" t="str">
        <f t="shared" si="50"/>
        <v>Downtown Tunnel Toward Va Beach Non-Summer Monday 5</v>
      </c>
      <c r="I2865" s="14">
        <f>+DT!C37</f>
        <v>1368.909090909091</v>
      </c>
    </row>
    <row r="2866" spans="1:9" x14ac:dyDescent="0.25">
      <c r="A2866" t="s">
        <v>64</v>
      </c>
      <c r="B2866" t="s">
        <v>50</v>
      </c>
      <c r="C2866" t="s">
        <v>81</v>
      </c>
      <c r="D2866" t="s">
        <v>12</v>
      </c>
      <c r="E2866" t="s">
        <v>1</v>
      </c>
      <c r="F2866" s="19">
        <v>0.25</v>
      </c>
      <c r="G2866" s="25">
        <v>6</v>
      </c>
      <c r="H2866" s="19" t="str">
        <f t="shared" si="50"/>
        <v>Downtown Tunnel Toward Va Beach Non-Summer Monday 6</v>
      </c>
      <c r="I2866" s="11">
        <f>+DT!C38</f>
        <v>2391.333333333333</v>
      </c>
    </row>
    <row r="2867" spans="1:9" x14ac:dyDescent="0.25">
      <c r="A2867" t="s">
        <v>64</v>
      </c>
      <c r="B2867" t="s">
        <v>50</v>
      </c>
      <c r="C2867" t="s">
        <v>81</v>
      </c>
      <c r="D2867" t="s">
        <v>12</v>
      </c>
      <c r="E2867" t="s">
        <v>1</v>
      </c>
      <c r="F2867" s="19">
        <v>0.29166666666666702</v>
      </c>
      <c r="G2867" s="25">
        <v>7</v>
      </c>
      <c r="H2867" s="19" t="str">
        <f t="shared" si="50"/>
        <v>Downtown Tunnel Toward Va Beach Non-Summer Monday 7</v>
      </c>
      <c r="I2867" s="14">
        <f>+DT!C39</f>
        <v>2536.848484848485</v>
      </c>
    </row>
    <row r="2868" spans="1:9" x14ac:dyDescent="0.25">
      <c r="A2868" t="s">
        <v>64</v>
      </c>
      <c r="B2868" t="s">
        <v>50</v>
      </c>
      <c r="C2868" t="s">
        <v>81</v>
      </c>
      <c r="D2868" t="s">
        <v>12</v>
      </c>
      <c r="E2868" t="s">
        <v>1</v>
      </c>
      <c r="F2868" s="19">
        <v>0.33333333333333298</v>
      </c>
      <c r="G2868" s="25">
        <v>8</v>
      </c>
      <c r="H2868" s="19" t="str">
        <f t="shared" si="50"/>
        <v>Downtown Tunnel Toward Va Beach Non-Summer Monday 8</v>
      </c>
      <c r="I2868" s="11">
        <f>+DT!C40</f>
        <v>2332.333333333333</v>
      </c>
    </row>
    <row r="2869" spans="1:9" x14ac:dyDescent="0.25">
      <c r="A2869" t="s">
        <v>64</v>
      </c>
      <c r="B2869" t="s">
        <v>50</v>
      </c>
      <c r="C2869" t="s">
        <v>81</v>
      </c>
      <c r="D2869" t="s">
        <v>12</v>
      </c>
      <c r="E2869" t="s">
        <v>1</v>
      </c>
      <c r="F2869" s="19">
        <v>0.375</v>
      </c>
      <c r="G2869" s="25">
        <v>9</v>
      </c>
      <c r="H2869" s="19" t="str">
        <f t="shared" si="50"/>
        <v>Downtown Tunnel Toward Va Beach Non-Summer Monday 9</v>
      </c>
      <c r="I2869" s="14">
        <f>+DT!C41</f>
        <v>1982.3333333333333</v>
      </c>
    </row>
    <row r="2870" spans="1:9" x14ac:dyDescent="0.25">
      <c r="A2870" t="s">
        <v>64</v>
      </c>
      <c r="B2870" t="s">
        <v>50</v>
      </c>
      <c r="C2870" t="s">
        <v>81</v>
      </c>
      <c r="D2870" t="s">
        <v>12</v>
      </c>
      <c r="E2870" t="s">
        <v>1</v>
      </c>
      <c r="F2870" s="19">
        <v>0.41666666666666702</v>
      </c>
      <c r="G2870" s="25">
        <v>10</v>
      </c>
      <c r="H2870" s="19" t="str">
        <f t="shared" si="50"/>
        <v>Downtown Tunnel Toward Va Beach Non-Summer Monday 10</v>
      </c>
      <c r="I2870" s="11">
        <f>+DT!C42</f>
        <v>1984.9090909090908</v>
      </c>
    </row>
    <row r="2871" spans="1:9" x14ac:dyDescent="0.25">
      <c r="A2871" t="s">
        <v>64</v>
      </c>
      <c r="B2871" t="s">
        <v>50</v>
      </c>
      <c r="C2871" t="s">
        <v>81</v>
      </c>
      <c r="D2871" t="s">
        <v>12</v>
      </c>
      <c r="E2871" t="s">
        <v>1</v>
      </c>
      <c r="F2871" s="19">
        <v>0.45833333333333298</v>
      </c>
      <c r="G2871" s="25">
        <v>11</v>
      </c>
      <c r="H2871" s="19" t="str">
        <f t="shared" si="50"/>
        <v>Downtown Tunnel Toward Va Beach Non-Summer Monday 11</v>
      </c>
      <c r="I2871" s="14">
        <f>+DT!C43</f>
        <v>2061.060606060606</v>
      </c>
    </row>
    <row r="2872" spans="1:9" x14ac:dyDescent="0.25">
      <c r="A2872" t="s">
        <v>64</v>
      </c>
      <c r="B2872" t="s">
        <v>50</v>
      </c>
      <c r="C2872" t="s">
        <v>81</v>
      </c>
      <c r="D2872" t="s">
        <v>12</v>
      </c>
      <c r="E2872" t="s">
        <v>1</v>
      </c>
      <c r="F2872" s="19">
        <v>0.5</v>
      </c>
      <c r="G2872" s="25">
        <v>12</v>
      </c>
      <c r="H2872" s="19" t="str">
        <f t="shared" si="50"/>
        <v>Downtown Tunnel Toward Va Beach Non-Summer Monday 12</v>
      </c>
      <c r="I2872" s="11">
        <f>+DT!C44</f>
        <v>2076.5757575757575</v>
      </c>
    </row>
    <row r="2873" spans="1:9" x14ac:dyDescent="0.25">
      <c r="A2873" t="s">
        <v>64</v>
      </c>
      <c r="B2873" t="s">
        <v>50</v>
      </c>
      <c r="C2873" t="s">
        <v>81</v>
      </c>
      <c r="D2873" t="s">
        <v>12</v>
      </c>
      <c r="E2873" t="s">
        <v>1</v>
      </c>
      <c r="F2873" s="19">
        <v>0.54166666666666696</v>
      </c>
      <c r="G2873" s="25">
        <v>13</v>
      </c>
      <c r="H2873" s="19" t="str">
        <f t="shared" si="50"/>
        <v>Downtown Tunnel Toward Va Beach Non-Summer Monday 13</v>
      </c>
      <c r="I2873" s="14">
        <f>+DT!C45</f>
        <v>2073.3939393939395</v>
      </c>
    </row>
    <row r="2874" spans="1:9" x14ac:dyDescent="0.25">
      <c r="A2874" t="s">
        <v>64</v>
      </c>
      <c r="B2874" t="s">
        <v>50</v>
      </c>
      <c r="C2874" t="s">
        <v>81</v>
      </c>
      <c r="D2874" t="s">
        <v>12</v>
      </c>
      <c r="E2874" t="s">
        <v>1</v>
      </c>
      <c r="F2874" s="19">
        <v>0.58333333333333304</v>
      </c>
      <c r="G2874" s="25">
        <v>14</v>
      </c>
      <c r="H2874" s="19" t="str">
        <f t="shared" si="50"/>
        <v>Downtown Tunnel Toward Va Beach Non-Summer Monday 14</v>
      </c>
      <c r="I2874" s="11">
        <f>+DT!C46</f>
        <v>2494.3939393939395</v>
      </c>
    </row>
    <row r="2875" spans="1:9" x14ac:dyDescent="0.25">
      <c r="A2875" t="s">
        <v>64</v>
      </c>
      <c r="B2875" t="s">
        <v>50</v>
      </c>
      <c r="C2875" t="s">
        <v>81</v>
      </c>
      <c r="D2875" t="s">
        <v>12</v>
      </c>
      <c r="E2875" t="s">
        <v>1</v>
      </c>
      <c r="F2875" s="19">
        <v>0.625</v>
      </c>
      <c r="G2875" s="25">
        <v>15</v>
      </c>
      <c r="H2875" s="19" t="str">
        <f t="shared" si="50"/>
        <v>Downtown Tunnel Toward Va Beach Non-Summer Monday 15</v>
      </c>
      <c r="I2875" s="14">
        <f>+DT!C47</f>
        <v>2730.5454545454545</v>
      </c>
    </row>
    <row r="2876" spans="1:9" x14ac:dyDescent="0.25">
      <c r="A2876" t="s">
        <v>64</v>
      </c>
      <c r="B2876" t="s">
        <v>50</v>
      </c>
      <c r="C2876" t="s">
        <v>81</v>
      </c>
      <c r="D2876" t="s">
        <v>12</v>
      </c>
      <c r="E2876" t="s">
        <v>1</v>
      </c>
      <c r="F2876" s="19">
        <v>0.66666666666666696</v>
      </c>
      <c r="G2876" s="25">
        <v>16</v>
      </c>
      <c r="H2876" s="19" t="str">
        <f t="shared" si="50"/>
        <v>Downtown Tunnel Toward Va Beach Non-Summer Monday 16</v>
      </c>
      <c r="I2876" s="11">
        <f>+DT!C48</f>
        <v>2591.090909090909</v>
      </c>
    </row>
    <row r="2877" spans="1:9" x14ac:dyDescent="0.25">
      <c r="A2877" t="s">
        <v>64</v>
      </c>
      <c r="B2877" t="s">
        <v>50</v>
      </c>
      <c r="C2877" t="s">
        <v>81</v>
      </c>
      <c r="D2877" t="s">
        <v>12</v>
      </c>
      <c r="E2877" t="s">
        <v>1</v>
      </c>
      <c r="F2877" s="19">
        <v>0.70833333333333304</v>
      </c>
      <c r="G2877" s="25">
        <v>17</v>
      </c>
      <c r="H2877" s="19" t="str">
        <f t="shared" si="50"/>
        <v>Downtown Tunnel Toward Va Beach Non-Summer Monday 17</v>
      </c>
      <c r="I2877" s="14">
        <f>+DT!C49</f>
        <v>2438.030303030303</v>
      </c>
    </row>
    <row r="2878" spans="1:9" x14ac:dyDescent="0.25">
      <c r="A2878" t="s">
        <v>64</v>
      </c>
      <c r="B2878" t="s">
        <v>50</v>
      </c>
      <c r="C2878" t="s">
        <v>81</v>
      </c>
      <c r="D2878" t="s">
        <v>12</v>
      </c>
      <c r="E2878" t="s">
        <v>1</v>
      </c>
      <c r="F2878" s="19">
        <v>0.75</v>
      </c>
      <c r="G2878" s="25">
        <v>18</v>
      </c>
      <c r="H2878" s="19" t="str">
        <f t="shared" si="50"/>
        <v>Downtown Tunnel Toward Va Beach Non-Summer Monday 18</v>
      </c>
      <c r="I2878" s="11">
        <f>+DT!C50</f>
        <v>1824.3333333333335</v>
      </c>
    </row>
    <row r="2879" spans="1:9" x14ac:dyDescent="0.25">
      <c r="A2879" t="s">
        <v>64</v>
      </c>
      <c r="B2879" t="s">
        <v>50</v>
      </c>
      <c r="C2879" t="s">
        <v>81</v>
      </c>
      <c r="D2879" t="s">
        <v>12</v>
      </c>
      <c r="E2879" t="s">
        <v>1</v>
      </c>
      <c r="F2879" s="19">
        <v>0.79166666666666696</v>
      </c>
      <c r="G2879" s="25">
        <v>19</v>
      </c>
      <c r="H2879" s="19" t="str">
        <f t="shared" si="50"/>
        <v>Downtown Tunnel Toward Va Beach Non-Summer Monday 19</v>
      </c>
      <c r="I2879" s="14">
        <f>+DT!C51</f>
        <v>1294.2424242424245</v>
      </c>
    </row>
    <row r="2880" spans="1:9" x14ac:dyDescent="0.25">
      <c r="A2880" t="s">
        <v>64</v>
      </c>
      <c r="B2880" t="s">
        <v>50</v>
      </c>
      <c r="C2880" t="s">
        <v>81</v>
      </c>
      <c r="D2880" t="s">
        <v>12</v>
      </c>
      <c r="E2880" t="s">
        <v>1</v>
      </c>
      <c r="F2880" s="19">
        <v>0.83333333333333304</v>
      </c>
      <c r="G2880" s="25">
        <v>20</v>
      </c>
      <c r="H2880" s="19" t="str">
        <f t="shared" si="50"/>
        <v>Downtown Tunnel Toward Va Beach Non-Summer Monday 20</v>
      </c>
      <c r="I2880" s="11">
        <f>+DT!C52</f>
        <v>926.18181818181824</v>
      </c>
    </row>
    <row r="2881" spans="1:9" x14ac:dyDescent="0.25">
      <c r="A2881" t="s">
        <v>64</v>
      </c>
      <c r="B2881" t="s">
        <v>50</v>
      </c>
      <c r="C2881" t="s">
        <v>81</v>
      </c>
      <c r="D2881" t="s">
        <v>12</v>
      </c>
      <c r="E2881" t="s">
        <v>1</v>
      </c>
      <c r="F2881" s="19">
        <v>0.875</v>
      </c>
      <c r="G2881" s="25">
        <v>21</v>
      </c>
      <c r="H2881" s="19" t="str">
        <f t="shared" si="50"/>
        <v>Downtown Tunnel Toward Va Beach Non-Summer Monday 21</v>
      </c>
      <c r="I2881" s="14">
        <f>+DT!C53</f>
        <v>728.4848484848485</v>
      </c>
    </row>
    <row r="2882" spans="1:9" x14ac:dyDescent="0.25">
      <c r="A2882" t="s">
        <v>64</v>
      </c>
      <c r="B2882" t="s">
        <v>50</v>
      </c>
      <c r="C2882" t="s">
        <v>81</v>
      </c>
      <c r="D2882" t="s">
        <v>12</v>
      </c>
      <c r="E2882" t="s">
        <v>1</v>
      </c>
      <c r="F2882" s="19">
        <v>0.91666666666666696</v>
      </c>
      <c r="G2882" s="25">
        <v>22</v>
      </c>
      <c r="H2882" s="19" t="str">
        <f t="shared" si="50"/>
        <v>Downtown Tunnel Toward Va Beach Non-Summer Monday 22</v>
      </c>
      <c r="I2882" s="11">
        <f>+DT!C54</f>
        <v>548.030303030303</v>
      </c>
    </row>
    <row r="2883" spans="1:9" ht="15.75" thickBot="1" x14ac:dyDescent="0.3">
      <c r="A2883" t="s">
        <v>64</v>
      </c>
      <c r="B2883" t="s">
        <v>50</v>
      </c>
      <c r="C2883" t="s">
        <v>81</v>
      </c>
      <c r="D2883" t="s">
        <v>12</v>
      </c>
      <c r="E2883" t="s">
        <v>1</v>
      </c>
      <c r="F2883" s="19">
        <v>0.95833333333333304</v>
      </c>
      <c r="G2883" s="25">
        <v>23</v>
      </c>
      <c r="H2883" s="19" t="str">
        <f t="shared" si="50"/>
        <v>Downtown Tunnel Toward Va Beach Non-Summer Monday 23</v>
      </c>
      <c r="I2883" s="16">
        <f>+DT!C55</f>
        <v>433.66666666666669</v>
      </c>
    </row>
    <row r="2884" spans="1:9" x14ac:dyDescent="0.25">
      <c r="A2884" t="s">
        <v>64</v>
      </c>
      <c r="B2884" t="s">
        <v>50</v>
      </c>
      <c r="C2884" t="s">
        <v>81</v>
      </c>
      <c r="D2884" t="s">
        <v>12</v>
      </c>
      <c r="E2884" t="s">
        <v>2</v>
      </c>
      <c r="F2884" s="19">
        <v>0</v>
      </c>
      <c r="G2884" s="25">
        <v>0</v>
      </c>
      <c r="H2884" s="19" t="str">
        <f t="shared" si="50"/>
        <v>Downtown Tunnel Toward Va Beach Non-Summer Tuesday 0</v>
      </c>
      <c r="I2884" s="12">
        <f>+DT!D32</f>
        <v>257.77142857142854</v>
      </c>
    </row>
    <row r="2885" spans="1:9" x14ac:dyDescent="0.25">
      <c r="A2885" t="s">
        <v>64</v>
      </c>
      <c r="B2885" t="s">
        <v>50</v>
      </c>
      <c r="C2885" t="s">
        <v>81</v>
      </c>
      <c r="D2885" t="s">
        <v>12</v>
      </c>
      <c r="E2885" t="s">
        <v>2</v>
      </c>
      <c r="F2885" s="19">
        <v>4.1666666666666664E-2</v>
      </c>
      <c r="G2885" s="25">
        <v>1</v>
      </c>
      <c r="H2885" s="19" t="str">
        <f t="shared" ref="H2885:H2948" si="51">+CONCATENATE(A2885," ",C2885," ",D2885," ",E2885," ",G2885)</f>
        <v>Downtown Tunnel Toward Va Beach Non-Summer Tuesday 1</v>
      </c>
      <c r="I2885" s="14">
        <f>+DT!D33</f>
        <v>161.74285714285713</v>
      </c>
    </row>
    <row r="2886" spans="1:9" x14ac:dyDescent="0.25">
      <c r="A2886" t="s">
        <v>64</v>
      </c>
      <c r="B2886" t="s">
        <v>50</v>
      </c>
      <c r="C2886" t="s">
        <v>81</v>
      </c>
      <c r="D2886" t="s">
        <v>12</v>
      </c>
      <c r="E2886" t="s">
        <v>2</v>
      </c>
      <c r="F2886" s="19">
        <v>8.3333333333333329E-2</v>
      </c>
      <c r="G2886" s="25">
        <v>2</v>
      </c>
      <c r="H2886" s="19" t="str">
        <f t="shared" si="51"/>
        <v>Downtown Tunnel Toward Va Beach Non-Summer Tuesday 2</v>
      </c>
      <c r="I2886" s="12">
        <f>+DT!D34</f>
        <v>149.17142857142858</v>
      </c>
    </row>
    <row r="2887" spans="1:9" x14ac:dyDescent="0.25">
      <c r="A2887" t="s">
        <v>64</v>
      </c>
      <c r="B2887" t="s">
        <v>50</v>
      </c>
      <c r="C2887" t="s">
        <v>81</v>
      </c>
      <c r="D2887" t="s">
        <v>12</v>
      </c>
      <c r="E2887" t="s">
        <v>2</v>
      </c>
      <c r="F2887" s="19">
        <v>0.125</v>
      </c>
      <c r="G2887" s="25">
        <v>3</v>
      </c>
      <c r="H2887" s="19" t="str">
        <f t="shared" si="51"/>
        <v>Downtown Tunnel Toward Va Beach Non-Summer Tuesday 3</v>
      </c>
      <c r="I2887" s="14">
        <f>+DT!D35</f>
        <v>164.94285714285715</v>
      </c>
    </row>
    <row r="2888" spans="1:9" x14ac:dyDescent="0.25">
      <c r="A2888" t="s">
        <v>64</v>
      </c>
      <c r="B2888" t="s">
        <v>50</v>
      </c>
      <c r="C2888" t="s">
        <v>81</v>
      </c>
      <c r="D2888" t="s">
        <v>12</v>
      </c>
      <c r="E2888" t="s">
        <v>2</v>
      </c>
      <c r="F2888" s="19">
        <v>0.16666666666666699</v>
      </c>
      <c r="G2888" s="25">
        <v>4</v>
      </c>
      <c r="H2888" s="19" t="str">
        <f t="shared" si="51"/>
        <v>Downtown Tunnel Toward Va Beach Non-Summer Tuesday 4</v>
      </c>
      <c r="I2888" s="12">
        <f>+DT!D36</f>
        <v>440.14285714285711</v>
      </c>
    </row>
    <row r="2889" spans="1:9" x14ac:dyDescent="0.25">
      <c r="A2889" t="s">
        <v>64</v>
      </c>
      <c r="B2889" t="s">
        <v>50</v>
      </c>
      <c r="C2889" t="s">
        <v>81</v>
      </c>
      <c r="D2889" t="s">
        <v>12</v>
      </c>
      <c r="E2889" t="s">
        <v>2</v>
      </c>
      <c r="F2889" s="19">
        <v>0.20833333333333301</v>
      </c>
      <c r="G2889" s="25">
        <v>5</v>
      </c>
      <c r="H2889" s="19" t="str">
        <f t="shared" si="51"/>
        <v>Downtown Tunnel Toward Va Beach Non-Summer Tuesday 5</v>
      </c>
      <c r="I2889" s="14">
        <f>+DT!D37</f>
        <v>1489.9142857142858</v>
      </c>
    </row>
    <row r="2890" spans="1:9" x14ac:dyDescent="0.25">
      <c r="A2890" t="s">
        <v>64</v>
      </c>
      <c r="B2890" t="s">
        <v>50</v>
      </c>
      <c r="C2890" t="s">
        <v>81</v>
      </c>
      <c r="D2890" t="s">
        <v>12</v>
      </c>
      <c r="E2890" t="s">
        <v>2</v>
      </c>
      <c r="F2890" s="19">
        <v>0.25</v>
      </c>
      <c r="G2890" s="25">
        <v>6</v>
      </c>
      <c r="H2890" s="19" t="str">
        <f t="shared" si="51"/>
        <v>Downtown Tunnel Toward Va Beach Non-Summer Tuesday 6</v>
      </c>
      <c r="I2890" s="12">
        <f>+DT!D38</f>
        <v>2600.6571428571428</v>
      </c>
    </row>
    <row r="2891" spans="1:9" x14ac:dyDescent="0.25">
      <c r="A2891" t="s">
        <v>64</v>
      </c>
      <c r="B2891" t="s">
        <v>50</v>
      </c>
      <c r="C2891" t="s">
        <v>81</v>
      </c>
      <c r="D2891" t="s">
        <v>12</v>
      </c>
      <c r="E2891" t="s">
        <v>2</v>
      </c>
      <c r="F2891" s="19">
        <v>0.29166666666666702</v>
      </c>
      <c r="G2891" s="25">
        <v>7</v>
      </c>
      <c r="H2891" s="19" t="str">
        <f t="shared" si="51"/>
        <v>Downtown Tunnel Toward Va Beach Non-Summer Tuesday 7</v>
      </c>
      <c r="I2891" s="14">
        <f>+DT!D39</f>
        <v>2830.7714285714283</v>
      </c>
    </row>
    <row r="2892" spans="1:9" x14ac:dyDescent="0.25">
      <c r="A2892" t="s">
        <v>64</v>
      </c>
      <c r="B2892" t="s">
        <v>50</v>
      </c>
      <c r="C2892" t="s">
        <v>81</v>
      </c>
      <c r="D2892" t="s">
        <v>12</v>
      </c>
      <c r="E2892" t="s">
        <v>2</v>
      </c>
      <c r="F2892" s="19">
        <v>0.33333333333333298</v>
      </c>
      <c r="G2892" s="25">
        <v>8</v>
      </c>
      <c r="H2892" s="19" t="str">
        <f t="shared" si="51"/>
        <v>Downtown Tunnel Toward Va Beach Non-Summer Tuesday 8</v>
      </c>
      <c r="I2892" s="12">
        <f>+DT!D40</f>
        <v>2573.3714285714286</v>
      </c>
    </row>
    <row r="2893" spans="1:9" x14ac:dyDescent="0.25">
      <c r="A2893" t="s">
        <v>64</v>
      </c>
      <c r="B2893" t="s">
        <v>50</v>
      </c>
      <c r="C2893" t="s">
        <v>81</v>
      </c>
      <c r="D2893" t="s">
        <v>12</v>
      </c>
      <c r="E2893" t="s">
        <v>2</v>
      </c>
      <c r="F2893" s="19">
        <v>0.375</v>
      </c>
      <c r="G2893" s="25">
        <v>9</v>
      </c>
      <c r="H2893" s="19" t="str">
        <f t="shared" si="51"/>
        <v>Downtown Tunnel Toward Va Beach Non-Summer Tuesday 9</v>
      </c>
      <c r="I2893" s="14">
        <f>+DT!D41</f>
        <v>2081.6571428571428</v>
      </c>
    </row>
    <row r="2894" spans="1:9" x14ac:dyDescent="0.25">
      <c r="A2894" t="s">
        <v>64</v>
      </c>
      <c r="B2894" t="s">
        <v>50</v>
      </c>
      <c r="C2894" t="s">
        <v>81</v>
      </c>
      <c r="D2894" t="s">
        <v>12</v>
      </c>
      <c r="E2894" t="s">
        <v>2</v>
      </c>
      <c r="F2894" s="19">
        <v>0.41666666666666702</v>
      </c>
      <c r="G2894" s="25">
        <v>10</v>
      </c>
      <c r="H2894" s="19" t="str">
        <f t="shared" si="51"/>
        <v>Downtown Tunnel Toward Va Beach Non-Summer Tuesday 10</v>
      </c>
      <c r="I2894" s="12">
        <f>+DT!D42</f>
        <v>2072.1428571428573</v>
      </c>
    </row>
    <row r="2895" spans="1:9" x14ac:dyDescent="0.25">
      <c r="A2895" t="s">
        <v>64</v>
      </c>
      <c r="B2895" t="s">
        <v>50</v>
      </c>
      <c r="C2895" t="s">
        <v>81</v>
      </c>
      <c r="D2895" t="s">
        <v>12</v>
      </c>
      <c r="E2895" t="s">
        <v>2</v>
      </c>
      <c r="F2895" s="19">
        <v>0.45833333333333298</v>
      </c>
      <c r="G2895" s="25">
        <v>11</v>
      </c>
      <c r="H2895" s="19" t="str">
        <f t="shared" si="51"/>
        <v>Downtown Tunnel Toward Va Beach Non-Summer Tuesday 11</v>
      </c>
      <c r="I2895" s="14">
        <f>+DT!D43</f>
        <v>2059.3142857142857</v>
      </c>
    </row>
    <row r="2896" spans="1:9" x14ac:dyDescent="0.25">
      <c r="A2896" t="s">
        <v>64</v>
      </c>
      <c r="B2896" t="s">
        <v>50</v>
      </c>
      <c r="C2896" t="s">
        <v>81</v>
      </c>
      <c r="D2896" t="s">
        <v>12</v>
      </c>
      <c r="E2896" t="s">
        <v>2</v>
      </c>
      <c r="F2896" s="19">
        <v>0.5</v>
      </c>
      <c r="G2896" s="25">
        <v>12</v>
      </c>
      <c r="H2896" s="19" t="str">
        <f t="shared" si="51"/>
        <v>Downtown Tunnel Toward Va Beach Non-Summer Tuesday 12</v>
      </c>
      <c r="I2896" s="12">
        <f>+DT!D44</f>
        <v>2123.7142857142858</v>
      </c>
    </row>
    <row r="2897" spans="1:9" x14ac:dyDescent="0.25">
      <c r="A2897" t="s">
        <v>64</v>
      </c>
      <c r="B2897" t="s">
        <v>50</v>
      </c>
      <c r="C2897" t="s">
        <v>81</v>
      </c>
      <c r="D2897" t="s">
        <v>12</v>
      </c>
      <c r="E2897" t="s">
        <v>2</v>
      </c>
      <c r="F2897" s="19">
        <v>0.54166666666666696</v>
      </c>
      <c r="G2897" s="25">
        <v>13</v>
      </c>
      <c r="H2897" s="19" t="str">
        <f t="shared" si="51"/>
        <v>Downtown Tunnel Toward Va Beach Non-Summer Tuesday 13</v>
      </c>
      <c r="I2897" s="14">
        <f>+DT!D45</f>
        <v>2125.5428571428574</v>
      </c>
    </row>
    <row r="2898" spans="1:9" x14ac:dyDescent="0.25">
      <c r="A2898" t="s">
        <v>64</v>
      </c>
      <c r="B2898" t="s">
        <v>50</v>
      </c>
      <c r="C2898" t="s">
        <v>81</v>
      </c>
      <c r="D2898" t="s">
        <v>12</v>
      </c>
      <c r="E2898" t="s">
        <v>2</v>
      </c>
      <c r="F2898" s="19">
        <v>0.58333333333333304</v>
      </c>
      <c r="G2898" s="25">
        <v>14</v>
      </c>
      <c r="H2898" s="19" t="str">
        <f t="shared" si="51"/>
        <v>Downtown Tunnel Toward Va Beach Non-Summer Tuesday 14</v>
      </c>
      <c r="I2898" s="12">
        <f>+DT!D46</f>
        <v>2507.6857142857143</v>
      </c>
    </row>
    <row r="2899" spans="1:9" x14ac:dyDescent="0.25">
      <c r="A2899" t="s">
        <v>64</v>
      </c>
      <c r="B2899" t="s">
        <v>50</v>
      </c>
      <c r="C2899" t="s">
        <v>81</v>
      </c>
      <c r="D2899" t="s">
        <v>12</v>
      </c>
      <c r="E2899" t="s">
        <v>2</v>
      </c>
      <c r="F2899" s="19">
        <v>0.625</v>
      </c>
      <c r="G2899" s="25">
        <v>15</v>
      </c>
      <c r="H2899" s="19" t="str">
        <f t="shared" si="51"/>
        <v>Downtown Tunnel Toward Va Beach Non-Summer Tuesday 15</v>
      </c>
      <c r="I2899" s="14">
        <f>+DT!D47</f>
        <v>2741.0571428571429</v>
      </c>
    </row>
    <row r="2900" spans="1:9" x14ac:dyDescent="0.25">
      <c r="A2900" t="s">
        <v>64</v>
      </c>
      <c r="B2900" t="s">
        <v>50</v>
      </c>
      <c r="C2900" t="s">
        <v>81</v>
      </c>
      <c r="D2900" t="s">
        <v>12</v>
      </c>
      <c r="E2900" t="s">
        <v>2</v>
      </c>
      <c r="F2900" s="19">
        <v>0.66666666666666696</v>
      </c>
      <c r="G2900" s="25">
        <v>16</v>
      </c>
      <c r="H2900" s="19" t="str">
        <f t="shared" si="51"/>
        <v>Downtown Tunnel Toward Va Beach Non-Summer Tuesday 16</v>
      </c>
      <c r="I2900" s="12">
        <f>+DT!D48</f>
        <v>2682.7142857142853</v>
      </c>
    </row>
    <row r="2901" spans="1:9" x14ac:dyDescent="0.25">
      <c r="A2901" t="s">
        <v>64</v>
      </c>
      <c r="B2901" t="s">
        <v>50</v>
      </c>
      <c r="C2901" t="s">
        <v>81</v>
      </c>
      <c r="D2901" t="s">
        <v>12</v>
      </c>
      <c r="E2901" t="s">
        <v>2</v>
      </c>
      <c r="F2901" s="19">
        <v>0.70833333333333304</v>
      </c>
      <c r="G2901" s="25">
        <v>17</v>
      </c>
      <c r="H2901" s="19" t="str">
        <f t="shared" si="51"/>
        <v>Downtown Tunnel Toward Va Beach Non-Summer Tuesday 17</v>
      </c>
      <c r="I2901" s="14">
        <f>+DT!D49</f>
        <v>2552</v>
      </c>
    </row>
    <row r="2902" spans="1:9" x14ac:dyDescent="0.25">
      <c r="A2902" t="s">
        <v>64</v>
      </c>
      <c r="B2902" t="s">
        <v>50</v>
      </c>
      <c r="C2902" t="s">
        <v>81</v>
      </c>
      <c r="D2902" t="s">
        <v>12</v>
      </c>
      <c r="E2902" t="s">
        <v>2</v>
      </c>
      <c r="F2902" s="19">
        <v>0.75</v>
      </c>
      <c r="G2902" s="25">
        <v>18</v>
      </c>
      <c r="H2902" s="19" t="str">
        <f t="shared" si="51"/>
        <v>Downtown Tunnel Toward Va Beach Non-Summer Tuesday 18</v>
      </c>
      <c r="I2902" s="12">
        <f>+DT!D50</f>
        <v>1977.0571428571427</v>
      </c>
    </row>
    <row r="2903" spans="1:9" x14ac:dyDescent="0.25">
      <c r="A2903" t="s">
        <v>64</v>
      </c>
      <c r="B2903" t="s">
        <v>50</v>
      </c>
      <c r="C2903" t="s">
        <v>81</v>
      </c>
      <c r="D2903" t="s">
        <v>12</v>
      </c>
      <c r="E2903" t="s">
        <v>2</v>
      </c>
      <c r="F2903" s="19">
        <v>0.79166666666666696</v>
      </c>
      <c r="G2903" s="25">
        <v>19</v>
      </c>
      <c r="H2903" s="19" t="str">
        <f t="shared" si="51"/>
        <v>Downtown Tunnel Toward Va Beach Non-Summer Tuesday 19</v>
      </c>
      <c r="I2903" s="14">
        <f>+DT!D51</f>
        <v>1327.1428571428569</v>
      </c>
    </row>
    <row r="2904" spans="1:9" x14ac:dyDescent="0.25">
      <c r="A2904" t="s">
        <v>64</v>
      </c>
      <c r="B2904" t="s">
        <v>50</v>
      </c>
      <c r="C2904" t="s">
        <v>81</v>
      </c>
      <c r="D2904" t="s">
        <v>12</v>
      </c>
      <c r="E2904" t="s">
        <v>2</v>
      </c>
      <c r="F2904" s="19">
        <v>0.83333333333333304</v>
      </c>
      <c r="G2904" s="25">
        <v>20</v>
      </c>
      <c r="H2904" s="19" t="str">
        <f t="shared" si="51"/>
        <v>Downtown Tunnel Toward Va Beach Non-Summer Tuesday 20</v>
      </c>
      <c r="I2904" s="12">
        <f>+DT!D52</f>
        <v>889.34285714285716</v>
      </c>
    </row>
    <row r="2905" spans="1:9" x14ac:dyDescent="0.25">
      <c r="A2905" t="s">
        <v>64</v>
      </c>
      <c r="B2905" t="s">
        <v>50</v>
      </c>
      <c r="C2905" t="s">
        <v>81</v>
      </c>
      <c r="D2905" t="s">
        <v>12</v>
      </c>
      <c r="E2905" t="s">
        <v>2</v>
      </c>
      <c r="F2905" s="19">
        <v>0.875</v>
      </c>
      <c r="G2905" s="25">
        <v>21</v>
      </c>
      <c r="H2905" s="19" t="str">
        <f t="shared" si="51"/>
        <v>Downtown Tunnel Toward Va Beach Non-Summer Tuesday 21</v>
      </c>
      <c r="I2905" s="14">
        <f>+DT!D53</f>
        <v>643.85714285714289</v>
      </c>
    </row>
    <row r="2906" spans="1:9" x14ac:dyDescent="0.25">
      <c r="A2906" t="s">
        <v>64</v>
      </c>
      <c r="B2906" t="s">
        <v>50</v>
      </c>
      <c r="C2906" t="s">
        <v>81</v>
      </c>
      <c r="D2906" t="s">
        <v>12</v>
      </c>
      <c r="E2906" t="s">
        <v>2</v>
      </c>
      <c r="F2906" s="19">
        <v>0.91666666666666696</v>
      </c>
      <c r="G2906" s="25">
        <v>22</v>
      </c>
      <c r="H2906" s="19" t="str">
        <f t="shared" si="51"/>
        <v>Downtown Tunnel Toward Va Beach Non-Summer Tuesday 22</v>
      </c>
      <c r="I2906" s="12">
        <f>+DT!D54</f>
        <v>498.8</v>
      </c>
    </row>
    <row r="2907" spans="1:9" ht="15.75" thickBot="1" x14ac:dyDescent="0.3">
      <c r="A2907" t="s">
        <v>64</v>
      </c>
      <c r="B2907" t="s">
        <v>50</v>
      </c>
      <c r="C2907" t="s">
        <v>81</v>
      </c>
      <c r="D2907" t="s">
        <v>12</v>
      </c>
      <c r="E2907" t="s">
        <v>2</v>
      </c>
      <c r="F2907" s="19">
        <v>0.95833333333333304</v>
      </c>
      <c r="G2907" s="25">
        <v>23</v>
      </c>
      <c r="H2907" s="19" t="str">
        <f t="shared" si="51"/>
        <v>Downtown Tunnel Toward Va Beach Non-Summer Tuesday 23</v>
      </c>
      <c r="I2907" s="16">
        <f>+DT!D55</f>
        <v>390</v>
      </c>
    </row>
    <row r="2908" spans="1:9" x14ac:dyDescent="0.25">
      <c r="A2908" t="s">
        <v>64</v>
      </c>
      <c r="B2908" t="s">
        <v>50</v>
      </c>
      <c r="C2908" t="s">
        <v>81</v>
      </c>
      <c r="D2908" t="s">
        <v>12</v>
      </c>
      <c r="E2908" t="s">
        <v>3</v>
      </c>
      <c r="F2908" s="19">
        <v>0</v>
      </c>
      <c r="G2908" s="25">
        <v>0</v>
      </c>
      <c r="H2908" s="19" t="str">
        <f t="shared" si="51"/>
        <v>Downtown Tunnel Toward Va Beach Non-Summer Wednesday 0</v>
      </c>
      <c r="I2908" s="11">
        <f>+DT!E32</f>
        <v>237.57142857142856</v>
      </c>
    </row>
    <row r="2909" spans="1:9" x14ac:dyDescent="0.25">
      <c r="A2909" t="s">
        <v>64</v>
      </c>
      <c r="B2909" t="s">
        <v>50</v>
      </c>
      <c r="C2909" t="s">
        <v>81</v>
      </c>
      <c r="D2909" t="s">
        <v>12</v>
      </c>
      <c r="E2909" t="s">
        <v>3</v>
      </c>
      <c r="F2909" s="19">
        <v>4.1666666666666664E-2</v>
      </c>
      <c r="G2909" s="25">
        <v>1</v>
      </c>
      <c r="H2909" s="19" t="str">
        <f t="shared" si="51"/>
        <v>Downtown Tunnel Toward Va Beach Non-Summer Wednesday 1</v>
      </c>
      <c r="I2909" s="14">
        <f>+DT!E33</f>
        <v>143.17142857142855</v>
      </c>
    </row>
    <row r="2910" spans="1:9" x14ac:dyDescent="0.25">
      <c r="A2910" t="s">
        <v>64</v>
      </c>
      <c r="B2910" t="s">
        <v>50</v>
      </c>
      <c r="C2910" t="s">
        <v>81</v>
      </c>
      <c r="D2910" t="s">
        <v>12</v>
      </c>
      <c r="E2910" t="s">
        <v>3</v>
      </c>
      <c r="F2910" s="19">
        <v>8.3333333333333329E-2</v>
      </c>
      <c r="G2910" s="25">
        <v>2</v>
      </c>
      <c r="H2910" s="19" t="str">
        <f t="shared" si="51"/>
        <v>Downtown Tunnel Toward Va Beach Non-Summer Wednesday 2</v>
      </c>
      <c r="I2910" s="11">
        <f>+DT!E34</f>
        <v>136.75714285714287</v>
      </c>
    </row>
    <row r="2911" spans="1:9" x14ac:dyDescent="0.25">
      <c r="A2911" t="s">
        <v>64</v>
      </c>
      <c r="B2911" t="s">
        <v>50</v>
      </c>
      <c r="C2911" t="s">
        <v>81</v>
      </c>
      <c r="D2911" t="s">
        <v>12</v>
      </c>
      <c r="E2911" t="s">
        <v>3</v>
      </c>
      <c r="F2911" s="19">
        <v>0.125</v>
      </c>
      <c r="G2911" s="25">
        <v>3</v>
      </c>
      <c r="H2911" s="19" t="str">
        <f t="shared" si="51"/>
        <v>Downtown Tunnel Toward Va Beach Non-Summer Wednesday 3</v>
      </c>
      <c r="I2911" s="14">
        <f>+DT!E35</f>
        <v>141.52941176470588</v>
      </c>
    </row>
    <row r="2912" spans="1:9" x14ac:dyDescent="0.25">
      <c r="A2912" t="s">
        <v>64</v>
      </c>
      <c r="B2912" t="s">
        <v>50</v>
      </c>
      <c r="C2912" t="s">
        <v>81</v>
      </c>
      <c r="D2912" t="s">
        <v>12</v>
      </c>
      <c r="E2912" t="s">
        <v>3</v>
      </c>
      <c r="F2912" s="19">
        <v>0.16666666666666699</v>
      </c>
      <c r="G2912" s="25">
        <v>4</v>
      </c>
      <c r="H2912" s="19" t="str">
        <f t="shared" si="51"/>
        <v>Downtown Tunnel Toward Va Beach Non-Summer Wednesday 4</v>
      </c>
      <c r="I2912" s="11">
        <f>+DT!E36</f>
        <v>417.14705882352939</v>
      </c>
    </row>
    <row r="2913" spans="1:9" x14ac:dyDescent="0.25">
      <c r="A2913" t="s">
        <v>64</v>
      </c>
      <c r="B2913" t="s">
        <v>50</v>
      </c>
      <c r="C2913" t="s">
        <v>81</v>
      </c>
      <c r="D2913" t="s">
        <v>12</v>
      </c>
      <c r="E2913" t="s">
        <v>3</v>
      </c>
      <c r="F2913" s="19">
        <v>0.20833333333333301</v>
      </c>
      <c r="G2913" s="25">
        <v>5</v>
      </c>
      <c r="H2913" s="19" t="str">
        <f t="shared" si="51"/>
        <v>Downtown Tunnel Toward Va Beach Non-Summer Wednesday 5</v>
      </c>
      <c r="I2913" s="14">
        <f>+DT!E37</f>
        <v>1498.0882352941176</v>
      </c>
    </row>
    <row r="2914" spans="1:9" x14ac:dyDescent="0.25">
      <c r="A2914" t="s">
        <v>64</v>
      </c>
      <c r="B2914" t="s">
        <v>50</v>
      </c>
      <c r="C2914" t="s">
        <v>81</v>
      </c>
      <c r="D2914" t="s">
        <v>12</v>
      </c>
      <c r="E2914" t="s">
        <v>3</v>
      </c>
      <c r="F2914" s="19">
        <v>0.25</v>
      </c>
      <c r="G2914" s="25">
        <v>6</v>
      </c>
      <c r="H2914" s="19" t="str">
        <f t="shared" si="51"/>
        <v>Downtown Tunnel Toward Va Beach Non-Summer Wednesday 6</v>
      </c>
      <c r="I2914" s="11">
        <f>+DT!E38</f>
        <v>2619.1470588235293</v>
      </c>
    </row>
    <row r="2915" spans="1:9" x14ac:dyDescent="0.25">
      <c r="A2915" t="s">
        <v>64</v>
      </c>
      <c r="B2915" t="s">
        <v>50</v>
      </c>
      <c r="C2915" t="s">
        <v>81</v>
      </c>
      <c r="D2915" t="s">
        <v>12</v>
      </c>
      <c r="E2915" t="s">
        <v>3</v>
      </c>
      <c r="F2915" s="19">
        <v>0.29166666666666702</v>
      </c>
      <c r="G2915" s="25">
        <v>7</v>
      </c>
      <c r="H2915" s="19" t="str">
        <f t="shared" si="51"/>
        <v>Downtown Tunnel Toward Va Beach Non-Summer Wednesday 7</v>
      </c>
      <c r="I2915" s="14">
        <f>+DT!E39</f>
        <v>2825.8823529411766</v>
      </c>
    </row>
    <row r="2916" spans="1:9" x14ac:dyDescent="0.25">
      <c r="A2916" t="s">
        <v>64</v>
      </c>
      <c r="B2916" t="s">
        <v>50</v>
      </c>
      <c r="C2916" t="s">
        <v>81</v>
      </c>
      <c r="D2916" t="s">
        <v>12</v>
      </c>
      <c r="E2916" t="s">
        <v>3</v>
      </c>
      <c r="F2916" s="19">
        <v>0.33333333333333298</v>
      </c>
      <c r="G2916" s="25">
        <v>8</v>
      </c>
      <c r="H2916" s="19" t="str">
        <f t="shared" si="51"/>
        <v>Downtown Tunnel Toward Va Beach Non-Summer Wednesday 8</v>
      </c>
      <c r="I2916" s="11">
        <f>+DT!E40</f>
        <v>2553.5294117647059</v>
      </c>
    </row>
    <row r="2917" spans="1:9" x14ac:dyDescent="0.25">
      <c r="A2917" t="s">
        <v>64</v>
      </c>
      <c r="B2917" t="s">
        <v>50</v>
      </c>
      <c r="C2917" t="s">
        <v>81</v>
      </c>
      <c r="D2917" t="s">
        <v>12</v>
      </c>
      <c r="E2917" t="s">
        <v>3</v>
      </c>
      <c r="F2917" s="19">
        <v>0.375</v>
      </c>
      <c r="G2917" s="25">
        <v>9</v>
      </c>
      <c r="H2917" s="19" t="str">
        <f t="shared" si="51"/>
        <v>Downtown Tunnel Toward Va Beach Non-Summer Wednesday 9</v>
      </c>
      <c r="I2917" s="14">
        <f>+DT!E41</f>
        <v>2089.1470588235293</v>
      </c>
    </row>
    <row r="2918" spans="1:9" x14ac:dyDescent="0.25">
      <c r="A2918" t="s">
        <v>64</v>
      </c>
      <c r="B2918" t="s">
        <v>50</v>
      </c>
      <c r="C2918" t="s">
        <v>81</v>
      </c>
      <c r="D2918" t="s">
        <v>12</v>
      </c>
      <c r="E2918" t="s">
        <v>3</v>
      </c>
      <c r="F2918" s="19">
        <v>0.41666666666666702</v>
      </c>
      <c r="G2918" s="25">
        <v>10</v>
      </c>
      <c r="H2918" s="19" t="str">
        <f t="shared" si="51"/>
        <v>Downtown Tunnel Toward Va Beach Non-Summer Wednesday 10</v>
      </c>
      <c r="I2918" s="11">
        <f>+DT!E42</f>
        <v>2117.2647058823527</v>
      </c>
    </row>
    <row r="2919" spans="1:9" x14ac:dyDescent="0.25">
      <c r="A2919" t="s">
        <v>64</v>
      </c>
      <c r="B2919" t="s">
        <v>50</v>
      </c>
      <c r="C2919" t="s">
        <v>81</v>
      </c>
      <c r="D2919" t="s">
        <v>12</v>
      </c>
      <c r="E2919" t="s">
        <v>3</v>
      </c>
      <c r="F2919" s="19">
        <v>0.45833333333333298</v>
      </c>
      <c r="G2919" s="25">
        <v>11</v>
      </c>
      <c r="H2919" s="19" t="str">
        <f t="shared" si="51"/>
        <v>Downtown Tunnel Toward Va Beach Non-Summer Wednesday 11</v>
      </c>
      <c r="I2919" s="14">
        <f>+DT!E43</f>
        <v>2165.7647058823527</v>
      </c>
    </row>
    <row r="2920" spans="1:9" x14ac:dyDescent="0.25">
      <c r="A2920" t="s">
        <v>64</v>
      </c>
      <c r="B2920" t="s">
        <v>50</v>
      </c>
      <c r="C2920" t="s">
        <v>81</v>
      </c>
      <c r="D2920" t="s">
        <v>12</v>
      </c>
      <c r="E2920" t="s">
        <v>3</v>
      </c>
      <c r="F2920" s="19">
        <v>0.5</v>
      </c>
      <c r="G2920" s="25">
        <v>12</v>
      </c>
      <c r="H2920" s="19" t="str">
        <f t="shared" si="51"/>
        <v>Downtown Tunnel Toward Va Beach Non-Summer Wednesday 12</v>
      </c>
      <c r="I2920" s="11">
        <f>+DT!E44</f>
        <v>2169.7647058823527</v>
      </c>
    </row>
    <row r="2921" spans="1:9" x14ac:dyDescent="0.25">
      <c r="A2921" t="s">
        <v>64</v>
      </c>
      <c r="B2921" t="s">
        <v>50</v>
      </c>
      <c r="C2921" t="s">
        <v>81</v>
      </c>
      <c r="D2921" t="s">
        <v>12</v>
      </c>
      <c r="E2921" t="s">
        <v>3</v>
      </c>
      <c r="F2921" s="19">
        <v>0.54166666666666696</v>
      </c>
      <c r="G2921" s="25">
        <v>13</v>
      </c>
      <c r="H2921" s="19" t="str">
        <f t="shared" si="51"/>
        <v>Downtown Tunnel Toward Va Beach Non-Summer Wednesday 13</v>
      </c>
      <c r="I2921" s="14">
        <f>+DT!E45</f>
        <v>2132.9411764705883</v>
      </c>
    </row>
    <row r="2922" spans="1:9" x14ac:dyDescent="0.25">
      <c r="A2922" t="s">
        <v>64</v>
      </c>
      <c r="B2922" t="s">
        <v>50</v>
      </c>
      <c r="C2922" t="s">
        <v>81</v>
      </c>
      <c r="D2922" t="s">
        <v>12</v>
      </c>
      <c r="E2922" t="s">
        <v>3</v>
      </c>
      <c r="F2922" s="19">
        <v>0.58333333333333304</v>
      </c>
      <c r="G2922" s="25">
        <v>14</v>
      </c>
      <c r="H2922" s="19" t="str">
        <f t="shared" si="51"/>
        <v>Downtown Tunnel Toward Va Beach Non-Summer Wednesday 14</v>
      </c>
      <c r="I2922" s="11">
        <f>+DT!E46</f>
        <v>2503.794117647059</v>
      </c>
    </row>
    <row r="2923" spans="1:9" x14ac:dyDescent="0.25">
      <c r="A2923" t="s">
        <v>64</v>
      </c>
      <c r="B2923" t="s">
        <v>50</v>
      </c>
      <c r="C2923" t="s">
        <v>81</v>
      </c>
      <c r="D2923" t="s">
        <v>12</v>
      </c>
      <c r="E2923" t="s">
        <v>3</v>
      </c>
      <c r="F2923" s="19">
        <v>0.625</v>
      </c>
      <c r="G2923" s="25">
        <v>15</v>
      </c>
      <c r="H2923" s="19" t="str">
        <f t="shared" si="51"/>
        <v>Downtown Tunnel Toward Va Beach Non-Summer Wednesday 15</v>
      </c>
      <c r="I2923" s="14">
        <f>+DT!E47</f>
        <v>2809.2647058823532</v>
      </c>
    </row>
    <row r="2924" spans="1:9" x14ac:dyDescent="0.25">
      <c r="A2924" t="s">
        <v>64</v>
      </c>
      <c r="B2924" t="s">
        <v>50</v>
      </c>
      <c r="C2924" t="s">
        <v>81</v>
      </c>
      <c r="D2924" t="s">
        <v>12</v>
      </c>
      <c r="E2924" t="s">
        <v>3</v>
      </c>
      <c r="F2924" s="19">
        <v>0.66666666666666696</v>
      </c>
      <c r="G2924" s="25">
        <v>16</v>
      </c>
      <c r="H2924" s="19" t="str">
        <f t="shared" si="51"/>
        <v>Downtown Tunnel Toward Va Beach Non-Summer Wednesday 16</v>
      </c>
      <c r="I2924" s="11">
        <f>+DT!E48</f>
        <v>2736.6470588235297</v>
      </c>
    </row>
    <row r="2925" spans="1:9" x14ac:dyDescent="0.25">
      <c r="A2925" t="s">
        <v>64</v>
      </c>
      <c r="B2925" t="s">
        <v>50</v>
      </c>
      <c r="C2925" t="s">
        <v>81</v>
      </c>
      <c r="D2925" t="s">
        <v>12</v>
      </c>
      <c r="E2925" t="s">
        <v>3</v>
      </c>
      <c r="F2925" s="19">
        <v>0.70833333333333304</v>
      </c>
      <c r="G2925" s="25">
        <v>17</v>
      </c>
      <c r="H2925" s="19" t="str">
        <f t="shared" si="51"/>
        <v>Downtown Tunnel Toward Va Beach Non-Summer Wednesday 17</v>
      </c>
      <c r="I2925" s="14">
        <f>+DT!E49</f>
        <v>2604.8529411764707</v>
      </c>
    </row>
    <row r="2926" spans="1:9" x14ac:dyDescent="0.25">
      <c r="A2926" t="s">
        <v>64</v>
      </c>
      <c r="B2926" t="s">
        <v>50</v>
      </c>
      <c r="C2926" t="s">
        <v>81</v>
      </c>
      <c r="D2926" t="s">
        <v>12</v>
      </c>
      <c r="E2926" t="s">
        <v>3</v>
      </c>
      <c r="F2926" s="19">
        <v>0.75</v>
      </c>
      <c r="G2926" s="25">
        <v>18</v>
      </c>
      <c r="H2926" s="19" t="str">
        <f t="shared" si="51"/>
        <v>Downtown Tunnel Toward Va Beach Non-Summer Wednesday 18</v>
      </c>
      <c r="I2926" s="11">
        <f>+DT!E50</f>
        <v>2089.2058823529414</v>
      </c>
    </row>
    <row r="2927" spans="1:9" x14ac:dyDescent="0.25">
      <c r="A2927" t="s">
        <v>64</v>
      </c>
      <c r="B2927" t="s">
        <v>50</v>
      </c>
      <c r="C2927" t="s">
        <v>81</v>
      </c>
      <c r="D2927" t="s">
        <v>12</v>
      </c>
      <c r="E2927" t="s">
        <v>3</v>
      </c>
      <c r="F2927" s="19">
        <v>0.79166666666666696</v>
      </c>
      <c r="G2927" s="25">
        <v>19</v>
      </c>
      <c r="H2927" s="19" t="str">
        <f t="shared" si="51"/>
        <v>Downtown Tunnel Toward Va Beach Non-Summer Wednesday 19</v>
      </c>
      <c r="I2927" s="14">
        <f>+DT!E51</f>
        <v>1401.9260504201684</v>
      </c>
    </row>
    <row r="2928" spans="1:9" x14ac:dyDescent="0.25">
      <c r="A2928" t="s">
        <v>64</v>
      </c>
      <c r="B2928" t="s">
        <v>50</v>
      </c>
      <c r="C2928" t="s">
        <v>81</v>
      </c>
      <c r="D2928" t="s">
        <v>12</v>
      </c>
      <c r="E2928" t="s">
        <v>3</v>
      </c>
      <c r="F2928" s="19">
        <v>0.83333333333333304</v>
      </c>
      <c r="G2928" s="25">
        <v>20</v>
      </c>
      <c r="H2928" s="19" t="str">
        <f t="shared" si="51"/>
        <v>Downtown Tunnel Toward Va Beach Non-Summer Wednesday 20</v>
      </c>
      <c r="I2928" s="11">
        <f>+DT!E52</f>
        <v>933.91428571428582</v>
      </c>
    </row>
    <row r="2929" spans="1:9" x14ac:dyDescent="0.25">
      <c r="A2929" t="s">
        <v>64</v>
      </c>
      <c r="B2929" t="s">
        <v>50</v>
      </c>
      <c r="C2929" t="s">
        <v>81</v>
      </c>
      <c r="D2929" t="s">
        <v>12</v>
      </c>
      <c r="E2929" t="s">
        <v>3</v>
      </c>
      <c r="F2929" s="19">
        <v>0.875</v>
      </c>
      <c r="G2929" s="25">
        <v>21</v>
      </c>
      <c r="H2929" s="19" t="str">
        <f t="shared" si="51"/>
        <v>Downtown Tunnel Toward Va Beach Non-Summer Wednesday 21</v>
      </c>
      <c r="I2929" s="14">
        <f>+DT!E53</f>
        <v>710.85714285714289</v>
      </c>
    </row>
    <row r="2930" spans="1:9" x14ac:dyDescent="0.25">
      <c r="A2930" t="s">
        <v>64</v>
      </c>
      <c r="B2930" t="s">
        <v>50</v>
      </c>
      <c r="C2930" t="s">
        <v>81</v>
      </c>
      <c r="D2930" t="s">
        <v>12</v>
      </c>
      <c r="E2930" t="s">
        <v>3</v>
      </c>
      <c r="F2930" s="19">
        <v>0.91666666666666696</v>
      </c>
      <c r="G2930" s="25">
        <v>22</v>
      </c>
      <c r="H2930" s="19" t="str">
        <f t="shared" si="51"/>
        <v>Downtown Tunnel Toward Va Beach Non-Summer Wednesday 22</v>
      </c>
      <c r="I2930" s="11">
        <f>+DT!E54</f>
        <v>529.6</v>
      </c>
    </row>
    <row r="2931" spans="1:9" ht="15.75" thickBot="1" x14ac:dyDescent="0.3">
      <c r="A2931" t="s">
        <v>64</v>
      </c>
      <c r="B2931" t="s">
        <v>50</v>
      </c>
      <c r="C2931" t="s">
        <v>81</v>
      </c>
      <c r="D2931" t="s">
        <v>12</v>
      </c>
      <c r="E2931" t="s">
        <v>3</v>
      </c>
      <c r="F2931" s="19">
        <v>0.95833333333333304</v>
      </c>
      <c r="G2931" s="25">
        <v>23</v>
      </c>
      <c r="H2931" s="19" t="str">
        <f t="shared" si="51"/>
        <v>Downtown Tunnel Toward Va Beach Non-Summer Wednesday 23</v>
      </c>
      <c r="I2931" s="16">
        <f>+DT!E55</f>
        <v>411.7714285714286</v>
      </c>
    </row>
    <row r="2932" spans="1:9" x14ac:dyDescent="0.25">
      <c r="A2932" t="s">
        <v>64</v>
      </c>
      <c r="B2932" t="s">
        <v>50</v>
      </c>
      <c r="C2932" t="s">
        <v>81</v>
      </c>
      <c r="D2932" t="s">
        <v>12</v>
      </c>
      <c r="E2932" t="s">
        <v>4</v>
      </c>
      <c r="F2932" s="19">
        <v>0</v>
      </c>
      <c r="G2932" s="25">
        <v>0</v>
      </c>
      <c r="H2932" s="19" t="str">
        <f t="shared" si="51"/>
        <v>Downtown Tunnel Toward Va Beach Non-Summer Thursday 0</v>
      </c>
      <c r="I2932" s="11">
        <f>+DT!F32</f>
        <v>254.5151515151515</v>
      </c>
    </row>
    <row r="2933" spans="1:9" x14ac:dyDescent="0.25">
      <c r="A2933" t="s">
        <v>64</v>
      </c>
      <c r="B2933" t="s">
        <v>50</v>
      </c>
      <c r="C2933" t="s">
        <v>81</v>
      </c>
      <c r="D2933" t="s">
        <v>12</v>
      </c>
      <c r="E2933" t="s">
        <v>4</v>
      </c>
      <c r="F2933" s="19">
        <v>4.1666666666666664E-2</v>
      </c>
      <c r="G2933" s="25">
        <v>1</v>
      </c>
      <c r="H2933" s="19" t="str">
        <f t="shared" si="51"/>
        <v>Downtown Tunnel Toward Va Beach Non-Summer Thursday 1</v>
      </c>
      <c r="I2933" s="14">
        <f>+DT!F33</f>
        <v>151.5151515151515</v>
      </c>
    </row>
    <row r="2934" spans="1:9" x14ac:dyDescent="0.25">
      <c r="A2934" t="s">
        <v>64</v>
      </c>
      <c r="B2934" t="s">
        <v>50</v>
      </c>
      <c r="C2934" t="s">
        <v>81</v>
      </c>
      <c r="D2934" t="s">
        <v>12</v>
      </c>
      <c r="E2934" t="s">
        <v>4</v>
      </c>
      <c r="F2934" s="19">
        <v>8.3333333333333329E-2</v>
      </c>
      <c r="G2934" s="25">
        <v>2</v>
      </c>
      <c r="H2934" s="19" t="str">
        <f t="shared" si="51"/>
        <v>Downtown Tunnel Toward Va Beach Non-Summer Thursday 2</v>
      </c>
      <c r="I2934" s="11">
        <f>+DT!F34</f>
        <v>149.45454545454544</v>
      </c>
    </row>
    <row r="2935" spans="1:9" x14ac:dyDescent="0.25">
      <c r="A2935" t="s">
        <v>64</v>
      </c>
      <c r="B2935" t="s">
        <v>50</v>
      </c>
      <c r="C2935" t="s">
        <v>81</v>
      </c>
      <c r="D2935" t="s">
        <v>12</v>
      </c>
      <c r="E2935" t="s">
        <v>4</v>
      </c>
      <c r="F2935" s="19">
        <v>0.125</v>
      </c>
      <c r="G2935" s="25">
        <v>3</v>
      </c>
      <c r="H2935" s="19" t="str">
        <f t="shared" si="51"/>
        <v>Downtown Tunnel Toward Va Beach Non-Summer Thursday 3</v>
      </c>
      <c r="I2935" s="14">
        <f>+DT!F35</f>
        <v>175.57575757575759</v>
      </c>
    </row>
    <row r="2936" spans="1:9" x14ac:dyDescent="0.25">
      <c r="A2936" t="s">
        <v>64</v>
      </c>
      <c r="B2936" t="s">
        <v>50</v>
      </c>
      <c r="C2936" t="s">
        <v>81</v>
      </c>
      <c r="D2936" t="s">
        <v>12</v>
      </c>
      <c r="E2936" t="s">
        <v>4</v>
      </c>
      <c r="F2936" s="19">
        <v>0.16666666666666699</v>
      </c>
      <c r="G2936" s="25">
        <v>4</v>
      </c>
      <c r="H2936" s="19" t="str">
        <f t="shared" si="51"/>
        <v>Downtown Tunnel Toward Va Beach Non-Summer Thursday 4</v>
      </c>
      <c r="I2936" s="11">
        <f>+DT!F36</f>
        <v>452.09090909090907</v>
      </c>
    </row>
    <row r="2937" spans="1:9" x14ac:dyDescent="0.25">
      <c r="A2937" t="s">
        <v>64</v>
      </c>
      <c r="B2937" t="s">
        <v>50</v>
      </c>
      <c r="C2937" t="s">
        <v>81</v>
      </c>
      <c r="D2937" t="s">
        <v>12</v>
      </c>
      <c r="E2937" t="s">
        <v>4</v>
      </c>
      <c r="F2937" s="19">
        <v>0.20833333333333301</v>
      </c>
      <c r="G2937" s="25">
        <v>5</v>
      </c>
      <c r="H2937" s="19" t="str">
        <f t="shared" si="51"/>
        <v>Downtown Tunnel Toward Va Beach Non-Summer Thursday 5</v>
      </c>
      <c r="I2937" s="14">
        <f>+DT!F37</f>
        <v>1498.787878787879</v>
      </c>
    </row>
    <row r="2938" spans="1:9" x14ac:dyDescent="0.25">
      <c r="A2938" t="s">
        <v>64</v>
      </c>
      <c r="B2938" t="s">
        <v>50</v>
      </c>
      <c r="C2938" t="s">
        <v>81</v>
      </c>
      <c r="D2938" t="s">
        <v>12</v>
      </c>
      <c r="E2938" t="s">
        <v>4</v>
      </c>
      <c r="F2938" s="19">
        <v>0.25</v>
      </c>
      <c r="G2938" s="25">
        <v>6</v>
      </c>
      <c r="H2938" s="19" t="str">
        <f t="shared" si="51"/>
        <v>Downtown Tunnel Toward Va Beach Non-Summer Thursday 6</v>
      </c>
      <c r="I2938" s="11">
        <f>+DT!F38</f>
        <v>2604.090909090909</v>
      </c>
    </row>
    <row r="2939" spans="1:9" x14ac:dyDescent="0.25">
      <c r="A2939" t="s">
        <v>64</v>
      </c>
      <c r="B2939" t="s">
        <v>50</v>
      </c>
      <c r="C2939" t="s">
        <v>81</v>
      </c>
      <c r="D2939" t="s">
        <v>12</v>
      </c>
      <c r="E2939" t="s">
        <v>4</v>
      </c>
      <c r="F2939" s="19">
        <v>0.29166666666666702</v>
      </c>
      <c r="G2939" s="25">
        <v>7</v>
      </c>
      <c r="H2939" s="19" t="str">
        <f t="shared" si="51"/>
        <v>Downtown Tunnel Toward Va Beach Non-Summer Thursday 7</v>
      </c>
      <c r="I2939" s="14">
        <f>+DT!F39</f>
        <v>2839.3939393939395</v>
      </c>
    </row>
    <row r="2940" spans="1:9" x14ac:dyDescent="0.25">
      <c r="A2940" t="s">
        <v>64</v>
      </c>
      <c r="B2940" t="s">
        <v>50</v>
      </c>
      <c r="C2940" t="s">
        <v>81</v>
      </c>
      <c r="D2940" t="s">
        <v>12</v>
      </c>
      <c r="E2940" t="s">
        <v>4</v>
      </c>
      <c r="F2940" s="19">
        <v>0.33333333333333298</v>
      </c>
      <c r="G2940" s="25">
        <v>8</v>
      </c>
      <c r="H2940" s="19" t="str">
        <f t="shared" si="51"/>
        <v>Downtown Tunnel Toward Va Beach Non-Summer Thursday 8</v>
      </c>
      <c r="I2940" s="11">
        <f>+DT!F40</f>
        <v>2511.030303030303</v>
      </c>
    </row>
    <row r="2941" spans="1:9" x14ac:dyDescent="0.25">
      <c r="A2941" t="s">
        <v>64</v>
      </c>
      <c r="B2941" t="s">
        <v>50</v>
      </c>
      <c r="C2941" t="s">
        <v>81</v>
      </c>
      <c r="D2941" t="s">
        <v>12</v>
      </c>
      <c r="E2941" t="s">
        <v>4</v>
      </c>
      <c r="F2941" s="19">
        <v>0.375</v>
      </c>
      <c r="G2941" s="25">
        <v>9</v>
      </c>
      <c r="H2941" s="19" t="str">
        <f t="shared" si="51"/>
        <v>Downtown Tunnel Toward Va Beach Non-Summer Thursday 9</v>
      </c>
      <c r="I2941" s="14">
        <f>+DT!F41</f>
        <v>2051.6666666666665</v>
      </c>
    </row>
    <row r="2942" spans="1:9" x14ac:dyDescent="0.25">
      <c r="A2942" t="s">
        <v>64</v>
      </c>
      <c r="B2942" t="s">
        <v>50</v>
      </c>
      <c r="C2942" t="s">
        <v>81</v>
      </c>
      <c r="D2942" t="s">
        <v>12</v>
      </c>
      <c r="E2942" t="s">
        <v>4</v>
      </c>
      <c r="F2942" s="19">
        <v>0.41666666666666702</v>
      </c>
      <c r="G2942" s="25">
        <v>10</v>
      </c>
      <c r="H2942" s="19" t="str">
        <f t="shared" si="51"/>
        <v>Downtown Tunnel Toward Va Beach Non-Summer Thursday 10</v>
      </c>
      <c r="I2942" s="11">
        <f>+DT!F42</f>
        <v>2115.939393939394</v>
      </c>
    </row>
    <row r="2943" spans="1:9" x14ac:dyDescent="0.25">
      <c r="A2943" t="s">
        <v>64</v>
      </c>
      <c r="B2943" t="s">
        <v>50</v>
      </c>
      <c r="C2943" t="s">
        <v>81</v>
      </c>
      <c r="D2943" t="s">
        <v>12</v>
      </c>
      <c r="E2943" t="s">
        <v>4</v>
      </c>
      <c r="F2943" s="19">
        <v>0.45833333333333298</v>
      </c>
      <c r="G2943" s="25">
        <v>11</v>
      </c>
      <c r="H2943" s="19" t="str">
        <f t="shared" si="51"/>
        <v>Downtown Tunnel Toward Va Beach Non-Summer Thursday 11</v>
      </c>
      <c r="I2943" s="14">
        <f>+DT!F43</f>
        <v>2135.848484848485</v>
      </c>
    </row>
    <row r="2944" spans="1:9" x14ac:dyDescent="0.25">
      <c r="A2944" t="s">
        <v>64</v>
      </c>
      <c r="B2944" t="s">
        <v>50</v>
      </c>
      <c r="C2944" t="s">
        <v>81</v>
      </c>
      <c r="D2944" t="s">
        <v>12</v>
      </c>
      <c r="E2944" t="s">
        <v>4</v>
      </c>
      <c r="F2944" s="19">
        <v>0.5</v>
      </c>
      <c r="G2944" s="25">
        <v>12</v>
      </c>
      <c r="H2944" s="19" t="str">
        <f t="shared" si="51"/>
        <v>Downtown Tunnel Toward Va Beach Non-Summer Thursday 12</v>
      </c>
      <c r="I2944" s="11">
        <f>+DT!F44</f>
        <v>2165.3939393939395</v>
      </c>
    </row>
    <row r="2945" spans="1:9" x14ac:dyDescent="0.25">
      <c r="A2945" t="s">
        <v>64</v>
      </c>
      <c r="B2945" t="s">
        <v>50</v>
      </c>
      <c r="C2945" t="s">
        <v>81</v>
      </c>
      <c r="D2945" t="s">
        <v>12</v>
      </c>
      <c r="E2945" t="s">
        <v>4</v>
      </c>
      <c r="F2945" s="19">
        <v>0.54166666666666696</v>
      </c>
      <c r="G2945" s="25">
        <v>13</v>
      </c>
      <c r="H2945" s="19" t="str">
        <f t="shared" si="51"/>
        <v>Downtown Tunnel Toward Va Beach Non-Summer Thursday 13</v>
      </c>
      <c r="I2945" s="14">
        <f>+DT!F45</f>
        <v>2024.090909090909</v>
      </c>
    </row>
    <row r="2946" spans="1:9" x14ac:dyDescent="0.25">
      <c r="A2946" t="s">
        <v>64</v>
      </c>
      <c r="B2946" t="s">
        <v>50</v>
      </c>
      <c r="C2946" t="s">
        <v>81</v>
      </c>
      <c r="D2946" t="s">
        <v>12</v>
      </c>
      <c r="E2946" t="s">
        <v>4</v>
      </c>
      <c r="F2946" s="19">
        <v>0.58333333333333304</v>
      </c>
      <c r="G2946" s="25">
        <v>14</v>
      </c>
      <c r="H2946" s="19" t="str">
        <f t="shared" si="51"/>
        <v>Downtown Tunnel Toward Va Beach Non-Summer Thursday 14</v>
      </c>
      <c r="I2946" s="11">
        <f>+DT!F46</f>
        <v>2485.575757575758</v>
      </c>
    </row>
    <row r="2947" spans="1:9" x14ac:dyDescent="0.25">
      <c r="A2947" t="s">
        <v>64</v>
      </c>
      <c r="B2947" t="s">
        <v>50</v>
      </c>
      <c r="C2947" t="s">
        <v>81</v>
      </c>
      <c r="D2947" t="s">
        <v>12</v>
      </c>
      <c r="E2947" t="s">
        <v>4</v>
      </c>
      <c r="F2947" s="19">
        <v>0.625</v>
      </c>
      <c r="G2947" s="25">
        <v>15</v>
      </c>
      <c r="H2947" s="19" t="str">
        <f t="shared" si="51"/>
        <v>Downtown Tunnel Toward Va Beach Non-Summer Thursday 15</v>
      </c>
      <c r="I2947" s="14">
        <f>+DT!F47</f>
        <v>2741.6060606060605</v>
      </c>
    </row>
    <row r="2948" spans="1:9" x14ac:dyDescent="0.25">
      <c r="A2948" t="s">
        <v>64</v>
      </c>
      <c r="B2948" t="s">
        <v>50</v>
      </c>
      <c r="C2948" t="s">
        <v>81</v>
      </c>
      <c r="D2948" t="s">
        <v>12</v>
      </c>
      <c r="E2948" t="s">
        <v>4</v>
      </c>
      <c r="F2948" s="19">
        <v>0.66666666666666696</v>
      </c>
      <c r="G2948" s="25">
        <v>16</v>
      </c>
      <c r="H2948" s="19" t="str">
        <f t="shared" si="51"/>
        <v>Downtown Tunnel Toward Va Beach Non-Summer Thursday 16</v>
      </c>
      <c r="I2948" s="11">
        <f>+DT!F48</f>
        <v>2656.4242424242429</v>
      </c>
    </row>
    <row r="2949" spans="1:9" x14ac:dyDescent="0.25">
      <c r="A2949" t="s">
        <v>64</v>
      </c>
      <c r="B2949" t="s">
        <v>50</v>
      </c>
      <c r="C2949" t="s">
        <v>81</v>
      </c>
      <c r="D2949" t="s">
        <v>12</v>
      </c>
      <c r="E2949" t="s">
        <v>4</v>
      </c>
      <c r="F2949" s="19">
        <v>0.70833333333333304</v>
      </c>
      <c r="G2949" s="25">
        <v>17</v>
      </c>
      <c r="H2949" s="19" t="str">
        <f t="shared" ref="H2949:H3012" si="52">+CONCATENATE(A2949," ",C2949," ",D2949," ",E2949," ",G2949)</f>
        <v>Downtown Tunnel Toward Va Beach Non-Summer Thursday 17</v>
      </c>
      <c r="I2949" s="14">
        <f>+DT!F49</f>
        <v>2582.272727272727</v>
      </c>
    </row>
    <row r="2950" spans="1:9" x14ac:dyDescent="0.25">
      <c r="A2950" t="s">
        <v>64</v>
      </c>
      <c r="B2950" t="s">
        <v>50</v>
      </c>
      <c r="C2950" t="s">
        <v>81</v>
      </c>
      <c r="D2950" t="s">
        <v>12</v>
      </c>
      <c r="E2950" t="s">
        <v>4</v>
      </c>
      <c r="F2950" s="19">
        <v>0.75</v>
      </c>
      <c r="G2950" s="25">
        <v>18</v>
      </c>
      <c r="H2950" s="19" t="str">
        <f t="shared" si="52"/>
        <v>Downtown Tunnel Toward Va Beach Non-Summer Thursday 18</v>
      </c>
      <c r="I2950" s="11">
        <f>+DT!F50</f>
        <v>2082.5454545454545</v>
      </c>
    </row>
    <row r="2951" spans="1:9" x14ac:dyDescent="0.25">
      <c r="A2951" t="s">
        <v>64</v>
      </c>
      <c r="B2951" t="s">
        <v>50</v>
      </c>
      <c r="C2951" t="s">
        <v>81</v>
      </c>
      <c r="D2951" t="s">
        <v>12</v>
      </c>
      <c r="E2951" t="s">
        <v>4</v>
      </c>
      <c r="F2951" s="19">
        <v>0.79166666666666696</v>
      </c>
      <c r="G2951" s="25">
        <v>19</v>
      </c>
      <c r="H2951" s="19" t="str">
        <f t="shared" si="52"/>
        <v>Downtown Tunnel Toward Va Beach Non-Summer Thursday 19</v>
      </c>
      <c r="I2951" s="14">
        <f>+DT!F51</f>
        <v>1427.7575757575758</v>
      </c>
    </row>
    <row r="2952" spans="1:9" x14ac:dyDescent="0.25">
      <c r="A2952" t="s">
        <v>64</v>
      </c>
      <c r="B2952" t="s">
        <v>50</v>
      </c>
      <c r="C2952" t="s">
        <v>81</v>
      </c>
      <c r="D2952" t="s">
        <v>12</v>
      </c>
      <c r="E2952" t="s">
        <v>4</v>
      </c>
      <c r="F2952" s="19">
        <v>0.83333333333333304</v>
      </c>
      <c r="G2952" s="25">
        <v>20</v>
      </c>
      <c r="H2952" s="19" t="str">
        <f t="shared" si="52"/>
        <v>Downtown Tunnel Toward Va Beach Non-Summer Thursday 20</v>
      </c>
      <c r="I2952" s="11">
        <f>+DT!F52</f>
        <v>985.18181818181824</v>
      </c>
    </row>
    <row r="2953" spans="1:9" x14ac:dyDescent="0.25">
      <c r="A2953" t="s">
        <v>64</v>
      </c>
      <c r="B2953" t="s">
        <v>50</v>
      </c>
      <c r="C2953" t="s">
        <v>81</v>
      </c>
      <c r="D2953" t="s">
        <v>12</v>
      </c>
      <c r="E2953" t="s">
        <v>4</v>
      </c>
      <c r="F2953" s="19">
        <v>0.875</v>
      </c>
      <c r="G2953" s="25">
        <v>21</v>
      </c>
      <c r="H2953" s="19" t="str">
        <f t="shared" si="52"/>
        <v>Downtown Tunnel Toward Va Beach Non-Summer Thursday 21</v>
      </c>
      <c r="I2953" s="14">
        <f>+DT!F53</f>
        <v>777.81818181818176</v>
      </c>
    </row>
    <row r="2954" spans="1:9" x14ac:dyDescent="0.25">
      <c r="A2954" t="s">
        <v>64</v>
      </c>
      <c r="B2954" t="s">
        <v>50</v>
      </c>
      <c r="C2954" t="s">
        <v>81</v>
      </c>
      <c r="D2954" t="s">
        <v>12</v>
      </c>
      <c r="E2954" t="s">
        <v>4</v>
      </c>
      <c r="F2954" s="19">
        <v>0.91666666666666696</v>
      </c>
      <c r="G2954" s="25">
        <v>22</v>
      </c>
      <c r="H2954" s="19" t="str">
        <f t="shared" si="52"/>
        <v>Downtown Tunnel Toward Va Beach Non-Summer Thursday 22</v>
      </c>
      <c r="I2954" s="11">
        <f>+DT!F54</f>
        <v>666.96969696969688</v>
      </c>
    </row>
    <row r="2955" spans="1:9" ht="15.75" thickBot="1" x14ac:dyDescent="0.3">
      <c r="A2955" t="s">
        <v>64</v>
      </c>
      <c r="B2955" t="s">
        <v>50</v>
      </c>
      <c r="C2955" t="s">
        <v>81</v>
      </c>
      <c r="D2955" t="s">
        <v>12</v>
      </c>
      <c r="E2955" t="s">
        <v>4</v>
      </c>
      <c r="F2955" s="19">
        <v>0.95833333333333304</v>
      </c>
      <c r="G2955" s="25">
        <v>23</v>
      </c>
      <c r="H2955" s="19" t="str">
        <f t="shared" si="52"/>
        <v>Downtown Tunnel Toward Va Beach Non-Summer Thursday 23</v>
      </c>
      <c r="I2955" s="16">
        <f>+DT!F55</f>
        <v>516.09090909090912</v>
      </c>
    </row>
    <row r="2956" spans="1:9" x14ac:dyDescent="0.25">
      <c r="A2956" t="s">
        <v>64</v>
      </c>
      <c r="B2956" t="s">
        <v>50</v>
      </c>
      <c r="C2956" t="s">
        <v>81</v>
      </c>
      <c r="D2956" t="s">
        <v>12</v>
      </c>
      <c r="E2956" t="s">
        <v>5</v>
      </c>
      <c r="F2956" s="19">
        <v>0</v>
      </c>
      <c r="G2956" s="25">
        <v>0</v>
      </c>
      <c r="H2956" s="19" t="str">
        <f t="shared" si="52"/>
        <v>Downtown Tunnel Toward Va Beach Non-Summer Friday 0</v>
      </c>
      <c r="I2956" s="11">
        <f>+DT!G32</f>
        <v>319.61764705882354</v>
      </c>
    </row>
    <row r="2957" spans="1:9" x14ac:dyDescent="0.25">
      <c r="A2957" t="s">
        <v>64</v>
      </c>
      <c r="B2957" t="s">
        <v>50</v>
      </c>
      <c r="C2957" t="s">
        <v>81</v>
      </c>
      <c r="D2957" t="s">
        <v>12</v>
      </c>
      <c r="E2957" t="s">
        <v>5</v>
      </c>
      <c r="F2957" s="19">
        <v>4.1666666666666664E-2</v>
      </c>
      <c r="G2957" s="25">
        <v>1</v>
      </c>
      <c r="H2957" s="19" t="str">
        <f t="shared" si="52"/>
        <v>Downtown Tunnel Toward Va Beach Non-Summer Friday 1</v>
      </c>
      <c r="I2957" s="14">
        <f>+DT!G33</f>
        <v>207.79411764705881</v>
      </c>
    </row>
    <row r="2958" spans="1:9" x14ac:dyDescent="0.25">
      <c r="A2958" t="s">
        <v>64</v>
      </c>
      <c r="B2958" t="s">
        <v>50</v>
      </c>
      <c r="C2958" t="s">
        <v>81</v>
      </c>
      <c r="D2958" t="s">
        <v>12</v>
      </c>
      <c r="E2958" t="s">
        <v>5</v>
      </c>
      <c r="F2958" s="19">
        <v>8.3333333333333329E-2</v>
      </c>
      <c r="G2958" s="25">
        <v>2</v>
      </c>
      <c r="H2958" s="19" t="str">
        <f t="shared" si="52"/>
        <v>Downtown Tunnel Toward Va Beach Non-Summer Friday 2</v>
      </c>
      <c r="I2958" s="11">
        <f>+DT!G34</f>
        <v>177.61764705882354</v>
      </c>
    </row>
    <row r="2959" spans="1:9" x14ac:dyDescent="0.25">
      <c r="A2959" t="s">
        <v>64</v>
      </c>
      <c r="B2959" t="s">
        <v>50</v>
      </c>
      <c r="C2959" t="s">
        <v>81</v>
      </c>
      <c r="D2959" t="s">
        <v>12</v>
      </c>
      <c r="E2959" t="s">
        <v>5</v>
      </c>
      <c r="F2959" s="19">
        <v>0.125</v>
      </c>
      <c r="G2959" s="25">
        <v>3</v>
      </c>
      <c r="H2959" s="19" t="str">
        <f t="shared" si="52"/>
        <v>Downtown Tunnel Toward Va Beach Non-Summer Friday 3</v>
      </c>
      <c r="I2959" s="14">
        <f>+DT!G35</f>
        <v>197.88235294117646</v>
      </c>
    </row>
    <row r="2960" spans="1:9" x14ac:dyDescent="0.25">
      <c r="A2960" t="s">
        <v>64</v>
      </c>
      <c r="B2960" t="s">
        <v>50</v>
      </c>
      <c r="C2960" t="s">
        <v>81</v>
      </c>
      <c r="D2960" t="s">
        <v>12</v>
      </c>
      <c r="E2960" t="s">
        <v>5</v>
      </c>
      <c r="F2960" s="19">
        <v>0.16666666666666699</v>
      </c>
      <c r="G2960" s="25">
        <v>4</v>
      </c>
      <c r="H2960" s="19" t="str">
        <f t="shared" si="52"/>
        <v>Downtown Tunnel Toward Va Beach Non-Summer Friday 4</v>
      </c>
      <c r="I2960" s="11">
        <f>+DT!G36</f>
        <v>459.97058823529414</v>
      </c>
    </row>
    <row r="2961" spans="1:9" x14ac:dyDescent="0.25">
      <c r="A2961" t="s">
        <v>64</v>
      </c>
      <c r="B2961" t="s">
        <v>50</v>
      </c>
      <c r="C2961" t="s">
        <v>81</v>
      </c>
      <c r="D2961" t="s">
        <v>12</v>
      </c>
      <c r="E2961" t="s">
        <v>5</v>
      </c>
      <c r="F2961" s="19">
        <v>0.20833333333333301</v>
      </c>
      <c r="G2961" s="25">
        <v>5</v>
      </c>
      <c r="H2961" s="19" t="str">
        <f t="shared" si="52"/>
        <v>Downtown Tunnel Toward Va Beach Non-Summer Friday 5</v>
      </c>
      <c r="I2961" s="14">
        <f>+DT!G37</f>
        <v>1447.0294117647059</v>
      </c>
    </row>
    <row r="2962" spans="1:9" x14ac:dyDescent="0.25">
      <c r="A2962" t="s">
        <v>64</v>
      </c>
      <c r="B2962" t="s">
        <v>50</v>
      </c>
      <c r="C2962" t="s">
        <v>81</v>
      </c>
      <c r="D2962" t="s">
        <v>12</v>
      </c>
      <c r="E2962" t="s">
        <v>5</v>
      </c>
      <c r="F2962" s="19">
        <v>0.25</v>
      </c>
      <c r="G2962" s="25">
        <v>6</v>
      </c>
      <c r="H2962" s="19" t="str">
        <f t="shared" si="52"/>
        <v>Downtown Tunnel Toward Va Beach Non-Summer Friday 6</v>
      </c>
      <c r="I2962" s="11">
        <f>+DT!G38</f>
        <v>2533.3529411764707</v>
      </c>
    </row>
    <row r="2963" spans="1:9" x14ac:dyDescent="0.25">
      <c r="A2963" t="s">
        <v>64</v>
      </c>
      <c r="B2963" t="s">
        <v>50</v>
      </c>
      <c r="C2963" t="s">
        <v>81</v>
      </c>
      <c r="D2963" t="s">
        <v>12</v>
      </c>
      <c r="E2963" t="s">
        <v>5</v>
      </c>
      <c r="F2963" s="19">
        <v>0.29166666666666702</v>
      </c>
      <c r="G2963" s="25">
        <v>7</v>
      </c>
      <c r="H2963" s="19" t="str">
        <f t="shared" si="52"/>
        <v>Downtown Tunnel Toward Va Beach Non-Summer Friday 7</v>
      </c>
      <c r="I2963" s="14">
        <f>+DT!G39</f>
        <v>2809.3529411764707</v>
      </c>
    </row>
    <row r="2964" spans="1:9" x14ac:dyDescent="0.25">
      <c r="A2964" t="s">
        <v>64</v>
      </c>
      <c r="B2964" t="s">
        <v>50</v>
      </c>
      <c r="C2964" t="s">
        <v>81</v>
      </c>
      <c r="D2964" t="s">
        <v>12</v>
      </c>
      <c r="E2964" t="s">
        <v>5</v>
      </c>
      <c r="F2964" s="19">
        <v>0.33333333333333298</v>
      </c>
      <c r="G2964" s="25">
        <v>8</v>
      </c>
      <c r="H2964" s="19" t="str">
        <f t="shared" si="52"/>
        <v>Downtown Tunnel Toward Va Beach Non-Summer Friday 8</v>
      </c>
      <c r="I2964" s="11">
        <f>+DT!G40</f>
        <v>2486.2941176470586</v>
      </c>
    </row>
    <row r="2965" spans="1:9" x14ac:dyDescent="0.25">
      <c r="A2965" t="s">
        <v>64</v>
      </c>
      <c r="B2965" t="s">
        <v>50</v>
      </c>
      <c r="C2965" t="s">
        <v>81</v>
      </c>
      <c r="D2965" t="s">
        <v>12</v>
      </c>
      <c r="E2965" t="s">
        <v>5</v>
      </c>
      <c r="F2965" s="19">
        <v>0.375</v>
      </c>
      <c r="G2965" s="25">
        <v>9</v>
      </c>
      <c r="H2965" s="19" t="str">
        <f t="shared" si="52"/>
        <v>Downtown Tunnel Toward Va Beach Non-Summer Friday 9</v>
      </c>
      <c r="I2965" s="14">
        <f>+DT!G41</f>
        <v>2053.8823529411766</v>
      </c>
    </row>
    <row r="2966" spans="1:9" x14ac:dyDescent="0.25">
      <c r="A2966" t="s">
        <v>64</v>
      </c>
      <c r="B2966" t="s">
        <v>50</v>
      </c>
      <c r="C2966" t="s">
        <v>81</v>
      </c>
      <c r="D2966" t="s">
        <v>12</v>
      </c>
      <c r="E2966" t="s">
        <v>5</v>
      </c>
      <c r="F2966" s="19">
        <v>0.41666666666666702</v>
      </c>
      <c r="G2966" s="25">
        <v>10</v>
      </c>
      <c r="H2966" s="19" t="str">
        <f t="shared" si="52"/>
        <v>Downtown Tunnel Toward Va Beach Non-Summer Friday 10</v>
      </c>
      <c r="I2966" s="11">
        <f>+DT!G42</f>
        <v>2231.3235294117649</v>
      </c>
    </row>
    <row r="2967" spans="1:9" x14ac:dyDescent="0.25">
      <c r="A2967" t="s">
        <v>64</v>
      </c>
      <c r="B2967" t="s">
        <v>50</v>
      </c>
      <c r="C2967" t="s">
        <v>81</v>
      </c>
      <c r="D2967" t="s">
        <v>12</v>
      </c>
      <c r="E2967" t="s">
        <v>5</v>
      </c>
      <c r="F2967" s="19">
        <v>0.45833333333333298</v>
      </c>
      <c r="G2967" s="25">
        <v>11</v>
      </c>
      <c r="H2967" s="19" t="str">
        <f t="shared" si="52"/>
        <v>Downtown Tunnel Toward Va Beach Non-Summer Friday 11</v>
      </c>
      <c r="I2967" s="14">
        <f>+DT!G43</f>
        <v>2322.205882352941</v>
      </c>
    </row>
    <row r="2968" spans="1:9" x14ac:dyDescent="0.25">
      <c r="A2968" t="s">
        <v>64</v>
      </c>
      <c r="B2968" t="s">
        <v>50</v>
      </c>
      <c r="C2968" t="s">
        <v>81</v>
      </c>
      <c r="D2968" t="s">
        <v>12</v>
      </c>
      <c r="E2968" t="s">
        <v>5</v>
      </c>
      <c r="F2968" s="19">
        <v>0.5</v>
      </c>
      <c r="G2968" s="25">
        <v>12</v>
      </c>
      <c r="H2968" s="19" t="str">
        <f t="shared" si="52"/>
        <v>Downtown Tunnel Toward Va Beach Non-Summer Friday 12</v>
      </c>
      <c r="I2968" s="11">
        <f>+DT!G44</f>
        <v>2474.0294117647059</v>
      </c>
    </row>
    <row r="2969" spans="1:9" x14ac:dyDescent="0.25">
      <c r="A2969" t="s">
        <v>64</v>
      </c>
      <c r="B2969" t="s">
        <v>50</v>
      </c>
      <c r="C2969" t="s">
        <v>81</v>
      </c>
      <c r="D2969" t="s">
        <v>12</v>
      </c>
      <c r="E2969" t="s">
        <v>5</v>
      </c>
      <c r="F2969" s="19">
        <v>0.54166666666666696</v>
      </c>
      <c r="G2969" s="25">
        <v>13</v>
      </c>
      <c r="H2969" s="19" t="str">
        <f t="shared" si="52"/>
        <v>Downtown Tunnel Toward Va Beach Non-Summer Friday 13</v>
      </c>
      <c r="I2969" s="14">
        <f>+DT!G45</f>
        <v>2406.9411764705883</v>
      </c>
    </row>
    <row r="2970" spans="1:9" x14ac:dyDescent="0.25">
      <c r="A2970" t="s">
        <v>64</v>
      </c>
      <c r="B2970" t="s">
        <v>50</v>
      </c>
      <c r="C2970" t="s">
        <v>81</v>
      </c>
      <c r="D2970" t="s">
        <v>12</v>
      </c>
      <c r="E2970" t="s">
        <v>5</v>
      </c>
      <c r="F2970" s="19">
        <v>0.58333333333333304</v>
      </c>
      <c r="G2970" s="25">
        <v>14</v>
      </c>
      <c r="H2970" s="19" t="str">
        <f t="shared" si="52"/>
        <v>Downtown Tunnel Toward Va Beach Non-Summer Friday 14</v>
      </c>
      <c r="I2970" s="11">
        <f>+DT!G46</f>
        <v>2606.0294117647059</v>
      </c>
    </row>
    <row r="2971" spans="1:9" x14ac:dyDescent="0.25">
      <c r="A2971" t="s">
        <v>64</v>
      </c>
      <c r="B2971" t="s">
        <v>50</v>
      </c>
      <c r="C2971" t="s">
        <v>81</v>
      </c>
      <c r="D2971" t="s">
        <v>12</v>
      </c>
      <c r="E2971" t="s">
        <v>5</v>
      </c>
      <c r="F2971" s="19">
        <v>0.625</v>
      </c>
      <c r="G2971" s="25">
        <v>15</v>
      </c>
      <c r="H2971" s="19" t="str">
        <f t="shared" si="52"/>
        <v>Downtown Tunnel Toward Va Beach Non-Summer Friday 15</v>
      </c>
      <c r="I2971" s="14">
        <f>+DT!G47</f>
        <v>2706.4411764705883</v>
      </c>
    </row>
    <row r="2972" spans="1:9" x14ac:dyDescent="0.25">
      <c r="A2972" t="s">
        <v>64</v>
      </c>
      <c r="B2972" t="s">
        <v>50</v>
      </c>
      <c r="C2972" t="s">
        <v>81</v>
      </c>
      <c r="D2972" t="s">
        <v>12</v>
      </c>
      <c r="E2972" t="s">
        <v>5</v>
      </c>
      <c r="F2972" s="19">
        <v>0.66666666666666696</v>
      </c>
      <c r="G2972" s="25">
        <v>16</v>
      </c>
      <c r="H2972" s="19" t="str">
        <f t="shared" si="52"/>
        <v>Downtown Tunnel Toward Va Beach Non-Summer Friday 16</v>
      </c>
      <c r="I2972" s="11">
        <f>+DT!G48</f>
        <v>2672.3235294117649</v>
      </c>
    </row>
    <row r="2973" spans="1:9" x14ac:dyDescent="0.25">
      <c r="A2973" t="s">
        <v>64</v>
      </c>
      <c r="B2973" t="s">
        <v>50</v>
      </c>
      <c r="C2973" t="s">
        <v>81</v>
      </c>
      <c r="D2973" t="s">
        <v>12</v>
      </c>
      <c r="E2973" t="s">
        <v>5</v>
      </c>
      <c r="F2973" s="19">
        <v>0.70833333333333304</v>
      </c>
      <c r="G2973" s="25">
        <v>17</v>
      </c>
      <c r="H2973" s="19" t="str">
        <f t="shared" si="52"/>
        <v>Downtown Tunnel Toward Va Beach Non-Summer Friday 17</v>
      </c>
      <c r="I2973" s="14">
        <f>+DT!G49</f>
        <v>2600.794117647059</v>
      </c>
    </row>
    <row r="2974" spans="1:9" x14ac:dyDescent="0.25">
      <c r="A2974" t="s">
        <v>64</v>
      </c>
      <c r="B2974" t="s">
        <v>50</v>
      </c>
      <c r="C2974" t="s">
        <v>81</v>
      </c>
      <c r="D2974" t="s">
        <v>12</v>
      </c>
      <c r="E2974" t="s">
        <v>5</v>
      </c>
      <c r="F2974" s="19">
        <v>0.75</v>
      </c>
      <c r="G2974" s="25">
        <v>18</v>
      </c>
      <c r="H2974" s="19" t="str">
        <f t="shared" si="52"/>
        <v>Downtown Tunnel Toward Va Beach Non-Summer Friday 18</v>
      </c>
      <c r="I2974" s="11">
        <f>+DT!G50</f>
        <v>2249.1176470588234</v>
      </c>
    </row>
    <row r="2975" spans="1:9" x14ac:dyDescent="0.25">
      <c r="A2975" t="s">
        <v>64</v>
      </c>
      <c r="B2975" t="s">
        <v>50</v>
      </c>
      <c r="C2975" t="s">
        <v>81</v>
      </c>
      <c r="D2975" t="s">
        <v>12</v>
      </c>
      <c r="E2975" t="s">
        <v>5</v>
      </c>
      <c r="F2975" s="19">
        <v>0.79166666666666696</v>
      </c>
      <c r="G2975" s="25">
        <v>19</v>
      </c>
      <c r="H2975" s="19" t="str">
        <f t="shared" si="52"/>
        <v>Downtown Tunnel Toward Va Beach Non-Summer Friday 19</v>
      </c>
      <c r="I2975" s="14">
        <f>+DT!G51</f>
        <v>1645.0588235294117</v>
      </c>
    </row>
    <row r="2976" spans="1:9" x14ac:dyDescent="0.25">
      <c r="A2976" t="s">
        <v>64</v>
      </c>
      <c r="B2976" t="s">
        <v>50</v>
      </c>
      <c r="C2976" t="s">
        <v>81</v>
      </c>
      <c r="D2976" t="s">
        <v>12</v>
      </c>
      <c r="E2976" t="s">
        <v>5</v>
      </c>
      <c r="F2976" s="19">
        <v>0.83333333333333304</v>
      </c>
      <c r="G2976" s="25">
        <v>20</v>
      </c>
      <c r="H2976" s="19" t="str">
        <f t="shared" si="52"/>
        <v>Downtown Tunnel Toward Va Beach Non-Summer Friday 20</v>
      </c>
      <c r="I2976" s="11">
        <f>+DT!G52</f>
        <v>1328.6939393939394</v>
      </c>
    </row>
    <row r="2977" spans="1:9" x14ac:dyDescent="0.25">
      <c r="A2977" t="s">
        <v>64</v>
      </c>
      <c r="B2977" t="s">
        <v>50</v>
      </c>
      <c r="C2977" t="s">
        <v>81</v>
      </c>
      <c r="D2977" t="s">
        <v>12</v>
      </c>
      <c r="E2977" t="s">
        <v>5</v>
      </c>
      <c r="F2977" s="19">
        <v>0.875</v>
      </c>
      <c r="G2977" s="25">
        <v>21</v>
      </c>
      <c r="H2977" s="19" t="str">
        <f t="shared" si="52"/>
        <v>Downtown Tunnel Toward Va Beach Non-Summer Friday 21</v>
      </c>
      <c r="I2977" s="14">
        <f>+DT!G53</f>
        <v>1162.5999999999999</v>
      </c>
    </row>
    <row r="2978" spans="1:9" x14ac:dyDescent="0.25">
      <c r="A2978" t="s">
        <v>64</v>
      </c>
      <c r="B2978" t="s">
        <v>50</v>
      </c>
      <c r="C2978" t="s">
        <v>81</v>
      </c>
      <c r="D2978" t="s">
        <v>12</v>
      </c>
      <c r="E2978" t="s">
        <v>5</v>
      </c>
      <c r="F2978" s="19">
        <v>0.91666666666666696</v>
      </c>
      <c r="G2978" s="25">
        <v>22</v>
      </c>
      <c r="H2978" s="19" t="str">
        <f t="shared" si="52"/>
        <v>Downtown Tunnel Toward Va Beach Non-Summer Friday 22</v>
      </c>
      <c r="I2978" s="11">
        <f>+DT!G54</f>
        <v>1094.6000000000001</v>
      </c>
    </row>
    <row r="2979" spans="1:9" ht="15.75" thickBot="1" x14ac:dyDescent="0.3">
      <c r="A2979" t="s">
        <v>64</v>
      </c>
      <c r="B2979" t="s">
        <v>50</v>
      </c>
      <c r="C2979" t="s">
        <v>81</v>
      </c>
      <c r="D2979" t="s">
        <v>12</v>
      </c>
      <c r="E2979" t="s">
        <v>5</v>
      </c>
      <c r="F2979" s="19">
        <v>0.95833333333333304</v>
      </c>
      <c r="G2979" s="25">
        <v>23</v>
      </c>
      <c r="H2979" s="19" t="str">
        <f t="shared" si="52"/>
        <v>Downtown Tunnel Toward Va Beach Non-Summer Friday 23</v>
      </c>
      <c r="I2979" s="16">
        <f>+DT!G55</f>
        <v>900.6</v>
      </c>
    </row>
    <row r="2980" spans="1:9" x14ac:dyDescent="0.25">
      <c r="A2980" t="s">
        <v>64</v>
      </c>
      <c r="B2980" t="s">
        <v>50</v>
      </c>
      <c r="C2980" t="s">
        <v>81</v>
      </c>
      <c r="D2980" t="s">
        <v>12</v>
      </c>
      <c r="E2980" t="s">
        <v>6</v>
      </c>
      <c r="F2980" s="19">
        <v>0</v>
      </c>
      <c r="G2980" s="25">
        <v>0</v>
      </c>
      <c r="H2980" s="19" t="str">
        <f t="shared" si="52"/>
        <v>Downtown Tunnel Toward Va Beach Non-Summer Saturday 0</v>
      </c>
      <c r="I2980" s="11">
        <f>+DT!H32</f>
        <v>554.45000000000005</v>
      </c>
    </row>
    <row r="2981" spans="1:9" x14ac:dyDescent="0.25">
      <c r="A2981" t="s">
        <v>64</v>
      </c>
      <c r="B2981" t="s">
        <v>50</v>
      </c>
      <c r="C2981" t="s">
        <v>81</v>
      </c>
      <c r="D2981" t="s">
        <v>12</v>
      </c>
      <c r="E2981" t="s">
        <v>6</v>
      </c>
      <c r="F2981" s="19">
        <v>4.1666666666666664E-2</v>
      </c>
      <c r="G2981" s="25">
        <v>1</v>
      </c>
      <c r="H2981" s="19" t="str">
        <f t="shared" si="52"/>
        <v>Downtown Tunnel Toward Va Beach Non-Summer Saturday 1</v>
      </c>
      <c r="I2981" s="14">
        <f>+DT!H33</f>
        <v>367.04999999999995</v>
      </c>
    </row>
    <row r="2982" spans="1:9" x14ac:dyDescent="0.25">
      <c r="A2982" t="s">
        <v>64</v>
      </c>
      <c r="B2982" t="s">
        <v>50</v>
      </c>
      <c r="C2982" t="s">
        <v>81</v>
      </c>
      <c r="D2982" t="s">
        <v>12</v>
      </c>
      <c r="E2982" t="s">
        <v>6</v>
      </c>
      <c r="F2982" s="19">
        <v>8.3333333333333329E-2</v>
      </c>
      <c r="G2982" s="25">
        <v>2</v>
      </c>
      <c r="H2982" s="19" t="str">
        <f t="shared" si="52"/>
        <v>Downtown Tunnel Toward Va Beach Non-Summer Saturday 2</v>
      </c>
      <c r="I2982" s="11">
        <f>+DT!H34</f>
        <v>317.5</v>
      </c>
    </row>
    <row r="2983" spans="1:9" x14ac:dyDescent="0.25">
      <c r="A2983" t="s">
        <v>64</v>
      </c>
      <c r="B2983" t="s">
        <v>50</v>
      </c>
      <c r="C2983" t="s">
        <v>81</v>
      </c>
      <c r="D2983" t="s">
        <v>12</v>
      </c>
      <c r="E2983" t="s">
        <v>6</v>
      </c>
      <c r="F2983" s="19">
        <v>0.125</v>
      </c>
      <c r="G2983" s="25">
        <v>3</v>
      </c>
      <c r="H2983" s="19" t="str">
        <f t="shared" si="52"/>
        <v>Downtown Tunnel Toward Va Beach Non-Summer Saturday 3</v>
      </c>
      <c r="I2983" s="14">
        <f>+DT!H35</f>
        <v>250.85000000000002</v>
      </c>
    </row>
    <row r="2984" spans="1:9" x14ac:dyDescent="0.25">
      <c r="A2984" t="s">
        <v>64</v>
      </c>
      <c r="B2984" t="s">
        <v>50</v>
      </c>
      <c r="C2984" t="s">
        <v>81</v>
      </c>
      <c r="D2984" t="s">
        <v>12</v>
      </c>
      <c r="E2984" t="s">
        <v>6</v>
      </c>
      <c r="F2984" s="19">
        <v>0.16666666666666699</v>
      </c>
      <c r="G2984" s="25">
        <v>4</v>
      </c>
      <c r="H2984" s="19" t="str">
        <f t="shared" si="52"/>
        <v>Downtown Tunnel Toward Va Beach Non-Summer Saturday 4</v>
      </c>
      <c r="I2984" s="11">
        <f>+DT!H36</f>
        <v>274.10000000000002</v>
      </c>
    </row>
    <row r="2985" spans="1:9" x14ac:dyDescent="0.25">
      <c r="A2985" t="s">
        <v>64</v>
      </c>
      <c r="B2985" t="s">
        <v>50</v>
      </c>
      <c r="C2985" t="s">
        <v>81</v>
      </c>
      <c r="D2985" t="s">
        <v>12</v>
      </c>
      <c r="E2985" t="s">
        <v>6</v>
      </c>
      <c r="F2985" s="19">
        <v>0.20833333333333301</v>
      </c>
      <c r="G2985" s="25">
        <v>5</v>
      </c>
      <c r="H2985" s="19" t="str">
        <f t="shared" si="52"/>
        <v>Downtown Tunnel Toward Va Beach Non-Summer Saturday 5</v>
      </c>
      <c r="I2985" s="14">
        <f>+DT!H37</f>
        <v>602.85</v>
      </c>
    </row>
    <row r="2986" spans="1:9" x14ac:dyDescent="0.25">
      <c r="A2986" t="s">
        <v>64</v>
      </c>
      <c r="B2986" t="s">
        <v>50</v>
      </c>
      <c r="C2986" t="s">
        <v>81</v>
      </c>
      <c r="D2986" t="s">
        <v>12</v>
      </c>
      <c r="E2986" t="s">
        <v>6</v>
      </c>
      <c r="F2986" s="19">
        <v>0.25</v>
      </c>
      <c r="G2986" s="25">
        <v>6</v>
      </c>
      <c r="H2986" s="19" t="str">
        <f t="shared" si="52"/>
        <v>Downtown Tunnel Toward Va Beach Non-Summer Saturday 6</v>
      </c>
      <c r="I2986" s="11">
        <f>+DT!H38</f>
        <v>797.45</v>
      </c>
    </row>
    <row r="2987" spans="1:9" x14ac:dyDescent="0.25">
      <c r="A2987" t="s">
        <v>64</v>
      </c>
      <c r="B2987" t="s">
        <v>50</v>
      </c>
      <c r="C2987" t="s">
        <v>81</v>
      </c>
      <c r="D2987" t="s">
        <v>12</v>
      </c>
      <c r="E2987" t="s">
        <v>6</v>
      </c>
      <c r="F2987" s="19">
        <v>0.29166666666666702</v>
      </c>
      <c r="G2987" s="25">
        <v>7</v>
      </c>
      <c r="H2987" s="19" t="str">
        <f t="shared" si="52"/>
        <v>Downtown Tunnel Toward Va Beach Non-Summer Saturday 7</v>
      </c>
      <c r="I2987" s="14">
        <f>+DT!H39</f>
        <v>1095.9000000000001</v>
      </c>
    </row>
    <row r="2988" spans="1:9" x14ac:dyDescent="0.25">
      <c r="A2988" t="s">
        <v>64</v>
      </c>
      <c r="B2988" t="s">
        <v>50</v>
      </c>
      <c r="C2988" t="s">
        <v>81</v>
      </c>
      <c r="D2988" t="s">
        <v>12</v>
      </c>
      <c r="E2988" t="s">
        <v>6</v>
      </c>
      <c r="F2988" s="19">
        <v>0.33333333333333298</v>
      </c>
      <c r="G2988" s="25">
        <v>8</v>
      </c>
      <c r="H2988" s="19" t="str">
        <f t="shared" si="52"/>
        <v>Downtown Tunnel Toward Va Beach Non-Summer Saturday 8</v>
      </c>
      <c r="I2988" s="11">
        <f>+DT!H40</f>
        <v>1239.5</v>
      </c>
    </row>
    <row r="2989" spans="1:9" x14ac:dyDescent="0.25">
      <c r="A2989" t="s">
        <v>64</v>
      </c>
      <c r="B2989" t="s">
        <v>50</v>
      </c>
      <c r="C2989" t="s">
        <v>81</v>
      </c>
      <c r="D2989" t="s">
        <v>12</v>
      </c>
      <c r="E2989" t="s">
        <v>6</v>
      </c>
      <c r="F2989" s="19">
        <v>0.375</v>
      </c>
      <c r="G2989" s="25">
        <v>9</v>
      </c>
      <c r="H2989" s="19" t="str">
        <f t="shared" si="52"/>
        <v>Downtown Tunnel Toward Va Beach Non-Summer Saturday 9</v>
      </c>
      <c r="I2989" s="14">
        <f>+DT!H41</f>
        <v>1361.4</v>
      </c>
    </row>
    <row r="2990" spans="1:9" x14ac:dyDescent="0.25">
      <c r="A2990" t="s">
        <v>64</v>
      </c>
      <c r="B2990" t="s">
        <v>50</v>
      </c>
      <c r="C2990" t="s">
        <v>81</v>
      </c>
      <c r="D2990" t="s">
        <v>12</v>
      </c>
      <c r="E2990" t="s">
        <v>6</v>
      </c>
      <c r="F2990" s="19">
        <v>0.41666666666666702</v>
      </c>
      <c r="G2990" s="25">
        <v>10</v>
      </c>
      <c r="H2990" s="19" t="str">
        <f t="shared" si="52"/>
        <v>Downtown Tunnel Toward Va Beach Non-Summer Saturday 10</v>
      </c>
      <c r="I2990" s="11">
        <f>+DT!H42</f>
        <v>1548.5000000000002</v>
      </c>
    </row>
    <row r="2991" spans="1:9" x14ac:dyDescent="0.25">
      <c r="A2991" t="s">
        <v>64</v>
      </c>
      <c r="B2991" t="s">
        <v>50</v>
      </c>
      <c r="C2991" t="s">
        <v>81</v>
      </c>
      <c r="D2991" t="s">
        <v>12</v>
      </c>
      <c r="E2991" t="s">
        <v>6</v>
      </c>
      <c r="F2991" s="19">
        <v>0.45833333333333298</v>
      </c>
      <c r="G2991" s="25">
        <v>11</v>
      </c>
      <c r="H2991" s="19" t="str">
        <f t="shared" si="52"/>
        <v>Downtown Tunnel Toward Va Beach Non-Summer Saturday 11</v>
      </c>
      <c r="I2991" s="14">
        <f>+DT!H43</f>
        <v>1817.7</v>
      </c>
    </row>
    <row r="2992" spans="1:9" x14ac:dyDescent="0.25">
      <c r="A2992" t="s">
        <v>64</v>
      </c>
      <c r="B2992" t="s">
        <v>50</v>
      </c>
      <c r="C2992" t="s">
        <v>81</v>
      </c>
      <c r="D2992" t="s">
        <v>12</v>
      </c>
      <c r="E2992" t="s">
        <v>6</v>
      </c>
      <c r="F2992" s="19">
        <v>0.5</v>
      </c>
      <c r="G2992" s="25">
        <v>12</v>
      </c>
      <c r="H2992" s="19" t="str">
        <f t="shared" si="52"/>
        <v>Downtown Tunnel Toward Va Beach Non-Summer Saturday 12</v>
      </c>
      <c r="I2992" s="11">
        <f>+DT!H44</f>
        <v>1961.8500000000001</v>
      </c>
    </row>
    <row r="2993" spans="1:9" x14ac:dyDescent="0.25">
      <c r="A2993" t="s">
        <v>64</v>
      </c>
      <c r="B2993" t="s">
        <v>50</v>
      </c>
      <c r="C2993" t="s">
        <v>81</v>
      </c>
      <c r="D2993" t="s">
        <v>12</v>
      </c>
      <c r="E2993" t="s">
        <v>6</v>
      </c>
      <c r="F2993" s="19">
        <v>0.54166666666666696</v>
      </c>
      <c r="G2993" s="25">
        <v>13</v>
      </c>
      <c r="H2993" s="19" t="str">
        <f t="shared" si="52"/>
        <v>Downtown Tunnel Toward Va Beach Non-Summer Saturday 13</v>
      </c>
      <c r="I2993" s="14">
        <f>+DT!H45</f>
        <v>1958.2</v>
      </c>
    </row>
    <row r="2994" spans="1:9" x14ac:dyDescent="0.25">
      <c r="A2994" t="s">
        <v>64</v>
      </c>
      <c r="B2994" t="s">
        <v>50</v>
      </c>
      <c r="C2994" t="s">
        <v>81</v>
      </c>
      <c r="D2994" t="s">
        <v>12</v>
      </c>
      <c r="E2994" t="s">
        <v>6</v>
      </c>
      <c r="F2994" s="19">
        <v>0.58333333333333304</v>
      </c>
      <c r="G2994" s="25">
        <v>14</v>
      </c>
      <c r="H2994" s="19" t="str">
        <f t="shared" si="52"/>
        <v>Downtown Tunnel Toward Va Beach Non-Summer Saturday 14</v>
      </c>
      <c r="I2994" s="11">
        <f>+DT!H46</f>
        <v>1961.0500000000002</v>
      </c>
    </row>
    <row r="2995" spans="1:9" x14ac:dyDescent="0.25">
      <c r="A2995" t="s">
        <v>64</v>
      </c>
      <c r="B2995" t="s">
        <v>50</v>
      </c>
      <c r="C2995" t="s">
        <v>81</v>
      </c>
      <c r="D2995" t="s">
        <v>12</v>
      </c>
      <c r="E2995" t="s">
        <v>6</v>
      </c>
      <c r="F2995" s="19">
        <v>0.625</v>
      </c>
      <c r="G2995" s="25">
        <v>15</v>
      </c>
      <c r="H2995" s="19" t="str">
        <f t="shared" si="52"/>
        <v>Downtown Tunnel Toward Va Beach Non-Summer Saturday 15</v>
      </c>
      <c r="I2995" s="14">
        <f>+DT!H47</f>
        <v>2041.2</v>
      </c>
    </row>
    <row r="2996" spans="1:9" x14ac:dyDescent="0.25">
      <c r="A2996" t="s">
        <v>64</v>
      </c>
      <c r="B2996" t="s">
        <v>50</v>
      </c>
      <c r="C2996" t="s">
        <v>81</v>
      </c>
      <c r="D2996" t="s">
        <v>12</v>
      </c>
      <c r="E2996" t="s">
        <v>6</v>
      </c>
      <c r="F2996" s="19">
        <v>0.66666666666666696</v>
      </c>
      <c r="G2996" s="25">
        <v>16</v>
      </c>
      <c r="H2996" s="19" t="str">
        <f t="shared" si="52"/>
        <v>Downtown Tunnel Toward Va Beach Non-Summer Saturday 16</v>
      </c>
      <c r="I2996" s="11">
        <f>+DT!H48</f>
        <v>1869.2</v>
      </c>
    </row>
    <row r="2997" spans="1:9" x14ac:dyDescent="0.25">
      <c r="A2997" t="s">
        <v>64</v>
      </c>
      <c r="B2997" t="s">
        <v>50</v>
      </c>
      <c r="C2997" t="s">
        <v>81</v>
      </c>
      <c r="D2997" t="s">
        <v>12</v>
      </c>
      <c r="E2997" t="s">
        <v>6</v>
      </c>
      <c r="F2997" s="19">
        <v>0.70833333333333304</v>
      </c>
      <c r="G2997" s="25">
        <v>17</v>
      </c>
      <c r="H2997" s="19" t="str">
        <f t="shared" si="52"/>
        <v>Downtown Tunnel Toward Va Beach Non-Summer Saturday 17</v>
      </c>
      <c r="I2997" s="14">
        <f>+DT!H49</f>
        <v>1850.8500000000001</v>
      </c>
    </row>
    <row r="2998" spans="1:9" x14ac:dyDescent="0.25">
      <c r="A2998" t="s">
        <v>64</v>
      </c>
      <c r="B2998" t="s">
        <v>50</v>
      </c>
      <c r="C2998" t="s">
        <v>81</v>
      </c>
      <c r="D2998" t="s">
        <v>12</v>
      </c>
      <c r="E2998" t="s">
        <v>6</v>
      </c>
      <c r="F2998" s="19">
        <v>0.75</v>
      </c>
      <c r="G2998" s="25">
        <v>18</v>
      </c>
      <c r="H2998" s="19" t="str">
        <f t="shared" si="52"/>
        <v>Downtown Tunnel Toward Va Beach Non-Summer Saturday 18</v>
      </c>
      <c r="I2998" s="11">
        <f>+DT!H50</f>
        <v>1660.3</v>
      </c>
    </row>
    <row r="2999" spans="1:9" x14ac:dyDescent="0.25">
      <c r="A2999" t="s">
        <v>64</v>
      </c>
      <c r="B2999" t="s">
        <v>50</v>
      </c>
      <c r="C2999" t="s">
        <v>81</v>
      </c>
      <c r="D2999" t="s">
        <v>12</v>
      </c>
      <c r="E2999" t="s">
        <v>6</v>
      </c>
      <c r="F2999" s="19">
        <v>0.79166666666666696</v>
      </c>
      <c r="G2999" s="25">
        <v>19</v>
      </c>
      <c r="H2999" s="19" t="str">
        <f t="shared" si="52"/>
        <v>Downtown Tunnel Toward Va Beach Non-Summer Saturday 19</v>
      </c>
      <c r="I2999" s="14">
        <f>+DT!H51</f>
        <v>1404.0500000000002</v>
      </c>
    </row>
    <row r="3000" spans="1:9" x14ac:dyDescent="0.25">
      <c r="A3000" t="s">
        <v>64</v>
      </c>
      <c r="B3000" t="s">
        <v>50</v>
      </c>
      <c r="C3000" t="s">
        <v>81</v>
      </c>
      <c r="D3000" t="s">
        <v>12</v>
      </c>
      <c r="E3000" t="s">
        <v>6</v>
      </c>
      <c r="F3000" s="19">
        <v>0.83333333333333304</v>
      </c>
      <c r="G3000" s="25">
        <v>20</v>
      </c>
      <c r="H3000" s="19" t="str">
        <f t="shared" si="52"/>
        <v>Downtown Tunnel Toward Va Beach Non-Summer Saturday 20</v>
      </c>
      <c r="I3000" s="11">
        <f>+DT!H52</f>
        <v>1186.7</v>
      </c>
    </row>
    <row r="3001" spans="1:9" x14ac:dyDescent="0.25">
      <c r="A3001" t="s">
        <v>64</v>
      </c>
      <c r="B3001" t="s">
        <v>50</v>
      </c>
      <c r="C3001" t="s">
        <v>81</v>
      </c>
      <c r="D3001" t="s">
        <v>12</v>
      </c>
      <c r="E3001" t="s">
        <v>6</v>
      </c>
      <c r="F3001" s="19">
        <v>0.875</v>
      </c>
      <c r="G3001" s="25">
        <v>21</v>
      </c>
      <c r="H3001" s="19" t="str">
        <f t="shared" si="52"/>
        <v>Downtown Tunnel Toward Va Beach Non-Summer Saturday 21</v>
      </c>
      <c r="I3001" s="14">
        <f>+DT!H53</f>
        <v>1065</v>
      </c>
    </row>
    <row r="3002" spans="1:9" x14ac:dyDescent="0.25">
      <c r="A3002" t="s">
        <v>64</v>
      </c>
      <c r="B3002" t="s">
        <v>50</v>
      </c>
      <c r="C3002" t="s">
        <v>81</v>
      </c>
      <c r="D3002" t="s">
        <v>12</v>
      </c>
      <c r="E3002" t="s">
        <v>6</v>
      </c>
      <c r="F3002" s="19">
        <v>0.91666666666666696</v>
      </c>
      <c r="G3002" s="25">
        <v>22</v>
      </c>
      <c r="H3002" s="19" t="str">
        <f t="shared" si="52"/>
        <v>Downtown Tunnel Toward Va Beach Non-Summer Saturday 22</v>
      </c>
      <c r="I3002" s="11">
        <f>+DT!H54</f>
        <v>949.59999999999991</v>
      </c>
    </row>
    <row r="3003" spans="1:9" ht="15.75" thickBot="1" x14ac:dyDescent="0.3">
      <c r="A3003" t="s">
        <v>64</v>
      </c>
      <c r="B3003" t="s">
        <v>50</v>
      </c>
      <c r="C3003" t="s">
        <v>81</v>
      </c>
      <c r="D3003" t="s">
        <v>12</v>
      </c>
      <c r="E3003" t="s">
        <v>6</v>
      </c>
      <c r="F3003" s="19">
        <v>0.95833333333333304</v>
      </c>
      <c r="G3003" s="25">
        <v>23</v>
      </c>
      <c r="H3003" s="19" t="str">
        <f t="shared" si="52"/>
        <v>Downtown Tunnel Toward Va Beach Non-Summer Saturday 23</v>
      </c>
      <c r="I3003" s="16">
        <f>+DT!H55</f>
        <v>792.75000000000011</v>
      </c>
    </row>
    <row r="3004" spans="1:9" x14ac:dyDescent="0.25">
      <c r="A3004" t="s">
        <v>64</v>
      </c>
      <c r="B3004" t="s">
        <v>50</v>
      </c>
      <c r="C3004" t="s">
        <v>81</v>
      </c>
      <c r="D3004" t="s">
        <v>12</v>
      </c>
      <c r="E3004" t="s">
        <v>7</v>
      </c>
      <c r="F3004" s="19">
        <v>0</v>
      </c>
      <c r="G3004" s="25">
        <v>0</v>
      </c>
      <c r="H3004" s="19" t="str">
        <f t="shared" si="52"/>
        <v>Downtown Tunnel Toward Va Beach Non-Summer Sunday 0</v>
      </c>
      <c r="I3004" s="13">
        <f>+DT!I32</f>
        <v>551.17647058823536</v>
      </c>
    </row>
    <row r="3005" spans="1:9" x14ac:dyDescent="0.25">
      <c r="A3005" t="s">
        <v>64</v>
      </c>
      <c r="B3005" t="s">
        <v>50</v>
      </c>
      <c r="C3005" t="s">
        <v>81</v>
      </c>
      <c r="D3005" t="s">
        <v>12</v>
      </c>
      <c r="E3005" t="s">
        <v>7</v>
      </c>
      <c r="F3005" s="19">
        <v>4.1666666666666664E-2</v>
      </c>
      <c r="G3005" s="25">
        <v>1</v>
      </c>
      <c r="H3005" s="19" t="str">
        <f t="shared" si="52"/>
        <v>Downtown Tunnel Toward Va Beach Non-Summer Sunday 1</v>
      </c>
      <c r="I3005" s="15">
        <f>+DT!I33</f>
        <v>444.35294117647061</v>
      </c>
    </row>
    <row r="3006" spans="1:9" x14ac:dyDescent="0.25">
      <c r="A3006" t="s">
        <v>64</v>
      </c>
      <c r="B3006" t="s">
        <v>50</v>
      </c>
      <c r="C3006" t="s">
        <v>81</v>
      </c>
      <c r="D3006" t="s">
        <v>12</v>
      </c>
      <c r="E3006" t="s">
        <v>7</v>
      </c>
      <c r="F3006" s="19">
        <v>8.3333333333333329E-2</v>
      </c>
      <c r="G3006" s="25">
        <v>2</v>
      </c>
      <c r="H3006" s="19" t="str">
        <f t="shared" si="52"/>
        <v>Downtown Tunnel Toward Va Beach Non-Summer Sunday 2</v>
      </c>
      <c r="I3006" s="13">
        <f>+DT!I34</f>
        <v>316.70588235294122</v>
      </c>
    </row>
    <row r="3007" spans="1:9" x14ac:dyDescent="0.25">
      <c r="A3007" t="s">
        <v>64</v>
      </c>
      <c r="B3007" t="s">
        <v>50</v>
      </c>
      <c r="C3007" t="s">
        <v>81</v>
      </c>
      <c r="D3007" t="s">
        <v>12</v>
      </c>
      <c r="E3007" t="s">
        <v>7</v>
      </c>
      <c r="F3007" s="19">
        <v>0.125</v>
      </c>
      <c r="G3007" s="25">
        <v>3</v>
      </c>
      <c r="H3007" s="19" t="str">
        <f t="shared" si="52"/>
        <v>Downtown Tunnel Toward Va Beach Non-Summer Sunday 3</v>
      </c>
      <c r="I3007" s="15">
        <f>+DT!I35</f>
        <v>235.47058823529414</v>
      </c>
    </row>
    <row r="3008" spans="1:9" x14ac:dyDescent="0.25">
      <c r="A3008" t="s">
        <v>64</v>
      </c>
      <c r="B3008" t="s">
        <v>50</v>
      </c>
      <c r="C3008" t="s">
        <v>81</v>
      </c>
      <c r="D3008" t="s">
        <v>12</v>
      </c>
      <c r="E3008" t="s">
        <v>7</v>
      </c>
      <c r="F3008" s="19">
        <v>0.16666666666666699</v>
      </c>
      <c r="G3008" s="25">
        <v>4</v>
      </c>
      <c r="H3008" s="19" t="str">
        <f t="shared" si="52"/>
        <v>Downtown Tunnel Toward Va Beach Non-Summer Sunday 4</v>
      </c>
      <c r="I3008" s="13">
        <f>+DT!I36</f>
        <v>234.70588235294119</v>
      </c>
    </row>
    <row r="3009" spans="1:9" x14ac:dyDescent="0.25">
      <c r="A3009" t="s">
        <v>64</v>
      </c>
      <c r="B3009" t="s">
        <v>50</v>
      </c>
      <c r="C3009" t="s">
        <v>81</v>
      </c>
      <c r="D3009" t="s">
        <v>12</v>
      </c>
      <c r="E3009" t="s">
        <v>7</v>
      </c>
      <c r="F3009" s="19">
        <v>0.20833333333333301</v>
      </c>
      <c r="G3009" s="25">
        <v>5</v>
      </c>
      <c r="H3009" s="19" t="str">
        <f t="shared" si="52"/>
        <v>Downtown Tunnel Toward Va Beach Non-Summer Sunday 5</v>
      </c>
      <c r="I3009" s="15">
        <f>+DT!I37</f>
        <v>446.76470588235293</v>
      </c>
    </row>
    <row r="3010" spans="1:9" x14ac:dyDescent="0.25">
      <c r="A3010" t="s">
        <v>64</v>
      </c>
      <c r="B3010" t="s">
        <v>50</v>
      </c>
      <c r="C3010" t="s">
        <v>81</v>
      </c>
      <c r="D3010" t="s">
        <v>12</v>
      </c>
      <c r="E3010" t="s">
        <v>7</v>
      </c>
      <c r="F3010" s="19">
        <v>0.25</v>
      </c>
      <c r="G3010" s="25">
        <v>6</v>
      </c>
      <c r="H3010" s="19" t="str">
        <f t="shared" si="52"/>
        <v>Downtown Tunnel Toward Va Beach Non-Summer Sunday 6</v>
      </c>
      <c r="I3010" s="13">
        <f>+DT!I38</f>
        <v>584.64705882352939</v>
      </c>
    </row>
    <row r="3011" spans="1:9" x14ac:dyDescent="0.25">
      <c r="A3011" t="s">
        <v>64</v>
      </c>
      <c r="B3011" t="s">
        <v>50</v>
      </c>
      <c r="C3011" t="s">
        <v>81</v>
      </c>
      <c r="D3011" t="s">
        <v>12</v>
      </c>
      <c r="E3011" t="s">
        <v>7</v>
      </c>
      <c r="F3011" s="19">
        <v>0.29166666666666702</v>
      </c>
      <c r="G3011" s="25">
        <v>7</v>
      </c>
      <c r="H3011" s="19" t="str">
        <f t="shared" si="52"/>
        <v>Downtown Tunnel Toward Va Beach Non-Summer Sunday 7</v>
      </c>
      <c r="I3011" s="15">
        <f>+DT!I39</f>
        <v>885.23529411764707</v>
      </c>
    </row>
    <row r="3012" spans="1:9" x14ac:dyDescent="0.25">
      <c r="A3012" t="s">
        <v>64</v>
      </c>
      <c r="B3012" t="s">
        <v>50</v>
      </c>
      <c r="C3012" t="s">
        <v>81</v>
      </c>
      <c r="D3012" t="s">
        <v>12</v>
      </c>
      <c r="E3012" t="s">
        <v>7</v>
      </c>
      <c r="F3012" s="19">
        <v>0.33333333333333298</v>
      </c>
      <c r="G3012" s="25">
        <v>8</v>
      </c>
      <c r="H3012" s="19" t="str">
        <f t="shared" si="52"/>
        <v>Downtown Tunnel Toward Va Beach Non-Summer Sunday 8</v>
      </c>
      <c r="I3012" s="13">
        <f>+DT!I40</f>
        <v>875.41176470588232</v>
      </c>
    </row>
    <row r="3013" spans="1:9" x14ac:dyDescent="0.25">
      <c r="A3013" t="s">
        <v>64</v>
      </c>
      <c r="B3013" t="s">
        <v>50</v>
      </c>
      <c r="C3013" t="s">
        <v>81</v>
      </c>
      <c r="D3013" t="s">
        <v>12</v>
      </c>
      <c r="E3013" t="s">
        <v>7</v>
      </c>
      <c r="F3013" s="19">
        <v>0.375</v>
      </c>
      <c r="G3013" s="25">
        <v>9</v>
      </c>
      <c r="H3013" s="19" t="str">
        <f t="shared" ref="H3013:H3027" si="53">+CONCATENATE(A3013," ",C3013," ",D3013," ",E3013," ",G3013)</f>
        <v>Downtown Tunnel Toward Va Beach Non-Summer Sunday 9</v>
      </c>
      <c r="I3013" s="15">
        <f>+DT!I41</f>
        <v>1133.3529411764707</v>
      </c>
    </row>
    <row r="3014" spans="1:9" x14ac:dyDescent="0.25">
      <c r="A3014" t="s">
        <v>64</v>
      </c>
      <c r="B3014" t="s">
        <v>50</v>
      </c>
      <c r="C3014" t="s">
        <v>81</v>
      </c>
      <c r="D3014" t="s">
        <v>12</v>
      </c>
      <c r="E3014" t="s">
        <v>7</v>
      </c>
      <c r="F3014" s="19">
        <v>0.41666666666666702</v>
      </c>
      <c r="G3014" s="25">
        <v>10</v>
      </c>
      <c r="H3014" s="19" t="str">
        <f t="shared" si="53"/>
        <v>Downtown Tunnel Toward Va Beach Non-Summer Sunday 10</v>
      </c>
      <c r="I3014" s="13">
        <f>+DT!I42</f>
        <v>1371.0588235294117</v>
      </c>
    </row>
    <row r="3015" spans="1:9" x14ac:dyDescent="0.25">
      <c r="A3015" t="s">
        <v>64</v>
      </c>
      <c r="B3015" t="s">
        <v>50</v>
      </c>
      <c r="C3015" t="s">
        <v>81</v>
      </c>
      <c r="D3015" t="s">
        <v>12</v>
      </c>
      <c r="E3015" t="s">
        <v>7</v>
      </c>
      <c r="F3015" s="19">
        <v>0.45833333333333298</v>
      </c>
      <c r="G3015" s="25">
        <v>11</v>
      </c>
      <c r="H3015" s="19" t="str">
        <f t="shared" si="53"/>
        <v>Downtown Tunnel Toward Va Beach Non-Summer Sunday 11</v>
      </c>
      <c r="I3015" s="15">
        <f>+DT!I43</f>
        <v>1405.5882352941176</v>
      </c>
    </row>
    <row r="3016" spans="1:9" x14ac:dyDescent="0.25">
      <c r="A3016" t="s">
        <v>64</v>
      </c>
      <c r="B3016" t="s">
        <v>50</v>
      </c>
      <c r="C3016" t="s">
        <v>81</v>
      </c>
      <c r="D3016" t="s">
        <v>12</v>
      </c>
      <c r="E3016" t="s">
        <v>7</v>
      </c>
      <c r="F3016" s="19">
        <v>0.5</v>
      </c>
      <c r="G3016" s="25">
        <v>12</v>
      </c>
      <c r="H3016" s="19" t="str">
        <f t="shared" si="53"/>
        <v>Downtown Tunnel Toward Va Beach Non-Summer Sunday 12</v>
      </c>
      <c r="I3016" s="13">
        <f>+DT!I44</f>
        <v>1583.2352941176471</v>
      </c>
    </row>
    <row r="3017" spans="1:9" x14ac:dyDescent="0.25">
      <c r="A3017" t="s">
        <v>64</v>
      </c>
      <c r="B3017" t="s">
        <v>50</v>
      </c>
      <c r="C3017" t="s">
        <v>81</v>
      </c>
      <c r="D3017" t="s">
        <v>12</v>
      </c>
      <c r="E3017" t="s">
        <v>7</v>
      </c>
      <c r="F3017" s="19">
        <v>0.54166666666666696</v>
      </c>
      <c r="G3017" s="25">
        <v>13</v>
      </c>
      <c r="H3017" s="19" t="str">
        <f t="shared" si="53"/>
        <v>Downtown Tunnel Toward Va Beach Non-Summer Sunday 13</v>
      </c>
      <c r="I3017" s="15">
        <f>+DT!I45</f>
        <v>1682.2352941176471</v>
      </c>
    </row>
    <row r="3018" spans="1:9" x14ac:dyDescent="0.25">
      <c r="A3018" t="s">
        <v>64</v>
      </c>
      <c r="B3018" t="s">
        <v>50</v>
      </c>
      <c r="C3018" t="s">
        <v>81</v>
      </c>
      <c r="D3018" t="s">
        <v>12</v>
      </c>
      <c r="E3018" t="s">
        <v>7</v>
      </c>
      <c r="F3018" s="19">
        <v>0.58333333333333304</v>
      </c>
      <c r="G3018" s="25">
        <v>14</v>
      </c>
      <c r="H3018" s="19" t="str">
        <f t="shared" si="53"/>
        <v>Downtown Tunnel Toward Va Beach Non-Summer Sunday 14</v>
      </c>
      <c r="I3018" s="13">
        <f>+DT!I46</f>
        <v>1690.4117647058822</v>
      </c>
    </row>
    <row r="3019" spans="1:9" x14ac:dyDescent="0.25">
      <c r="A3019" t="s">
        <v>64</v>
      </c>
      <c r="B3019" t="s">
        <v>50</v>
      </c>
      <c r="C3019" t="s">
        <v>81</v>
      </c>
      <c r="D3019" t="s">
        <v>12</v>
      </c>
      <c r="E3019" t="s">
        <v>7</v>
      </c>
      <c r="F3019" s="19">
        <v>0.625</v>
      </c>
      <c r="G3019" s="25">
        <v>15</v>
      </c>
      <c r="H3019" s="19" t="str">
        <f t="shared" si="53"/>
        <v>Downtown Tunnel Toward Va Beach Non-Summer Sunday 15</v>
      </c>
      <c r="I3019" s="15">
        <f>+DT!I47</f>
        <v>1616.3529411764707</v>
      </c>
    </row>
    <row r="3020" spans="1:9" x14ac:dyDescent="0.25">
      <c r="A3020" t="s">
        <v>64</v>
      </c>
      <c r="B3020" t="s">
        <v>50</v>
      </c>
      <c r="C3020" t="s">
        <v>81</v>
      </c>
      <c r="D3020" t="s">
        <v>12</v>
      </c>
      <c r="E3020" t="s">
        <v>7</v>
      </c>
      <c r="F3020" s="19">
        <v>0.66666666666666696</v>
      </c>
      <c r="G3020" s="25">
        <v>16</v>
      </c>
      <c r="H3020" s="19" t="str">
        <f t="shared" si="53"/>
        <v>Downtown Tunnel Toward Va Beach Non-Summer Sunday 16</v>
      </c>
      <c r="I3020" s="13">
        <f>+DT!I48</f>
        <v>1541.3529411764707</v>
      </c>
    </row>
    <row r="3021" spans="1:9" x14ac:dyDescent="0.25">
      <c r="A3021" t="s">
        <v>64</v>
      </c>
      <c r="B3021" t="s">
        <v>50</v>
      </c>
      <c r="C3021" t="s">
        <v>81</v>
      </c>
      <c r="D3021" t="s">
        <v>12</v>
      </c>
      <c r="E3021" t="s">
        <v>7</v>
      </c>
      <c r="F3021" s="19">
        <v>0.70833333333333304</v>
      </c>
      <c r="G3021" s="25">
        <v>17</v>
      </c>
      <c r="H3021" s="19" t="str">
        <f t="shared" si="53"/>
        <v>Downtown Tunnel Toward Va Beach Non-Summer Sunday 17</v>
      </c>
      <c r="I3021" s="15">
        <f>+DT!I49</f>
        <v>1491.2352941176471</v>
      </c>
    </row>
    <row r="3022" spans="1:9" x14ac:dyDescent="0.25">
      <c r="A3022" t="s">
        <v>64</v>
      </c>
      <c r="B3022" t="s">
        <v>50</v>
      </c>
      <c r="C3022" t="s">
        <v>81</v>
      </c>
      <c r="D3022" t="s">
        <v>12</v>
      </c>
      <c r="E3022" t="s">
        <v>7</v>
      </c>
      <c r="F3022" s="19">
        <v>0.75</v>
      </c>
      <c r="G3022" s="25">
        <v>18</v>
      </c>
      <c r="H3022" s="19" t="str">
        <f t="shared" si="53"/>
        <v>Downtown Tunnel Toward Va Beach Non-Summer Sunday 18</v>
      </c>
      <c r="I3022" s="13">
        <f>+DT!I50</f>
        <v>1352.7058823529412</v>
      </c>
    </row>
    <row r="3023" spans="1:9" x14ac:dyDescent="0.25">
      <c r="A3023" t="s">
        <v>64</v>
      </c>
      <c r="B3023" t="s">
        <v>50</v>
      </c>
      <c r="C3023" t="s">
        <v>81</v>
      </c>
      <c r="D3023" t="s">
        <v>12</v>
      </c>
      <c r="E3023" t="s">
        <v>7</v>
      </c>
      <c r="F3023" s="19">
        <v>0.79166666666666696</v>
      </c>
      <c r="G3023" s="25">
        <v>19</v>
      </c>
      <c r="H3023" s="19" t="str">
        <f t="shared" si="53"/>
        <v>Downtown Tunnel Toward Va Beach Non-Summer Sunday 19</v>
      </c>
      <c r="I3023" s="15">
        <f>+DT!I51</f>
        <v>1267.3529411764705</v>
      </c>
    </row>
    <row r="3024" spans="1:9" x14ac:dyDescent="0.25">
      <c r="A3024" t="s">
        <v>64</v>
      </c>
      <c r="B3024" t="s">
        <v>50</v>
      </c>
      <c r="C3024" t="s">
        <v>81</v>
      </c>
      <c r="D3024" t="s">
        <v>12</v>
      </c>
      <c r="E3024" t="s">
        <v>7</v>
      </c>
      <c r="F3024" s="19">
        <v>0.83333333333333304</v>
      </c>
      <c r="G3024" s="25">
        <v>20</v>
      </c>
      <c r="H3024" s="19" t="str">
        <f t="shared" si="53"/>
        <v>Downtown Tunnel Toward Va Beach Non-Summer Sunday 20</v>
      </c>
      <c r="I3024" s="13">
        <f>+DT!I52</f>
        <v>1024.8235294117646</v>
      </c>
    </row>
    <row r="3025" spans="1:9" x14ac:dyDescent="0.25">
      <c r="A3025" t="s">
        <v>64</v>
      </c>
      <c r="B3025" t="s">
        <v>50</v>
      </c>
      <c r="C3025" t="s">
        <v>81</v>
      </c>
      <c r="D3025" t="s">
        <v>12</v>
      </c>
      <c r="E3025" t="s">
        <v>7</v>
      </c>
      <c r="F3025" s="19">
        <v>0.875</v>
      </c>
      <c r="G3025" s="25">
        <v>21</v>
      </c>
      <c r="H3025" s="19" t="str">
        <f t="shared" si="53"/>
        <v>Downtown Tunnel Toward Va Beach Non-Summer Sunday 21</v>
      </c>
      <c r="I3025" s="15">
        <f>+DT!I53</f>
        <v>762.17647058823536</v>
      </c>
    </row>
    <row r="3026" spans="1:9" x14ac:dyDescent="0.25">
      <c r="A3026" t="s">
        <v>64</v>
      </c>
      <c r="B3026" t="s">
        <v>50</v>
      </c>
      <c r="C3026" t="s">
        <v>81</v>
      </c>
      <c r="D3026" t="s">
        <v>12</v>
      </c>
      <c r="E3026" t="s">
        <v>7</v>
      </c>
      <c r="F3026" s="19">
        <v>0.91666666666666696</v>
      </c>
      <c r="G3026" s="25">
        <v>22</v>
      </c>
      <c r="H3026" s="19" t="str">
        <f t="shared" si="53"/>
        <v>Downtown Tunnel Toward Va Beach Non-Summer Sunday 22</v>
      </c>
      <c r="I3026" s="13">
        <f>+DT!I54</f>
        <v>615.76470588235293</v>
      </c>
    </row>
    <row r="3027" spans="1:9" ht="15.75" thickBot="1" x14ac:dyDescent="0.3">
      <c r="A3027" s="29" t="s">
        <v>64</v>
      </c>
      <c r="B3027" s="29" t="s">
        <v>50</v>
      </c>
      <c r="C3027" s="29" t="s">
        <v>81</v>
      </c>
      <c r="D3027" s="29" t="s">
        <v>12</v>
      </c>
      <c r="E3027" s="29" t="s">
        <v>7</v>
      </c>
      <c r="F3027" s="30">
        <v>0.95833333333333304</v>
      </c>
      <c r="G3027" s="31">
        <v>23</v>
      </c>
      <c r="H3027" s="30" t="str">
        <f t="shared" si="53"/>
        <v>Downtown Tunnel Toward Va Beach Non-Summer Sunday 23</v>
      </c>
      <c r="I3027" s="17">
        <f>+DT!I55</f>
        <v>454.29411764705884</v>
      </c>
    </row>
    <row r="3028" spans="1:9" x14ac:dyDescent="0.25">
      <c r="A3028" t="s">
        <v>64</v>
      </c>
      <c r="B3028" t="s">
        <v>53</v>
      </c>
      <c r="C3028" t="s">
        <v>80</v>
      </c>
      <c r="D3028" t="s">
        <v>11</v>
      </c>
      <c r="E3028" t="s">
        <v>1</v>
      </c>
      <c r="F3028" s="19">
        <v>0</v>
      </c>
      <c r="G3028" s="25">
        <v>0</v>
      </c>
      <c r="H3028" s="19" t="str">
        <f>+CONCATENATE(A3028," ",C3028," ",D3028," ",E3028," ",G3028)</f>
        <v>Downtown Tunnel Away from Va Beach Summer Monday 0</v>
      </c>
      <c r="I3028" s="11">
        <f>+DT!M7</f>
        <v>372.21428571428567</v>
      </c>
    </row>
    <row r="3029" spans="1:9" x14ac:dyDescent="0.25">
      <c r="A3029" t="s">
        <v>64</v>
      </c>
      <c r="B3029" t="s">
        <v>53</v>
      </c>
      <c r="C3029" t="s">
        <v>80</v>
      </c>
      <c r="D3029" t="s">
        <v>11</v>
      </c>
      <c r="E3029" t="s">
        <v>1</v>
      </c>
      <c r="F3029" s="19">
        <v>4.1666666666666664E-2</v>
      </c>
      <c r="G3029" s="25">
        <v>1</v>
      </c>
      <c r="H3029" s="19" t="str">
        <f t="shared" ref="H3029:H3092" si="54">+CONCATENATE(A3029," ",C3029," ",D3029," ",E3029," ",G3029)</f>
        <v>Downtown Tunnel Away from Va Beach Summer Monday 1</v>
      </c>
      <c r="I3029" s="14">
        <f>+DT!M8</f>
        <v>239.42857142857144</v>
      </c>
    </row>
    <row r="3030" spans="1:9" x14ac:dyDescent="0.25">
      <c r="A3030" t="s">
        <v>64</v>
      </c>
      <c r="B3030" t="s">
        <v>53</v>
      </c>
      <c r="C3030" t="s">
        <v>80</v>
      </c>
      <c r="D3030" t="s">
        <v>11</v>
      </c>
      <c r="E3030" t="s">
        <v>1</v>
      </c>
      <c r="F3030" s="19">
        <v>8.3333333333333329E-2</v>
      </c>
      <c r="G3030" s="25">
        <v>2</v>
      </c>
      <c r="H3030" s="19" t="str">
        <f t="shared" si="54"/>
        <v>Downtown Tunnel Away from Va Beach Summer Monday 2</v>
      </c>
      <c r="I3030" s="11">
        <f>+DT!M9</f>
        <v>228.35714285714286</v>
      </c>
    </row>
    <row r="3031" spans="1:9" x14ac:dyDescent="0.25">
      <c r="A3031" t="s">
        <v>64</v>
      </c>
      <c r="B3031" t="s">
        <v>53</v>
      </c>
      <c r="C3031" t="s">
        <v>80</v>
      </c>
      <c r="D3031" t="s">
        <v>11</v>
      </c>
      <c r="E3031" t="s">
        <v>1</v>
      </c>
      <c r="F3031" s="19">
        <v>0.125</v>
      </c>
      <c r="G3031" s="25">
        <v>3</v>
      </c>
      <c r="H3031" s="19" t="str">
        <f t="shared" si="54"/>
        <v>Downtown Tunnel Away from Va Beach Summer Monday 3</v>
      </c>
      <c r="I3031" s="14">
        <f>+DT!M10</f>
        <v>241.28571428571428</v>
      </c>
    </row>
    <row r="3032" spans="1:9" x14ac:dyDescent="0.25">
      <c r="A3032" t="s">
        <v>64</v>
      </c>
      <c r="B3032" t="s">
        <v>53</v>
      </c>
      <c r="C3032" t="s">
        <v>80</v>
      </c>
      <c r="D3032" t="s">
        <v>11</v>
      </c>
      <c r="E3032" t="s">
        <v>1</v>
      </c>
      <c r="F3032" s="19">
        <v>0.16666666666666699</v>
      </c>
      <c r="G3032" s="25">
        <v>4</v>
      </c>
      <c r="H3032" s="19" t="str">
        <f t="shared" si="54"/>
        <v>Downtown Tunnel Away from Va Beach Summer Monday 4</v>
      </c>
      <c r="I3032" s="11">
        <f>+DT!M11</f>
        <v>689</v>
      </c>
    </row>
    <row r="3033" spans="1:9" x14ac:dyDescent="0.25">
      <c r="A3033" t="s">
        <v>64</v>
      </c>
      <c r="B3033" t="s">
        <v>53</v>
      </c>
      <c r="C3033" t="s">
        <v>80</v>
      </c>
      <c r="D3033" t="s">
        <v>11</v>
      </c>
      <c r="E3033" t="s">
        <v>1</v>
      </c>
      <c r="F3033" s="19">
        <v>0.20833333333333301</v>
      </c>
      <c r="G3033" s="25">
        <v>5</v>
      </c>
      <c r="H3033" s="19" t="str">
        <f t="shared" si="54"/>
        <v>Downtown Tunnel Away from Va Beach Summer Monday 5</v>
      </c>
      <c r="I3033" s="14">
        <f>+DT!M12</f>
        <v>2028.0714285714284</v>
      </c>
    </row>
    <row r="3034" spans="1:9" x14ac:dyDescent="0.25">
      <c r="A3034" t="s">
        <v>64</v>
      </c>
      <c r="B3034" t="s">
        <v>53</v>
      </c>
      <c r="C3034" t="s">
        <v>80</v>
      </c>
      <c r="D3034" t="s">
        <v>11</v>
      </c>
      <c r="E3034" t="s">
        <v>1</v>
      </c>
      <c r="F3034" s="19">
        <v>0.25</v>
      </c>
      <c r="G3034" s="25">
        <v>6</v>
      </c>
      <c r="H3034" s="19" t="str">
        <f t="shared" si="54"/>
        <v>Downtown Tunnel Away from Va Beach Summer Monday 6</v>
      </c>
      <c r="I3034" s="11">
        <f>+DT!M13</f>
        <v>2634.7142857142858</v>
      </c>
    </row>
    <row r="3035" spans="1:9" x14ac:dyDescent="0.25">
      <c r="A3035" t="s">
        <v>64</v>
      </c>
      <c r="B3035" t="s">
        <v>53</v>
      </c>
      <c r="C3035" t="s">
        <v>80</v>
      </c>
      <c r="D3035" t="s">
        <v>11</v>
      </c>
      <c r="E3035" t="s">
        <v>1</v>
      </c>
      <c r="F3035" s="19">
        <v>0.29166666666666702</v>
      </c>
      <c r="G3035" s="25">
        <v>7</v>
      </c>
      <c r="H3035" s="19" t="str">
        <f t="shared" si="54"/>
        <v>Downtown Tunnel Away from Va Beach Summer Monday 7</v>
      </c>
      <c r="I3035" s="14">
        <f>+DT!M14</f>
        <v>2407.5714285714284</v>
      </c>
    </row>
    <row r="3036" spans="1:9" x14ac:dyDescent="0.25">
      <c r="A3036" t="s">
        <v>64</v>
      </c>
      <c r="B3036" t="s">
        <v>53</v>
      </c>
      <c r="C3036" t="s">
        <v>80</v>
      </c>
      <c r="D3036" t="s">
        <v>11</v>
      </c>
      <c r="E3036" t="s">
        <v>1</v>
      </c>
      <c r="F3036" s="19">
        <v>0.33333333333333298</v>
      </c>
      <c r="G3036" s="25">
        <v>8</v>
      </c>
      <c r="H3036" s="19" t="str">
        <f t="shared" si="54"/>
        <v>Downtown Tunnel Away from Va Beach Summer Monday 8</v>
      </c>
      <c r="I3036" s="11">
        <f>+DT!M15</f>
        <v>2158.5714285714284</v>
      </c>
    </row>
    <row r="3037" spans="1:9" x14ac:dyDescent="0.25">
      <c r="A3037" t="s">
        <v>64</v>
      </c>
      <c r="B3037" t="s">
        <v>53</v>
      </c>
      <c r="C3037" t="s">
        <v>80</v>
      </c>
      <c r="D3037" t="s">
        <v>11</v>
      </c>
      <c r="E3037" t="s">
        <v>1</v>
      </c>
      <c r="F3037" s="19">
        <v>0.375</v>
      </c>
      <c r="G3037" s="25">
        <v>9</v>
      </c>
      <c r="H3037" s="19" t="str">
        <f t="shared" si="54"/>
        <v>Downtown Tunnel Away from Va Beach Summer Monday 9</v>
      </c>
      <c r="I3037" s="14">
        <f>+DT!M16</f>
        <v>1826.0714285714287</v>
      </c>
    </row>
    <row r="3038" spans="1:9" x14ac:dyDescent="0.25">
      <c r="A3038" t="s">
        <v>64</v>
      </c>
      <c r="B3038" t="s">
        <v>53</v>
      </c>
      <c r="C3038" t="s">
        <v>80</v>
      </c>
      <c r="D3038" t="s">
        <v>11</v>
      </c>
      <c r="E3038" t="s">
        <v>1</v>
      </c>
      <c r="F3038" s="19">
        <v>0.41666666666666702</v>
      </c>
      <c r="G3038" s="25">
        <v>10</v>
      </c>
      <c r="H3038" s="19" t="str">
        <f t="shared" si="54"/>
        <v>Downtown Tunnel Away from Va Beach Summer Monday 10</v>
      </c>
      <c r="I3038" s="11">
        <f>+DT!M17</f>
        <v>1746.1428571428569</v>
      </c>
    </row>
    <row r="3039" spans="1:9" x14ac:dyDescent="0.25">
      <c r="A3039" t="s">
        <v>64</v>
      </c>
      <c r="B3039" t="s">
        <v>53</v>
      </c>
      <c r="C3039" t="s">
        <v>80</v>
      </c>
      <c r="D3039" t="s">
        <v>11</v>
      </c>
      <c r="E3039" t="s">
        <v>1</v>
      </c>
      <c r="F3039" s="19">
        <v>0.45833333333333298</v>
      </c>
      <c r="G3039" s="25">
        <v>11</v>
      </c>
      <c r="H3039" s="19" t="str">
        <f t="shared" si="54"/>
        <v>Downtown Tunnel Away from Va Beach Summer Monday 11</v>
      </c>
      <c r="I3039" s="14">
        <f>+DT!M18</f>
        <v>1768.5</v>
      </c>
    </row>
    <row r="3040" spans="1:9" x14ac:dyDescent="0.25">
      <c r="A3040" t="s">
        <v>64</v>
      </c>
      <c r="B3040" t="s">
        <v>53</v>
      </c>
      <c r="C3040" t="s">
        <v>80</v>
      </c>
      <c r="D3040" t="s">
        <v>11</v>
      </c>
      <c r="E3040" t="s">
        <v>1</v>
      </c>
      <c r="F3040" s="19">
        <v>0.5</v>
      </c>
      <c r="G3040" s="25">
        <v>12</v>
      </c>
      <c r="H3040" s="19" t="str">
        <f t="shared" si="54"/>
        <v>Downtown Tunnel Away from Va Beach Summer Monday 12</v>
      </c>
      <c r="I3040" s="11">
        <f>+DT!M19</f>
        <v>1944.7857142857142</v>
      </c>
    </row>
    <row r="3041" spans="1:9" x14ac:dyDescent="0.25">
      <c r="A3041" t="s">
        <v>64</v>
      </c>
      <c r="B3041" t="s">
        <v>53</v>
      </c>
      <c r="C3041" t="s">
        <v>80</v>
      </c>
      <c r="D3041" t="s">
        <v>11</v>
      </c>
      <c r="E3041" t="s">
        <v>1</v>
      </c>
      <c r="F3041" s="19">
        <v>0.54166666666666696</v>
      </c>
      <c r="G3041" s="25">
        <v>13</v>
      </c>
      <c r="H3041" s="19" t="str">
        <f t="shared" si="54"/>
        <v>Downtown Tunnel Away from Va Beach Summer Monday 13</v>
      </c>
      <c r="I3041" s="14">
        <f>+DT!M20</f>
        <v>1990.2142857142858</v>
      </c>
    </row>
    <row r="3042" spans="1:9" x14ac:dyDescent="0.25">
      <c r="A3042" t="s">
        <v>64</v>
      </c>
      <c r="B3042" t="s">
        <v>53</v>
      </c>
      <c r="C3042" t="s">
        <v>80</v>
      </c>
      <c r="D3042" t="s">
        <v>11</v>
      </c>
      <c r="E3042" t="s">
        <v>1</v>
      </c>
      <c r="F3042" s="19">
        <v>0.58333333333333304</v>
      </c>
      <c r="G3042" s="25">
        <v>14</v>
      </c>
      <c r="H3042" s="19" t="str">
        <f t="shared" si="54"/>
        <v>Downtown Tunnel Away from Va Beach Summer Monday 14</v>
      </c>
      <c r="I3042" s="11">
        <f>+DT!M21</f>
        <v>2339.5714285714284</v>
      </c>
    </row>
    <row r="3043" spans="1:9" x14ac:dyDescent="0.25">
      <c r="A3043" t="s">
        <v>64</v>
      </c>
      <c r="B3043" t="s">
        <v>53</v>
      </c>
      <c r="C3043" t="s">
        <v>80</v>
      </c>
      <c r="D3043" t="s">
        <v>11</v>
      </c>
      <c r="E3043" t="s">
        <v>1</v>
      </c>
      <c r="F3043" s="19">
        <v>0.625</v>
      </c>
      <c r="G3043" s="25">
        <v>15</v>
      </c>
      <c r="H3043" s="19" t="str">
        <f t="shared" si="54"/>
        <v>Downtown Tunnel Away from Va Beach Summer Monday 15</v>
      </c>
      <c r="I3043" s="14">
        <f>+DT!M22</f>
        <v>2830.7857142857147</v>
      </c>
    </row>
    <row r="3044" spans="1:9" x14ac:dyDescent="0.25">
      <c r="A3044" t="s">
        <v>64</v>
      </c>
      <c r="B3044" t="s">
        <v>53</v>
      </c>
      <c r="C3044" t="s">
        <v>80</v>
      </c>
      <c r="D3044" t="s">
        <v>11</v>
      </c>
      <c r="E3044" t="s">
        <v>1</v>
      </c>
      <c r="F3044" s="19">
        <v>0.66666666666666696</v>
      </c>
      <c r="G3044" s="25">
        <v>16</v>
      </c>
      <c r="H3044" s="19" t="str">
        <f t="shared" si="54"/>
        <v>Downtown Tunnel Away from Va Beach Summer Monday 16</v>
      </c>
      <c r="I3044" s="11">
        <f>+DT!M23</f>
        <v>3110.9285714285716</v>
      </c>
    </row>
    <row r="3045" spans="1:9" x14ac:dyDescent="0.25">
      <c r="A3045" t="s">
        <v>64</v>
      </c>
      <c r="B3045" t="s">
        <v>53</v>
      </c>
      <c r="C3045" t="s">
        <v>80</v>
      </c>
      <c r="D3045" t="s">
        <v>11</v>
      </c>
      <c r="E3045" t="s">
        <v>1</v>
      </c>
      <c r="F3045" s="19">
        <v>0.70833333333333304</v>
      </c>
      <c r="G3045" s="25">
        <v>17</v>
      </c>
      <c r="H3045" s="19" t="str">
        <f t="shared" si="54"/>
        <v>Downtown Tunnel Away from Va Beach Summer Monday 17</v>
      </c>
      <c r="I3045" s="14">
        <f>+DT!M24</f>
        <v>3038.2142857142858</v>
      </c>
    </row>
    <row r="3046" spans="1:9" x14ac:dyDescent="0.25">
      <c r="A3046" t="s">
        <v>64</v>
      </c>
      <c r="B3046" t="s">
        <v>53</v>
      </c>
      <c r="C3046" t="s">
        <v>80</v>
      </c>
      <c r="D3046" t="s">
        <v>11</v>
      </c>
      <c r="E3046" t="s">
        <v>1</v>
      </c>
      <c r="F3046" s="19">
        <v>0.75</v>
      </c>
      <c r="G3046" s="25">
        <v>18</v>
      </c>
      <c r="H3046" s="19" t="str">
        <f t="shared" si="54"/>
        <v>Downtown Tunnel Away from Va Beach Summer Monday 18</v>
      </c>
      <c r="I3046" s="11">
        <f>+DT!M25</f>
        <v>2031.8571428571429</v>
      </c>
    </row>
    <row r="3047" spans="1:9" x14ac:dyDescent="0.25">
      <c r="A3047" t="s">
        <v>64</v>
      </c>
      <c r="B3047" t="s">
        <v>53</v>
      </c>
      <c r="C3047" t="s">
        <v>80</v>
      </c>
      <c r="D3047" t="s">
        <v>11</v>
      </c>
      <c r="E3047" t="s">
        <v>1</v>
      </c>
      <c r="F3047" s="19">
        <v>0.79166666666666696</v>
      </c>
      <c r="G3047" s="25">
        <v>19</v>
      </c>
      <c r="H3047" s="19" t="str">
        <f t="shared" si="54"/>
        <v>Downtown Tunnel Away from Va Beach Summer Monday 19</v>
      </c>
      <c r="I3047" s="14">
        <f>+DT!M26</f>
        <v>1350</v>
      </c>
    </row>
    <row r="3048" spans="1:9" x14ac:dyDescent="0.25">
      <c r="A3048" t="s">
        <v>64</v>
      </c>
      <c r="B3048" t="s">
        <v>53</v>
      </c>
      <c r="C3048" t="s">
        <v>80</v>
      </c>
      <c r="D3048" t="s">
        <v>11</v>
      </c>
      <c r="E3048" t="s">
        <v>1</v>
      </c>
      <c r="F3048" s="19">
        <v>0.83333333333333304</v>
      </c>
      <c r="G3048" s="25">
        <v>20</v>
      </c>
      <c r="H3048" s="19" t="str">
        <f t="shared" si="54"/>
        <v>Downtown Tunnel Away from Va Beach Summer Monday 20</v>
      </c>
      <c r="I3048" s="11">
        <f>+DT!M27</f>
        <v>858.78571428571422</v>
      </c>
    </row>
    <row r="3049" spans="1:9" x14ac:dyDescent="0.25">
      <c r="A3049" t="s">
        <v>64</v>
      </c>
      <c r="B3049" t="s">
        <v>53</v>
      </c>
      <c r="C3049" t="s">
        <v>80</v>
      </c>
      <c r="D3049" t="s">
        <v>11</v>
      </c>
      <c r="E3049" t="s">
        <v>1</v>
      </c>
      <c r="F3049" s="19">
        <v>0.875</v>
      </c>
      <c r="G3049" s="25">
        <v>21</v>
      </c>
      <c r="H3049" s="19" t="str">
        <f t="shared" si="54"/>
        <v>Downtown Tunnel Away from Va Beach Summer Monday 21</v>
      </c>
      <c r="I3049" s="14">
        <f>+DT!M28</f>
        <v>786.07142857142867</v>
      </c>
    </row>
    <row r="3050" spans="1:9" x14ac:dyDescent="0.25">
      <c r="A3050" t="s">
        <v>64</v>
      </c>
      <c r="B3050" t="s">
        <v>53</v>
      </c>
      <c r="C3050" t="s">
        <v>80</v>
      </c>
      <c r="D3050" t="s">
        <v>11</v>
      </c>
      <c r="E3050" t="s">
        <v>1</v>
      </c>
      <c r="F3050" s="19">
        <v>0.91666666666666696</v>
      </c>
      <c r="G3050" s="25">
        <v>22</v>
      </c>
      <c r="H3050" s="19" t="str">
        <f t="shared" si="54"/>
        <v>Downtown Tunnel Away from Va Beach Summer Monday 22</v>
      </c>
      <c r="I3050" s="11">
        <f>+DT!M29</f>
        <v>571.92857142857144</v>
      </c>
    </row>
    <row r="3051" spans="1:9" ht="15.75" thickBot="1" x14ac:dyDescent="0.3">
      <c r="A3051" t="s">
        <v>64</v>
      </c>
      <c r="B3051" t="s">
        <v>53</v>
      </c>
      <c r="C3051" t="s">
        <v>80</v>
      </c>
      <c r="D3051" t="s">
        <v>11</v>
      </c>
      <c r="E3051" t="s">
        <v>1</v>
      </c>
      <c r="F3051" s="19">
        <v>0.95833333333333304</v>
      </c>
      <c r="G3051" s="25">
        <v>23</v>
      </c>
      <c r="H3051" s="19" t="str">
        <f t="shared" si="54"/>
        <v>Downtown Tunnel Away from Va Beach Summer Monday 23</v>
      </c>
      <c r="I3051" s="16">
        <f>+DT!M30</f>
        <v>404.92857142857144</v>
      </c>
    </row>
    <row r="3052" spans="1:9" x14ac:dyDescent="0.25">
      <c r="A3052" t="s">
        <v>64</v>
      </c>
      <c r="B3052" t="s">
        <v>53</v>
      </c>
      <c r="C3052" t="s">
        <v>80</v>
      </c>
      <c r="D3052" t="s">
        <v>11</v>
      </c>
      <c r="E3052" t="s">
        <v>2</v>
      </c>
      <c r="F3052" s="19">
        <v>0</v>
      </c>
      <c r="G3052" s="25">
        <v>0</v>
      </c>
      <c r="H3052" s="19" t="str">
        <f t="shared" si="54"/>
        <v>Downtown Tunnel Away from Va Beach Summer Tuesday 0</v>
      </c>
      <c r="I3052" s="12">
        <f>+DT!N7</f>
        <v>275.30769230769232</v>
      </c>
    </row>
    <row r="3053" spans="1:9" x14ac:dyDescent="0.25">
      <c r="A3053" t="s">
        <v>64</v>
      </c>
      <c r="B3053" t="s">
        <v>53</v>
      </c>
      <c r="C3053" t="s">
        <v>80</v>
      </c>
      <c r="D3053" t="s">
        <v>11</v>
      </c>
      <c r="E3053" t="s">
        <v>2</v>
      </c>
      <c r="F3053" s="19">
        <v>4.1666666666666664E-2</v>
      </c>
      <c r="G3053" s="25">
        <v>1</v>
      </c>
      <c r="H3053" s="19" t="str">
        <f t="shared" si="54"/>
        <v>Downtown Tunnel Away from Va Beach Summer Tuesday 1</v>
      </c>
      <c r="I3053" s="14">
        <f>+DT!N8</f>
        <v>180.69230769230768</v>
      </c>
    </row>
    <row r="3054" spans="1:9" x14ac:dyDescent="0.25">
      <c r="A3054" t="s">
        <v>64</v>
      </c>
      <c r="B3054" t="s">
        <v>53</v>
      </c>
      <c r="C3054" t="s">
        <v>80</v>
      </c>
      <c r="D3054" t="s">
        <v>11</v>
      </c>
      <c r="E3054" t="s">
        <v>2</v>
      </c>
      <c r="F3054" s="19">
        <v>8.3333333333333329E-2</v>
      </c>
      <c r="G3054" s="25">
        <v>2</v>
      </c>
      <c r="H3054" s="19" t="str">
        <f t="shared" si="54"/>
        <v>Downtown Tunnel Away from Va Beach Summer Tuesday 2</v>
      </c>
      <c r="I3054" s="12">
        <f>+DT!N9</f>
        <v>161.53846153846155</v>
      </c>
    </row>
    <row r="3055" spans="1:9" x14ac:dyDescent="0.25">
      <c r="A3055" t="s">
        <v>64</v>
      </c>
      <c r="B3055" t="s">
        <v>53</v>
      </c>
      <c r="C3055" t="s">
        <v>80</v>
      </c>
      <c r="D3055" t="s">
        <v>11</v>
      </c>
      <c r="E3055" t="s">
        <v>2</v>
      </c>
      <c r="F3055" s="19">
        <v>0.125</v>
      </c>
      <c r="G3055" s="25">
        <v>3</v>
      </c>
      <c r="H3055" s="19" t="str">
        <f t="shared" si="54"/>
        <v>Downtown Tunnel Away from Va Beach Summer Tuesday 3</v>
      </c>
      <c r="I3055" s="14">
        <f>+DT!N10</f>
        <v>198</v>
      </c>
    </row>
    <row r="3056" spans="1:9" x14ac:dyDescent="0.25">
      <c r="A3056" t="s">
        <v>64</v>
      </c>
      <c r="B3056" t="s">
        <v>53</v>
      </c>
      <c r="C3056" t="s">
        <v>80</v>
      </c>
      <c r="D3056" t="s">
        <v>11</v>
      </c>
      <c r="E3056" t="s">
        <v>2</v>
      </c>
      <c r="F3056" s="19">
        <v>0.16666666666666699</v>
      </c>
      <c r="G3056" s="25">
        <v>4</v>
      </c>
      <c r="H3056" s="19" t="str">
        <f t="shared" si="54"/>
        <v>Downtown Tunnel Away from Va Beach Summer Tuesday 4</v>
      </c>
      <c r="I3056" s="12">
        <f>+DT!N11</f>
        <v>643.46153846153845</v>
      </c>
    </row>
    <row r="3057" spans="1:9" x14ac:dyDescent="0.25">
      <c r="A3057" t="s">
        <v>64</v>
      </c>
      <c r="B3057" t="s">
        <v>53</v>
      </c>
      <c r="C3057" t="s">
        <v>80</v>
      </c>
      <c r="D3057" t="s">
        <v>11</v>
      </c>
      <c r="E3057" t="s">
        <v>2</v>
      </c>
      <c r="F3057" s="19">
        <v>0.20833333333333301</v>
      </c>
      <c r="G3057" s="25">
        <v>5</v>
      </c>
      <c r="H3057" s="19" t="str">
        <f t="shared" si="54"/>
        <v>Downtown Tunnel Away from Va Beach Summer Tuesday 5</v>
      </c>
      <c r="I3057" s="14">
        <f>+DT!N12</f>
        <v>2089.1538461538462</v>
      </c>
    </row>
    <row r="3058" spans="1:9" x14ac:dyDescent="0.25">
      <c r="A3058" t="s">
        <v>64</v>
      </c>
      <c r="B3058" t="s">
        <v>53</v>
      </c>
      <c r="C3058" t="s">
        <v>80</v>
      </c>
      <c r="D3058" t="s">
        <v>11</v>
      </c>
      <c r="E3058" t="s">
        <v>2</v>
      </c>
      <c r="F3058" s="19">
        <v>0.25</v>
      </c>
      <c r="G3058" s="25">
        <v>6</v>
      </c>
      <c r="H3058" s="19" t="str">
        <f t="shared" si="54"/>
        <v>Downtown Tunnel Away from Va Beach Summer Tuesday 6</v>
      </c>
      <c r="I3058" s="12">
        <f>+DT!N13</f>
        <v>2696.6923076923076</v>
      </c>
    </row>
    <row r="3059" spans="1:9" x14ac:dyDescent="0.25">
      <c r="A3059" t="s">
        <v>64</v>
      </c>
      <c r="B3059" t="s">
        <v>53</v>
      </c>
      <c r="C3059" t="s">
        <v>80</v>
      </c>
      <c r="D3059" t="s">
        <v>11</v>
      </c>
      <c r="E3059" t="s">
        <v>2</v>
      </c>
      <c r="F3059" s="19">
        <v>0.29166666666666702</v>
      </c>
      <c r="G3059" s="25">
        <v>7</v>
      </c>
      <c r="H3059" s="19" t="str">
        <f t="shared" si="54"/>
        <v>Downtown Tunnel Away from Va Beach Summer Tuesday 7</v>
      </c>
      <c r="I3059" s="14">
        <f>+DT!N14</f>
        <v>2473</v>
      </c>
    </row>
    <row r="3060" spans="1:9" x14ac:dyDescent="0.25">
      <c r="A3060" t="s">
        <v>64</v>
      </c>
      <c r="B3060" t="s">
        <v>53</v>
      </c>
      <c r="C3060" t="s">
        <v>80</v>
      </c>
      <c r="D3060" t="s">
        <v>11</v>
      </c>
      <c r="E3060" t="s">
        <v>2</v>
      </c>
      <c r="F3060" s="19">
        <v>0.33333333333333298</v>
      </c>
      <c r="G3060" s="25">
        <v>8</v>
      </c>
      <c r="H3060" s="19" t="str">
        <f t="shared" si="54"/>
        <v>Downtown Tunnel Away from Va Beach Summer Tuesday 8</v>
      </c>
      <c r="I3060" s="12">
        <f>+DT!N15</f>
        <v>2183.8461538461538</v>
      </c>
    </row>
    <row r="3061" spans="1:9" x14ac:dyDescent="0.25">
      <c r="A3061" t="s">
        <v>64</v>
      </c>
      <c r="B3061" t="s">
        <v>53</v>
      </c>
      <c r="C3061" t="s">
        <v>80</v>
      </c>
      <c r="D3061" t="s">
        <v>11</v>
      </c>
      <c r="E3061" t="s">
        <v>2</v>
      </c>
      <c r="F3061" s="19">
        <v>0.375</v>
      </c>
      <c r="G3061" s="25">
        <v>9</v>
      </c>
      <c r="H3061" s="19" t="str">
        <f t="shared" si="54"/>
        <v>Downtown Tunnel Away from Va Beach Summer Tuesday 9</v>
      </c>
      <c r="I3061" s="14">
        <f>+DT!N16</f>
        <v>1856.6153846153845</v>
      </c>
    </row>
    <row r="3062" spans="1:9" x14ac:dyDescent="0.25">
      <c r="A3062" t="s">
        <v>64</v>
      </c>
      <c r="B3062" t="s">
        <v>53</v>
      </c>
      <c r="C3062" t="s">
        <v>80</v>
      </c>
      <c r="D3062" t="s">
        <v>11</v>
      </c>
      <c r="E3062" t="s">
        <v>2</v>
      </c>
      <c r="F3062" s="19">
        <v>0.41666666666666702</v>
      </c>
      <c r="G3062" s="25">
        <v>10</v>
      </c>
      <c r="H3062" s="19" t="str">
        <f t="shared" si="54"/>
        <v>Downtown Tunnel Away from Va Beach Summer Tuesday 10</v>
      </c>
      <c r="I3062" s="12">
        <f>+DT!N17</f>
        <v>1740.9230769230769</v>
      </c>
    </row>
    <row r="3063" spans="1:9" x14ac:dyDescent="0.25">
      <c r="A3063" t="s">
        <v>64</v>
      </c>
      <c r="B3063" t="s">
        <v>53</v>
      </c>
      <c r="C3063" t="s">
        <v>80</v>
      </c>
      <c r="D3063" t="s">
        <v>11</v>
      </c>
      <c r="E3063" t="s">
        <v>2</v>
      </c>
      <c r="F3063" s="19">
        <v>0.45833333333333298</v>
      </c>
      <c r="G3063" s="25">
        <v>11</v>
      </c>
      <c r="H3063" s="19" t="str">
        <f t="shared" si="54"/>
        <v>Downtown Tunnel Away from Va Beach Summer Tuesday 11</v>
      </c>
      <c r="I3063" s="14">
        <f>+DT!N18</f>
        <v>1801.6923076923078</v>
      </c>
    </row>
    <row r="3064" spans="1:9" x14ac:dyDescent="0.25">
      <c r="A3064" t="s">
        <v>64</v>
      </c>
      <c r="B3064" t="s">
        <v>53</v>
      </c>
      <c r="C3064" t="s">
        <v>80</v>
      </c>
      <c r="D3064" t="s">
        <v>11</v>
      </c>
      <c r="E3064" t="s">
        <v>2</v>
      </c>
      <c r="F3064" s="19">
        <v>0.5</v>
      </c>
      <c r="G3064" s="25">
        <v>12</v>
      </c>
      <c r="H3064" s="19" t="str">
        <f t="shared" si="54"/>
        <v>Downtown Tunnel Away from Va Beach Summer Tuesday 12</v>
      </c>
      <c r="I3064" s="12">
        <f>+DT!N19</f>
        <v>2001.9230769230769</v>
      </c>
    </row>
    <row r="3065" spans="1:9" x14ac:dyDescent="0.25">
      <c r="A3065" t="s">
        <v>64</v>
      </c>
      <c r="B3065" t="s">
        <v>53</v>
      </c>
      <c r="C3065" t="s">
        <v>80</v>
      </c>
      <c r="D3065" t="s">
        <v>11</v>
      </c>
      <c r="E3065" t="s">
        <v>2</v>
      </c>
      <c r="F3065" s="19">
        <v>0.54166666666666696</v>
      </c>
      <c r="G3065" s="25">
        <v>13</v>
      </c>
      <c r="H3065" s="19" t="str">
        <f t="shared" si="54"/>
        <v>Downtown Tunnel Away from Va Beach Summer Tuesday 13</v>
      </c>
      <c r="I3065" s="14">
        <f>+DT!N20</f>
        <v>2058</v>
      </c>
    </row>
    <row r="3066" spans="1:9" x14ac:dyDescent="0.25">
      <c r="A3066" t="s">
        <v>64</v>
      </c>
      <c r="B3066" t="s">
        <v>53</v>
      </c>
      <c r="C3066" t="s">
        <v>80</v>
      </c>
      <c r="D3066" t="s">
        <v>11</v>
      </c>
      <c r="E3066" t="s">
        <v>2</v>
      </c>
      <c r="F3066" s="19">
        <v>0.58333333333333304</v>
      </c>
      <c r="G3066" s="25">
        <v>14</v>
      </c>
      <c r="H3066" s="19" t="str">
        <f t="shared" si="54"/>
        <v>Downtown Tunnel Away from Va Beach Summer Tuesday 14</v>
      </c>
      <c r="I3066" s="12">
        <f>+DT!N21</f>
        <v>2440.7692307692309</v>
      </c>
    </row>
    <row r="3067" spans="1:9" x14ac:dyDescent="0.25">
      <c r="A3067" t="s">
        <v>64</v>
      </c>
      <c r="B3067" t="s">
        <v>53</v>
      </c>
      <c r="C3067" t="s">
        <v>80</v>
      </c>
      <c r="D3067" t="s">
        <v>11</v>
      </c>
      <c r="E3067" t="s">
        <v>2</v>
      </c>
      <c r="F3067" s="19">
        <v>0.625</v>
      </c>
      <c r="G3067" s="25">
        <v>15</v>
      </c>
      <c r="H3067" s="19" t="str">
        <f t="shared" si="54"/>
        <v>Downtown Tunnel Away from Va Beach Summer Tuesday 15</v>
      </c>
      <c r="I3067" s="14">
        <f>+DT!N22</f>
        <v>2864.5384615384614</v>
      </c>
    </row>
    <row r="3068" spans="1:9" x14ac:dyDescent="0.25">
      <c r="A3068" t="s">
        <v>64</v>
      </c>
      <c r="B3068" t="s">
        <v>53</v>
      </c>
      <c r="C3068" t="s">
        <v>80</v>
      </c>
      <c r="D3068" t="s">
        <v>11</v>
      </c>
      <c r="E3068" t="s">
        <v>2</v>
      </c>
      <c r="F3068" s="19">
        <v>0.66666666666666696</v>
      </c>
      <c r="G3068" s="25">
        <v>16</v>
      </c>
      <c r="H3068" s="19" t="str">
        <f t="shared" si="54"/>
        <v>Downtown Tunnel Away from Va Beach Summer Tuesday 16</v>
      </c>
      <c r="I3068" s="12">
        <f>+DT!N23</f>
        <v>3003.2307692307691</v>
      </c>
    </row>
    <row r="3069" spans="1:9" x14ac:dyDescent="0.25">
      <c r="A3069" t="s">
        <v>64</v>
      </c>
      <c r="B3069" t="s">
        <v>53</v>
      </c>
      <c r="C3069" t="s">
        <v>80</v>
      </c>
      <c r="D3069" t="s">
        <v>11</v>
      </c>
      <c r="E3069" t="s">
        <v>2</v>
      </c>
      <c r="F3069" s="19">
        <v>0.70833333333333304</v>
      </c>
      <c r="G3069" s="25">
        <v>17</v>
      </c>
      <c r="H3069" s="19" t="str">
        <f t="shared" si="54"/>
        <v>Downtown Tunnel Away from Va Beach Summer Tuesday 17</v>
      </c>
      <c r="I3069" s="14">
        <f>+DT!N24</f>
        <v>3157.7692307692305</v>
      </c>
    </row>
    <row r="3070" spans="1:9" x14ac:dyDescent="0.25">
      <c r="A3070" t="s">
        <v>64</v>
      </c>
      <c r="B3070" t="s">
        <v>53</v>
      </c>
      <c r="C3070" t="s">
        <v>80</v>
      </c>
      <c r="D3070" t="s">
        <v>11</v>
      </c>
      <c r="E3070" t="s">
        <v>2</v>
      </c>
      <c r="F3070" s="19">
        <v>0.75</v>
      </c>
      <c r="G3070" s="25">
        <v>18</v>
      </c>
      <c r="H3070" s="19" t="str">
        <f t="shared" si="54"/>
        <v>Downtown Tunnel Away from Va Beach Summer Tuesday 18</v>
      </c>
      <c r="I3070" s="12">
        <f>+DT!N25</f>
        <v>2222</v>
      </c>
    </row>
    <row r="3071" spans="1:9" x14ac:dyDescent="0.25">
      <c r="A3071" t="s">
        <v>64</v>
      </c>
      <c r="B3071" t="s">
        <v>53</v>
      </c>
      <c r="C3071" t="s">
        <v>80</v>
      </c>
      <c r="D3071" t="s">
        <v>11</v>
      </c>
      <c r="E3071" t="s">
        <v>2</v>
      </c>
      <c r="F3071" s="19">
        <v>0.79166666666666696</v>
      </c>
      <c r="G3071" s="25">
        <v>19</v>
      </c>
      <c r="H3071" s="19" t="str">
        <f t="shared" si="54"/>
        <v>Downtown Tunnel Away from Va Beach Summer Tuesday 19</v>
      </c>
      <c r="I3071" s="14">
        <f>+DT!N26</f>
        <v>1449</v>
      </c>
    </row>
    <row r="3072" spans="1:9" x14ac:dyDescent="0.25">
      <c r="A3072" t="s">
        <v>64</v>
      </c>
      <c r="B3072" t="s">
        <v>53</v>
      </c>
      <c r="C3072" t="s">
        <v>80</v>
      </c>
      <c r="D3072" t="s">
        <v>11</v>
      </c>
      <c r="E3072" t="s">
        <v>2</v>
      </c>
      <c r="F3072" s="19">
        <v>0.83333333333333304</v>
      </c>
      <c r="G3072" s="25">
        <v>20</v>
      </c>
      <c r="H3072" s="19" t="str">
        <f t="shared" si="54"/>
        <v>Downtown Tunnel Away from Va Beach Summer Tuesday 20</v>
      </c>
      <c r="I3072" s="12">
        <f>+DT!N27</f>
        <v>941.84615384615381</v>
      </c>
    </row>
    <row r="3073" spans="1:9" x14ac:dyDescent="0.25">
      <c r="A3073" t="s">
        <v>64</v>
      </c>
      <c r="B3073" t="s">
        <v>53</v>
      </c>
      <c r="C3073" t="s">
        <v>80</v>
      </c>
      <c r="D3073" t="s">
        <v>11</v>
      </c>
      <c r="E3073" t="s">
        <v>2</v>
      </c>
      <c r="F3073" s="19">
        <v>0.875</v>
      </c>
      <c r="G3073" s="25">
        <v>21</v>
      </c>
      <c r="H3073" s="19" t="str">
        <f t="shared" si="54"/>
        <v>Downtown Tunnel Away from Va Beach Summer Tuesday 21</v>
      </c>
      <c r="I3073" s="14">
        <f>+DT!N28</f>
        <v>853.61538461538464</v>
      </c>
    </row>
    <row r="3074" spans="1:9" x14ac:dyDescent="0.25">
      <c r="A3074" t="s">
        <v>64</v>
      </c>
      <c r="B3074" t="s">
        <v>53</v>
      </c>
      <c r="C3074" t="s">
        <v>80</v>
      </c>
      <c r="D3074" t="s">
        <v>11</v>
      </c>
      <c r="E3074" t="s">
        <v>2</v>
      </c>
      <c r="F3074" s="19">
        <v>0.91666666666666696</v>
      </c>
      <c r="G3074" s="25">
        <v>22</v>
      </c>
      <c r="H3074" s="19" t="str">
        <f t="shared" si="54"/>
        <v>Downtown Tunnel Away from Va Beach Summer Tuesday 22</v>
      </c>
      <c r="I3074" s="12">
        <f>+DT!N29</f>
        <v>667.07692307692309</v>
      </c>
    </row>
    <row r="3075" spans="1:9" ht="15.75" thickBot="1" x14ac:dyDescent="0.3">
      <c r="A3075" t="s">
        <v>64</v>
      </c>
      <c r="B3075" t="s">
        <v>53</v>
      </c>
      <c r="C3075" t="s">
        <v>80</v>
      </c>
      <c r="D3075" t="s">
        <v>11</v>
      </c>
      <c r="E3075" t="s">
        <v>2</v>
      </c>
      <c r="F3075" s="19">
        <v>0.95833333333333304</v>
      </c>
      <c r="G3075" s="25">
        <v>23</v>
      </c>
      <c r="H3075" s="19" t="str">
        <f t="shared" si="54"/>
        <v>Downtown Tunnel Away from Va Beach Summer Tuesday 23</v>
      </c>
      <c r="I3075" s="16">
        <f>+DT!N30</f>
        <v>470.38461538461536</v>
      </c>
    </row>
    <row r="3076" spans="1:9" x14ac:dyDescent="0.25">
      <c r="A3076" t="s">
        <v>64</v>
      </c>
      <c r="B3076" t="s">
        <v>53</v>
      </c>
      <c r="C3076" t="s">
        <v>80</v>
      </c>
      <c r="D3076" t="s">
        <v>11</v>
      </c>
      <c r="E3076" t="s">
        <v>3</v>
      </c>
      <c r="F3076" s="19">
        <v>0</v>
      </c>
      <c r="G3076" s="25">
        <v>0</v>
      </c>
      <c r="H3076" s="19" t="str">
        <f t="shared" si="54"/>
        <v>Downtown Tunnel Away from Va Beach Summer Wednesday 0</v>
      </c>
      <c r="I3076" s="11">
        <f>+DT!O7</f>
        <v>316.38461538461536</v>
      </c>
    </row>
    <row r="3077" spans="1:9" x14ac:dyDescent="0.25">
      <c r="A3077" t="s">
        <v>64</v>
      </c>
      <c r="B3077" t="s">
        <v>53</v>
      </c>
      <c r="C3077" t="s">
        <v>80</v>
      </c>
      <c r="D3077" t="s">
        <v>11</v>
      </c>
      <c r="E3077" t="s">
        <v>3</v>
      </c>
      <c r="F3077" s="19">
        <v>4.1666666666666664E-2</v>
      </c>
      <c r="G3077" s="25">
        <v>1</v>
      </c>
      <c r="H3077" s="19" t="str">
        <f t="shared" si="54"/>
        <v>Downtown Tunnel Away from Va Beach Summer Wednesday 1</v>
      </c>
      <c r="I3077" s="14">
        <f>+DT!O8</f>
        <v>203.53846153846152</v>
      </c>
    </row>
    <row r="3078" spans="1:9" x14ac:dyDescent="0.25">
      <c r="A3078" t="s">
        <v>64</v>
      </c>
      <c r="B3078" t="s">
        <v>53</v>
      </c>
      <c r="C3078" t="s">
        <v>80</v>
      </c>
      <c r="D3078" t="s">
        <v>11</v>
      </c>
      <c r="E3078" t="s">
        <v>3</v>
      </c>
      <c r="F3078" s="19">
        <v>8.3333333333333329E-2</v>
      </c>
      <c r="G3078" s="25">
        <v>2</v>
      </c>
      <c r="H3078" s="19" t="str">
        <f t="shared" si="54"/>
        <v>Downtown Tunnel Away from Va Beach Summer Wednesday 2</v>
      </c>
      <c r="I3078" s="11">
        <f>+DT!O9</f>
        <v>200.92307692307691</v>
      </c>
    </row>
    <row r="3079" spans="1:9" x14ac:dyDescent="0.25">
      <c r="A3079" t="s">
        <v>64</v>
      </c>
      <c r="B3079" t="s">
        <v>53</v>
      </c>
      <c r="C3079" t="s">
        <v>80</v>
      </c>
      <c r="D3079" t="s">
        <v>11</v>
      </c>
      <c r="E3079" t="s">
        <v>3</v>
      </c>
      <c r="F3079" s="19">
        <v>0.125</v>
      </c>
      <c r="G3079" s="25">
        <v>3</v>
      </c>
      <c r="H3079" s="19" t="str">
        <f t="shared" si="54"/>
        <v>Downtown Tunnel Away from Va Beach Summer Wednesday 3</v>
      </c>
      <c r="I3079" s="14">
        <f>+DT!O10</f>
        <v>222.07692307692309</v>
      </c>
    </row>
    <row r="3080" spans="1:9" x14ac:dyDescent="0.25">
      <c r="A3080" t="s">
        <v>64</v>
      </c>
      <c r="B3080" t="s">
        <v>53</v>
      </c>
      <c r="C3080" t="s">
        <v>80</v>
      </c>
      <c r="D3080" t="s">
        <v>11</v>
      </c>
      <c r="E3080" t="s">
        <v>3</v>
      </c>
      <c r="F3080" s="19">
        <v>0.16666666666666699</v>
      </c>
      <c r="G3080" s="25">
        <v>4</v>
      </c>
      <c r="H3080" s="19" t="str">
        <f t="shared" si="54"/>
        <v>Downtown Tunnel Away from Va Beach Summer Wednesday 4</v>
      </c>
      <c r="I3080" s="11">
        <f>+DT!O11</f>
        <v>666.30769230769226</v>
      </c>
    </row>
    <row r="3081" spans="1:9" x14ac:dyDescent="0.25">
      <c r="A3081" t="s">
        <v>64</v>
      </c>
      <c r="B3081" t="s">
        <v>53</v>
      </c>
      <c r="C3081" t="s">
        <v>80</v>
      </c>
      <c r="D3081" t="s">
        <v>11</v>
      </c>
      <c r="E3081" t="s">
        <v>3</v>
      </c>
      <c r="F3081" s="19">
        <v>0.20833333333333301</v>
      </c>
      <c r="G3081" s="25">
        <v>5</v>
      </c>
      <c r="H3081" s="19" t="str">
        <f t="shared" si="54"/>
        <v>Downtown Tunnel Away from Va Beach Summer Wednesday 5</v>
      </c>
      <c r="I3081" s="14">
        <f>+DT!O12</f>
        <v>2118.3076923076924</v>
      </c>
    </row>
    <row r="3082" spans="1:9" x14ac:dyDescent="0.25">
      <c r="A3082" t="s">
        <v>64</v>
      </c>
      <c r="B3082" t="s">
        <v>53</v>
      </c>
      <c r="C3082" t="s">
        <v>80</v>
      </c>
      <c r="D3082" t="s">
        <v>11</v>
      </c>
      <c r="E3082" t="s">
        <v>3</v>
      </c>
      <c r="F3082" s="19">
        <v>0.25</v>
      </c>
      <c r="G3082" s="25">
        <v>6</v>
      </c>
      <c r="H3082" s="19" t="str">
        <f t="shared" si="54"/>
        <v>Downtown Tunnel Away from Va Beach Summer Wednesday 6</v>
      </c>
      <c r="I3082" s="11">
        <f>+DT!O13</f>
        <v>2654.6153846153843</v>
      </c>
    </row>
    <row r="3083" spans="1:9" x14ac:dyDescent="0.25">
      <c r="A3083" t="s">
        <v>64</v>
      </c>
      <c r="B3083" t="s">
        <v>53</v>
      </c>
      <c r="C3083" t="s">
        <v>80</v>
      </c>
      <c r="D3083" t="s">
        <v>11</v>
      </c>
      <c r="E3083" t="s">
        <v>3</v>
      </c>
      <c r="F3083" s="19">
        <v>0.29166666666666702</v>
      </c>
      <c r="G3083" s="25">
        <v>7</v>
      </c>
      <c r="H3083" s="19" t="str">
        <f t="shared" si="54"/>
        <v>Downtown Tunnel Away from Va Beach Summer Wednesday 7</v>
      </c>
      <c r="I3083" s="14">
        <f>+DT!O14</f>
        <v>2511.5384615384619</v>
      </c>
    </row>
    <row r="3084" spans="1:9" x14ac:dyDescent="0.25">
      <c r="A3084" t="s">
        <v>64</v>
      </c>
      <c r="B3084" t="s">
        <v>53</v>
      </c>
      <c r="C3084" t="s">
        <v>80</v>
      </c>
      <c r="D3084" t="s">
        <v>11</v>
      </c>
      <c r="E3084" t="s">
        <v>3</v>
      </c>
      <c r="F3084" s="19">
        <v>0.33333333333333298</v>
      </c>
      <c r="G3084" s="25">
        <v>8</v>
      </c>
      <c r="H3084" s="19" t="str">
        <f t="shared" si="54"/>
        <v>Downtown Tunnel Away from Va Beach Summer Wednesday 8</v>
      </c>
      <c r="I3084" s="11">
        <f>+DT!O15</f>
        <v>2183.7692307692305</v>
      </c>
    </row>
    <row r="3085" spans="1:9" x14ac:dyDescent="0.25">
      <c r="A3085" t="s">
        <v>64</v>
      </c>
      <c r="B3085" t="s">
        <v>53</v>
      </c>
      <c r="C3085" t="s">
        <v>80</v>
      </c>
      <c r="D3085" t="s">
        <v>11</v>
      </c>
      <c r="E3085" t="s">
        <v>3</v>
      </c>
      <c r="F3085" s="19">
        <v>0.375</v>
      </c>
      <c r="G3085" s="25">
        <v>9</v>
      </c>
      <c r="H3085" s="19" t="str">
        <f t="shared" si="54"/>
        <v>Downtown Tunnel Away from Va Beach Summer Wednesday 9</v>
      </c>
      <c r="I3085" s="14">
        <f>+DT!O16</f>
        <v>1911.3846153846155</v>
      </c>
    </row>
    <row r="3086" spans="1:9" x14ac:dyDescent="0.25">
      <c r="A3086" t="s">
        <v>64</v>
      </c>
      <c r="B3086" t="s">
        <v>53</v>
      </c>
      <c r="C3086" t="s">
        <v>80</v>
      </c>
      <c r="D3086" t="s">
        <v>11</v>
      </c>
      <c r="E3086" t="s">
        <v>3</v>
      </c>
      <c r="F3086" s="19">
        <v>0.41666666666666702</v>
      </c>
      <c r="G3086" s="25">
        <v>10</v>
      </c>
      <c r="H3086" s="19" t="str">
        <f t="shared" si="54"/>
        <v>Downtown Tunnel Away from Va Beach Summer Wednesday 10</v>
      </c>
      <c r="I3086" s="11">
        <f>+DT!O17</f>
        <v>1732.9230769230769</v>
      </c>
    </row>
    <row r="3087" spans="1:9" x14ac:dyDescent="0.25">
      <c r="A3087" t="s">
        <v>64</v>
      </c>
      <c r="B3087" t="s">
        <v>53</v>
      </c>
      <c r="C3087" t="s">
        <v>80</v>
      </c>
      <c r="D3087" t="s">
        <v>11</v>
      </c>
      <c r="E3087" t="s">
        <v>3</v>
      </c>
      <c r="F3087" s="19">
        <v>0.45833333333333298</v>
      </c>
      <c r="G3087" s="25">
        <v>11</v>
      </c>
      <c r="H3087" s="19" t="str">
        <f t="shared" si="54"/>
        <v>Downtown Tunnel Away from Va Beach Summer Wednesday 11</v>
      </c>
      <c r="I3087" s="14">
        <f>+DT!O18</f>
        <v>1786.6923076923078</v>
      </c>
    </row>
    <row r="3088" spans="1:9" x14ac:dyDescent="0.25">
      <c r="A3088" t="s">
        <v>64</v>
      </c>
      <c r="B3088" t="s">
        <v>53</v>
      </c>
      <c r="C3088" t="s">
        <v>80</v>
      </c>
      <c r="D3088" t="s">
        <v>11</v>
      </c>
      <c r="E3088" t="s">
        <v>3</v>
      </c>
      <c r="F3088" s="19">
        <v>0.5</v>
      </c>
      <c r="G3088" s="25">
        <v>12</v>
      </c>
      <c r="H3088" s="19" t="str">
        <f t="shared" si="54"/>
        <v>Downtown Tunnel Away from Va Beach Summer Wednesday 12</v>
      </c>
      <c r="I3088" s="11">
        <f>+DT!O19</f>
        <v>1994.2307692307693</v>
      </c>
    </row>
    <row r="3089" spans="1:9" x14ac:dyDescent="0.25">
      <c r="A3089" t="s">
        <v>64</v>
      </c>
      <c r="B3089" t="s">
        <v>53</v>
      </c>
      <c r="C3089" t="s">
        <v>80</v>
      </c>
      <c r="D3089" t="s">
        <v>11</v>
      </c>
      <c r="E3089" t="s">
        <v>3</v>
      </c>
      <c r="F3089" s="19">
        <v>0.54166666666666696</v>
      </c>
      <c r="G3089" s="25">
        <v>13</v>
      </c>
      <c r="H3089" s="19" t="str">
        <f t="shared" si="54"/>
        <v>Downtown Tunnel Away from Va Beach Summer Wednesday 13</v>
      </c>
      <c r="I3089" s="14">
        <f>+DT!O20</f>
        <v>2041.3846153846152</v>
      </c>
    </row>
    <row r="3090" spans="1:9" x14ac:dyDescent="0.25">
      <c r="A3090" t="s">
        <v>64</v>
      </c>
      <c r="B3090" t="s">
        <v>53</v>
      </c>
      <c r="C3090" t="s">
        <v>80</v>
      </c>
      <c r="D3090" t="s">
        <v>11</v>
      </c>
      <c r="E3090" t="s">
        <v>3</v>
      </c>
      <c r="F3090" s="19">
        <v>0.58333333333333304</v>
      </c>
      <c r="G3090" s="25">
        <v>14</v>
      </c>
      <c r="H3090" s="19" t="str">
        <f t="shared" si="54"/>
        <v>Downtown Tunnel Away from Va Beach Summer Wednesday 14</v>
      </c>
      <c r="I3090" s="11">
        <f>+DT!O21</f>
        <v>2446.1538461538457</v>
      </c>
    </row>
    <row r="3091" spans="1:9" x14ac:dyDescent="0.25">
      <c r="A3091" t="s">
        <v>64</v>
      </c>
      <c r="B3091" t="s">
        <v>53</v>
      </c>
      <c r="C3091" t="s">
        <v>80</v>
      </c>
      <c r="D3091" t="s">
        <v>11</v>
      </c>
      <c r="E3091" t="s">
        <v>3</v>
      </c>
      <c r="F3091" s="19">
        <v>0.625</v>
      </c>
      <c r="G3091" s="25">
        <v>15</v>
      </c>
      <c r="H3091" s="19" t="str">
        <f t="shared" si="54"/>
        <v>Downtown Tunnel Away from Va Beach Summer Wednesday 15</v>
      </c>
      <c r="I3091" s="14">
        <f>+DT!O22</f>
        <v>2905.2307692307695</v>
      </c>
    </row>
    <row r="3092" spans="1:9" x14ac:dyDescent="0.25">
      <c r="A3092" t="s">
        <v>64</v>
      </c>
      <c r="B3092" t="s">
        <v>53</v>
      </c>
      <c r="C3092" t="s">
        <v>80</v>
      </c>
      <c r="D3092" t="s">
        <v>11</v>
      </c>
      <c r="E3092" t="s">
        <v>3</v>
      </c>
      <c r="F3092" s="19">
        <v>0.66666666666666696</v>
      </c>
      <c r="G3092" s="25">
        <v>16</v>
      </c>
      <c r="H3092" s="19" t="str">
        <f t="shared" si="54"/>
        <v>Downtown Tunnel Away from Va Beach Summer Wednesday 16</v>
      </c>
      <c r="I3092" s="11">
        <f>+DT!O23</f>
        <v>3110.5384615384619</v>
      </c>
    </row>
    <row r="3093" spans="1:9" x14ac:dyDescent="0.25">
      <c r="A3093" t="s">
        <v>64</v>
      </c>
      <c r="B3093" t="s">
        <v>53</v>
      </c>
      <c r="C3093" t="s">
        <v>80</v>
      </c>
      <c r="D3093" t="s">
        <v>11</v>
      </c>
      <c r="E3093" t="s">
        <v>3</v>
      </c>
      <c r="F3093" s="19">
        <v>0.70833333333333304</v>
      </c>
      <c r="G3093" s="25">
        <v>17</v>
      </c>
      <c r="H3093" s="19" t="str">
        <f t="shared" ref="H3093:H3156" si="55">+CONCATENATE(A3093," ",C3093," ",D3093," ",E3093," ",G3093)</f>
        <v>Downtown Tunnel Away from Va Beach Summer Wednesday 17</v>
      </c>
      <c r="I3093" s="14">
        <f>+DT!O24</f>
        <v>3093.5384615384614</v>
      </c>
    </row>
    <row r="3094" spans="1:9" x14ac:dyDescent="0.25">
      <c r="A3094" t="s">
        <v>64</v>
      </c>
      <c r="B3094" t="s">
        <v>53</v>
      </c>
      <c r="C3094" t="s">
        <v>80</v>
      </c>
      <c r="D3094" t="s">
        <v>11</v>
      </c>
      <c r="E3094" t="s">
        <v>3</v>
      </c>
      <c r="F3094" s="19">
        <v>0.75</v>
      </c>
      <c r="G3094" s="25">
        <v>18</v>
      </c>
      <c r="H3094" s="19" t="str">
        <f t="shared" si="55"/>
        <v>Downtown Tunnel Away from Va Beach Summer Wednesday 18</v>
      </c>
      <c r="I3094" s="11">
        <f>+DT!O25</f>
        <v>2325.6153846153848</v>
      </c>
    </row>
    <row r="3095" spans="1:9" x14ac:dyDescent="0.25">
      <c r="A3095" t="s">
        <v>64</v>
      </c>
      <c r="B3095" t="s">
        <v>53</v>
      </c>
      <c r="C3095" t="s">
        <v>80</v>
      </c>
      <c r="D3095" t="s">
        <v>11</v>
      </c>
      <c r="E3095" t="s">
        <v>3</v>
      </c>
      <c r="F3095" s="19">
        <v>0.79166666666666696</v>
      </c>
      <c r="G3095" s="25">
        <v>19</v>
      </c>
      <c r="H3095" s="19" t="str">
        <f t="shared" si="55"/>
        <v>Downtown Tunnel Away from Va Beach Summer Wednesday 19</v>
      </c>
      <c r="I3095" s="14">
        <f>+DT!O26</f>
        <v>1506.2307692307691</v>
      </c>
    </row>
    <row r="3096" spans="1:9" x14ac:dyDescent="0.25">
      <c r="A3096" t="s">
        <v>64</v>
      </c>
      <c r="B3096" t="s">
        <v>53</v>
      </c>
      <c r="C3096" t="s">
        <v>80</v>
      </c>
      <c r="D3096" t="s">
        <v>11</v>
      </c>
      <c r="E3096" t="s">
        <v>3</v>
      </c>
      <c r="F3096" s="19">
        <v>0.83333333333333304</v>
      </c>
      <c r="G3096" s="25">
        <v>20</v>
      </c>
      <c r="H3096" s="19" t="str">
        <f t="shared" si="55"/>
        <v>Downtown Tunnel Away from Va Beach Summer Wednesday 20</v>
      </c>
      <c r="I3096" s="11">
        <f>+DT!O27</f>
        <v>1091.9230769230767</v>
      </c>
    </row>
    <row r="3097" spans="1:9" x14ac:dyDescent="0.25">
      <c r="A3097" t="s">
        <v>64</v>
      </c>
      <c r="B3097" t="s">
        <v>53</v>
      </c>
      <c r="C3097" t="s">
        <v>80</v>
      </c>
      <c r="D3097" t="s">
        <v>11</v>
      </c>
      <c r="E3097" t="s">
        <v>3</v>
      </c>
      <c r="F3097" s="19">
        <v>0.875</v>
      </c>
      <c r="G3097" s="25">
        <v>21</v>
      </c>
      <c r="H3097" s="19" t="str">
        <f t="shared" si="55"/>
        <v>Downtown Tunnel Away from Va Beach Summer Wednesday 21</v>
      </c>
      <c r="I3097" s="14">
        <f>+DT!O28</f>
        <v>1034.3846153846155</v>
      </c>
    </row>
    <row r="3098" spans="1:9" x14ac:dyDescent="0.25">
      <c r="A3098" t="s">
        <v>64</v>
      </c>
      <c r="B3098" t="s">
        <v>53</v>
      </c>
      <c r="C3098" t="s">
        <v>80</v>
      </c>
      <c r="D3098" t="s">
        <v>11</v>
      </c>
      <c r="E3098" t="s">
        <v>3</v>
      </c>
      <c r="F3098" s="19">
        <v>0.91666666666666696</v>
      </c>
      <c r="G3098" s="25">
        <v>22</v>
      </c>
      <c r="H3098" s="19" t="str">
        <f t="shared" si="55"/>
        <v>Downtown Tunnel Away from Va Beach Summer Wednesday 22</v>
      </c>
      <c r="I3098" s="11">
        <f>+DT!O29</f>
        <v>824.61538461538453</v>
      </c>
    </row>
    <row r="3099" spans="1:9" ht="15.75" thickBot="1" x14ac:dyDescent="0.3">
      <c r="A3099" t="s">
        <v>64</v>
      </c>
      <c r="B3099" t="s">
        <v>53</v>
      </c>
      <c r="C3099" t="s">
        <v>80</v>
      </c>
      <c r="D3099" t="s">
        <v>11</v>
      </c>
      <c r="E3099" t="s">
        <v>3</v>
      </c>
      <c r="F3099" s="19">
        <v>0.95833333333333304</v>
      </c>
      <c r="G3099" s="25">
        <v>23</v>
      </c>
      <c r="H3099" s="19" t="str">
        <f t="shared" si="55"/>
        <v>Downtown Tunnel Away from Va Beach Summer Wednesday 23</v>
      </c>
      <c r="I3099" s="16">
        <f>+DT!O30</f>
        <v>548.61538461538464</v>
      </c>
    </row>
    <row r="3100" spans="1:9" x14ac:dyDescent="0.25">
      <c r="A3100" t="s">
        <v>64</v>
      </c>
      <c r="B3100" t="s">
        <v>53</v>
      </c>
      <c r="C3100" t="s">
        <v>80</v>
      </c>
      <c r="D3100" t="s">
        <v>11</v>
      </c>
      <c r="E3100" t="s">
        <v>4</v>
      </c>
      <c r="F3100" s="19">
        <v>0</v>
      </c>
      <c r="G3100" s="25">
        <v>0</v>
      </c>
      <c r="H3100" s="19" t="str">
        <f t="shared" si="55"/>
        <v>Downtown Tunnel Away from Va Beach Summer Thursday 0</v>
      </c>
      <c r="I3100" s="11">
        <f>+DT!P7</f>
        <v>366.76923076923072</v>
      </c>
    </row>
    <row r="3101" spans="1:9" x14ac:dyDescent="0.25">
      <c r="A3101" t="s">
        <v>64</v>
      </c>
      <c r="B3101" t="s">
        <v>53</v>
      </c>
      <c r="C3101" t="s">
        <v>80</v>
      </c>
      <c r="D3101" t="s">
        <v>11</v>
      </c>
      <c r="E3101" t="s">
        <v>4</v>
      </c>
      <c r="F3101" s="19">
        <v>4.1666666666666664E-2</v>
      </c>
      <c r="G3101" s="25">
        <v>1</v>
      </c>
      <c r="H3101" s="19" t="str">
        <f t="shared" si="55"/>
        <v>Downtown Tunnel Away from Va Beach Summer Thursday 1</v>
      </c>
      <c r="I3101" s="14">
        <f>+DT!P8</f>
        <v>236.46153846153845</v>
      </c>
    </row>
    <row r="3102" spans="1:9" x14ac:dyDescent="0.25">
      <c r="A3102" t="s">
        <v>64</v>
      </c>
      <c r="B3102" t="s">
        <v>53</v>
      </c>
      <c r="C3102" t="s">
        <v>80</v>
      </c>
      <c r="D3102" t="s">
        <v>11</v>
      </c>
      <c r="E3102" t="s">
        <v>4</v>
      </c>
      <c r="F3102" s="19">
        <v>8.3333333333333329E-2</v>
      </c>
      <c r="G3102" s="25">
        <v>2</v>
      </c>
      <c r="H3102" s="19" t="str">
        <f t="shared" si="55"/>
        <v>Downtown Tunnel Away from Va Beach Summer Thursday 2</v>
      </c>
      <c r="I3102" s="11">
        <f>+DT!P9</f>
        <v>226.46153846153845</v>
      </c>
    </row>
    <row r="3103" spans="1:9" x14ac:dyDescent="0.25">
      <c r="A3103" t="s">
        <v>64</v>
      </c>
      <c r="B3103" t="s">
        <v>53</v>
      </c>
      <c r="C3103" t="s">
        <v>80</v>
      </c>
      <c r="D3103" t="s">
        <v>11</v>
      </c>
      <c r="E3103" t="s">
        <v>4</v>
      </c>
      <c r="F3103" s="19">
        <v>0.125</v>
      </c>
      <c r="G3103" s="25">
        <v>3</v>
      </c>
      <c r="H3103" s="19" t="str">
        <f t="shared" si="55"/>
        <v>Downtown Tunnel Away from Va Beach Summer Thursday 3</v>
      </c>
      <c r="I3103" s="14">
        <f>+DT!P10</f>
        <v>247</v>
      </c>
    </row>
    <row r="3104" spans="1:9" x14ac:dyDescent="0.25">
      <c r="A3104" t="s">
        <v>64</v>
      </c>
      <c r="B3104" t="s">
        <v>53</v>
      </c>
      <c r="C3104" t="s">
        <v>80</v>
      </c>
      <c r="D3104" t="s">
        <v>11</v>
      </c>
      <c r="E3104" t="s">
        <v>4</v>
      </c>
      <c r="F3104" s="19">
        <v>0.16666666666666699</v>
      </c>
      <c r="G3104" s="25">
        <v>4</v>
      </c>
      <c r="H3104" s="19" t="str">
        <f t="shared" si="55"/>
        <v>Downtown Tunnel Away from Va Beach Summer Thursday 4</v>
      </c>
      <c r="I3104" s="11">
        <f>+DT!P11</f>
        <v>707.84615384615381</v>
      </c>
    </row>
    <row r="3105" spans="1:9" x14ac:dyDescent="0.25">
      <c r="A3105" t="s">
        <v>64</v>
      </c>
      <c r="B3105" t="s">
        <v>53</v>
      </c>
      <c r="C3105" t="s">
        <v>80</v>
      </c>
      <c r="D3105" t="s">
        <v>11</v>
      </c>
      <c r="E3105" t="s">
        <v>4</v>
      </c>
      <c r="F3105" s="19">
        <v>0.20833333333333301</v>
      </c>
      <c r="G3105" s="25">
        <v>5</v>
      </c>
      <c r="H3105" s="19" t="str">
        <f t="shared" si="55"/>
        <v>Downtown Tunnel Away from Va Beach Summer Thursday 5</v>
      </c>
      <c r="I3105" s="14">
        <f>+DT!P12</f>
        <v>2013.5384615384614</v>
      </c>
    </row>
    <row r="3106" spans="1:9" x14ac:dyDescent="0.25">
      <c r="A3106" t="s">
        <v>64</v>
      </c>
      <c r="B3106" t="s">
        <v>53</v>
      </c>
      <c r="C3106" t="s">
        <v>80</v>
      </c>
      <c r="D3106" t="s">
        <v>11</v>
      </c>
      <c r="E3106" t="s">
        <v>4</v>
      </c>
      <c r="F3106" s="19">
        <v>0.25</v>
      </c>
      <c r="G3106" s="25">
        <v>6</v>
      </c>
      <c r="H3106" s="19" t="str">
        <f t="shared" si="55"/>
        <v>Downtown Tunnel Away from Va Beach Summer Thursday 6</v>
      </c>
      <c r="I3106" s="11">
        <f>+DT!P13</f>
        <v>2646.9230769230771</v>
      </c>
    </row>
    <row r="3107" spans="1:9" x14ac:dyDescent="0.25">
      <c r="A3107" t="s">
        <v>64</v>
      </c>
      <c r="B3107" t="s">
        <v>53</v>
      </c>
      <c r="C3107" t="s">
        <v>80</v>
      </c>
      <c r="D3107" t="s">
        <v>11</v>
      </c>
      <c r="E3107" t="s">
        <v>4</v>
      </c>
      <c r="F3107" s="19">
        <v>0.29166666666666702</v>
      </c>
      <c r="G3107" s="25">
        <v>7</v>
      </c>
      <c r="H3107" s="19" t="str">
        <f t="shared" si="55"/>
        <v>Downtown Tunnel Away from Va Beach Summer Thursday 7</v>
      </c>
      <c r="I3107" s="14">
        <f>+DT!P14</f>
        <v>2442.6153846153843</v>
      </c>
    </row>
    <row r="3108" spans="1:9" x14ac:dyDescent="0.25">
      <c r="A3108" t="s">
        <v>64</v>
      </c>
      <c r="B3108" t="s">
        <v>53</v>
      </c>
      <c r="C3108" t="s">
        <v>80</v>
      </c>
      <c r="D3108" t="s">
        <v>11</v>
      </c>
      <c r="E3108" t="s">
        <v>4</v>
      </c>
      <c r="F3108" s="19">
        <v>0.33333333333333298</v>
      </c>
      <c r="G3108" s="25">
        <v>8</v>
      </c>
      <c r="H3108" s="19" t="str">
        <f t="shared" si="55"/>
        <v>Downtown Tunnel Away from Va Beach Summer Thursday 8</v>
      </c>
      <c r="I3108" s="11">
        <f>+DT!P15</f>
        <v>2203.5384615384614</v>
      </c>
    </row>
    <row r="3109" spans="1:9" x14ac:dyDescent="0.25">
      <c r="A3109" t="s">
        <v>64</v>
      </c>
      <c r="B3109" t="s">
        <v>53</v>
      </c>
      <c r="C3109" t="s">
        <v>80</v>
      </c>
      <c r="D3109" t="s">
        <v>11</v>
      </c>
      <c r="E3109" t="s">
        <v>4</v>
      </c>
      <c r="F3109" s="19">
        <v>0.375</v>
      </c>
      <c r="G3109" s="25">
        <v>9</v>
      </c>
      <c r="H3109" s="19" t="str">
        <f t="shared" si="55"/>
        <v>Downtown Tunnel Away from Va Beach Summer Thursday 9</v>
      </c>
      <c r="I3109" s="14">
        <f>+DT!P16</f>
        <v>1855.6153846153845</v>
      </c>
    </row>
    <row r="3110" spans="1:9" x14ac:dyDescent="0.25">
      <c r="A3110" t="s">
        <v>64</v>
      </c>
      <c r="B3110" t="s">
        <v>53</v>
      </c>
      <c r="C3110" t="s">
        <v>80</v>
      </c>
      <c r="D3110" t="s">
        <v>11</v>
      </c>
      <c r="E3110" t="s">
        <v>4</v>
      </c>
      <c r="F3110" s="19">
        <v>0.41666666666666702</v>
      </c>
      <c r="G3110" s="25">
        <v>10</v>
      </c>
      <c r="H3110" s="19" t="str">
        <f t="shared" si="55"/>
        <v>Downtown Tunnel Away from Va Beach Summer Thursday 10</v>
      </c>
      <c r="I3110" s="11">
        <f>+DT!P17</f>
        <v>1791.1538461538462</v>
      </c>
    </row>
    <row r="3111" spans="1:9" x14ac:dyDescent="0.25">
      <c r="A3111" t="s">
        <v>64</v>
      </c>
      <c r="B3111" t="s">
        <v>53</v>
      </c>
      <c r="C3111" t="s">
        <v>80</v>
      </c>
      <c r="D3111" t="s">
        <v>11</v>
      </c>
      <c r="E3111" t="s">
        <v>4</v>
      </c>
      <c r="F3111" s="19">
        <v>0.45833333333333298</v>
      </c>
      <c r="G3111" s="25">
        <v>11</v>
      </c>
      <c r="H3111" s="19" t="str">
        <f t="shared" si="55"/>
        <v>Downtown Tunnel Away from Va Beach Summer Thursday 11</v>
      </c>
      <c r="I3111" s="14">
        <f>+DT!P18</f>
        <v>1894.9230769230769</v>
      </c>
    </row>
    <row r="3112" spans="1:9" x14ac:dyDescent="0.25">
      <c r="A3112" t="s">
        <v>64</v>
      </c>
      <c r="B3112" t="s">
        <v>53</v>
      </c>
      <c r="C3112" t="s">
        <v>80</v>
      </c>
      <c r="D3112" t="s">
        <v>11</v>
      </c>
      <c r="E3112" t="s">
        <v>4</v>
      </c>
      <c r="F3112" s="19">
        <v>0.5</v>
      </c>
      <c r="G3112" s="25">
        <v>12</v>
      </c>
      <c r="H3112" s="19" t="str">
        <f t="shared" si="55"/>
        <v>Downtown Tunnel Away from Va Beach Summer Thursday 12</v>
      </c>
      <c r="I3112" s="11">
        <f>+DT!P19</f>
        <v>2134</v>
      </c>
    </row>
    <row r="3113" spans="1:9" x14ac:dyDescent="0.25">
      <c r="A3113" t="s">
        <v>64</v>
      </c>
      <c r="B3113" t="s">
        <v>53</v>
      </c>
      <c r="C3113" t="s">
        <v>80</v>
      </c>
      <c r="D3113" t="s">
        <v>11</v>
      </c>
      <c r="E3113" t="s">
        <v>4</v>
      </c>
      <c r="F3113" s="19">
        <v>0.54166666666666696</v>
      </c>
      <c r="G3113" s="25">
        <v>13</v>
      </c>
      <c r="H3113" s="19" t="str">
        <f t="shared" si="55"/>
        <v>Downtown Tunnel Away from Va Beach Summer Thursday 13</v>
      </c>
      <c r="I3113" s="14">
        <f>+DT!P20</f>
        <v>2178.7692307692309</v>
      </c>
    </row>
    <row r="3114" spans="1:9" x14ac:dyDescent="0.25">
      <c r="A3114" t="s">
        <v>64</v>
      </c>
      <c r="B3114" t="s">
        <v>53</v>
      </c>
      <c r="C3114" t="s">
        <v>80</v>
      </c>
      <c r="D3114" t="s">
        <v>11</v>
      </c>
      <c r="E3114" t="s">
        <v>4</v>
      </c>
      <c r="F3114" s="19">
        <v>0.58333333333333304</v>
      </c>
      <c r="G3114" s="25">
        <v>14</v>
      </c>
      <c r="H3114" s="19" t="str">
        <f t="shared" si="55"/>
        <v>Downtown Tunnel Away from Va Beach Summer Thursday 14</v>
      </c>
      <c r="I3114" s="11">
        <f>+DT!P21</f>
        <v>2545.6923076923076</v>
      </c>
    </row>
    <row r="3115" spans="1:9" x14ac:dyDescent="0.25">
      <c r="A3115" t="s">
        <v>64</v>
      </c>
      <c r="B3115" t="s">
        <v>53</v>
      </c>
      <c r="C3115" t="s">
        <v>80</v>
      </c>
      <c r="D3115" t="s">
        <v>11</v>
      </c>
      <c r="E3115" t="s">
        <v>4</v>
      </c>
      <c r="F3115" s="19">
        <v>0.625</v>
      </c>
      <c r="G3115" s="25">
        <v>15</v>
      </c>
      <c r="H3115" s="19" t="str">
        <f t="shared" si="55"/>
        <v>Downtown Tunnel Away from Va Beach Summer Thursday 15</v>
      </c>
      <c r="I3115" s="14">
        <f>+DT!P22</f>
        <v>2933.6923076923076</v>
      </c>
    </row>
    <row r="3116" spans="1:9" x14ac:dyDescent="0.25">
      <c r="A3116" t="s">
        <v>64</v>
      </c>
      <c r="B3116" t="s">
        <v>53</v>
      </c>
      <c r="C3116" t="s">
        <v>80</v>
      </c>
      <c r="D3116" t="s">
        <v>11</v>
      </c>
      <c r="E3116" t="s">
        <v>4</v>
      </c>
      <c r="F3116" s="19">
        <v>0.66666666666666696</v>
      </c>
      <c r="G3116" s="25">
        <v>16</v>
      </c>
      <c r="H3116" s="19" t="str">
        <f t="shared" si="55"/>
        <v>Downtown Tunnel Away from Va Beach Summer Thursday 16</v>
      </c>
      <c r="I3116" s="11">
        <f>+DT!P23</f>
        <v>3001.6153846153848</v>
      </c>
    </row>
    <row r="3117" spans="1:9" x14ac:dyDescent="0.25">
      <c r="A3117" t="s">
        <v>64</v>
      </c>
      <c r="B3117" t="s">
        <v>53</v>
      </c>
      <c r="C3117" t="s">
        <v>80</v>
      </c>
      <c r="D3117" t="s">
        <v>11</v>
      </c>
      <c r="E3117" t="s">
        <v>4</v>
      </c>
      <c r="F3117" s="19">
        <v>0.70833333333333304</v>
      </c>
      <c r="G3117" s="25">
        <v>17</v>
      </c>
      <c r="H3117" s="19" t="str">
        <f t="shared" si="55"/>
        <v>Downtown Tunnel Away from Va Beach Summer Thursday 17</v>
      </c>
      <c r="I3117" s="14">
        <f>+DT!P24</f>
        <v>3095.6923076923076</v>
      </c>
    </row>
    <row r="3118" spans="1:9" x14ac:dyDescent="0.25">
      <c r="A3118" t="s">
        <v>64</v>
      </c>
      <c r="B3118" t="s">
        <v>53</v>
      </c>
      <c r="C3118" t="s">
        <v>80</v>
      </c>
      <c r="D3118" t="s">
        <v>11</v>
      </c>
      <c r="E3118" t="s">
        <v>4</v>
      </c>
      <c r="F3118" s="19">
        <v>0.75</v>
      </c>
      <c r="G3118" s="25">
        <v>18</v>
      </c>
      <c r="H3118" s="19" t="str">
        <f t="shared" si="55"/>
        <v>Downtown Tunnel Away from Va Beach Summer Thursday 18</v>
      </c>
      <c r="I3118" s="11">
        <f>+DT!P25</f>
        <v>2330.3846153846152</v>
      </c>
    </row>
    <row r="3119" spans="1:9" x14ac:dyDescent="0.25">
      <c r="A3119" t="s">
        <v>64</v>
      </c>
      <c r="B3119" t="s">
        <v>53</v>
      </c>
      <c r="C3119" t="s">
        <v>80</v>
      </c>
      <c r="D3119" t="s">
        <v>11</v>
      </c>
      <c r="E3119" t="s">
        <v>4</v>
      </c>
      <c r="F3119" s="19">
        <v>0.79166666666666696</v>
      </c>
      <c r="G3119" s="25">
        <v>19</v>
      </c>
      <c r="H3119" s="19" t="str">
        <f t="shared" si="55"/>
        <v>Downtown Tunnel Away from Va Beach Summer Thursday 19</v>
      </c>
      <c r="I3119" s="14">
        <f>+DT!P26</f>
        <v>1513.2307692307691</v>
      </c>
    </row>
    <row r="3120" spans="1:9" x14ac:dyDescent="0.25">
      <c r="A3120" t="s">
        <v>64</v>
      </c>
      <c r="B3120" t="s">
        <v>53</v>
      </c>
      <c r="C3120" t="s">
        <v>80</v>
      </c>
      <c r="D3120" t="s">
        <v>11</v>
      </c>
      <c r="E3120" t="s">
        <v>4</v>
      </c>
      <c r="F3120" s="19">
        <v>0.83333333333333304</v>
      </c>
      <c r="G3120" s="25">
        <v>20</v>
      </c>
      <c r="H3120" s="19" t="str">
        <f t="shared" si="55"/>
        <v>Downtown Tunnel Away from Va Beach Summer Thursday 20</v>
      </c>
      <c r="I3120" s="11">
        <f>+DT!P27</f>
        <v>1136.3846153846152</v>
      </c>
    </row>
    <row r="3121" spans="1:9" x14ac:dyDescent="0.25">
      <c r="A3121" t="s">
        <v>64</v>
      </c>
      <c r="B3121" t="s">
        <v>53</v>
      </c>
      <c r="C3121" t="s">
        <v>80</v>
      </c>
      <c r="D3121" t="s">
        <v>11</v>
      </c>
      <c r="E3121" t="s">
        <v>4</v>
      </c>
      <c r="F3121" s="19">
        <v>0.875</v>
      </c>
      <c r="G3121" s="25">
        <v>21</v>
      </c>
      <c r="H3121" s="19" t="str">
        <f t="shared" si="55"/>
        <v>Downtown Tunnel Away from Va Beach Summer Thursday 21</v>
      </c>
      <c r="I3121" s="14">
        <f>+DT!P28</f>
        <v>1007.3846153846155</v>
      </c>
    </row>
    <row r="3122" spans="1:9" x14ac:dyDescent="0.25">
      <c r="A3122" t="s">
        <v>64</v>
      </c>
      <c r="B3122" t="s">
        <v>53</v>
      </c>
      <c r="C3122" t="s">
        <v>80</v>
      </c>
      <c r="D3122" t="s">
        <v>11</v>
      </c>
      <c r="E3122" t="s">
        <v>4</v>
      </c>
      <c r="F3122" s="19">
        <v>0.91666666666666696</v>
      </c>
      <c r="G3122" s="25">
        <v>22</v>
      </c>
      <c r="H3122" s="19" t="str">
        <f t="shared" si="55"/>
        <v>Downtown Tunnel Away from Va Beach Summer Thursday 22</v>
      </c>
      <c r="I3122" s="11">
        <f>+DT!P29</f>
        <v>797.76923076923072</v>
      </c>
    </row>
    <row r="3123" spans="1:9" ht="15.75" thickBot="1" x14ac:dyDescent="0.3">
      <c r="A3123" t="s">
        <v>64</v>
      </c>
      <c r="B3123" t="s">
        <v>53</v>
      </c>
      <c r="C3123" t="s">
        <v>80</v>
      </c>
      <c r="D3123" t="s">
        <v>11</v>
      </c>
      <c r="E3123" t="s">
        <v>4</v>
      </c>
      <c r="F3123" s="19">
        <v>0.95833333333333304</v>
      </c>
      <c r="G3123" s="25">
        <v>23</v>
      </c>
      <c r="H3123" s="19" t="str">
        <f t="shared" si="55"/>
        <v>Downtown Tunnel Away from Va Beach Summer Thursday 23</v>
      </c>
      <c r="I3123" s="16">
        <f>+DT!P30</f>
        <v>563.15384615384619</v>
      </c>
    </row>
    <row r="3124" spans="1:9" x14ac:dyDescent="0.25">
      <c r="A3124" t="s">
        <v>64</v>
      </c>
      <c r="B3124" t="s">
        <v>53</v>
      </c>
      <c r="C3124" t="s">
        <v>80</v>
      </c>
      <c r="D3124" t="s">
        <v>11</v>
      </c>
      <c r="E3124" t="s">
        <v>5</v>
      </c>
      <c r="F3124" s="19">
        <v>0</v>
      </c>
      <c r="G3124" s="25">
        <v>0</v>
      </c>
      <c r="H3124" s="19" t="str">
        <f t="shared" si="55"/>
        <v>Downtown Tunnel Away from Va Beach Summer Friday 0</v>
      </c>
      <c r="I3124" s="11">
        <f>+DT!Q7</f>
        <v>417.5</v>
      </c>
    </row>
    <row r="3125" spans="1:9" x14ac:dyDescent="0.25">
      <c r="A3125" t="s">
        <v>64</v>
      </c>
      <c r="B3125" t="s">
        <v>53</v>
      </c>
      <c r="C3125" t="s">
        <v>80</v>
      </c>
      <c r="D3125" t="s">
        <v>11</v>
      </c>
      <c r="E3125" t="s">
        <v>5</v>
      </c>
      <c r="F3125" s="19">
        <v>4.1666666666666664E-2</v>
      </c>
      <c r="G3125" s="25">
        <v>1</v>
      </c>
      <c r="H3125" s="19" t="str">
        <f t="shared" si="55"/>
        <v>Downtown Tunnel Away from Va Beach Summer Friday 1</v>
      </c>
      <c r="I3125" s="14">
        <f>+DT!Q8</f>
        <v>248</v>
      </c>
    </row>
    <row r="3126" spans="1:9" x14ac:dyDescent="0.25">
      <c r="A3126" t="s">
        <v>64</v>
      </c>
      <c r="B3126" t="s">
        <v>53</v>
      </c>
      <c r="C3126" t="s">
        <v>80</v>
      </c>
      <c r="D3126" t="s">
        <v>11</v>
      </c>
      <c r="E3126" t="s">
        <v>5</v>
      </c>
      <c r="F3126" s="19">
        <v>8.3333333333333329E-2</v>
      </c>
      <c r="G3126" s="25">
        <v>2</v>
      </c>
      <c r="H3126" s="19" t="str">
        <f t="shared" si="55"/>
        <v>Downtown Tunnel Away from Va Beach Summer Friday 2</v>
      </c>
      <c r="I3126" s="11">
        <f>+DT!Q9</f>
        <v>231.5</v>
      </c>
    </row>
    <row r="3127" spans="1:9" x14ac:dyDescent="0.25">
      <c r="A3127" t="s">
        <v>64</v>
      </c>
      <c r="B3127" t="s">
        <v>53</v>
      </c>
      <c r="C3127" t="s">
        <v>80</v>
      </c>
      <c r="D3127" t="s">
        <v>11</v>
      </c>
      <c r="E3127" t="s">
        <v>5</v>
      </c>
      <c r="F3127" s="19">
        <v>0.125</v>
      </c>
      <c r="G3127" s="25">
        <v>3</v>
      </c>
      <c r="H3127" s="19" t="str">
        <f t="shared" si="55"/>
        <v>Downtown Tunnel Away from Va Beach Summer Friday 3</v>
      </c>
      <c r="I3127" s="14">
        <f>+DT!Q10</f>
        <v>244.08333333333331</v>
      </c>
    </row>
    <row r="3128" spans="1:9" x14ac:dyDescent="0.25">
      <c r="A3128" t="s">
        <v>64</v>
      </c>
      <c r="B3128" t="s">
        <v>53</v>
      </c>
      <c r="C3128" t="s">
        <v>80</v>
      </c>
      <c r="D3128" t="s">
        <v>11</v>
      </c>
      <c r="E3128" t="s">
        <v>5</v>
      </c>
      <c r="F3128" s="19">
        <v>0.16666666666666699</v>
      </c>
      <c r="G3128" s="25">
        <v>4</v>
      </c>
      <c r="H3128" s="19" t="str">
        <f t="shared" si="55"/>
        <v>Downtown Tunnel Away from Va Beach Summer Friday 4</v>
      </c>
      <c r="I3128" s="11">
        <f>+DT!Q11</f>
        <v>651.58333333333326</v>
      </c>
    </row>
    <row r="3129" spans="1:9" x14ac:dyDescent="0.25">
      <c r="A3129" t="s">
        <v>64</v>
      </c>
      <c r="B3129" t="s">
        <v>53</v>
      </c>
      <c r="C3129" t="s">
        <v>80</v>
      </c>
      <c r="D3129" t="s">
        <v>11</v>
      </c>
      <c r="E3129" t="s">
        <v>5</v>
      </c>
      <c r="F3129" s="19">
        <v>0.20833333333333301</v>
      </c>
      <c r="G3129" s="25">
        <v>5</v>
      </c>
      <c r="H3129" s="19" t="str">
        <f t="shared" si="55"/>
        <v>Downtown Tunnel Away from Va Beach Summer Friday 5</v>
      </c>
      <c r="I3129" s="14">
        <f>+DT!Q12</f>
        <v>1850.25</v>
      </c>
    </row>
    <row r="3130" spans="1:9" x14ac:dyDescent="0.25">
      <c r="A3130" t="s">
        <v>64</v>
      </c>
      <c r="B3130" t="s">
        <v>53</v>
      </c>
      <c r="C3130" t="s">
        <v>80</v>
      </c>
      <c r="D3130" t="s">
        <v>11</v>
      </c>
      <c r="E3130" t="s">
        <v>5</v>
      </c>
      <c r="F3130" s="19">
        <v>0.25</v>
      </c>
      <c r="G3130" s="25">
        <v>6</v>
      </c>
      <c r="H3130" s="19" t="str">
        <f t="shared" si="55"/>
        <v>Downtown Tunnel Away from Va Beach Summer Friday 6</v>
      </c>
      <c r="I3130" s="11">
        <f>+DT!Q13</f>
        <v>2354.1666666666665</v>
      </c>
    </row>
    <row r="3131" spans="1:9" x14ac:dyDescent="0.25">
      <c r="A3131" t="s">
        <v>64</v>
      </c>
      <c r="B3131" t="s">
        <v>53</v>
      </c>
      <c r="C3131" t="s">
        <v>80</v>
      </c>
      <c r="D3131" t="s">
        <v>11</v>
      </c>
      <c r="E3131" t="s">
        <v>5</v>
      </c>
      <c r="F3131" s="19">
        <v>0.29166666666666702</v>
      </c>
      <c r="G3131" s="25">
        <v>7</v>
      </c>
      <c r="H3131" s="19" t="str">
        <f t="shared" si="55"/>
        <v>Downtown Tunnel Away from Va Beach Summer Friday 7</v>
      </c>
      <c r="I3131" s="14">
        <f>+DT!Q14</f>
        <v>2239.9166666666665</v>
      </c>
    </row>
    <row r="3132" spans="1:9" x14ac:dyDescent="0.25">
      <c r="A3132" t="s">
        <v>64</v>
      </c>
      <c r="B3132" t="s">
        <v>53</v>
      </c>
      <c r="C3132" t="s">
        <v>80</v>
      </c>
      <c r="D3132" t="s">
        <v>11</v>
      </c>
      <c r="E3132" t="s">
        <v>5</v>
      </c>
      <c r="F3132" s="19">
        <v>0.33333333333333298</v>
      </c>
      <c r="G3132" s="25">
        <v>8</v>
      </c>
      <c r="H3132" s="19" t="str">
        <f t="shared" si="55"/>
        <v>Downtown Tunnel Away from Va Beach Summer Friday 8</v>
      </c>
      <c r="I3132" s="11">
        <f>+DT!Q15</f>
        <v>2021.1666666666665</v>
      </c>
    </row>
    <row r="3133" spans="1:9" x14ac:dyDescent="0.25">
      <c r="A3133" t="s">
        <v>64</v>
      </c>
      <c r="B3133" t="s">
        <v>53</v>
      </c>
      <c r="C3133" t="s">
        <v>80</v>
      </c>
      <c r="D3133" t="s">
        <v>11</v>
      </c>
      <c r="E3133" t="s">
        <v>5</v>
      </c>
      <c r="F3133" s="19">
        <v>0.375</v>
      </c>
      <c r="G3133" s="25">
        <v>9</v>
      </c>
      <c r="H3133" s="19" t="str">
        <f t="shared" si="55"/>
        <v>Downtown Tunnel Away from Va Beach Summer Friday 9</v>
      </c>
      <c r="I3133" s="14">
        <f>+DT!Q16</f>
        <v>1868.0833333333333</v>
      </c>
    </row>
    <row r="3134" spans="1:9" x14ac:dyDescent="0.25">
      <c r="A3134" t="s">
        <v>64</v>
      </c>
      <c r="B3134" t="s">
        <v>53</v>
      </c>
      <c r="C3134" t="s">
        <v>80</v>
      </c>
      <c r="D3134" t="s">
        <v>11</v>
      </c>
      <c r="E3134" t="s">
        <v>5</v>
      </c>
      <c r="F3134" s="19">
        <v>0.41666666666666702</v>
      </c>
      <c r="G3134" s="25">
        <v>10</v>
      </c>
      <c r="H3134" s="19" t="str">
        <f t="shared" si="55"/>
        <v>Downtown Tunnel Away from Va Beach Summer Friday 10</v>
      </c>
      <c r="I3134" s="11">
        <f>+DT!Q17</f>
        <v>1901.5</v>
      </c>
    </row>
    <row r="3135" spans="1:9" x14ac:dyDescent="0.25">
      <c r="A3135" t="s">
        <v>64</v>
      </c>
      <c r="B3135" t="s">
        <v>53</v>
      </c>
      <c r="C3135" t="s">
        <v>80</v>
      </c>
      <c r="D3135" t="s">
        <v>11</v>
      </c>
      <c r="E3135" t="s">
        <v>5</v>
      </c>
      <c r="F3135" s="19">
        <v>0.45833333333333298</v>
      </c>
      <c r="G3135" s="25">
        <v>11</v>
      </c>
      <c r="H3135" s="19" t="str">
        <f t="shared" si="55"/>
        <v>Downtown Tunnel Away from Va Beach Summer Friday 11</v>
      </c>
      <c r="I3135" s="14">
        <f>+DT!Q18</f>
        <v>2090</v>
      </c>
    </row>
    <row r="3136" spans="1:9" x14ac:dyDescent="0.25">
      <c r="A3136" t="s">
        <v>64</v>
      </c>
      <c r="B3136" t="s">
        <v>53</v>
      </c>
      <c r="C3136" t="s">
        <v>80</v>
      </c>
      <c r="D3136" t="s">
        <v>11</v>
      </c>
      <c r="E3136" t="s">
        <v>5</v>
      </c>
      <c r="F3136" s="19">
        <v>0.5</v>
      </c>
      <c r="G3136" s="25">
        <v>12</v>
      </c>
      <c r="H3136" s="19" t="str">
        <f t="shared" si="55"/>
        <v>Downtown Tunnel Away from Va Beach Summer Friday 12</v>
      </c>
      <c r="I3136" s="11">
        <f>+DT!Q19</f>
        <v>2311.0000000000005</v>
      </c>
    </row>
    <row r="3137" spans="1:9" x14ac:dyDescent="0.25">
      <c r="A3137" t="s">
        <v>64</v>
      </c>
      <c r="B3137" t="s">
        <v>53</v>
      </c>
      <c r="C3137" t="s">
        <v>80</v>
      </c>
      <c r="D3137" t="s">
        <v>11</v>
      </c>
      <c r="E3137" t="s">
        <v>5</v>
      </c>
      <c r="F3137" s="19">
        <v>0.54166666666666696</v>
      </c>
      <c r="G3137" s="25">
        <v>13</v>
      </c>
      <c r="H3137" s="19" t="str">
        <f t="shared" si="55"/>
        <v>Downtown Tunnel Away from Va Beach Summer Friday 13</v>
      </c>
      <c r="I3137" s="14">
        <f>+DT!Q20</f>
        <v>2461</v>
      </c>
    </row>
    <row r="3138" spans="1:9" x14ac:dyDescent="0.25">
      <c r="A3138" t="s">
        <v>64</v>
      </c>
      <c r="B3138" t="s">
        <v>53</v>
      </c>
      <c r="C3138" t="s">
        <v>80</v>
      </c>
      <c r="D3138" t="s">
        <v>11</v>
      </c>
      <c r="E3138" t="s">
        <v>5</v>
      </c>
      <c r="F3138" s="19">
        <v>0.58333333333333304</v>
      </c>
      <c r="G3138" s="25">
        <v>14</v>
      </c>
      <c r="H3138" s="19" t="str">
        <f t="shared" si="55"/>
        <v>Downtown Tunnel Away from Va Beach Summer Friday 14</v>
      </c>
      <c r="I3138" s="11">
        <f>+DT!Q21</f>
        <v>2815.9166666666665</v>
      </c>
    </row>
    <row r="3139" spans="1:9" x14ac:dyDescent="0.25">
      <c r="A3139" t="s">
        <v>64</v>
      </c>
      <c r="B3139" t="s">
        <v>53</v>
      </c>
      <c r="C3139" t="s">
        <v>80</v>
      </c>
      <c r="D3139" t="s">
        <v>11</v>
      </c>
      <c r="E3139" t="s">
        <v>5</v>
      </c>
      <c r="F3139" s="19">
        <v>0.625</v>
      </c>
      <c r="G3139" s="25">
        <v>15</v>
      </c>
      <c r="H3139" s="19" t="str">
        <f t="shared" si="55"/>
        <v>Downtown Tunnel Away from Va Beach Summer Friday 15</v>
      </c>
      <c r="I3139" s="14">
        <f>+DT!Q22</f>
        <v>2906.75</v>
      </c>
    </row>
    <row r="3140" spans="1:9" x14ac:dyDescent="0.25">
      <c r="A3140" t="s">
        <v>64</v>
      </c>
      <c r="B3140" t="s">
        <v>53</v>
      </c>
      <c r="C3140" t="s">
        <v>80</v>
      </c>
      <c r="D3140" t="s">
        <v>11</v>
      </c>
      <c r="E3140" t="s">
        <v>5</v>
      </c>
      <c r="F3140" s="19">
        <v>0.66666666666666696</v>
      </c>
      <c r="G3140" s="25">
        <v>16</v>
      </c>
      <c r="H3140" s="19" t="str">
        <f t="shared" si="55"/>
        <v>Downtown Tunnel Away from Va Beach Summer Friday 16</v>
      </c>
      <c r="I3140" s="11">
        <f>+DT!Q23</f>
        <v>2957.9166666666665</v>
      </c>
    </row>
    <row r="3141" spans="1:9" x14ac:dyDescent="0.25">
      <c r="A3141" t="s">
        <v>64</v>
      </c>
      <c r="B3141" t="s">
        <v>53</v>
      </c>
      <c r="C3141" t="s">
        <v>80</v>
      </c>
      <c r="D3141" t="s">
        <v>11</v>
      </c>
      <c r="E3141" t="s">
        <v>5</v>
      </c>
      <c r="F3141" s="19">
        <v>0.70833333333333304</v>
      </c>
      <c r="G3141" s="25">
        <v>17</v>
      </c>
      <c r="H3141" s="19" t="str">
        <f t="shared" si="55"/>
        <v>Downtown Tunnel Away from Va Beach Summer Friday 17</v>
      </c>
      <c r="I3141" s="14">
        <f>+DT!Q24</f>
        <v>2866.75</v>
      </c>
    </row>
    <row r="3142" spans="1:9" x14ac:dyDescent="0.25">
      <c r="A3142" t="s">
        <v>64</v>
      </c>
      <c r="B3142" t="s">
        <v>53</v>
      </c>
      <c r="C3142" t="s">
        <v>80</v>
      </c>
      <c r="D3142" t="s">
        <v>11</v>
      </c>
      <c r="E3142" t="s">
        <v>5</v>
      </c>
      <c r="F3142" s="19">
        <v>0.75</v>
      </c>
      <c r="G3142" s="25">
        <v>18</v>
      </c>
      <c r="H3142" s="19" t="str">
        <f t="shared" si="55"/>
        <v>Downtown Tunnel Away from Va Beach Summer Friday 18</v>
      </c>
      <c r="I3142" s="11">
        <f>+DT!Q25</f>
        <v>2158.0000000000005</v>
      </c>
    </row>
    <row r="3143" spans="1:9" x14ac:dyDescent="0.25">
      <c r="A3143" t="s">
        <v>64</v>
      </c>
      <c r="B3143" t="s">
        <v>53</v>
      </c>
      <c r="C3143" t="s">
        <v>80</v>
      </c>
      <c r="D3143" t="s">
        <v>11</v>
      </c>
      <c r="E3143" t="s">
        <v>5</v>
      </c>
      <c r="F3143" s="19">
        <v>0.79166666666666696</v>
      </c>
      <c r="G3143" s="25">
        <v>19</v>
      </c>
      <c r="H3143" s="19" t="str">
        <f t="shared" si="55"/>
        <v>Downtown Tunnel Away from Va Beach Summer Friday 19</v>
      </c>
      <c r="I3143" s="14">
        <f>+DT!Q26</f>
        <v>1614.8333333333333</v>
      </c>
    </row>
    <row r="3144" spans="1:9" x14ac:dyDescent="0.25">
      <c r="A3144" t="s">
        <v>64</v>
      </c>
      <c r="B3144" t="s">
        <v>53</v>
      </c>
      <c r="C3144" t="s">
        <v>80</v>
      </c>
      <c r="D3144" t="s">
        <v>11</v>
      </c>
      <c r="E3144" t="s">
        <v>5</v>
      </c>
      <c r="F3144" s="19">
        <v>0.83333333333333304</v>
      </c>
      <c r="G3144" s="25">
        <v>20</v>
      </c>
      <c r="H3144" s="19" t="str">
        <f t="shared" si="55"/>
        <v>Downtown Tunnel Away from Va Beach Summer Friday 20</v>
      </c>
      <c r="I3144" s="11">
        <f>+DT!Q27</f>
        <v>1324.9166666666665</v>
      </c>
    </row>
    <row r="3145" spans="1:9" x14ac:dyDescent="0.25">
      <c r="A3145" t="s">
        <v>64</v>
      </c>
      <c r="B3145" t="s">
        <v>53</v>
      </c>
      <c r="C3145" t="s">
        <v>80</v>
      </c>
      <c r="D3145" t="s">
        <v>11</v>
      </c>
      <c r="E3145" t="s">
        <v>5</v>
      </c>
      <c r="F3145" s="19">
        <v>0.875</v>
      </c>
      <c r="G3145" s="25">
        <v>21</v>
      </c>
      <c r="H3145" s="19" t="str">
        <f t="shared" si="55"/>
        <v>Downtown Tunnel Away from Va Beach Summer Friday 21</v>
      </c>
      <c r="I3145" s="14">
        <f>+DT!Q28</f>
        <v>1294.0833333333333</v>
      </c>
    </row>
    <row r="3146" spans="1:9" x14ac:dyDescent="0.25">
      <c r="A3146" t="s">
        <v>64</v>
      </c>
      <c r="B3146" t="s">
        <v>53</v>
      </c>
      <c r="C3146" t="s">
        <v>80</v>
      </c>
      <c r="D3146" t="s">
        <v>11</v>
      </c>
      <c r="E3146" t="s">
        <v>5</v>
      </c>
      <c r="F3146" s="19">
        <v>0.91666666666666696</v>
      </c>
      <c r="G3146" s="25">
        <v>22</v>
      </c>
      <c r="H3146" s="19" t="str">
        <f t="shared" si="55"/>
        <v>Downtown Tunnel Away from Va Beach Summer Friday 22</v>
      </c>
      <c r="I3146" s="11">
        <f>+DT!Q29</f>
        <v>1125.5833333333333</v>
      </c>
    </row>
    <row r="3147" spans="1:9" ht="15.75" thickBot="1" x14ac:dyDescent="0.3">
      <c r="A3147" t="s">
        <v>64</v>
      </c>
      <c r="B3147" t="s">
        <v>53</v>
      </c>
      <c r="C3147" t="s">
        <v>80</v>
      </c>
      <c r="D3147" t="s">
        <v>11</v>
      </c>
      <c r="E3147" t="s">
        <v>5</v>
      </c>
      <c r="F3147" s="19">
        <v>0.95833333333333304</v>
      </c>
      <c r="G3147" s="25">
        <v>23</v>
      </c>
      <c r="H3147" s="19" t="str">
        <f t="shared" si="55"/>
        <v>Downtown Tunnel Away from Va Beach Summer Friday 23</v>
      </c>
      <c r="I3147" s="16">
        <f>+DT!Q30</f>
        <v>846.41666666666674</v>
      </c>
    </row>
    <row r="3148" spans="1:9" x14ac:dyDescent="0.25">
      <c r="A3148" t="s">
        <v>64</v>
      </c>
      <c r="B3148" t="s">
        <v>53</v>
      </c>
      <c r="C3148" t="s">
        <v>80</v>
      </c>
      <c r="D3148" t="s">
        <v>11</v>
      </c>
      <c r="E3148" t="s">
        <v>6</v>
      </c>
      <c r="F3148" s="19">
        <v>0</v>
      </c>
      <c r="G3148" s="25">
        <v>0</v>
      </c>
      <c r="H3148" s="19" t="str">
        <f t="shared" si="55"/>
        <v>Downtown Tunnel Away from Va Beach Summer Saturday 0</v>
      </c>
      <c r="I3148" s="11">
        <f>+DT!R7</f>
        <v>621.30769230769238</v>
      </c>
    </row>
    <row r="3149" spans="1:9" x14ac:dyDescent="0.25">
      <c r="A3149" t="s">
        <v>64</v>
      </c>
      <c r="B3149" t="s">
        <v>53</v>
      </c>
      <c r="C3149" t="s">
        <v>80</v>
      </c>
      <c r="D3149" t="s">
        <v>11</v>
      </c>
      <c r="E3149" t="s">
        <v>6</v>
      </c>
      <c r="F3149" s="19">
        <v>4.1666666666666664E-2</v>
      </c>
      <c r="G3149" s="25">
        <v>1</v>
      </c>
      <c r="H3149" s="19" t="str">
        <f t="shared" si="55"/>
        <v>Downtown Tunnel Away from Va Beach Summer Saturday 1</v>
      </c>
      <c r="I3149" s="14">
        <f>+DT!R8</f>
        <v>476</v>
      </c>
    </row>
    <row r="3150" spans="1:9" x14ac:dyDescent="0.25">
      <c r="A3150" t="s">
        <v>64</v>
      </c>
      <c r="B3150" t="s">
        <v>53</v>
      </c>
      <c r="C3150" t="s">
        <v>80</v>
      </c>
      <c r="D3150" t="s">
        <v>11</v>
      </c>
      <c r="E3150" t="s">
        <v>6</v>
      </c>
      <c r="F3150" s="19">
        <v>8.3333333333333329E-2</v>
      </c>
      <c r="G3150" s="25">
        <v>2</v>
      </c>
      <c r="H3150" s="19" t="str">
        <f t="shared" si="55"/>
        <v>Downtown Tunnel Away from Va Beach Summer Saturday 2</v>
      </c>
      <c r="I3150" s="11">
        <f>+DT!R9</f>
        <v>448.30769230769232</v>
      </c>
    </row>
    <row r="3151" spans="1:9" x14ac:dyDescent="0.25">
      <c r="A3151" t="s">
        <v>64</v>
      </c>
      <c r="B3151" t="s">
        <v>53</v>
      </c>
      <c r="C3151" t="s">
        <v>80</v>
      </c>
      <c r="D3151" t="s">
        <v>11</v>
      </c>
      <c r="E3151" t="s">
        <v>6</v>
      </c>
      <c r="F3151" s="19">
        <v>0.125</v>
      </c>
      <c r="G3151" s="25">
        <v>3</v>
      </c>
      <c r="H3151" s="19" t="str">
        <f t="shared" si="55"/>
        <v>Downtown Tunnel Away from Va Beach Summer Saturday 3</v>
      </c>
      <c r="I3151" s="14">
        <f>+DT!R10</f>
        <v>273</v>
      </c>
    </row>
    <row r="3152" spans="1:9" x14ac:dyDescent="0.25">
      <c r="A3152" t="s">
        <v>64</v>
      </c>
      <c r="B3152" t="s">
        <v>53</v>
      </c>
      <c r="C3152" t="s">
        <v>80</v>
      </c>
      <c r="D3152" t="s">
        <v>11</v>
      </c>
      <c r="E3152" t="s">
        <v>6</v>
      </c>
      <c r="F3152" s="19">
        <v>0.16666666666666699</v>
      </c>
      <c r="G3152" s="25">
        <v>4</v>
      </c>
      <c r="H3152" s="19" t="str">
        <f t="shared" si="55"/>
        <v>Downtown Tunnel Away from Va Beach Summer Saturday 4</v>
      </c>
      <c r="I3152" s="11">
        <f>+DT!R11</f>
        <v>330.30769230769226</v>
      </c>
    </row>
    <row r="3153" spans="1:9" x14ac:dyDescent="0.25">
      <c r="A3153" t="s">
        <v>64</v>
      </c>
      <c r="B3153" t="s">
        <v>53</v>
      </c>
      <c r="C3153" t="s">
        <v>80</v>
      </c>
      <c r="D3153" t="s">
        <v>11</v>
      </c>
      <c r="E3153" t="s">
        <v>6</v>
      </c>
      <c r="F3153" s="19">
        <v>0.20833333333333301</v>
      </c>
      <c r="G3153" s="25">
        <v>5</v>
      </c>
      <c r="H3153" s="19" t="str">
        <f t="shared" si="55"/>
        <v>Downtown Tunnel Away from Va Beach Summer Saturday 5</v>
      </c>
      <c r="I3153" s="14">
        <f>+DT!R12</f>
        <v>689.92307692307691</v>
      </c>
    </row>
    <row r="3154" spans="1:9" x14ac:dyDescent="0.25">
      <c r="A3154" t="s">
        <v>64</v>
      </c>
      <c r="B3154" t="s">
        <v>53</v>
      </c>
      <c r="C3154" t="s">
        <v>80</v>
      </c>
      <c r="D3154" t="s">
        <v>11</v>
      </c>
      <c r="E3154" t="s">
        <v>6</v>
      </c>
      <c r="F3154" s="19">
        <v>0.25</v>
      </c>
      <c r="G3154" s="25">
        <v>6</v>
      </c>
      <c r="H3154" s="19" t="str">
        <f t="shared" si="55"/>
        <v>Downtown Tunnel Away from Va Beach Summer Saturday 6</v>
      </c>
      <c r="I3154" s="11">
        <f>+DT!R13</f>
        <v>823.30769230769238</v>
      </c>
    </row>
    <row r="3155" spans="1:9" x14ac:dyDescent="0.25">
      <c r="A3155" t="s">
        <v>64</v>
      </c>
      <c r="B3155" t="s">
        <v>53</v>
      </c>
      <c r="C3155" t="s">
        <v>80</v>
      </c>
      <c r="D3155" t="s">
        <v>11</v>
      </c>
      <c r="E3155" t="s">
        <v>6</v>
      </c>
      <c r="F3155" s="19">
        <v>0.29166666666666702</v>
      </c>
      <c r="G3155" s="25">
        <v>7</v>
      </c>
      <c r="H3155" s="19" t="str">
        <f t="shared" si="55"/>
        <v>Downtown Tunnel Away from Va Beach Summer Saturday 7</v>
      </c>
      <c r="I3155" s="14">
        <f>+DT!R14</f>
        <v>916.15384615384619</v>
      </c>
    </row>
    <row r="3156" spans="1:9" x14ac:dyDescent="0.25">
      <c r="A3156" t="s">
        <v>64</v>
      </c>
      <c r="B3156" t="s">
        <v>53</v>
      </c>
      <c r="C3156" t="s">
        <v>80</v>
      </c>
      <c r="D3156" t="s">
        <v>11</v>
      </c>
      <c r="E3156" t="s">
        <v>6</v>
      </c>
      <c r="F3156" s="19">
        <v>0.33333333333333298</v>
      </c>
      <c r="G3156" s="25">
        <v>8</v>
      </c>
      <c r="H3156" s="19" t="str">
        <f t="shared" si="55"/>
        <v>Downtown Tunnel Away from Va Beach Summer Saturday 8</v>
      </c>
      <c r="I3156" s="11">
        <f>+DT!R15</f>
        <v>985.53846153846155</v>
      </c>
    </row>
    <row r="3157" spans="1:9" x14ac:dyDescent="0.25">
      <c r="A3157" t="s">
        <v>64</v>
      </c>
      <c r="B3157" t="s">
        <v>53</v>
      </c>
      <c r="C3157" t="s">
        <v>80</v>
      </c>
      <c r="D3157" t="s">
        <v>11</v>
      </c>
      <c r="E3157" t="s">
        <v>6</v>
      </c>
      <c r="F3157" s="19">
        <v>0.375</v>
      </c>
      <c r="G3157" s="25">
        <v>9</v>
      </c>
      <c r="H3157" s="19" t="str">
        <f t="shared" ref="H3157:H3220" si="56">+CONCATENATE(A3157," ",C3157," ",D3157," ",E3157," ",G3157)</f>
        <v>Downtown Tunnel Away from Va Beach Summer Saturday 9</v>
      </c>
      <c r="I3157" s="14">
        <f>+DT!R16</f>
        <v>1258.8461538461538</v>
      </c>
    </row>
    <row r="3158" spans="1:9" x14ac:dyDescent="0.25">
      <c r="A3158" t="s">
        <v>64</v>
      </c>
      <c r="B3158" t="s">
        <v>53</v>
      </c>
      <c r="C3158" t="s">
        <v>80</v>
      </c>
      <c r="D3158" t="s">
        <v>11</v>
      </c>
      <c r="E3158" t="s">
        <v>6</v>
      </c>
      <c r="F3158" s="19">
        <v>0.41666666666666702</v>
      </c>
      <c r="G3158" s="25">
        <v>10</v>
      </c>
      <c r="H3158" s="19" t="str">
        <f t="shared" si="56"/>
        <v>Downtown Tunnel Away from Va Beach Summer Saturday 10</v>
      </c>
      <c r="I3158" s="11">
        <f>+DT!R17</f>
        <v>1523.9230769230767</v>
      </c>
    </row>
    <row r="3159" spans="1:9" x14ac:dyDescent="0.25">
      <c r="A3159" t="s">
        <v>64</v>
      </c>
      <c r="B3159" t="s">
        <v>53</v>
      </c>
      <c r="C3159" t="s">
        <v>80</v>
      </c>
      <c r="D3159" t="s">
        <v>11</v>
      </c>
      <c r="E3159" t="s">
        <v>6</v>
      </c>
      <c r="F3159" s="19">
        <v>0.45833333333333298</v>
      </c>
      <c r="G3159" s="25">
        <v>11</v>
      </c>
      <c r="H3159" s="19" t="str">
        <f t="shared" si="56"/>
        <v>Downtown Tunnel Away from Va Beach Summer Saturday 11</v>
      </c>
      <c r="I3159" s="14">
        <f>+DT!R18</f>
        <v>1688.4615384615386</v>
      </c>
    </row>
    <row r="3160" spans="1:9" x14ac:dyDescent="0.25">
      <c r="A3160" t="s">
        <v>64</v>
      </c>
      <c r="B3160" t="s">
        <v>53</v>
      </c>
      <c r="C3160" t="s">
        <v>80</v>
      </c>
      <c r="D3160" t="s">
        <v>11</v>
      </c>
      <c r="E3160" t="s">
        <v>6</v>
      </c>
      <c r="F3160" s="19">
        <v>0.5</v>
      </c>
      <c r="G3160" s="25">
        <v>12</v>
      </c>
      <c r="H3160" s="19" t="str">
        <f t="shared" si="56"/>
        <v>Downtown Tunnel Away from Va Beach Summer Saturday 12</v>
      </c>
      <c r="I3160" s="11">
        <f>+DT!R19</f>
        <v>1784.9230769230769</v>
      </c>
    </row>
    <row r="3161" spans="1:9" x14ac:dyDescent="0.25">
      <c r="A3161" t="s">
        <v>64</v>
      </c>
      <c r="B3161" t="s">
        <v>53</v>
      </c>
      <c r="C3161" t="s">
        <v>80</v>
      </c>
      <c r="D3161" t="s">
        <v>11</v>
      </c>
      <c r="E3161" t="s">
        <v>6</v>
      </c>
      <c r="F3161" s="19">
        <v>0.54166666666666696</v>
      </c>
      <c r="G3161" s="25">
        <v>13</v>
      </c>
      <c r="H3161" s="19" t="str">
        <f t="shared" si="56"/>
        <v>Downtown Tunnel Away from Va Beach Summer Saturday 13</v>
      </c>
      <c r="I3161" s="14">
        <f>+DT!R20</f>
        <v>1738.6153846153848</v>
      </c>
    </row>
    <row r="3162" spans="1:9" x14ac:dyDescent="0.25">
      <c r="A3162" t="s">
        <v>64</v>
      </c>
      <c r="B3162" t="s">
        <v>53</v>
      </c>
      <c r="C3162" t="s">
        <v>80</v>
      </c>
      <c r="D3162" t="s">
        <v>11</v>
      </c>
      <c r="E3162" t="s">
        <v>6</v>
      </c>
      <c r="F3162" s="19">
        <v>0.58333333333333304</v>
      </c>
      <c r="G3162" s="25">
        <v>14</v>
      </c>
      <c r="H3162" s="19" t="str">
        <f t="shared" si="56"/>
        <v>Downtown Tunnel Away from Va Beach Summer Saturday 14</v>
      </c>
      <c r="I3162" s="11">
        <f>+DT!R21</f>
        <v>1877.6923076923076</v>
      </c>
    </row>
    <row r="3163" spans="1:9" x14ac:dyDescent="0.25">
      <c r="A3163" t="s">
        <v>64</v>
      </c>
      <c r="B3163" t="s">
        <v>53</v>
      </c>
      <c r="C3163" t="s">
        <v>80</v>
      </c>
      <c r="D3163" t="s">
        <v>11</v>
      </c>
      <c r="E3163" t="s">
        <v>6</v>
      </c>
      <c r="F3163" s="19">
        <v>0.625</v>
      </c>
      <c r="G3163" s="25">
        <v>15</v>
      </c>
      <c r="H3163" s="19" t="str">
        <f t="shared" si="56"/>
        <v>Downtown Tunnel Away from Va Beach Summer Saturday 15</v>
      </c>
      <c r="I3163" s="14">
        <f>+DT!R22</f>
        <v>1841.8461538461538</v>
      </c>
    </row>
    <row r="3164" spans="1:9" x14ac:dyDescent="0.25">
      <c r="A3164" t="s">
        <v>64</v>
      </c>
      <c r="B3164" t="s">
        <v>53</v>
      </c>
      <c r="C3164" t="s">
        <v>80</v>
      </c>
      <c r="D3164" t="s">
        <v>11</v>
      </c>
      <c r="E3164" t="s">
        <v>6</v>
      </c>
      <c r="F3164" s="19">
        <v>0.66666666666666696</v>
      </c>
      <c r="G3164" s="25">
        <v>16</v>
      </c>
      <c r="H3164" s="19" t="str">
        <f t="shared" si="56"/>
        <v>Downtown Tunnel Away from Va Beach Summer Saturday 16</v>
      </c>
      <c r="I3164" s="11">
        <f>+DT!R23</f>
        <v>1792.6923076923076</v>
      </c>
    </row>
    <row r="3165" spans="1:9" x14ac:dyDescent="0.25">
      <c r="A3165" t="s">
        <v>64</v>
      </c>
      <c r="B3165" t="s">
        <v>53</v>
      </c>
      <c r="C3165" t="s">
        <v>80</v>
      </c>
      <c r="D3165" t="s">
        <v>11</v>
      </c>
      <c r="E3165" t="s">
        <v>6</v>
      </c>
      <c r="F3165" s="19">
        <v>0.70833333333333304</v>
      </c>
      <c r="G3165" s="25">
        <v>17</v>
      </c>
      <c r="H3165" s="19" t="str">
        <f t="shared" si="56"/>
        <v>Downtown Tunnel Away from Va Beach Summer Saturday 17</v>
      </c>
      <c r="I3165" s="14">
        <f>+DT!R24</f>
        <v>1692.2307692307693</v>
      </c>
    </row>
    <row r="3166" spans="1:9" x14ac:dyDescent="0.25">
      <c r="A3166" t="s">
        <v>64</v>
      </c>
      <c r="B3166" t="s">
        <v>53</v>
      </c>
      <c r="C3166" t="s">
        <v>80</v>
      </c>
      <c r="D3166" t="s">
        <v>11</v>
      </c>
      <c r="E3166" t="s">
        <v>6</v>
      </c>
      <c r="F3166" s="19">
        <v>0.75</v>
      </c>
      <c r="G3166" s="25">
        <v>18</v>
      </c>
      <c r="H3166" s="19" t="str">
        <f t="shared" si="56"/>
        <v>Downtown Tunnel Away from Va Beach Summer Saturday 18</v>
      </c>
      <c r="I3166" s="11">
        <f>+DT!R25</f>
        <v>1595.5384615384614</v>
      </c>
    </row>
    <row r="3167" spans="1:9" x14ac:dyDescent="0.25">
      <c r="A3167" t="s">
        <v>64</v>
      </c>
      <c r="B3167" t="s">
        <v>53</v>
      </c>
      <c r="C3167" t="s">
        <v>80</v>
      </c>
      <c r="D3167" t="s">
        <v>11</v>
      </c>
      <c r="E3167" t="s">
        <v>6</v>
      </c>
      <c r="F3167" s="19">
        <v>0.79166666666666696</v>
      </c>
      <c r="G3167" s="25">
        <v>19</v>
      </c>
      <c r="H3167" s="19" t="str">
        <f t="shared" si="56"/>
        <v>Downtown Tunnel Away from Va Beach Summer Saturday 19</v>
      </c>
      <c r="I3167" s="14">
        <f>+DT!R26</f>
        <v>1357.2307692307695</v>
      </c>
    </row>
    <row r="3168" spans="1:9" x14ac:dyDescent="0.25">
      <c r="A3168" t="s">
        <v>64</v>
      </c>
      <c r="B3168" t="s">
        <v>53</v>
      </c>
      <c r="C3168" t="s">
        <v>80</v>
      </c>
      <c r="D3168" t="s">
        <v>11</v>
      </c>
      <c r="E3168" t="s">
        <v>6</v>
      </c>
      <c r="F3168" s="19">
        <v>0.83333333333333304</v>
      </c>
      <c r="G3168" s="25">
        <v>20</v>
      </c>
      <c r="H3168" s="19" t="str">
        <f t="shared" si="56"/>
        <v>Downtown Tunnel Away from Va Beach Summer Saturday 20</v>
      </c>
      <c r="I3168" s="11">
        <f>+DT!R27</f>
        <v>1240.4615384615386</v>
      </c>
    </row>
    <row r="3169" spans="1:9" x14ac:dyDescent="0.25">
      <c r="A3169" t="s">
        <v>64</v>
      </c>
      <c r="B3169" t="s">
        <v>53</v>
      </c>
      <c r="C3169" t="s">
        <v>80</v>
      </c>
      <c r="D3169" t="s">
        <v>11</v>
      </c>
      <c r="E3169" t="s">
        <v>6</v>
      </c>
      <c r="F3169" s="19">
        <v>0.875</v>
      </c>
      <c r="G3169" s="25">
        <v>21</v>
      </c>
      <c r="H3169" s="19" t="str">
        <f t="shared" si="56"/>
        <v>Downtown Tunnel Away from Va Beach Summer Saturday 21</v>
      </c>
      <c r="I3169" s="14">
        <f>+DT!R28</f>
        <v>1255.3846153846152</v>
      </c>
    </row>
    <row r="3170" spans="1:9" x14ac:dyDescent="0.25">
      <c r="A3170" t="s">
        <v>64</v>
      </c>
      <c r="B3170" t="s">
        <v>53</v>
      </c>
      <c r="C3170" t="s">
        <v>80</v>
      </c>
      <c r="D3170" t="s">
        <v>11</v>
      </c>
      <c r="E3170" t="s">
        <v>6</v>
      </c>
      <c r="F3170" s="19">
        <v>0.91666666666666696</v>
      </c>
      <c r="G3170" s="25">
        <v>22</v>
      </c>
      <c r="H3170" s="19" t="str">
        <f t="shared" si="56"/>
        <v>Downtown Tunnel Away from Va Beach Summer Saturday 22</v>
      </c>
      <c r="I3170" s="11">
        <f>+DT!R29</f>
        <v>1144.6153846153845</v>
      </c>
    </row>
    <row r="3171" spans="1:9" ht="15.75" thickBot="1" x14ac:dyDescent="0.3">
      <c r="A3171" t="s">
        <v>64</v>
      </c>
      <c r="B3171" t="s">
        <v>53</v>
      </c>
      <c r="C3171" t="s">
        <v>80</v>
      </c>
      <c r="D3171" t="s">
        <v>11</v>
      </c>
      <c r="E3171" t="s">
        <v>6</v>
      </c>
      <c r="F3171" s="19">
        <v>0.95833333333333304</v>
      </c>
      <c r="G3171" s="25">
        <v>23</v>
      </c>
      <c r="H3171" s="19" t="str">
        <f t="shared" si="56"/>
        <v>Downtown Tunnel Away from Va Beach Summer Saturday 23</v>
      </c>
      <c r="I3171" s="16">
        <f>+DT!R30</f>
        <v>906</v>
      </c>
    </row>
    <row r="3172" spans="1:9" x14ac:dyDescent="0.25">
      <c r="A3172" t="s">
        <v>64</v>
      </c>
      <c r="B3172" t="s">
        <v>53</v>
      </c>
      <c r="C3172" t="s">
        <v>80</v>
      </c>
      <c r="D3172" t="s">
        <v>11</v>
      </c>
      <c r="E3172" t="s">
        <v>7</v>
      </c>
      <c r="F3172" s="19">
        <v>0</v>
      </c>
      <c r="G3172" s="25">
        <v>0</v>
      </c>
      <c r="H3172" s="19" t="str">
        <f t="shared" si="56"/>
        <v>Downtown Tunnel Away from Va Beach Summer Sunday 0</v>
      </c>
      <c r="I3172" s="13">
        <f>+DT!S7</f>
        <v>634.41666666666663</v>
      </c>
    </row>
    <row r="3173" spans="1:9" x14ac:dyDescent="0.25">
      <c r="A3173" t="s">
        <v>64</v>
      </c>
      <c r="B3173" t="s">
        <v>53</v>
      </c>
      <c r="C3173" t="s">
        <v>80</v>
      </c>
      <c r="D3173" t="s">
        <v>11</v>
      </c>
      <c r="E3173" t="s">
        <v>7</v>
      </c>
      <c r="F3173" s="19">
        <v>4.1666666666666664E-2</v>
      </c>
      <c r="G3173" s="25">
        <v>1</v>
      </c>
      <c r="H3173" s="19" t="str">
        <f t="shared" si="56"/>
        <v>Downtown Tunnel Away from Va Beach Summer Sunday 1</v>
      </c>
      <c r="I3173" s="15">
        <f>+DT!S8</f>
        <v>472.25</v>
      </c>
    </row>
    <row r="3174" spans="1:9" x14ac:dyDescent="0.25">
      <c r="A3174" t="s">
        <v>64</v>
      </c>
      <c r="B3174" t="s">
        <v>53</v>
      </c>
      <c r="C3174" t="s">
        <v>80</v>
      </c>
      <c r="D3174" t="s">
        <v>11</v>
      </c>
      <c r="E3174" t="s">
        <v>7</v>
      </c>
      <c r="F3174" s="19">
        <v>8.3333333333333329E-2</v>
      </c>
      <c r="G3174" s="25">
        <v>2</v>
      </c>
      <c r="H3174" s="19" t="str">
        <f t="shared" si="56"/>
        <v>Downtown Tunnel Away from Va Beach Summer Sunday 2</v>
      </c>
      <c r="I3174" s="13">
        <f>+DT!S9</f>
        <v>500.33333333333337</v>
      </c>
    </row>
    <row r="3175" spans="1:9" x14ac:dyDescent="0.25">
      <c r="A3175" t="s">
        <v>64</v>
      </c>
      <c r="B3175" t="s">
        <v>53</v>
      </c>
      <c r="C3175" t="s">
        <v>80</v>
      </c>
      <c r="D3175" t="s">
        <v>11</v>
      </c>
      <c r="E3175" t="s">
        <v>7</v>
      </c>
      <c r="F3175" s="19">
        <v>0.125</v>
      </c>
      <c r="G3175" s="25">
        <v>3</v>
      </c>
      <c r="H3175" s="19" t="str">
        <f t="shared" si="56"/>
        <v>Downtown Tunnel Away from Va Beach Summer Sunday 3</v>
      </c>
      <c r="I3175" s="15">
        <f>+DT!S10</f>
        <v>268.66666666666669</v>
      </c>
    </row>
    <row r="3176" spans="1:9" x14ac:dyDescent="0.25">
      <c r="A3176" t="s">
        <v>64</v>
      </c>
      <c r="B3176" t="s">
        <v>53</v>
      </c>
      <c r="C3176" t="s">
        <v>80</v>
      </c>
      <c r="D3176" t="s">
        <v>11</v>
      </c>
      <c r="E3176" t="s">
        <v>7</v>
      </c>
      <c r="F3176" s="19">
        <v>0.16666666666666699</v>
      </c>
      <c r="G3176" s="25">
        <v>4</v>
      </c>
      <c r="H3176" s="19" t="str">
        <f t="shared" si="56"/>
        <v>Downtown Tunnel Away from Va Beach Summer Sunday 4</v>
      </c>
      <c r="I3176" s="13">
        <f>+DT!S11</f>
        <v>269.91666666666669</v>
      </c>
    </row>
    <row r="3177" spans="1:9" x14ac:dyDescent="0.25">
      <c r="A3177" t="s">
        <v>64</v>
      </c>
      <c r="B3177" t="s">
        <v>53</v>
      </c>
      <c r="C3177" t="s">
        <v>80</v>
      </c>
      <c r="D3177" t="s">
        <v>11</v>
      </c>
      <c r="E3177" t="s">
        <v>7</v>
      </c>
      <c r="F3177" s="19">
        <v>0.20833333333333301</v>
      </c>
      <c r="G3177" s="25">
        <v>5</v>
      </c>
      <c r="H3177" s="19" t="str">
        <f t="shared" si="56"/>
        <v>Downtown Tunnel Away from Va Beach Summer Sunday 5</v>
      </c>
      <c r="I3177" s="15">
        <f>+DT!S12</f>
        <v>450.16666666666663</v>
      </c>
    </row>
    <row r="3178" spans="1:9" x14ac:dyDescent="0.25">
      <c r="A3178" t="s">
        <v>64</v>
      </c>
      <c r="B3178" t="s">
        <v>53</v>
      </c>
      <c r="C3178" t="s">
        <v>80</v>
      </c>
      <c r="D3178" t="s">
        <v>11</v>
      </c>
      <c r="E3178" t="s">
        <v>7</v>
      </c>
      <c r="F3178" s="19">
        <v>0.25</v>
      </c>
      <c r="G3178" s="25">
        <v>6</v>
      </c>
      <c r="H3178" s="19" t="str">
        <f t="shared" si="56"/>
        <v>Downtown Tunnel Away from Va Beach Summer Sunday 6</v>
      </c>
      <c r="I3178" s="13">
        <f>+DT!S13</f>
        <v>614.25</v>
      </c>
    </row>
    <row r="3179" spans="1:9" x14ac:dyDescent="0.25">
      <c r="A3179" t="s">
        <v>64</v>
      </c>
      <c r="B3179" t="s">
        <v>53</v>
      </c>
      <c r="C3179" t="s">
        <v>80</v>
      </c>
      <c r="D3179" t="s">
        <v>11</v>
      </c>
      <c r="E3179" t="s">
        <v>7</v>
      </c>
      <c r="F3179" s="19">
        <v>0.29166666666666702</v>
      </c>
      <c r="G3179" s="25">
        <v>7</v>
      </c>
      <c r="H3179" s="19" t="str">
        <f t="shared" si="56"/>
        <v>Downtown Tunnel Away from Va Beach Summer Sunday 7</v>
      </c>
      <c r="I3179" s="15">
        <f>+DT!S14</f>
        <v>614.16666666666663</v>
      </c>
    </row>
    <row r="3180" spans="1:9" x14ac:dyDescent="0.25">
      <c r="A3180" t="s">
        <v>64</v>
      </c>
      <c r="B3180" t="s">
        <v>53</v>
      </c>
      <c r="C3180" t="s">
        <v>80</v>
      </c>
      <c r="D3180" t="s">
        <v>11</v>
      </c>
      <c r="E3180" t="s">
        <v>7</v>
      </c>
      <c r="F3180" s="19">
        <v>0.33333333333333298</v>
      </c>
      <c r="G3180" s="25">
        <v>8</v>
      </c>
      <c r="H3180" s="19" t="str">
        <f t="shared" si="56"/>
        <v>Downtown Tunnel Away from Va Beach Summer Sunday 8</v>
      </c>
      <c r="I3180" s="13">
        <f>+DT!S15</f>
        <v>745.41666666666663</v>
      </c>
    </row>
    <row r="3181" spans="1:9" x14ac:dyDescent="0.25">
      <c r="A3181" t="s">
        <v>64</v>
      </c>
      <c r="B3181" t="s">
        <v>53</v>
      </c>
      <c r="C3181" t="s">
        <v>80</v>
      </c>
      <c r="D3181" t="s">
        <v>11</v>
      </c>
      <c r="E3181" t="s">
        <v>7</v>
      </c>
      <c r="F3181" s="19">
        <v>0.375</v>
      </c>
      <c r="G3181" s="25">
        <v>9</v>
      </c>
      <c r="H3181" s="19" t="str">
        <f t="shared" si="56"/>
        <v>Downtown Tunnel Away from Va Beach Summer Sunday 9</v>
      </c>
      <c r="I3181" s="15">
        <f>+DT!S16</f>
        <v>994.41666666666674</v>
      </c>
    </row>
    <row r="3182" spans="1:9" x14ac:dyDescent="0.25">
      <c r="A3182" t="s">
        <v>64</v>
      </c>
      <c r="B3182" t="s">
        <v>53</v>
      </c>
      <c r="C3182" t="s">
        <v>80</v>
      </c>
      <c r="D3182" t="s">
        <v>11</v>
      </c>
      <c r="E3182" t="s">
        <v>7</v>
      </c>
      <c r="F3182" s="19">
        <v>0.41666666666666702</v>
      </c>
      <c r="G3182" s="25">
        <v>10</v>
      </c>
      <c r="H3182" s="19" t="str">
        <f t="shared" si="56"/>
        <v>Downtown Tunnel Away from Va Beach Summer Sunday 10</v>
      </c>
      <c r="I3182" s="13">
        <f>+DT!S17</f>
        <v>1374.75</v>
      </c>
    </row>
    <row r="3183" spans="1:9" x14ac:dyDescent="0.25">
      <c r="A3183" t="s">
        <v>64</v>
      </c>
      <c r="B3183" t="s">
        <v>53</v>
      </c>
      <c r="C3183" t="s">
        <v>80</v>
      </c>
      <c r="D3183" t="s">
        <v>11</v>
      </c>
      <c r="E3183" t="s">
        <v>7</v>
      </c>
      <c r="F3183" s="19">
        <v>0.45833333333333298</v>
      </c>
      <c r="G3183" s="25">
        <v>11</v>
      </c>
      <c r="H3183" s="19" t="str">
        <f t="shared" si="56"/>
        <v>Downtown Tunnel Away from Va Beach Summer Sunday 11</v>
      </c>
      <c r="I3183" s="15">
        <f>+DT!S18</f>
        <v>1512.25</v>
      </c>
    </row>
    <row r="3184" spans="1:9" x14ac:dyDescent="0.25">
      <c r="A3184" t="s">
        <v>64</v>
      </c>
      <c r="B3184" t="s">
        <v>53</v>
      </c>
      <c r="C3184" t="s">
        <v>80</v>
      </c>
      <c r="D3184" t="s">
        <v>11</v>
      </c>
      <c r="E3184" t="s">
        <v>7</v>
      </c>
      <c r="F3184" s="19">
        <v>0.5</v>
      </c>
      <c r="G3184" s="25">
        <v>12</v>
      </c>
      <c r="H3184" s="19" t="str">
        <f t="shared" si="56"/>
        <v>Downtown Tunnel Away from Va Beach Summer Sunday 12</v>
      </c>
      <c r="I3184" s="13">
        <f>+DT!S19</f>
        <v>1644.3333333333333</v>
      </c>
    </row>
    <row r="3185" spans="1:9" x14ac:dyDescent="0.25">
      <c r="A3185" t="s">
        <v>64</v>
      </c>
      <c r="B3185" t="s">
        <v>53</v>
      </c>
      <c r="C3185" t="s">
        <v>80</v>
      </c>
      <c r="D3185" t="s">
        <v>11</v>
      </c>
      <c r="E3185" t="s">
        <v>7</v>
      </c>
      <c r="F3185" s="19">
        <v>0.54166666666666696</v>
      </c>
      <c r="G3185" s="25">
        <v>13</v>
      </c>
      <c r="H3185" s="19" t="str">
        <f t="shared" si="56"/>
        <v>Downtown Tunnel Away from Va Beach Summer Sunday 13</v>
      </c>
      <c r="I3185" s="15">
        <f>+DT!S20</f>
        <v>1772.3333333333333</v>
      </c>
    </row>
    <row r="3186" spans="1:9" x14ac:dyDescent="0.25">
      <c r="A3186" t="s">
        <v>64</v>
      </c>
      <c r="B3186" t="s">
        <v>53</v>
      </c>
      <c r="C3186" t="s">
        <v>80</v>
      </c>
      <c r="D3186" t="s">
        <v>11</v>
      </c>
      <c r="E3186" t="s">
        <v>7</v>
      </c>
      <c r="F3186" s="19">
        <v>0.58333333333333304</v>
      </c>
      <c r="G3186" s="25">
        <v>14</v>
      </c>
      <c r="H3186" s="19" t="str">
        <f t="shared" si="56"/>
        <v>Downtown Tunnel Away from Va Beach Summer Sunday 14</v>
      </c>
      <c r="I3186" s="13">
        <f>+DT!S21</f>
        <v>1834.5</v>
      </c>
    </row>
    <row r="3187" spans="1:9" x14ac:dyDescent="0.25">
      <c r="A3187" t="s">
        <v>64</v>
      </c>
      <c r="B3187" t="s">
        <v>53</v>
      </c>
      <c r="C3187" t="s">
        <v>80</v>
      </c>
      <c r="D3187" t="s">
        <v>11</v>
      </c>
      <c r="E3187" t="s">
        <v>7</v>
      </c>
      <c r="F3187" s="19">
        <v>0.625</v>
      </c>
      <c r="G3187" s="25">
        <v>15</v>
      </c>
      <c r="H3187" s="19" t="str">
        <f t="shared" si="56"/>
        <v>Downtown Tunnel Away from Va Beach Summer Sunday 15</v>
      </c>
      <c r="I3187" s="15">
        <f>+DT!S22</f>
        <v>1838.5000000000002</v>
      </c>
    </row>
    <row r="3188" spans="1:9" x14ac:dyDescent="0.25">
      <c r="A3188" t="s">
        <v>64</v>
      </c>
      <c r="B3188" t="s">
        <v>53</v>
      </c>
      <c r="C3188" t="s">
        <v>80</v>
      </c>
      <c r="D3188" t="s">
        <v>11</v>
      </c>
      <c r="E3188" t="s">
        <v>7</v>
      </c>
      <c r="F3188" s="19">
        <v>0.66666666666666696</v>
      </c>
      <c r="G3188" s="25">
        <v>16</v>
      </c>
      <c r="H3188" s="19" t="str">
        <f t="shared" si="56"/>
        <v>Downtown Tunnel Away from Va Beach Summer Sunday 16</v>
      </c>
      <c r="I3188" s="13">
        <f>+DT!S23</f>
        <v>1715.9166666666667</v>
      </c>
    </row>
    <row r="3189" spans="1:9" x14ac:dyDescent="0.25">
      <c r="A3189" t="s">
        <v>64</v>
      </c>
      <c r="B3189" t="s">
        <v>53</v>
      </c>
      <c r="C3189" t="s">
        <v>80</v>
      </c>
      <c r="D3189" t="s">
        <v>11</v>
      </c>
      <c r="E3189" t="s">
        <v>7</v>
      </c>
      <c r="F3189" s="19">
        <v>0.70833333333333304</v>
      </c>
      <c r="G3189" s="25">
        <v>17</v>
      </c>
      <c r="H3189" s="19" t="str">
        <f t="shared" si="56"/>
        <v>Downtown Tunnel Away from Va Beach Summer Sunday 17</v>
      </c>
      <c r="I3189" s="15">
        <f>+DT!S24</f>
        <v>1643.5</v>
      </c>
    </row>
    <row r="3190" spans="1:9" x14ac:dyDescent="0.25">
      <c r="A3190" t="s">
        <v>64</v>
      </c>
      <c r="B3190" t="s">
        <v>53</v>
      </c>
      <c r="C3190" t="s">
        <v>80</v>
      </c>
      <c r="D3190" t="s">
        <v>11</v>
      </c>
      <c r="E3190" t="s">
        <v>7</v>
      </c>
      <c r="F3190" s="19">
        <v>0.75</v>
      </c>
      <c r="G3190" s="25">
        <v>18</v>
      </c>
      <c r="H3190" s="19" t="str">
        <f t="shared" si="56"/>
        <v>Downtown Tunnel Away from Va Beach Summer Sunday 18</v>
      </c>
      <c r="I3190" s="13">
        <f>+DT!S25</f>
        <v>1512.6666666666667</v>
      </c>
    </row>
    <row r="3191" spans="1:9" x14ac:dyDescent="0.25">
      <c r="A3191" t="s">
        <v>64</v>
      </c>
      <c r="B3191" t="s">
        <v>53</v>
      </c>
      <c r="C3191" t="s">
        <v>80</v>
      </c>
      <c r="D3191" t="s">
        <v>11</v>
      </c>
      <c r="E3191" t="s">
        <v>7</v>
      </c>
      <c r="F3191" s="19">
        <v>0.79166666666666696</v>
      </c>
      <c r="G3191" s="25">
        <v>19</v>
      </c>
      <c r="H3191" s="19" t="str">
        <f t="shared" si="56"/>
        <v>Downtown Tunnel Away from Va Beach Summer Sunday 19</v>
      </c>
      <c r="I3191" s="15">
        <f>+DT!S26</f>
        <v>1234.5833333333335</v>
      </c>
    </row>
    <row r="3192" spans="1:9" x14ac:dyDescent="0.25">
      <c r="A3192" t="s">
        <v>64</v>
      </c>
      <c r="B3192" t="s">
        <v>53</v>
      </c>
      <c r="C3192" t="s">
        <v>80</v>
      </c>
      <c r="D3192" t="s">
        <v>11</v>
      </c>
      <c r="E3192" t="s">
        <v>7</v>
      </c>
      <c r="F3192" s="19">
        <v>0.83333333333333304</v>
      </c>
      <c r="G3192" s="25">
        <v>20</v>
      </c>
      <c r="H3192" s="19" t="str">
        <f t="shared" si="56"/>
        <v>Downtown Tunnel Away from Va Beach Summer Sunday 20</v>
      </c>
      <c r="I3192" s="13">
        <f>+DT!S27</f>
        <v>1098.3333333333333</v>
      </c>
    </row>
    <row r="3193" spans="1:9" x14ac:dyDescent="0.25">
      <c r="A3193" t="s">
        <v>64</v>
      </c>
      <c r="B3193" t="s">
        <v>53</v>
      </c>
      <c r="C3193" t="s">
        <v>80</v>
      </c>
      <c r="D3193" t="s">
        <v>11</v>
      </c>
      <c r="E3193" t="s">
        <v>7</v>
      </c>
      <c r="F3193" s="19">
        <v>0.875</v>
      </c>
      <c r="G3193" s="25">
        <v>21</v>
      </c>
      <c r="H3193" s="19" t="str">
        <f t="shared" si="56"/>
        <v>Downtown Tunnel Away from Va Beach Summer Sunday 21</v>
      </c>
      <c r="I3193" s="15">
        <f>+DT!S28</f>
        <v>979.08333333333337</v>
      </c>
    </row>
    <row r="3194" spans="1:9" x14ac:dyDescent="0.25">
      <c r="A3194" t="s">
        <v>64</v>
      </c>
      <c r="B3194" t="s">
        <v>53</v>
      </c>
      <c r="C3194" t="s">
        <v>80</v>
      </c>
      <c r="D3194" t="s">
        <v>11</v>
      </c>
      <c r="E3194" t="s">
        <v>7</v>
      </c>
      <c r="F3194" s="19">
        <v>0.91666666666666696</v>
      </c>
      <c r="G3194" s="25">
        <v>22</v>
      </c>
      <c r="H3194" s="19" t="str">
        <f t="shared" si="56"/>
        <v>Downtown Tunnel Away from Va Beach Summer Sunday 22</v>
      </c>
      <c r="I3194" s="13">
        <f>+DT!S29</f>
        <v>751</v>
      </c>
    </row>
    <row r="3195" spans="1:9" ht="15.75" thickBot="1" x14ac:dyDescent="0.3">
      <c r="A3195" s="29" t="s">
        <v>64</v>
      </c>
      <c r="B3195" s="29" t="s">
        <v>53</v>
      </c>
      <c r="C3195" s="29" t="s">
        <v>80</v>
      </c>
      <c r="D3195" s="29" t="s">
        <v>11</v>
      </c>
      <c r="E3195" s="29" t="s">
        <v>7</v>
      </c>
      <c r="F3195" s="30">
        <v>0.95833333333333304</v>
      </c>
      <c r="G3195" s="31">
        <v>23</v>
      </c>
      <c r="H3195" s="32" t="str">
        <f t="shared" si="56"/>
        <v>Downtown Tunnel Away from Va Beach Summer Sunday 23</v>
      </c>
      <c r="I3195" s="17">
        <f>+DT!S30</f>
        <v>578.41666666666663</v>
      </c>
    </row>
    <row r="3196" spans="1:9" x14ac:dyDescent="0.25">
      <c r="A3196" t="s">
        <v>64</v>
      </c>
      <c r="B3196" t="s">
        <v>53</v>
      </c>
      <c r="C3196" t="s">
        <v>80</v>
      </c>
      <c r="D3196" t="s">
        <v>12</v>
      </c>
      <c r="E3196" t="s">
        <v>1</v>
      </c>
      <c r="F3196" s="19">
        <v>0</v>
      </c>
      <c r="G3196" s="25">
        <v>0</v>
      </c>
      <c r="H3196" s="19" t="str">
        <f t="shared" si="56"/>
        <v>Downtown Tunnel Away from Va Beach Non-Summer Monday 0</v>
      </c>
      <c r="I3196" s="11">
        <f>+DT!M32</f>
        <v>321.72000000000003</v>
      </c>
    </row>
    <row r="3197" spans="1:9" x14ac:dyDescent="0.25">
      <c r="A3197" t="s">
        <v>64</v>
      </c>
      <c r="B3197" t="s">
        <v>53</v>
      </c>
      <c r="C3197" t="s">
        <v>80</v>
      </c>
      <c r="D3197" t="s">
        <v>12</v>
      </c>
      <c r="E3197" t="s">
        <v>1</v>
      </c>
      <c r="F3197" s="19">
        <v>4.1666666666666664E-2</v>
      </c>
      <c r="G3197" s="25">
        <v>1</v>
      </c>
      <c r="H3197" s="19" t="str">
        <f t="shared" si="56"/>
        <v>Downtown Tunnel Away from Va Beach Non-Summer Monday 1</v>
      </c>
      <c r="I3197" s="14">
        <f>+DT!M33</f>
        <v>206.92000000000002</v>
      </c>
    </row>
    <row r="3198" spans="1:9" x14ac:dyDescent="0.25">
      <c r="A3198" t="s">
        <v>64</v>
      </c>
      <c r="B3198" t="s">
        <v>53</v>
      </c>
      <c r="C3198" t="s">
        <v>80</v>
      </c>
      <c r="D3198" t="s">
        <v>12</v>
      </c>
      <c r="E3198" t="s">
        <v>1</v>
      </c>
      <c r="F3198" s="19">
        <v>8.3333333333333329E-2</v>
      </c>
      <c r="G3198" s="25">
        <v>2</v>
      </c>
      <c r="H3198" s="19" t="str">
        <f t="shared" si="56"/>
        <v>Downtown Tunnel Away from Va Beach Non-Summer Monday 2</v>
      </c>
      <c r="I3198" s="11">
        <f>+DT!M34</f>
        <v>211.04</v>
      </c>
    </row>
    <row r="3199" spans="1:9" x14ac:dyDescent="0.25">
      <c r="A3199" t="s">
        <v>64</v>
      </c>
      <c r="B3199" t="s">
        <v>53</v>
      </c>
      <c r="C3199" t="s">
        <v>80</v>
      </c>
      <c r="D3199" t="s">
        <v>12</v>
      </c>
      <c r="E3199" t="s">
        <v>1</v>
      </c>
      <c r="F3199" s="19">
        <v>0.125</v>
      </c>
      <c r="G3199" s="25">
        <v>3</v>
      </c>
      <c r="H3199" s="19" t="str">
        <f t="shared" si="56"/>
        <v>Downtown Tunnel Away from Va Beach Non-Summer Monday 3</v>
      </c>
      <c r="I3199" s="14">
        <f>+DT!M35</f>
        <v>213</v>
      </c>
    </row>
    <row r="3200" spans="1:9" x14ac:dyDescent="0.25">
      <c r="A3200" t="s">
        <v>64</v>
      </c>
      <c r="B3200" t="s">
        <v>53</v>
      </c>
      <c r="C3200" t="s">
        <v>80</v>
      </c>
      <c r="D3200" t="s">
        <v>12</v>
      </c>
      <c r="E3200" t="s">
        <v>1</v>
      </c>
      <c r="F3200" s="19">
        <v>0.16666666666666699</v>
      </c>
      <c r="G3200" s="25">
        <v>4</v>
      </c>
      <c r="H3200" s="19" t="str">
        <f t="shared" si="56"/>
        <v>Downtown Tunnel Away from Va Beach Non-Summer Monday 4</v>
      </c>
      <c r="I3200" s="11">
        <f>+DT!M36</f>
        <v>613.28</v>
      </c>
    </row>
    <row r="3201" spans="1:9" x14ac:dyDescent="0.25">
      <c r="A3201" t="s">
        <v>64</v>
      </c>
      <c r="B3201" t="s">
        <v>53</v>
      </c>
      <c r="C3201" t="s">
        <v>80</v>
      </c>
      <c r="D3201" t="s">
        <v>12</v>
      </c>
      <c r="E3201" t="s">
        <v>1</v>
      </c>
      <c r="F3201" s="19">
        <v>0.20833333333333301</v>
      </c>
      <c r="G3201" s="25">
        <v>5</v>
      </c>
      <c r="H3201" s="19" t="str">
        <f t="shared" si="56"/>
        <v>Downtown Tunnel Away from Va Beach Non-Summer Monday 5</v>
      </c>
      <c r="I3201" s="14">
        <f>+DT!M37</f>
        <v>1758.92</v>
      </c>
    </row>
    <row r="3202" spans="1:9" x14ac:dyDescent="0.25">
      <c r="A3202" t="s">
        <v>64</v>
      </c>
      <c r="B3202" t="s">
        <v>53</v>
      </c>
      <c r="C3202" t="s">
        <v>80</v>
      </c>
      <c r="D3202" t="s">
        <v>12</v>
      </c>
      <c r="E3202" t="s">
        <v>1</v>
      </c>
      <c r="F3202" s="19">
        <v>0.25</v>
      </c>
      <c r="G3202" s="25">
        <v>6</v>
      </c>
      <c r="H3202" s="19" t="str">
        <f t="shared" si="56"/>
        <v>Downtown Tunnel Away from Va Beach Non-Summer Monday 6</v>
      </c>
      <c r="I3202" s="11">
        <f>+DT!M38</f>
        <v>2398.96</v>
      </c>
    </row>
    <row r="3203" spans="1:9" x14ac:dyDescent="0.25">
      <c r="A3203" t="s">
        <v>64</v>
      </c>
      <c r="B3203" t="s">
        <v>53</v>
      </c>
      <c r="C3203" t="s">
        <v>80</v>
      </c>
      <c r="D3203" t="s">
        <v>12</v>
      </c>
      <c r="E3203" t="s">
        <v>1</v>
      </c>
      <c r="F3203" s="19">
        <v>0.29166666666666702</v>
      </c>
      <c r="G3203" s="25">
        <v>7</v>
      </c>
      <c r="H3203" s="19" t="str">
        <f t="shared" si="56"/>
        <v>Downtown Tunnel Away from Va Beach Non-Summer Monday 7</v>
      </c>
      <c r="I3203" s="14">
        <f>+DT!M39</f>
        <v>2282.1999999999998</v>
      </c>
    </row>
    <row r="3204" spans="1:9" x14ac:dyDescent="0.25">
      <c r="A3204" t="s">
        <v>64</v>
      </c>
      <c r="B3204" t="s">
        <v>53</v>
      </c>
      <c r="C3204" t="s">
        <v>80</v>
      </c>
      <c r="D3204" t="s">
        <v>12</v>
      </c>
      <c r="E3204" t="s">
        <v>1</v>
      </c>
      <c r="F3204" s="19">
        <v>0.33333333333333298</v>
      </c>
      <c r="G3204" s="25">
        <v>8</v>
      </c>
      <c r="H3204" s="19" t="str">
        <f t="shared" si="56"/>
        <v>Downtown Tunnel Away from Va Beach Non-Summer Monday 8</v>
      </c>
      <c r="I3204" s="11">
        <f>+DT!M40</f>
        <v>2136.96</v>
      </c>
    </row>
    <row r="3205" spans="1:9" x14ac:dyDescent="0.25">
      <c r="A3205" t="s">
        <v>64</v>
      </c>
      <c r="B3205" t="s">
        <v>53</v>
      </c>
      <c r="C3205" t="s">
        <v>80</v>
      </c>
      <c r="D3205" t="s">
        <v>12</v>
      </c>
      <c r="E3205" t="s">
        <v>1</v>
      </c>
      <c r="F3205" s="19">
        <v>0.375</v>
      </c>
      <c r="G3205" s="25">
        <v>9</v>
      </c>
      <c r="H3205" s="19" t="str">
        <f t="shared" si="56"/>
        <v>Downtown Tunnel Away from Va Beach Non-Summer Monday 9</v>
      </c>
      <c r="I3205" s="14">
        <f>+DT!M41</f>
        <v>1755.2800000000002</v>
      </c>
    </row>
    <row r="3206" spans="1:9" x14ac:dyDescent="0.25">
      <c r="A3206" t="s">
        <v>64</v>
      </c>
      <c r="B3206" t="s">
        <v>53</v>
      </c>
      <c r="C3206" t="s">
        <v>80</v>
      </c>
      <c r="D3206" t="s">
        <v>12</v>
      </c>
      <c r="E3206" t="s">
        <v>1</v>
      </c>
      <c r="F3206" s="19">
        <v>0.41666666666666702</v>
      </c>
      <c r="G3206" s="25">
        <v>10</v>
      </c>
      <c r="H3206" s="19" t="str">
        <f t="shared" si="56"/>
        <v>Downtown Tunnel Away from Va Beach Non-Summer Monday 10</v>
      </c>
      <c r="I3206" s="11">
        <f>+DT!M42</f>
        <v>1644.8</v>
      </c>
    </row>
    <row r="3207" spans="1:9" x14ac:dyDescent="0.25">
      <c r="A3207" t="s">
        <v>64</v>
      </c>
      <c r="B3207" t="s">
        <v>53</v>
      </c>
      <c r="C3207" t="s">
        <v>80</v>
      </c>
      <c r="D3207" t="s">
        <v>12</v>
      </c>
      <c r="E3207" t="s">
        <v>1</v>
      </c>
      <c r="F3207" s="19">
        <v>0.45833333333333298</v>
      </c>
      <c r="G3207" s="25">
        <v>11</v>
      </c>
      <c r="H3207" s="19" t="str">
        <f t="shared" si="56"/>
        <v>Downtown Tunnel Away from Va Beach Non-Summer Monday 11</v>
      </c>
      <c r="I3207" s="14">
        <f>+DT!M43</f>
        <v>1718.8400000000001</v>
      </c>
    </row>
    <row r="3208" spans="1:9" x14ac:dyDescent="0.25">
      <c r="A3208" t="s">
        <v>64</v>
      </c>
      <c r="B3208" t="s">
        <v>53</v>
      </c>
      <c r="C3208" t="s">
        <v>80</v>
      </c>
      <c r="D3208" t="s">
        <v>12</v>
      </c>
      <c r="E3208" t="s">
        <v>1</v>
      </c>
      <c r="F3208" s="19">
        <v>0.5</v>
      </c>
      <c r="G3208" s="25">
        <v>12</v>
      </c>
      <c r="H3208" s="19" t="str">
        <f t="shared" si="56"/>
        <v>Downtown Tunnel Away from Va Beach Non-Summer Monday 12</v>
      </c>
      <c r="I3208" s="11">
        <f>+DT!M44</f>
        <v>1871.76</v>
      </c>
    </row>
    <row r="3209" spans="1:9" x14ac:dyDescent="0.25">
      <c r="A3209" t="s">
        <v>64</v>
      </c>
      <c r="B3209" t="s">
        <v>53</v>
      </c>
      <c r="C3209" t="s">
        <v>80</v>
      </c>
      <c r="D3209" t="s">
        <v>12</v>
      </c>
      <c r="E3209" t="s">
        <v>1</v>
      </c>
      <c r="F3209" s="19">
        <v>0.54166666666666696</v>
      </c>
      <c r="G3209" s="25">
        <v>13</v>
      </c>
      <c r="H3209" s="19" t="str">
        <f t="shared" si="56"/>
        <v>Downtown Tunnel Away from Va Beach Non-Summer Monday 13</v>
      </c>
      <c r="I3209" s="14">
        <f>+DT!M45</f>
        <v>1869</v>
      </c>
    </row>
    <row r="3210" spans="1:9" x14ac:dyDescent="0.25">
      <c r="A3210" t="s">
        <v>64</v>
      </c>
      <c r="B3210" t="s">
        <v>53</v>
      </c>
      <c r="C3210" t="s">
        <v>80</v>
      </c>
      <c r="D3210" t="s">
        <v>12</v>
      </c>
      <c r="E3210" t="s">
        <v>1</v>
      </c>
      <c r="F3210" s="19">
        <v>0.58333333333333304</v>
      </c>
      <c r="G3210" s="25">
        <v>14</v>
      </c>
      <c r="H3210" s="19" t="str">
        <f t="shared" si="56"/>
        <v>Downtown Tunnel Away from Va Beach Non-Summer Monday 14</v>
      </c>
      <c r="I3210" s="11">
        <f>+DT!M46</f>
        <v>2253.88</v>
      </c>
    </row>
    <row r="3211" spans="1:9" x14ac:dyDescent="0.25">
      <c r="A3211" t="s">
        <v>64</v>
      </c>
      <c r="B3211" t="s">
        <v>53</v>
      </c>
      <c r="C3211" t="s">
        <v>80</v>
      </c>
      <c r="D3211" t="s">
        <v>12</v>
      </c>
      <c r="E3211" t="s">
        <v>1</v>
      </c>
      <c r="F3211" s="19">
        <v>0.625</v>
      </c>
      <c r="G3211" s="25">
        <v>15</v>
      </c>
      <c r="H3211" s="19" t="str">
        <f t="shared" si="56"/>
        <v>Downtown Tunnel Away from Va Beach Non-Summer Monday 15</v>
      </c>
      <c r="I3211" s="14">
        <f>+DT!M47</f>
        <v>2738.6</v>
      </c>
    </row>
    <row r="3212" spans="1:9" x14ac:dyDescent="0.25">
      <c r="A3212" t="s">
        <v>64</v>
      </c>
      <c r="B3212" t="s">
        <v>53</v>
      </c>
      <c r="C3212" t="s">
        <v>80</v>
      </c>
      <c r="D3212" t="s">
        <v>12</v>
      </c>
      <c r="E3212" t="s">
        <v>1</v>
      </c>
      <c r="F3212" s="19">
        <v>0.66666666666666696</v>
      </c>
      <c r="G3212" s="25">
        <v>16</v>
      </c>
      <c r="H3212" s="19" t="str">
        <f t="shared" si="56"/>
        <v>Downtown Tunnel Away from Va Beach Non-Summer Monday 16</v>
      </c>
      <c r="I3212" s="11">
        <f>+DT!M48</f>
        <v>2994.92</v>
      </c>
    </row>
    <row r="3213" spans="1:9" x14ac:dyDescent="0.25">
      <c r="A3213" t="s">
        <v>64</v>
      </c>
      <c r="B3213" t="s">
        <v>53</v>
      </c>
      <c r="C3213" t="s">
        <v>80</v>
      </c>
      <c r="D3213" t="s">
        <v>12</v>
      </c>
      <c r="E3213" t="s">
        <v>1</v>
      </c>
      <c r="F3213" s="19">
        <v>0.70833333333333304</v>
      </c>
      <c r="G3213" s="25">
        <v>17</v>
      </c>
      <c r="H3213" s="19" t="str">
        <f t="shared" si="56"/>
        <v>Downtown Tunnel Away from Va Beach Non-Summer Monday 17</v>
      </c>
      <c r="I3213" s="14">
        <f>+DT!M49</f>
        <v>2928.0800000000004</v>
      </c>
    </row>
    <row r="3214" spans="1:9" x14ac:dyDescent="0.25">
      <c r="A3214" t="s">
        <v>64</v>
      </c>
      <c r="B3214" t="s">
        <v>53</v>
      </c>
      <c r="C3214" t="s">
        <v>80</v>
      </c>
      <c r="D3214" t="s">
        <v>12</v>
      </c>
      <c r="E3214" t="s">
        <v>1</v>
      </c>
      <c r="F3214" s="19">
        <v>0.75</v>
      </c>
      <c r="G3214" s="25">
        <v>18</v>
      </c>
      <c r="H3214" s="19" t="str">
        <f t="shared" si="56"/>
        <v>Downtown Tunnel Away from Va Beach Non-Summer Monday 18</v>
      </c>
      <c r="I3214" s="11">
        <f>+DT!M50</f>
        <v>2012.08</v>
      </c>
    </row>
    <row r="3215" spans="1:9" x14ac:dyDescent="0.25">
      <c r="A3215" t="s">
        <v>64</v>
      </c>
      <c r="B3215" t="s">
        <v>53</v>
      </c>
      <c r="C3215" t="s">
        <v>80</v>
      </c>
      <c r="D3215" t="s">
        <v>12</v>
      </c>
      <c r="E3215" t="s">
        <v>1</v>
      </c>
      <c r="F3215" s="19">
        <v>0.79166666666666696</v>
      </c>
      <c r="G3215" s="25">
        <v>19</v>
      </c>
      <c r="H3215" s="19" t="str">
        <f t="shared" si="56"/>
        <v>Downtown Tunnel Away from Va Beach Non-Summer Monday 19</v>
      </c>
      <c r="I3215" s="14">
        <f>+DT!M51</f>
        <v>1345.1200000000001</v>
      </c>
    </row>
    <row r="3216" spans="1:9" x14ac:dyDescent="0.25">
      <c r="A3216" t="s">
        <v>64</v>
      </c>
      <c r="B3216" t="s">
        <v>53</v>
      </c>
      <c r="C3216" t="s">
        <v>80</v>
      </c>
      <c r="D3216" t="s">
        <v>12</v>
      </c>
      <c r="E3216" t="s">
        <v>1</v>
      </c>
      <c r="F3216" s="19">
        <v>0.83333333333333304</v>
      </c>
      <c r="G3216" s="25">
        <v>20</v>
      </c>
      <c r="H3216" s="19" t="str">
        <f t="shared" si="56"/>
        <v>Downtown Tunnel Away from Va Beach Non-Summer Monday 20</v>
      </c>
      <c r="I3216" s="11">
        <f>+DT!M52</f>
        <v>916.56</v>
      </c>
    </row>
    <row r="3217" spans="1:9" x14ac:dyDescent="0.25">
      <c r="A3217" t="s">
        <v>64</v>
      </c>
      <c r="B3217" t="s">
        <v>53</v>
      </c>
      <c r="C3217" t="s">
        <v>80</v>
      </c>
      <c r="D3217" t="s">
        <v>12</v>
      </c>
      <c r="E3217" t="s">
        <v>1</v>
      </c>
      <c r="F3217" s="19">
        <v>0.875</v>
      </c>
      <c r="G3217" s="25">
        <v>21</v>
      </c>
      <c r="H3217" s="19" t="str">
        <f t="shared" si="56"/>
        <v>Downtown Tunnel Away from Va Beach Non-Summer Monday 21</v>
      </c>
      <c r="I3217" s="14">
        <f>+DT!M53</f>
        <v>772.44</v>
      </c>
    </row>
    <row r="3218" spans="1:9" x14ac:dyDescent="0.25">
      <c r="A3218" t="s">
        <v>64</v>
      </c>
      <c r="B3218" t="s">
        <v>53</v>
      </c>
      <c r="C3218" t="s">
        <v>80</v>
      </c>
      <c r="D3218" t="s">
        <v>12</v>
      </c>
      <c r="E3218" t="s">
        <v>1</v>
      </c>
      <c r="F3218" s="19">
        <v>0.91666666666666696</v>
      </c>
      <c r="G3218" s="25">
        <v>22</v>
      </c>
      <c r="H3218" s="19" t="str">
        <f t="shared" si="56"/>
        <v>Downtown Tunnel Away from Va Beach Non-Summer Monday 22</v>
      </c>
      <c r="I3218" s="11">
        <f>+DT!M54</f>
        <v>559.24</v>
      </c>
    </row>
    <row r="3219" spans="1:9" ht="15.75" thickBot="1" x14ac:dyDescent="0.3">
      <c r="A3219" t="s">
        <v>64</v>
      </c>
      <c r="B3219" t="s">
        <v>53</v>
      </c>
      <c r="C3219" t="s">
        <v>80</v>
      </c>
      <c r="D3219" t="s">
        <v>12</v>
      </c>
      <c r="E3219" t="s">
        <v>1</v>
      </c>
      <c r="F3219" s="19">
        <v>0.95833333333333304</v>
      </c>
      <c r="G3219" s="25">
        <v>23</v>
      </c>
      <c r="H3219" s="19" t="str">
        <f t="shared" si="56"/>
        <v>Downtown Tunnel Away from Va Beach Non-Summer Monday 23</v>
      </c>
      <c r="I3219" s="16">
        <f>+DT!M55</f>
        <v>409.88</v>
      </c>
    </row>
    <row r="3220" spans="1:9" x14ac:dyDescent="0.25">
      <c r="A3220" t="s">
        <v>64</v>
      </c>
      <c r="B3220" t="s">
        <v>53</v>
      </c>
      <c r="C3220" t="s">
        <v>80</v>
      </c>
      <c r="D3220" t="s">
        <v>12</v>
      </c>
      <c r="E3220" t="s">
        <v>2</v>
      </c>
      <c r="F3220" s="19">
        <v>0</v>
      </c>
      <c r="G3220" s="25">
        <v>0</v>
      </c>
      <c r="H3220" s="19" t="str">
        <f t="shared" si="56"/>
        <v>Downtown Tunnel Away from Va Beach Non-Summer Tuesday 0</v>
      </c>
      <c r="I3220" s="12">
        <f>+DT!N32</f>
        <v>297.79310344827587</v>
      </c>
    </row>
    <row r="3221" spans="1:9" x14ac:dyDescent="0.25">
      <c r="A3221" t="s">
        <v>64</v>
      </c>
      <c r="B3221" t="s">
        <v>53</v>
      </c>
      <c r="C3221" t="s">
        <v>80</v>
      </c>
      <c r="D3221" t="s">
        <v>12</v>
      </c>
      <c r="E3221" t="s">
        <v>2</v>
      </c>
      <c r="F3221" s="19">
        <v>4.1666666666666664E-2</v>
      </c>
      <c r="G3221" s="25">
        <v>1</v>
      </c>
      <c r="H3221" s="19" t="str">
        <f t="shared" ref="H3221:H3284" si="57">+CONCATENATE(A3221," ",C3221," ",D3221," ",E3221," ",G3221)</f>
        <v>Downtown Tunnel Away from Va Beach Non-Summer Tuesday 1</v>
      </c>
      <c r="I3221" s="14">
        <f>+DT!N33</f>
        <v>188</v>
      </c>
    </row>
    <row r="3222" spans="1:9" x14ac:dyDescent="0.25">
      <c r="A3222" t="s">
        <v>64</v>
      </c>
      <c r="B3222" t="s">
        <v>53</v>
      </c>
      <c r="C3222" t="s">
        <v>80</v>
      </c>
      <c r="D3222" t="s">
        <v>12</v>
      </c>
      <c r="E3222" t="s">
        <v>2</v>
      </c>
      <c r="F3222" s="19">
        <v>8.3333333333333329E-2</v>
      </c>
      <c r="G3222" s="25">
        <v>2</v>
      </c>
      <c r="H3222" s="19" t="str">
        <f t="shared" si="57"/>
        <v>Downtown Tunnel Away from Va Beach Non-Summer Tuesday 2</v>
      </c>
      <c r="I3222" s="12">
        <f>+DT!N34</f>
        <v>170.17241379310346</v>
      </c>
    </row>
    <row r="3223" spans="1:9" x14ac:dyDescent="0.25">
      <c r="A3223" t="s">
        <v>64</v>
      </c>
      <c r="B3223" t="s">
        <v>53</v>
      </c>
      <c r="C3223" t="s">
        <v>80</v>
      </c>
      <c r="D3223" t="s">
        <v>12</v>
      </c>
      <c r="E3223" t="s">
        <v>2</v>
      </c>
      <c r="F3223" s="19">
        <v>0.125</v>
      </c>
      <c r="G3223" s="25">
        <v>3</v>
      </c>
      <c r="H3223" s="19" t="str">
        <f t="shared" si="57"/>
        <v>Downtown Tunnel Away from Va Beach Non-Summer Tuesday 3</v>
      </c>
      <c r="I3223" s="14">
        <f>+DT!N35</f>
        <v>207.48275862068965</v>
      </c>
    </row>
    <row r="3224" spans="1:9" x14ac:dyDescent="0.25">
      <c r="A3224" t="s">
        <v>64</v>
      </c>
      <c r="B3224" t="s">
        <v>53</v>
      </c>
      <c r="C3224" t="s">
        <v>80</v>
      </c>
      <c r="D3224" t="s">
        <v>12</v>
      </c>
      <c r="E3224" t="s">
        <v>2</v>
      </c>
      <c r="F3224" s="19">
        <v>0.16666666666666699</v>
      </c>
      <c r="G3224" s="25">
        <v>4</v>
      </c>
      <c r="H3224" s="19" t="str">
        <f t="shared" si="57"/>
        <v>Downtown Tunnel Away from Va Beach Non-Summer Tuesday 4</v>
      </c>
      <c r="I3224" s="12">
        <f>+DT!N36</f>
        <v>639.13793103448279</v>
      </c>
    </row>
    <row r="3225" spans="1:9" x14ac:dyDescent="0.25">
      <c r="A3225" t="s">
        <v>64</v>
      </c>
      <c r="B3225" t="s">
        <v>53</v>
      </c>
      <c r="C3225" t="s">
        <v>80</v>
      </c>
      <c r="D3225" t="s">
        <v>12</v>
      </c>
      <c r="E3225" t="s">
        <v>2</v>
      </c>
      <c r="F3225" s="19">
        <v>0.20833333333333301</v>
      </c>
      <c r="G3225" s="25">
        <v>5</v>
      </c>
      <c r="H3225" s="19" t="str">
        <f t="shared" si="57"/>
        <v>Downtown Tunnel Away from Va Beach Non-Summer Tuesday 5</v>
      </c>
      <c r="I3225" s="14">
        <f>+DT!N37</f>
        <v>1929.7586206896551</v>
      </c>
    </row>
    <row r="3226" spans="1:9" x14ac:dyDescent="0.25">
      <c r="A3226" t="s">
        <v>64</v>
      </c>
      <c r="B3226" t="s">
        <v>53</v>
      </c>
      <c r="C3226" t="s">
        <v>80</v>
      </c>
      <c r="D3226" t="s">
        <v>12</v>
      </c>
      <c r="E3226" t="s">
        <v>2</v>
      </c>
      <c r="F3226" s="19">
        <v>0.25</v>
      </c>
      <c r="G3226" s="25">
        <v>6</v>
      </c>
      <c r="H3226" s="19" t="str">
        <f t="shared" si="57"/>
        <v>Downtown Tunnel Away from Va Beach Non-Summer Tuesday 6</v>
      </c>
      <c r="I3226" s="12">
        <f>+DT!N38</f>
        <v>2612.2068965517242</v>
      </c>
    </row>
    <row r="3227" spans="1:9" x14ac:dyDescent="0.25">
      <c r="A3227" t="s">
        <v>64</v>
      </c>
      <c r="B3227" t="s">
        <v>53</v>
      </c>
      <c r="C3227" t="s">
        <v>80</v>
      </c>
      <c r="D3227" t="s">
        <v>12</v>
      </c>
      <c r="E3227" t="s">
        <v>2</v>
      </c>
      <c r="F3227" s="19">
        <v>0.29166666666666702</v>
      </c>
      <c r="G3227" s="25">
        <v>7</v>
      </c>
      <c r="H3227" s="19" t="str">
        <f t="shared" si="57"/>
        <v>Downtown Tunnel Away from Va Beach Non-Summer Tuesday 7</v>
      </c>
      <c r="I3227" s="14">
        <f>+DT!N39</f>
        <v>2411.5862068965516</v>
      </c>
    </row>
    <row r="3228" spans="1:9" x14ac:dyDescent="0.25">
      <c r="A3228" t="s">
        <v>64</v>
      </c>
      <c r="B3228" t="s">
        <v>53</v>
      </c>
      <c r="C3228" t="s">
        <v>80</v>
      </c>
      <c r="D3228" t="s">
        <v>12</v>
      </c>
      <c r="E3228" t="s">
        <v>2</v>
      </c>
      <c r="F3228" s="19">
        <v>0.33333333333333298</v>
      </c>
      <c r="G3228" s="25">
        <v>8</v>
      </c>
      <c r="H3228" s="19" t="str">
        <f t="shared" si="57"/>
        <v>Downtown Tunnel Away from Va Beach Non-Summer Tuesday 8</v>
      </c>
      <c r="I3228" s="12">
        <f>+DT!N40</f>
        <v>2257.4137931034484</v>
      </c>
    </row>
    <row r="3229" spans="1:9" x14ac:dyDescent="0.25">
      <c r="A3229" t="s">
        <v>64</v>
      </c>
      <c r="B3229" t="s">
        <v>53</v>
      </c>
      <c r="C3229" t="s">
        <v>80</v>
      </c>
      <c r="D3229" t="s">
        <v>12</v>
      </c>
      <c r="E3229" t="s">
        <v>2</v>
      </c>
      <c r="F3229" s="19">
        <v>0.375</v>
      </c>
      <c r="G3229" s="25">
        <v>9</v>
      </c>
      <c r="H3229" s="19" t="str">
        <f t="shared" si="57"/>
        <v>Downtown Tunnel Away from Va Beach Non-Summer Tuesday 9</v>
      </c>
      <c r="I3229" s="14">
        <f>+DT!N41</f>
        <v>1817.1379310344828</v>
      </c>
    </row>
    <row r="3230" spans="1:9" x14ac:dyDescent="0.25">
      <c r="A3230" t="s">
        <v>64</v>
      </c>
      <c r="B3230" t="s">
        <v>53</v>
      </c>
      <c r="C3230" t="s">
        <v>80</v>
      </c>
      <c r="D3230" t="s">
        <v>12</v>
      </c>
      <c r="E3230" t="s">
        <v>2</v>
      </c>
      <c r="F3230" s="19">
        <v>0.41666666666666702</v>
      </c>
      <c r="G3230" s="25">
        <v>10</v>
      </c>
      <c r="H3230" s="19" t="str">
        <f t="shared" si="57"/>
        <v>Downtown Tunnel Away from Va Beach Non-Summer Tuesday 10</v>
      </c>
      <c r="I3230" s="12">
        <f>+DT!N42</f>
        <v>1647.8620689655172</v>
      </c>
    </row>
    <row r="3231" spans="1:9" x14ac:dyDescent="0.25">
      <c r="A3231" t="s">
        <v>64</v>
      </c>
      <c r="B3231" t="s">
        <v>53</v>
      </c>
      <c r="C3231" t="s">
        <v>80</v>
      </c>
      <c r="D3231" t="s">
        <v>12</v>
      </c>
      <c r="E3231" t="s">
        <v>2</v>
      </c>
      <c r="F3231" s="19">
        <v>0.45833333333333298</v>
      </c>
      <c r="G3231" s="25">
        <v>11</v>
      </c>
      <c r="H3231" s="19" t="str">
        <f t="shared" si="57"/>
        <v>Downtown Tunnel Away from Va Beach Non-Summer Tuesday 11</v>
      </c>
      <c r="I3231" s="14">
        <f>+DT!N43</f>
        <v>1687.2068965517242</v>
      </c>
    </row>
    <row r="3232" spans="1:9" x14ac:dyDescent="0.25">
      <c r="A3232" t="s">
        <v>64</v>
      </c>
      <c r="B3232" t="s">
        <v>53</v>
      </c>
      <c r="C3232" t="s">
        <v>80</v>
      </c>
      <c r="D3232" t="s">
        <v>12</v>
      </c>
      <c r="E3232" t="s">
        <v>2</v>
      </c>
      <c r="F3232" s="19">
        <v>0.5</v>
      </c>
      <c r="G3232" s="25">
        <v>12</v>
      </c>
      <c r="H3232" s="19" t="str">
        <f t="shared" si="57"/>
        <v>Downtown Tunnel Away from Va Beach Non-Summer Tuesday 12</v>
      </c>
      <c r="I3232" s="12">
        <f>+DT!N44</f>
        <v>1862.7586206896553</v>
      </c>
    </row>
    <row r="3233" spans="1:9" x14ac:dyDescent="0.25">
      <c r="A3233" t="s">
        <v>64</v>
      </c>
      <c r="B3233" t="s">
        <v>53</v>
      </c>
      <c r="C3233" t="s">
        <v>80</v>
      </c>
      <c r="D3233" t="s">
        <v>12</v>
      </c>
      <c r="E3233" t="s">
        <v>2</v>
      </c>
      <c r="F3233" s="19">
        <v>0.54166666666666696</v>
      </c>
      <c r="G3233" s="25">
        <v>13</v>
      </c>
      <c r="H3233" s="19" t="str">
        <f t="shared" si="57"/>
        <v>Downtown Tunnel Away from Va Beach Non-Summer Tuesday 13</v>
      </c>
      <c r="I3233" s="14">
        <f>+DT!N45</f>
        <v>1881.2068965517242</v>
      </c>
    </row>
    <row r="3234" spans="1:9" x14ac:dyDescent="0.25">
      <c r="A3234" t="s">
        <v>64</v>
      </c>
      <c r="B3234" t="s">
        <v>53</v>
      </c>
      <c r="C3234" t="s">
        <v>80</v>
      </c>
      <c r="D3234" t="s">
        <v>12</v>
      </c>
      <c r="E3234" t="s">
        <v>2</v>
      </c>
      <c r="F3234" s="19">
        <v>0.58333333333333304</v>
      </c>
      <c r="G3234" s="25">
        <v>14</v>
      </c>
      <c r="H3234" s="19" t="str">
        <f t="shared" si="57"/>
        <v>Downtown Tunnel Away from Va Beach Non-Summer Tuesday 14</v>
      </c>
      <c r="I3234" s="12">
        <f>+DT!N46</f>
        <v>2196.4482758620688</v>
      </c>
    </row>
    <row r="3235" spans="1:9" x14ac:dyDescent="0.25">
      <c r="A3235" t="s">
        <v>64</v>
      </c>
      <c r="B3235" t="s">
        <v>53</v>
      </c>
      <c r="C3235" t="s">
        <v>80</v>
      </c>
      <c r="D3235" t="s">
        <v>12</v>
      </c>
      <c r="E3235" t="s">
        <v>2</v>
      </c>
      <c r="F3235" s="19">
        <v>0.625</v>
      </c>
      <c r="G3235" s="25">
        <v>15</v>
      </c>
      <c r="H3235" s="19" t="str">
        <f t="shared" si="57"/>
        <v>Downtown Tunnel Away from Va Beach Non-Summer Tuesday 15</v>
      </c>
      <c r="I3235" s="14">
        <f>+DT!N47</f>
        <v>2746.2413793103451</v>
      </c>
    </row>
    <row r="3236" spans="1:9" x14ac:dyDescent="0.25">
      <c r="A3236" t="s">
        <v>64</v>
      </c>
      <c r="B3236" t="s">
        <v>53</v>
      </c>
      <c r="C3236" t="s">
        <v>80</v>
      </c>
      <c r="D3236" t="s">
        <v>12</v>
      </c>
      <c r="E3236" t="s">
        <v>2</v>
      </c>
      <c r="F3236" s="19">
        <v>0.66666666666666696</v>
      </c>
      <c r="G3236" s="25">
        <v>16</v>
      </c>
      <c r="H3236" s="19" t="str">
        <f t="shared" si="57"/>
        <v>Downtown Tunnel Away from Va Beach Non-Summer Tuesday 16</v>
      </c>
      <c r="I3236" s="12">
        <f>+DT!N48</f>
        <v>2997.2758620689656</v>
      </c>
    </row>
    <row r="3237" spans="1:9" x14ac:dyDescent="0.25">
      <c r="A3237" t="s">
        <v>64</v>
      </c>
      <c r="B3237" t="s">
        <v>53</v>
      </c>
      <c r="C3237" t="s">
        <v>80</v>
      </c>
      <c r="D3237" t="s">
        <v>12</v>
      </c>
      <c r="E3237" t="s">
        <v>2</v>
      </c>
      <c r="F3237" s="19">
        <v>0.70833333333333304</v>
      </c>
      <c r="G3237" s="25">
        <v>17</v>
      </c>
      <c r="H3237" s="19" t="str">
        <f t="shared" si="57"/>
        <v>Downtown Tunnel Away from Va Beach Non-Summer Tuesday 17</v>
      </c>
      <c r="I3237" s="14">
        <f>+DT!N49</f>
        <v>2973.9310344827586</v>
      </c>
    </row>
    <row r="3238" spans="1:9" x14ac:dyDescent="0.25">
      <c r="A3238" t="s">
        <v>64</v>
      </c>
      <c r="B3238" t="s">
        <v>53</v>
      </c>
      <c r="C3238" t="s">
        <v>80</v>
      </c>
      <c r="D3238" t="s">
        <v>12</v>
      </c>
      <c r="E3238" t="s">
        <v>2</v>
      </c>
      <c r="F3238" s="19">
        <v>0.75</v>
      </c>
      <c r="G3238" s="25">
        <v>18</v>
      </c>
      <c r="H3238" s="19" t="str">
        <f t="shared" si="57"/>
        <v>Downtown Tunnel Away from Va Beach Non-Summer Tuesday 18</v>
      </c>
      <c r="I3238" s="12">
        <f>+DT!N50</f>
        <v>2131.1379310344828</v>
      </c>
    </row>
    <row r="3239" spans="1:9" x14ac:dyDescent="0.25">
      <c r="A3239" t="s">
        <v>64</v>
      </c>
      <c r="B3239" t="s">
        <v>53</v>
      </c>
      <c r="C3239" t="s">
        <v>80</v>
      </c>
      <c r="D3239" t="s">
        <v>12</v>
      </c>
      <c r="E3239" t="s">
        <v>2</v>
      </c>
      <c r="F3239" s="19">
        <v>0.79166666666666696</v>
      </c>
      <c r="G3239" s="25">
        <v>19</v>
      </c>
      <c r="H3239" s="19" t="str">
        <f t="shared" si="57"/>
        <v>Downtown Tunnel Away from Va Beach Non-Summer Tuesday 19</v>
      </c>
      <c r="I3239" s="14">
        <f>+DT!N51</f>
        <v>1382.1724137931035</v>
      </c>
    </row>
    <row r="3240" spans="1:9" x14ac:dyDescent="0.25">
      <c r="A3240" t="s">
        <v>64</v>
      </c>
      <c r="B3240" t="s">
        <v>53</v>
      </c>
      <c r="C3240" t="s">
        <v>80</v>
      </c>
      <c r="D3240" t="s">
        <v>12</v>
      </c>
      <c r="E3240" t="s">
        <v>2</v>
      </c>
      <c r="F3240" s="19">
        <v>0.83333333333333304</v>
      </c>
      <c r="G3240" s="25">
        <v>20</v>
      </c>
      <c r="H3240" s="19" t="str">
        <f t="shared" si="57"/>
        <v>Downtown Tunnel Away from Va Beach Non-Summer Tuesday 20</v>
      </c>
      <c r="I3240" s="12">
        <f>+DT!N52</f>
        <v>990</v>
      </c>
    </row>
    <row r="3241" spans="1:9" x14ac:dyDescent="0.25">
      <c r="A3241" t="s">
        <v>64</v>
      </c>
      <c r="B3241" t="s">
        <v>53</v>
      </c>
      <c r="C3241" t="s">
        <v>80</v>
      </c>
      <c r="D3241" t="s">
        <v>12</v>
      </c>
      <c r="E3241" t="s">
        <v>2</v>
      </c>
      <c r="F3241" s="19">
        <v>0.875</v>
      </c>
      <c r="G3241" s="25">
        <v>21</v>
      </c>
      <c r="H3241" s="19" t="str">
        <f t="shared" si="57"/>
        <v>Downtown Tunnel Away from Va Beach Non-Summer Tuesday 21</v>
      </c>
      <c r="I3241" s="14">
        <f>+DT!N53</f>
        <v>850.86206896551721</v>
      </c>
    </row>
    <row r="3242" spans="1:9" x14ac:dyDescent="0.25">
      <c r="A3242" t="s">
        <v>64</v>
      </c>
      <c r="B3242" t="s">
        <v>53</v>
      </c>
      <c r="C3242" t="s">
        <v>80</v>
      </c>
      <c r="D3242" t="s">
        <v>12</v>
      </c>
      <c r="E3242" t="s">
        <v>2</v>
      </c>
      <c r="F3242" s="19">
        <v>0.91666666666666696</v>
      </c>
      <c r="G3242" s="25">
        <v>22</v>
      </c>
      <c r="H3242" s="19" t="str">
        <f t="shared" si="57"/>
        <v>Downtown Tunnel Away from Va Beach Non-Summer Tuesday 22</v>
      </c>
      <c r="I3242" s="12">
        <f>+DT!N54</f>
        <v>647.9655172413793</v>
      </c>
    </row>
    <row r="3243" spans="1:9" ht="15.75" thickBot="1" x14ac:dyDescent="0.3">
      <c r="A3243" t="s">
        <v>64</v>
      </c>
      <c r="B3243" t="s">
        <v>53</v>
      </c>
      <c r="C3243" t="s">
        <v>80</v>
      </c>
      <c r="D3243" t="s">
        <v>12</v>
      </c>
      <c r="E3243" t="s">
        <v>2</v>
      </c>
      <c r="F3243" s="19">
        <v>0.95833333333333304</v>
      </c>
      <c r="G3243" s="25">
        <v>23</v>
      </c>
      <c r="H3243" s="19" t="str">
        <f t="shared" si="57"/>
        <v>Downtown Tunnel Away from Va Beach Non-Summer Tuesday 23</v>
      </c>
      <c r="I3243" s="16">
        <f>+DT!N55</f>
        <v>434.20689655172413</v>
      </c>
    </row>
    <row r="3244" spans="1:9" x14ac:dyDescent="0.25">
      <c r="A3244" t="s">
        <v>64</v>
      </c>
      <c r="B3244" t="s">
        <v>53</v>
      </c>
      <c r="C3244" t="s">
        <v>80</v>
      </c>
      <c r="D3244" t="s">
        <v>12</v>
      </c>
      <c r="E3244" t="s">
        <v>3</v>
      </c>
      <c r="F3244" s="19">
        <v>0</v>
      </c>
      <c r="G3244" s="25">
        <v>0</v>
      </c>
      <c r="H3244" s="19" t="str">
        <f t="shared" si="57"/>
        <v>Downtown Tunnel Away from Va Beach Non-Summer Wednesday 0</v>
      </c>
      <c r="I3244" s="11">
        <f>+DT!O32</f>
        <v>297.35714285714289</v>
      </c>
    </row>
    <row r="3245" spans="1:9" x14ac:dyDescent="0.25">
      <c r="A3245" t="s">
        <v>64</v>
      </c>
      <c r="B3245" t="s">
        <v>53</v>
      </c>
      <c r="C3245" t="s">
        <v>80</v>
      </c>
      <c r="D3245" t="s">
        <v>12</v>
      </c>
      <c r="E3245" t="s">
        <v>3</v>
      </c>
      <c r="F3245" s="19">
        <v>4.1666666666666664E-2</v>
      </c>
      <c r="G3245" s="25">
        <v>1</v>
      </c>
      <c r="H3245" s="19" t="str">
        <f t="shared" si="57"/>
        <v>Downtown Tunnel Away from Va Beach Non-Summer Wednesday 1</v>
      </c>
      <c r="I3245" s="14">
        <f>+DT!O33</f>
        <v>188.53571428571428</v>
      </c>
    </row>
    <row r="3246" spans="1:9" x14ac:dyDescent="0.25">
      <c r="A3246" t="s">
        <v>64</v>
      </c>
      <c r="B3246" t="s">
        <v>53</v>
      </c>
      <c r="C3246" t="s">
        <v>80</v>
      </c>
      <c r="D3246" t="s">
        <v>12</v>
      </c>
      <c r="E3246" t="s">
        <v>3</v>
      </c>
      <c r="F3246" s="19">
        <v>8.3333333333333329E-2</v>
      </c>
      <c r="G3246" s="25">
        <v>2</v>
      </c>
      <c r="H3246" s="19" t="str">
        <f t="shared" si="57"/>
        <v>Downtown Tunnel Away from Va Beach Non-Summer Wednesday 2</v>
      </c>
      <c r="I3246" s="11">
        <f>+DT!O34</f>
        <v>169.92857142857144</v>
      </c>
    </row>
    <row r="3247" spans="1:9" x14ac:dyDescent="0.25">
      <c r="A3247" t="s">
        <v>64</v>
      </c>
      <c r="B3247" t="s">
        <v>53</v>
      </c>
      <c r="C3247" t="s">
        <v>80</v>
      </c>
      <c r="D3247" t="s">
        <v>12</v>
      </c>
      <c r="E3247" t="s">
        <v>3</v>
      </c>
      <c r="F3247" s="19">
        <v>0.125</v>
      </c>
      <c r="G3247" s="25">
        <v>3</v>
      </c>
      <c r="H3247" s="19" t="str">
        <f t="shared" si="57"/>
        <v>Downtown Tunnel Away from Va Beach Non-Summer Wednesday 3</v>
      </c>
      <c r="I3247" s="14">
        <f>+DT!O35</f>
        <v>205.42857142857142</v>
      </c>
    </row>
    <row r="3248" spans="1:9" x14ac:dyDescent="0.25">
      <c r="A3248" t="s">
        <v>64</v>
      </c>
      <c r="B3248" t="s">
        <v>53</v>
      </c>
      <c r="C3248" t="s">
        <v>80</v>
      </c>
      <c r="D3248" t="s">
        <v>12</v>
      </c>
      <c r="E3248" t="s">
        <v>3</v>
      </c>
      <c r="F3248" s="19">
        <v>0.16666666666666699</v>
      </c>
      <c r="G3248" s="25">
        <v>4</v>
      </c>
      <c r="H3248" s="19" t="str">
        <f t="shared" si="57"/>
        <v>Downtown Tunnel Away from Va Beach Non-Summer Wednesday 4</v>
      </c>
      <c r="I3248" s="11">
        <f>+DT!O36</f>
        <v>610.60714285714289</v>
      </c>
    </row>
    <row r="3249" spans="1:9" x14ac:dyDescent="0.25">
      <c r="A3249" t="s">
        <v>64</v>
      </c>
      <c r="B3249" t="s">
        <v>53</v>
      </c>
      <c r="C3249" t="s">
        <v>80</v>
      </c>
      <c r="D3249" t="s">
        <v>12</v>
      </c>
      <c r="E3249" t="s">
        <v>3</v>
      </c>
      <c r="F3249" s="19">
        <v>0.20833333333333301</v>
      </c>
      <c r="G3249" s="25">
        <v>5</v>
      </c>
      <c r="H3249" s="19" t="str">
        <f t="shared" si="57"/>
        <v>Downtown Tunnel Away from Va Beach Non-Summer Wednesday 5</v>
      </c>
      <c r="I3249" s="14">
        <f>+DT!O37</f>
        <v>1947.4642857142858</v>
      </c>
    </row>
    <row r="3250" spans="1:9" x14ac:dyDescent="0.25">
      <c r="A3250" t="s">
        <v>64</v>
      </c>
      <c r="B3250" t="s">
        <v>53</v>
      </c>
      <c r="C3250" t="s">
        <v>80</v>
      </c>
      <c r="D3250" t="s">
        <v>12</v>
      </c>
      <c r="E3250" t="s">
        <v>3</v>
      </c>
      <c r="F3250" s="19">
        <v>0.25</v>
      </c>
      <c r="G3250" s="25">
        <v>6</v>
      </c>
      <c r="H3250" s="19" t="str">
        <f t="shared" si="57"/>
        <v>Downtown Tunnel Away from Va Beach Non-Summer Wednesday 6</v>
      </c>
      <c r="I3250" s="11">
        <f>+DT!O38</f>
        <v>2652.5714285714284</v>
      </c>
    </row>
    <row r="3251" spans="1:9" x14ac:dyDescent="0.25">
      <c r="A3251" t="s">
        <v>64</v>
      </c>
      <c r="B3251" t="s">
        <v>53</v>
      </c>
      <c r="C3251" t="s">
        <v>80</v>
      </c>
      <c r="D3251" t="s">
        <v>12</v>
      </c>
      <c r="E3251" t="s">
        <v>3</v>
      </c>
      <c r="F3251" s="19">
        <v>0.29166666666666702</v>
      </c>
      <c r="G3251" s="25">
        <v>7</v>
      </c>
      <c r="H3251" s="19" t="str">
        <f t="shared" si="57"/>
        <v>Downtown Tunnel Away from Va Beach Non-Summer Wednesday 7</v>
      </c>
      <c r="I3251" s="14">
        <f>+DT!O39</f>
        <v>2450.1428571428573</v>
      </c>
    </row>
    <row r="3252" spans="1:9" x14ac:dyDescent="0.25">
      <c r="A3252" t="s">
        <v>64</v>
      </c>
      <c r="B3252" t="s">
        <v>53</v>
      </c>
      <c r="C3252" t="s">
        <v>80</v>
      </c>
      <c r="D3252" t="s">
        <v>12</v>
      </c>
      <c r="E3252" t="s">
        <v>3</v>
      </c>
      <c r="F3252" s="19">
        <v>0.33333333333333298</v>
      </c>
      <c r="G3252" s="25">
        <v>8</v>
      </c>
      <c r="H3252" s="19" t="str">
        <f t="shared" si="57"/>
        <v>Downtown Tunnel Away from Va Beach Non-Summer Wednesday 8</v>
      </c>
      <c r="I3252" s="11">
        <f>+DT!O40</f>
        <v>2276.7142857142853</v>
      </c>
    </row>
    <row r="3253" spans="1:9" x14ac:dyDescent="0.25">
      <c r="A3253" t="s">
        <v>64</v>
      </c>
      <c r="B3253" t="s">
        <v>53</v>
      </c>
      <c r="C3253" t="s">
        <v>80</v>
      </c>
      <c r="D3253" t="s">
        <v>12</v>
      </c>
      <c r="E3253" t="s">
        <v>3</v>
      </c>
      <c r="F3253" s="19">
        <v>0.375</v>
      </c>
      <c r="G3253" s="25">
        <v>9</v>
      </c>
      <c r="H3253" s="19" t="str">
        <f t="shared" si="57"/>
        <v>Downtown Tunnel Away from Va Beach Non-Summer Wednesday 9</v>
      </c>
      <c r="I3253" s="14">
        <f>+DT!O41</f>
        <v>1841.4285714285716</v>
      </c>
    </row>
    <row r="3254" spans="1:9" x14ac:dyDescent="0.25">
      <c r="A3254" t="s">
        <v>64</v>
      </c>
      <c r="B3254" t="s">
        <v>53</v>
      </c>
      <c r="C3254" t="s">
        <v>80</v>
      </c>
      <c r="D3254" t="s">
        <v>12</v>
      </c>
      <c r="E3254" t="s">
        <v>3</v>
      </c>
      <c r="F3254" s="19">
        <v>0.41666666666666702</v>
      </c>
      <c r="G3254" s="25">
        <v>10</v>
      </c>
      <c r="H3254" s="19" t="str">
        <f t="shared" si="57"/>
        <v>Downtown Tunnel Away from Va Beach Non-Summer Wednesday 10</v>
      </c>
      <c r="I3254" s="11">
        <f>+DT!O42</f>
        <v>1709.75</v>
      </c>
    </row>
    <row r="3255" spans="1:9" x14ac:dyDescent="0.25">
      <c r="A3255" t="s">
        <v>64</v>
      </c>
      <c r="B3255" t="s">
        <v>53</v>
      </c>
      <c r="C3255" t="s">
        <v>80</v>
      </c>
      <c r="D3255" t="s">
        <v>12</v>
      </c>
      <c r="E3255" t="s">
        <v>3</v>
      </c>
      <c r="F3255" s="19">
        <v>0.45833333333333298</v>
      </c>
      <c r="G3255" s="25">
        <v>11</v>
      </c>
      <c r="H3255" s="19" t="str">
        <f t="shared" si="57"/>
        <v>Downtown Tunnel Away from Va Beach Non-Summer Wednesday 11</v>
      </c>
      <c r="I3255" s="14">
        <f>+DT!O43</f>
        <v>1759.7142857142856</v>
      </c>
    </row>
    <row r="3256" spans="1:9" x14ac:dyDescent="0.25">
      <c r="A3256" t="s">
        <v>64</v>
      </c>
      <c r="B3256" t="s">
        <v>53</v>
      </c>
      <c r="C3256" t="s">
        <v>80</v>
      </c>
      <c r="D3256" t="s">
        <v>12</v>
      </c>
      <c r="E3256" t="s">
        <v>3</v>
      </c>
      <c r="F3256" s="19">
        <v>0.5</v>
      </c>
      <c r="G3256" s="25">
        <v>12</v>
      </c>
      <c r="H3256" s="19" t="str">
        <f t="shared" si="57"/>
        <v>Downtown Tunnel Away from Va Beach Non-Summer Wednesday 12</v>
      </c>
      <c r="I3256" s="11">
        <f>+DT!O44</f>
        <v>1928.2857142857142</v>
      </c>
    </row>
    <row r="3257" spans="1:9" x14ac:dyDescent="0.25">
      <c r="A3257" t="s">
        <v>64</v>
      </c>
      <c r="B3257" t="s">
        <v>53</v>
      </c>
      <c r="C3257" t="s">
        <v>80</v>
      </c>
      <c r="D3257" t="s">
        <v>12</v>
      </c>
      <c r="E3257" t="s">
        <v>3</v>
      </c>
      <c r="F3257" s="19">
        <v>0.54166666666666696</v>
      </c>
      <c r="G3257" s="25">
        <v>13</v>
      </c>
      <c r="H3257" s="19" t="str">
        <f t="shared" si="57"/>
        <v>Downtown Tunnel Away from Va Beach Non-Summer Wednesday 13</v>
      </c>
      <c r="I3257" s="14">
        <f>+DT!O45</f>
        <v>1961.2142857142858</v>
      </c>
    </row>
    <row r="3258" spans="1:9" x14ac:dyDescent="0.25">
      <c r="A3258" t="s">
        <v>64</v>
      </c>
      <c r="B3258" t="s">
        <v>53</v>
      </c>
      <c r="C3258" t="s">
        <v>80</v>
      </c>
      <c r="D3258" t="s">
        <v>12</v>
      </c>
      <c r="E3258" t="s">
        <v>3</v>
      </c>
      <c r="F3258" s="19">
        <v>0.58333333333333304</v>
      </c>
      <c r="G3258" s="25">
        <v>14</v>
      </c>
      <c r="H3258" s="19" t="str">
        <f t="shared" si="57"/>
        <v>Downtown Tunnel Away from Va Beach Non-Summer Wednesday 14</v>
      </c>
      <c r="I3258" s="11">
        <f>+DT!O46</f>
        <v>2326.0357142857142</v>
      </c>
    </row>
    <row r="3259" spans="1:9" x14ac:dyDescent="0.25">
      <c r="A3259" t="s">
        <v>64</v>
      </c>
      <c r="B3259" t="s">
        <v>53</v>
      </c>
      <c r="C3259" t="s">
        <v>80</v>
      </c>
      <c r="D3259" t="s">
        <v>12</v>
      </c>
      <c r="E3259" t="s">
        <v>3</v>
      </c>
      <c r="F3259" s="19">
        <v>0.625</v>
      </c>
      <c r="G3259" s="25">
        <v>15</v>
      </c>
      <c r="H3259" s="19" t="str">
        <f t="shared" si="57"/>
        <v>Downtown Tunnel Away from Va Beach Non-Summer Wednesday 15</v>
      </c>
      <c r="I3259" s="14">
        <f>+DT!O47</f>
        <v>2892.8571428571431</v>
      </c>
    </row>
    <row r="3260" spans="1:9" x14ac:dyDescent="0.25">
      <c r="A3260" t="s">
        <v>64</v>
      </c>
      <c r="B3260" t="s">
        <v>53</v>
      </c>
      <c r="C3260" t="s">
        <v>80</v>
      </c>
      <c r="D3260" t="s">
        <v>12</v>
      </c>
      <c r="E3260" t="s">
        <v>3</v>
      </c>
      <c r="F3260" s="19">
        <v>0.66666666666666696</v>
      </c>
      <c r="G3260" s="25">
        <v>16</v>
      </c>
      <c r="H3260" s="19" t="str">
        <f t="shared" si="57"/>
        <v>Downtown Tunnel Away from Va Beach Non-Summer Wednesday 16</v>
      </c>
      <c r="I3260" s="11">
        <f>+DT!O48</f>
        <v>3102.6428571428573</v>
      </c>
    </row>
    <row r="3261" spans="1:9" x14ac:dyDescent="0.25">
      <c r="A3261" t="s">
        <v>64</v>
      </c>
      <c r="B3261" t="s">
        <v>53</v>
      </c>
      <c r="C3261" t="s">
        <v>80</v>
      </c>
      <c r="D3261" t="s">
        <v>12</v>
      </c>
      <c r="E3261" t="s">
        <v>3</v>
      </c>
      <c r="F3261" s="19">
        <v>0.70833333333333304</v>
      </c>
      <c r="G3261" s="25">
        <v>17</v>
      </c>
      <c r="H3261" s="19" t="str">
        <f t="shared" si="57"/>
        <v>Downtown Tunnel Away from Va Beach Non-Summer Wednesday 17</v>
      </c>
      <c r="I3261" s="14">
        <f>+DT!O49</f>
        <v>3086.75</v>
      </c>
    </row>
    <row r="3262" spans="1:9" x14ac:dyDescent="0.25">
      <c r="A3262" t="s">
        <v>64</v>
      </c>
      <c r="B3262" t="s">
        <v>53</v>
      </c>
      <c r="C3262" t="s">
        <v>80</v>
      </c>
      <c r="D3262" t="s">
        <v>12</v>
      </c>
      <c r="E3262" t="s">
        <v>3</v>
      </c>
      <c r="F3262" s="19">
        <v>0.75</v>
      </c>
      <c r="G3262" s="25">
        <v>18</v>
      </c>
      <c r="H3262" s="19" t="str">
        <f t="shared" si="57"/>
        <v>Downtown Tunnel Away from Va Beach Non-Summer Wednesday 18</v>
      </c>
      <c r="I3262" s="11">
        <f>+DT!O50</f>
        <v>2307.7142857142858</v>
      </c>
    </row>
    <row r="3263" spans="1:9" x14ac:dyDescent="0.25">
      <c r="A3263" t="s">
        <v>64</v>
      </c>
      <c r="B3263" t="s">
        <v>53</v>
      </c>
      <c r="C3263" t="s">
        <v>80</v>
      </c>
      <c r="D3263" t="s">
        <v>12</v>
      </c>
      <c r="E3263" t="s">
        <v>3</v>
      </c>
      <c r="F3263" s="19">
        <v>0.79166666666666696</v>
      </c>
      <c r="G3263" s="25">
        <v>19</v>
      </c>
      <c r="H3263" s="19" t="str">
        <f t="shared" si="57"/>
        <v>Downtown Tunnel Away from Va Beach Non-Summer Wednesday 19</v>
      </c>
      <c r="I3263" s="14">
        <f>+DT!O51</f>
        <v>1483.5714285714284</v>
      </c>
    </row>
    <row r="3264" spans="1:9" x14ac:dyDescent="0.25">
      <c r="A3264" t="s">
        <v>64</v>
      </c>
      <c r="B3264" t="s">
        <v>53</v>
      </c>
      <c r="C3264" t="s">
        <v>80</v>
      </c>
      <c r="D3264" t="s">
        <v>12</v>
      </c>
      <c r="E3264" t="s">
        <v>3</v>
      </c>
      <c r="F3264" s="19">
        <v>0.83333333333333304</v>
      </c>
      <c r="G3264" s="25">
        <v>20</v>
      </c>
      <c r="H3264" s="19" t="str">
        <f t="shared" si="57"/>
        <v>Downtown Tunnel Away from Va Beach Non-Summer Wednesday 20</v>
      </c>
      <c r="I3264" s="11">
        <f>+DT!O52</f>
        <v>1110.2142857142858</v>
      </c>
    </row>
    <row r="3265" spans="1:9" x14ac:dyDescent="0.25">
      <c r="A3265" t="s">
        <v>64</v>
      </c>
      <c r="B3265" t="s">
        <v>53</v>
      </c>
      <c r="C3265" t="s">
        <v>80</v>
      </c>
      <c r="D3265" t="s">
        <v>12</v>
      </c>
      <c r="E3265" t="s">
        <v>3</v>
      </c>
      <c r="F3265" s="19">
        <v>0.875</v>
      </c>
      <c r="G3265" s="25">
        <v>21</v>
      </c>
      <c r="H3265" s="19" t="str">
        <f t="shared" si="57"/>
        <v>Downtown Tunnel Away from Va Beach Non-Summer Wednesday 21</v>
      </c>
      <c r="I3265" s="14">
        <f>+DT!O53</f>
        <v>933.96428571428578</v>
      </c>
    </row>
    <row r="3266" spans="1:9" x14ac:dyDescent="0.25">
      <c r="A3266" t="s">
        <v>64</v>
      </c>
      <c r="B3266" t="s">
        <v>53</v>
      </c>
      <c r="C3266" t="s">
        <v>80</v>
      </c>
      <c r="D3266" t="s">
        <v>12</v>
      </c>
      <c r="E3266" t="s">
        <v>3</v>
      </c>
      <c r="F3266" s="19">
        <v>0.91666666666666696</v>
      </c>
      <c r="G3266" s="25">
        <v>22</v>
      </c>
      <c r="H3266" s="19" t="str">
        <f t="shared" si="57"/>
        <v>Downtown Tunnel Away from Va Beach Non-Summer Wednesday 22</v>
      </c>
      <c r="I3266" s="11">
        <f>+DT!O54</f>
        <v>686.53571428571433</v>
      </c>
    </row>
    <row r="3267" spans="1:9" ht="15.75" thickBot="1" x14ac:dyDescent="0.3">
      <c r="A3267" t="s">
        <v>64</v>
      </c>
      <c r="B3267" t="s">
        <v>53</v>
      </c>
      <c r="C3267" t="s">
        <v>80</v>
      </c>
      <c r="D3267" t="s">
        <v>12</v>
      </c>
      <c r="E3267" t="s">
        <v>3</v>
      </c>
      <c r="F3267" s="19">
        <v>0.95833333333333304</v>
      </c>
      <c r="G3267" s="25">
        <v>23</v>
      </c>
      <c r="H3267" s="19" t="str">
        <f t="shared" si="57"/>
        <v>Downtown Tunnel Away from Va Beach Non-Summer Wednesday 23</v>
      </c>
      <c r="I3267" s="16">
        <f>+DT!O55</f>
        <v>466.89285714285711</v>
      </c>
    </row>
    <row r="3268" spans="1:9" x14ac:dyDescent="0.25">
      <c r="A3268" t="s">
        <v>64</v>
      </c>
      <c r="B3268" t="s">
        <v>53</v>
      </c>
      <c r="C3268" t="s">
        <v>80</v>
      </c>
      <c r="D3268" t="s">
        <v>12</v>
      </c>
      <c r="E3268" t="s">
        <v>4</v>
      </c>
      <c r="F3268" s="19">
        <v>0</v>
      </c>
      <c r="G3268" s="25">
        <v>0</v>
      </c>
      <c r="H3268" s="19" t="str">
        <f t="shared" si="57"/>
        <v>Downtown Tunnel Away from Va Beach Non-Summer Thursday 0</v>
      </c>
      <c r="I3268" s="11">
        <f>+DT!P32</f>
        <v>331.03703703703701</v>
      </c>
    </row>
    <row r="3269" spans="1:9" x14ac:dyDescent="0.25">
      <c r="A3269" t="s">
        <v>64</v>
      </c>
      <c r="B3269" t="s">
        <v>53</v>
      </c>
      <c r="C3269" t="s">
        <v>80</v>
      </c>
      <c r="D3269" t="s">
        <v>12</v>
      </c>
      <c r="E3269" t="s">
        <v>4</v>
      </c>
      <c r="F3269" s="19">
        <v>4.1666666666666664E-2</v>
      </c>
      <c r="G3269" s="25">
        <v>1</v>
      </c>
      <c r="H3269" s="19" t="str">
        <f t="shared" si="57"/>
        <v>Downtown Tunnel Away from Va Beach Non-Summer Thursday 1</v>
      </c>
      <c r="I3269" s="14">
        <f>+DT!P33</f>
        <v>212.44444444444443</v>
      </c>
    </row>
    <row r="3270" spans="1:9" x14ac:dyDescent="0.25">
      <c r="A3270" t="s">
        <v>64</v>
      </c>
      <c r="B3270" t="s">
        <v>53</v>
      </c>
      <c r="C3270" t="s">
        <v>80</v>
      </c>
      <c r="D3270" t="s">
        <v>12</v>
      </c>
      <c r="E3270" t="s">
        <v>4</v>
      </c>
      <c r="F3270" s="19">
        <v>8.3333333333333329E-2</v>
      </c>
      <c r="G3270" s="25">
        <v>2</v>
      </c>
      <c r="H3270" s="19" t="str">
        <f t="shared" si="57"/>
        <v>Downtown Tunnel Away from Va Beach Non-Summer Thursday 2</v>
      </c>
      <c r="I3270" s="11">
        <f>+DT!P34</f>
        <v>192.11111111111111</v>
      </c>
    </row>
    <row r="3271" spans="1:9" x14ac:dyDescent="0.25">
      <c r="A3271" t="s">
        <v>64</v>
      </c>
      <c r="B3271" t="s">
        <v>53</v>
      </c>
      <c r="C3271" t="s">
        <v>80</v>
      </c>
      <c r="D3271" t="s">
        <v>12</v>
      </c>
      <c r="E3271" t="s">
        <v>4</v>
      </c>
      <c r="F3271" s="19">
        <v>0.125</v>
      </c>
      <c r="G3271" s="25">
        <v>3</v>
      </c>
      <c r="H3271" s="19" t="str">
        <f t="shared" si="57"/>
        <v>Downtown Tunnel Away from Va Beach Non-Summer Thursday 3</v>
      </c>
      <c r="I3271" s="14">
        <f>+DT!P35</f>
        <v>211.25925925925924</v>
      </c>
    </row>
    <row r="3272" spans="1:9" x14ac:dyDescent="0.25">
      <c r="A3272" t="s">
        <v>64</v>
      </c>
      <c r="B3272" t="s">
        <v>53</v>
      </c>
      <c r="C3272" t="s">
        <v>80</v>
      </c>
      <c r="D3272" t="s">
        <v>12</v>
      </c>
      <c r="E3272" t="s">
        <v>4</v>
      </c>
      <c r="F3272" s="19">
        <v>0.16666666666666699</v>
      </c>
      <c r="G3272" s="25">
        <v>4</v>
      </c>
      <c r="H3272" s="19" t="str">
        <f t="shared" si="57"/>
        <v>Downtown Tunnel Away from Va Beach Non-Summer Thursday 4</v>
      </c>
      <c r="I3272" s="11">
        <f>+DT!P36</f>
        <v>634.59259259259261</v>
      </c>
    </row>
    <row r="3273" spans="1:9" x14ac:dyDescent="0.25">
      <c r="A3273" t="s">
        <v>64</v>
      </c>
      <c r="B3273" t="s">
        <v>53</v>
      </c>
      <c r="C3273" t="s">
        <v>80</v>
      </c>
      <c r="D3273" t="s">
        <v>12</v>
      </c>
      <c r="E3273" t="s">
        <v>4</v>
      </c>
      <c r="F3273" s="19">
        <v>0.20833333333333301</v>
      </c>
      <c r="G3273" s="25">
        <v>5</v>
      </c>
      <c r="H3273" s="19" t="str">
        <f t="shared" si="57"/>
        <v>Downtown Tunnel Away from Va Beach Non-Summer Thursday 5</v>
      </c>
      <c r="I3273" s="14">
        <f>+DT!P37</f>
        <v>1937.148148148148</v>
      </c>
    </row>
    <row r="3274" spans="1:9" x14ac:dyDescent="0.25">
      <c r="A3274" t="s">
        <v>64</v>
      </c>
      <c r="B3274" t="s">
        <v>53</v>
      </c>
      <c r="C3274" t="s">
        <v>80</v>
      </c>
      <c r="D3274" t="s">
        <v>12</v>
      </c>
      <c r="E3274" t="s">
        <v>4</v>
      </c>
      <c r="F3274" s="19">
        <v>0.25</v>
      </c>
      <c r="G3274" s="25">
        <v>6</v>
      </c>
      <c r="H3274" s="19" t="str">
        <f t="shared" si="57"/>
        <v>Downtown Tunnel Away from Va Beach Non-Summer Thursday 6</v>
      </c>
      <c r="I3274" s="11">
        <f>+DT!P38</f>
        <v>2572.2962962962961</v>
      </c>
    </row>
    <row r="3275" spans="1:9" x14ac:dyDescent="0.25">
      <c r="A3275" t="s">
        <v>64</v>
      </c>
      <c r="B3275" t="s">
        <v>53</v>
      </c>
      <c r="C3275" t="s">
        <v>80</v>
      </c>
      <c r="D3275" t="s">
        <v>12</v>
      </c>
      <c r="E3275" t="s">
        <v>4</v>
      </c>
      <c r="F3275" s="19">
        <v>0.29166666666666702</v>
      </c>
      <c r="G3275" s="25">
        <v>7</v>
      </c>
      <c r="H3275" s="19" t="str">
        <f t="shared" si="57"/>
        <v>Downtown Tunnel Away from Va Beach Non-Summer Thursday 7</v>
      </c>
      <c r="I3275" s="14">
        <f>+DT!P39</f>
        <v>2457.9259259259261</v>
      </c>
    </row>
    <row r="3276" spans="1:9" x14ac:dyDescent="0.25">
      <c r="A3276" t="s">
        <v>64</v>
      </c>
      <c r="B3276" t="s">
        <v>53</v>
      </c>
      <c r="C3276" t="s">
        <v>80</v>
      </c>
      <c r="D3276" t="s">
        <v>12</v>
      </c>
      <c r="E3276" t="s">
        <v>4</v>
      </c>
      <c r="F3276" s="19">
        <v>0.33333333333333298</v>
      </c>
      <c r="G3276" s="25">
        <v>8</v>
      </c>
      <c r="H3276" s="19" t="str">
        <f t="shared" si="57"/>
        <v>Downtown Tunnel Away from Va Beach Non-Summer Thursday 8</v>
      </c>
      <c r="I3276" s="11">
        <f>+DT!P40</f>
        <v>2240.2592592592591</v>
      </c>
    </row>
    <row r="3277" spans="1:9" x14ac:dyDescent="0.25">
      <c r="A3277" t="s">
        <v>64</v>
      </c>
      <c r="B3277" t="s">
        <v>53</v>
      </c>
      <c r="C3277" t="s">
        <v>80</v>
      </c>
      <c r="D3277" t="s">
        <v>12</v>
      </c>
      <c r="E3277" t="s">
        <v>4</v>
      </c>
      <c r="F3277" s="19">
        <v>0.375</v>
      </c>
      <c r="G3277" s="25">
        <v>9</v>
      </c>
      <c r="H3277" s="19" t="str">
        <f t="shared" si="57"/>
        <v>Downtown Tunnel Away from Va Beach Non-Summer Thursday 9</v>
      </c>
      <c r="I3277" s="14">
        <f>+DT!P41</f>
        <v>1835.037037037037</v>
      </c>
    </row>
    <row r="3278" spans="1:9" x14ac:dyDescent="0.25">
      <c r="A3278" t="s">
        <v>64</v>
      </c>
      <c r="B3278" t="s">
        <v>53</v>
      </c>
      <c r="C3278" t="s">
        <v>80</v>
      </c>
      <c r="D3278" t="s">
        <v>12</v>
      </c>
      <c r="E3278" t="s">
        <v>4</v>
      </c>
      <c r="F3278" s="19">
        <v>0.41666666666666702</v>
      </c>
      <c r="G3278" s="25">
        <v>10</v>
      </c>
      <c r="H3278" s="19" t="str">
        <f t="shared" si="57"/>
        <v>Downtown Tunnel Away from Va Beach Non-Summer Thursday 10</v>
      </c>
      <c r="I3278" s="11">
        <f>+DT!P42</f>
        <v>1711.1111111111111</v>
      </c>
    </row>
    <row r="3279" spans="1:9" x14ac:dyDescent="0.25">
      <c r="A3279" t="s">
        <v>64</v>
      </c>
      <c r="B3279" t="s">
        <v>53</v>
      </c>
      <c r="C3279" t="s">
        <v>80</v>
      </c>
      <c r="D3279" t="s">
        <v>12</v>
      </c>
      <c r="E3279" t="s">
        <v>4</v>
      </c>
      <c r="F3279" s="19">
        <v>0.45833333333333298</v>
      </c>
      <c r="G3279" s="25">
        <v>11</v>
      </c>
      <c r="H3279" s="19" t="str">
        <f t="shared" si="57"/>
        <v>Downtown Tunnel Away from Va Beach Non-Summer Thursday 11</v>
      </c>
      <c r="I3279" s="14">
        <f>+DT!P43</f>
        <v>1785.0740740740739</v>
      </c>
    </row>
    <row r="3280" spans="1:9" x14ac:dyDescent="0.25">
      <c r="A3280" t="s">
        <v>64</v>
      </c>
      <c r="B3280" t="s">
        <v>53</v>
      </c>
      <c r="C3280" t="s">
        <v>80</v>
      </c>
      <c r="D3280" t="s">
        <v>12</v>
      </c>
      <c r="E3280" t="s">
        <v>4</v>
      </c>
      <c r="F3280" s="19">
        <v>0.5</v>
      </c>
      <c r="G3280" s="25">
        <v>12</v>
      </c>
      <c r="H3280" s="19" t="str">
        <f t="shared" si="57"/>
        <v>Downtown Tunnel Away from Va Beach Non-Summer Thursday 12</v>
      </c>
      <c r="I3280" s="11">
        <f>+DT!P44</f>
        <v>1986.3703703703704</v>
      </c>
    </row>
    <row r="3281" spans="1:9" x14ac:dyDescent="0.25">
      <c r="A3281" t="s">
        <v>64</v>
      </c>
      <c r="B3281" t="s">
        <v>53</v>
      </c>
      <c r="C3281" t="s">
        <v>80</v>
      </c>
      <c r="D3281" t="s">
        <v>12</v>
      </c>
      <c r="E3281" t="s">
        <v>4</v>
      </c>
      <c r="F3281" s="19">
        <v>0.54166666666666696</v>
      </c>
      <c r="G3281" s="25">
        <v>13</v>
      </c>
      <c r="H3281" s="19" t="str">
        <f t="shared" si="57"/>
        <v>Downtown Tunnel Away from Va Beach Non-Summer Thursday 13</v>
      </c>
      <c r="I3281" s="14">
        <f>+DT!P45</f>
        <v>2007.9629629629626</v>
      </c>
    </row>
    <row r="3282" spans="1:9" x14ac:dyDescent="0.25">
      <c r="A3282" t="s">
        <v>64</v>
      </c>
      <c r="B3282" t="s">
        <v>53</v>
      </c>
      <c r="C3282" t="s">
        <v>80</v>
      </c>
      <c r="D3282" t="s">
        <v>12</v>
      </c>
      <c r="E3282" t="s">
        <v>4</v>
      </c>
      <c r="F3282" s="19">
        <v>0.58333333333333304</v>
      </c>
      <c r="G3282" s="25">
        <v>14</v>
      </c>
      <c r="H3282" s="19" t="str">
        <f t="shared" si="57"/>
        <v>Downtown Tunnel Away from Va Beach Non-Summer Thursday 14</v>
      </c>
      <c r="I3282" s="11">
        <f>+DT!P46</f>
        <v>2334.1481481481483</v>
      </c>
    </row>
    <row r="3283" spans="1:9" x14ac:dyDescent="0.25">
      <c r="A3283" t="s">
        <v>64</v>
      </c>
      <c r="B3283" t="s">
        <v>53</v>
      </c>
      <c r="C3283" t="s">
        <v>80</v>
      </c>
      <c r="D3283" t="s">
        <v>12</v>
      </c>
      <c r="E3283" t="s">
        <v>4</v>
      </c>
      <c r="F3283" s="19">
        <v>0.625</v>
      </c>
      <c r="G3283" s="25">
        <v>15</v>
      </c>
      <c r="H3283" s="19" t="str">
        <f t="shared" si="57"/>
        <v>Downtown Tunnel Away from Va Beach Non-Summer Thursday 15</v>
      </c>
      <c r="I3283" s="14">
        <f>+DT!P47</f>
        <v>2881.0740740740739</v>
      </c>
    </row>
    <row r="3284" spans="1:9" x14ac:dyDescent="0.25">
      <c r="A3284" t="s">
        <v>64</v>
      </c>
      <c r="B3284" t="s">
        <v>53</v>
      </c>
      <c r="C3284" t="s">
        <v>80</v>
      </c>
      <c r="D3284" t="s">
        <v>12</v>
      </c>
      <c r="E3284" t="s">
        <v>4</v>
      </c>
      <c r="F3284" s="19">
        <v>0.66666666666666696</v>
      </c>
      <c r="G3284" s="25">
        <v>16</v>
      </c>
      <c r="H3284" s="19" t="str">
        <f t="shared" si="57"/>
        <v>Downtown Tunnel Away from Va Beach Non-Summer Thursday 16</v>
      </c>
      <c r="I3284" s="11">
        <f>+DT!P48</f>
        <v>2954.2592592592591</v>
      </c>
    </row>
    <row r="3285" spans="1:9" x14ac:dyDescent="0.25">
      <c r="A3285" t="s">
        <v>64</v>
      </c>
      <c r="B3285" t="s">
        <v>53</v>
      </c>
      <c r="C3285" t="s">
        <v>80</v>
      </c>
      <c r="D3285" t="s">
        <v>12</v>
      </c>
      <c r="E3285" t="s">
        <v>4</v>
      </c>
      <c r="F3285" s="19">
        <v>0.70833333333333304</v>
      </c>
      <c r="G3285" s="25">
        <v>17</v>
      </c>
      <c r="H3285" s="19" t="str">
        <f t="shared" ref="H3285:H3348" si="58">+CONCATENATE(A3285," ",C3285," ",D3285," ",E3285," ",G3285)</f>
        <v>Downtown Tunnel Away from Va Beach Non-Summer Thursday 17</v>
      </c>
      <c r="I3285" s="14">
        <f>+DT!P49</f>
        <v>3047.4444444444443</v>
      </c>
    </row>
    <row r="3286" spans="1:9" x14ac:dyDescent="0.25">
      <c r="A3286" t="s">
        <v>64</v>
      </c>
      <c r="B3286" t="s">
        <v>53</v>
      </c>
      <c r="C3286" t="s">
        <v>80</v>
      </c>
      <c r="D3286" t="s">
        <v>12</v>
      </c>
      <c r="E3286" t="s">
        <v>4</v>
      </c>
      <c r="F3286" s="19">
        <v>0.75</v>
      </c>
      <c r="G3286" s="25">
        <v>18</v>
      </c>
      <c r="H3286" s="19" t="str">
        <f t="shared" si="58"/>
        <v>Downtown Tunnel Away from Va Beach Non-Summer Thursday 18</v>
      </c>
      <c r="I3286" s="11">
        <f>+DT!P50</f>
        <v>2256.8518518518522</v>
      </c>
    </row>
    <row r="3287" spans="1:9" x14ac:dyDescent="0.25">
      <c r="A3287" t="s">
        <v>64</v>
      </c>
      <c r="B3287" t="s">
        <v>53</v>
      </c>
      <c r="C3287" t="s">
        <v>80</v>
      </c>
      <c r="D3287" t="s">
        <v>12</v>
      </c>
      <c r="E3287" t="s">
        <v>4</v>
      </c>
      <c r="F3287" s="19">
        <v>0.79166666666666696</v>
      </c>
      <c r="G3287" s="25">
        <v>19</v>
      </c>
      <c r="H3287" s="19" t="str">
        <f t="shared" si="58"/>
        <v>Downtown Tunnel Away from Va Beach Non-Summer Thursday 19</v>
      </c>
      <c r="I3287" s="14">
        <f>+DT!P51</f>
        <v>1437.2962962962963</v>
      </c>
    </row>
    <row r="3288" spans="1:9" x14ac:dyDescent="0.25">
      <c r="A3288" t="s">
        <v>64</v>
      </c>
      <c r="B3288" t="s">
        <v>53</v>
      </c>
      <c r="C3288" t="s">
        <v>80</v>
      </c>
      <c r="D3288" t="s">
        <v>12</v>
      </c>
      <c r="E3288" t="s">
        <v>4</v>
      </c>
      <c r="F3288" s="19">
        <v>0.83333333333333304</v>
      </c>
      <c r="G3288" s="25">
        <v>20</v>
      </c>
      <c r="H3288" s="19" t="str">
        <f t="shared" si="58"/>
        <v>Downtown Tunnel Away from Va Beach Non-Summer Thursday 20</v>
      </c>
      <c r="I3288" s="11">
        <f>+DT!P52</f>
        <v>1062.851851851852</v>
      </c>
    </row>
    <row r="3289" spans="1:9" x14ac:dyDescent="0.25">
      <c r="A3289" t="s">
        <v>64</v>
      </c>
      <c r="B3289" t="s">
        <v>53</v>
      </c>
      <c r="C3289" t="s">
        <v>80</v>
      </c>
      <c r="D3289" t="s">
        <v>12</v>
      </c>
      <c r="E3289" t="s">
        <v>4</v>
      </c>
      <c r="F3289" s="19">
        <v>0.875</v>
      </c>
      <c r="G3289" s="25">
        <v>21</v>
      </c>
      <c r="H3289" s="19" t="str">
        <f t="shared" si="58"/>
        <v>Downtown Tunnel Away from Va Beach Non-Summer Thursday 21</v>
      </c>
      <c r="I3289" s="14">
        <f>+DT!P53</f>
        <v>923.11111111111109</v>
      </c>
    </row>
    <row r="3290" spans="1:9" x14ac:dyDescent="0.25">
      <c r="A3290" t="s">
        <v>64</v>
      </c>
      <c r="B3290" t="s">
        <v>53</v>
      </c>
      <c r="C3290" t="s">
        <v>80</v>
      </c>
      <c r="D3290" t="s">
        <v>12</v>
      </c>
      <c r="E3290" t="s">
        <v>4</v>
      </c>
      <c r="F3290" s="19">
        <v>0.91666666666666696</v>
      </c>
      <c r="G3290" s="25">
        <v>22</v>
      </c>
      <c r="H3290" s="19" t="str">
        <f t="shared" si="58"/>
        <v>Downtown Tunnel Away from Va Beach Non-Summer Thursday 22</v>
      </c>
      <c r="I3290" s="11">
        <f>+DT!P54</f>
        <v>734.88888888888891</v>
      </c>
    </row>
    <row r="3291" spans="1:9" ht="15.75" thickBot="1" x14ac:dyDescent="0.3">
      <c r="A3291" t="s">
        <v>64</v>
      </c>
      <c r="B3291" t="s">
        <v>53</v>
      </c>
      <c r="C3291" t="s">
        <v>80</v>
      </c>
      <c r="D3291" t="s">
        <v>12</v>
      </c>
      <c r="E3291" t="s">
        <v>4</v>
      </c>
      <c r="F3291" s="19">
        <v>0.95833333333333304</v>
      </c>
      <c r="G3291" s="25">
        <v>23</v>
      </c>
      <c r="H3291" s="19" t="str">
        <f t="shared" si="58"/>
        <v>Downtown Tunnel Away from Va Beach Non-Summer Thursday 23</v>
      </c>
      <c r="I3291" s="16">
        <f>+DT!P55</f>
        <v>508.59259259259255</v>
      </c>
    </row>
    <row r="3292" spans="1:9" x14ac:dyDescent="0.25">
      <c r="A3292" t="s">
        <v>64</v>
      </c>
      <c r="B3292" t="s">
        <v>53</v>
      </c>
      <c r="C3292" t="s">
        <v>80</v>
      </c>
      <c r="D3292" t="s">
        <v>12</v>
      </c>
      <c r="E3292" t="s">
        <v>5</v>
      </c>
      <c r="F3292" s="19">
        <v>0</v>
      </c>
      <c r="G3292" s="25">
        <v>0</v>
      </c>
      <c r="H3292" s="19" t="str">
        <f t="shared" si="58"/>
        <v>Downtown Tunnel Away from Va Beach Non-Summer Friday 0</v>
      </c>
      <c r="I3292" s="11">
        <f>+DT!Q32</f>
        <v>354.78571428571422</v>
      </c>
    </row>
    <row r="3293" spans="1:9" x14ac:dyDescent="0.25">
      <c r="A3293" t="s">
        <v>64</v>
      </c>
      <c r="B3293" t="s">
        <v>53</v>
      </c>
      <c r="C3293" t="s">
        <v>80</v>
      </c>
      <c r="D3293" t="s">
        <v>12</v>
      </c>
      <c r="E3293" t="s">
        <v>5</v>
      </c>
      <c r="F3293" s="19">
        <v>4.1666666666666664E-2</v>
      </c>
      <c r="G3293" s="25">
        <v>1</v>
      </c>
      <c r="H3293" s="19" t="str">
        <f t="shared" si="58"/>
        <v>Downtown Tunnel Away from Va Beach Non-Summer Friday 1</v>
      </c>
      <c r="I3293" s="14">
        <f>+DT!Q33</f>
        <v>228.07142857142858</v>
      </c>
    </row>
    <row r="3294" spans="1:9" x14ac:dyDescent="0.25">
      <c r="A3294" t="s">
        <v>64</v>
      </c>
      <c r="B3294" t="s">
        <v>53</v>
      </c>
      <c r="C3294" t="s">
        <v>80</v>
      </c>
      <c r="D3294" t="s">
        <v>12</v>
      </c>
      <c r="E3294" t="s">
        <v>5</v>
      </c>
      <c r="F3294" s="19">
        <v>8.3333333333333329E-2</v>
      </c>
      <c r="G3294" s="25">
        <v>2</v>
      </c>
      <c r="H3294" s="19" t="str">
        <f t="shared" si="58"/>
        <v>Downtown Tunnel Away from Va Beach Non-Summer Friday 2</v>
      </c>
      <c r="I3294" s="11">
        <f>+DT!Q34</f>
        <v>214.07142857142858</v>
      </c>
    </row>
    <row r="3295" spans="1:9" x14ac:dyDescent="0.25">
      <c r="A3295" t="s">
        <v>64</v>
      </c>
      <c r="B3295" t="s">
        <v>53</v>
      </c>
      <c r="C3295" t="s">
        <v>80</v>
      </c>
      <c r="D3295" t="s">
        <v>12</v>
      </c>
      <c r="E3295" t="s">
        <v>5</v>
      </c>
      <c r="F3295" s="19">
        <v>0.125</v>
      </c>
      <c r="G3295" s="25">
        <v>3</v>
      </c>
      <c r="H3295" s="19" t="str">
        <f t="shared" si="58"/>
        <v>Downtown Tunnel Away from Va Beach Non-Summer Friday 3</v>
      </c>
      <c r="I3295" s="14">
        <f>+DT!Q35</f>
        <v>238.64285714285714</v>
      </c>
    </row>
    <row r="3296" spans="1:9" x14ac:dyDescent="0.25">
      <c r="A3296" t="s">
        <v>64</v>
      </c>
      <c r="B3296" t="s">
        <v>53</v>
      </c>
      <c r="C3296" t="s">
        <v>80</v>
      </c>
      <c r="D3296" t="s">
        <v>12</v>
      </c>
      <c r="E3296" t="s">
        <v>5</v>
      </c>
      <c r="F3296" s="19">
        <v>0.16666666666666699</v>
      </c>
      <c r="G3296" s="25">
        <v>4</v>
      </c>
      <c r="H3296" s="19" t="str">
        <f t="shared" si="58"/>
        <v>Downtown Tunnel Away from Va Beach Non-Summer Friday 4</v>
      </c>
      <c r="I3296" s="11">
        <f>+DT!Q36</f>
        <v>623.92857142857144</v>
      </c>
    </row>
    <row r="3297" spans="1:9" x14ac:dyDescent="0.25">
      <c r="A3297" t="s">
        <v>64</v>
      </c>
      <c r="B3297" t="s">
        <v>53</v>
      </c>
      <c r="C3297" t="s">
        <v>80</v>
      </c>
      <c r="D3297" t="s">
        <v>12</v>
      </c>
      <c r="E3297" t="s">
        <v>5</v>
      </c>
      <c r="F3297" s="19">
        <v>0.20833333333333301</v>
      </c>
      <c r="G3297" s="25">
        <v>5</v>
      </c>
      <c r="H3297" s="19" t="str">
        <f t="shared" si="58"/>
        <v>Downtown Tunnel Away from Va Beach Non-Summer Friday 5</v>
      </c>
      <c r="I3297" s="14">
        <f>+DT!Q37</f>
        <v>1781.75</v>
      </c>
    </row>
    <row r="3298" spans="1:9" x14ac:dyDescent="0.25">
      <c r="A3298" t="s">
        <v>64</v>
      </c>
      <c r="B3298" t="s">
        <v>53</v>
      </c>
      <c r="C3298" t="s">
        <v>80</v>
      </c>
      <c r="D3298" t="s">
        <v>12</v>
      </c>
      <c r="E3298" t="s">
        <v>5</v>
      </c>
      <c r="F3298" s="19">
        <v>0.25</v>
      </c>
      <c r="G3298" s="25">
        <v>6</v>
      </c>
      <c r="H3298" s="19" t="str">
        <f t="shared" si="58"/>
        <v>Downtown Tunnel Away from Va Beach Non-Summer Friday 6</v>
      </c>
      <c r="I3298" s="11">
        <f>+DT!Q38</f>
        <v>2552.9285714285716</v>
      </c>
    </row>
    <row r="3299" spans="1:9" x14ac:dyDescent="0.25">
      <c r="A3299" t="s">
        <v>64</v>
      </c>
      <c r="B3299" t="s">
        <v>53</v>
      </c>
      <c r="C3299" t="s">
        <v>80</v>
      </c>
      <c r="D3299" t="s">
        <v>12</v>
      </c>
      <c r="E3299" t="s">
        <v>5</v>
      </c>
      <c r="F3299" s="19">
        <v>0.29166666666666702</v>
      </c>
      <c r="G3299" s="25">
        <v>7</v>
      </c>
      <c r="H3299" s="19" t="str">
        <f t="shared" si="58"/>
        <v>Downtown Tunnel Away from Va Beach Non-Summer Friday 7</v>
      </c>
      <c r="I3299" s="14">
        <f>+DT!Q39</f>
        <v>2394.5357142857142</v>
      </c>
    </row>
    <row r="3300" spans="1:9" x14ac:dyDescent="0.25">
      <c r="A3300" t="s">
        <v>64</v>
      </c>
      <c r="B3300" t="s">
        <v>53</v>
      </c>
      <c r="C3300" t="s">
        <v>80</v>
      </c>
      <c r="D3300" t="s">
        <v>12</v>
      </c>
      <c r="E3300" t="s">
        <v>5</v>
      </c>
      <c r="F3300" s="19">
        <v>0.33333333333333298</v>
      </c>
      <c r="G3300" s="25">
        <v>8</v>
      </c>
      <c r="H3300" s="19" t="str">
        <f t="shared" si="58"/>
        <v>Downtown Tunnel Away from Va Beach Non-Summer Friday 8</v>
      </c>
      <c r="I3300" s="11">
        <f>+DT!Q40</f>
        <v>2214</v>
      </c>
    </row>
    <row r="3301" spans="1:9" x14ac:dyDescent="0.25">
      <c r="A3301" t="s">
        <v>64</v>
      </c>
      <c r="B3301" t="s">
        <v>53</v>
      </c>
      <c r="C3301" t="s">
        <v>80</v>
      </c>
      <c r="D3301" t="s">
        <v>12</v>
      </c>
      <c r="E3301" t="s">
        <v>5</v>
      </c>
      <c r="F3301" s="19">
        <v>0.375</v>
      </c>
      <c r="G3301" s="25">
        <v>9</v>
      </c>
      <c r="H3301" s="19" t="str">
        <f t="shared" si="58"/>
        <v>Downtown Tunnel Away from Va Beach Non-Summer Friday 9</v>
      </c>
      <c r="I3301" s="14">
        <f>+DT!Q41</f>
        <v>1920.2142857142858</v>
      </c>
    </row>
    <row r="3302" spans="1:9" x14ac:dyDescent="0.25">
      <c r="A3302" t="s">
        <v>64</v>
      </c>
      <c r="B3302" t="s">
        <v>53</v>
      </c>
      <c r="C3302" t="s">
        <v>80</v>
      </c>
      <c r="D3302" t="s">
        <v>12</v>
      </c>
      <c r="E3302" t="s">
        <v>5</v>
      </c>
      <c r="F3302" s="19">
        <v>0.41666666666666702</v>
      </c>
      <c r="G3302" s="25">
        <v>10</v>
      </c>
      <c r="H3302" s="19" t="str">
        <f t="shared" si="58"/>
        <v>Downtown Tunnel Away from Va Beach Non-Summer Friday 10</v>
      </c>
      <c r="I3302" s="11">
        <f>+DT!Q42</f>
        <v>1838.0714285714284</v>
      </c>
    </row>
    <row r="3303" spans="1:9" x14ac:dyDescent="0.25">
      <c r="A3303" t="s">
        <v>64</v>
      </c>
      <c r="B3303" t="s">
        <v>53</v>
      </c>
      <c r="C3303" t="s">
        <v>80</v>
      </c>
      <c r="D3303" t="s">
        <v>12</v>
      </c>
      <c r="E3303" t="s">
        <v>5</v>
      </c>
      <c r="F3303" s="19">
        <v>0.45833333333333298</v>
      </c>
      <c r="G3303" s="25">
        <v>11</v>
      </c>
      <c r="H3303" s="19" t="str">
        <f t="shared" si="58"/>
        <v>Downtown Tunnel Away from Va Beach Non-Summer Friday 11</v>
      </c>
      <c r="I3303" s="14">
        <f>+DT!Q43</f>
        <v>1949.5714285714284</v>
      </c>
    </row>
    <row r="3304" spans="1:9" x14ac:dyDescent="0.25">
      <c r="A3304" t="s">
        <v>64</v>
      </c>
      <c r="B3304" t="s">
        <v>53</v>
      </c>
      <c r="C3304" t="s">
        <v>80</v>
      </c>
      <c r="D3304" t="s">
        <v>12</v>
      </c>
      <c r="E3304" t="s">
        <v>5</v>
      </c>
      <c r="F3304" s="19">
        <v>0.5</v>
      </c>
      <c r="G3304" s="25">
        <v>12</v>
      </c>
      <c r="H3304" s="19" t="str">
        <f t="shared" si="58"/>
        <v>Downtown Tunnel Away from Va Beach Non-Summer Friday 12</v>
      </c>
      <c r="I3304" s="11">
        <f>+DT!Q44</f>
        <v>2198.8571428571431</v>
      </c>
    </row>
    <row r="3305" spans="1:9" x14ac:dyDescent="0.25">
      <c r="A3305" t="s">
        <v>64</v>
      </c>
      <c r="B3305" t="s">
        <v>53</v>
      </c>
      <c r="C3305" t="s">
        <v>80</v>
      </c>
      <c r="D3305" t="s">
        <v>12</v>
      </c>
      <c r="E3305" t="s">
        <v>5</v>
      </c>
      <c r="F3305" s="19">
        <v>0.54166666666666696</v>
      </c>
      <c r="G3305" s="25">
        <v>13</v>
      </c>
      <c r="H3305" s="19" t="str">
        <f t="shared" si="58"/>
        <v>Downtown Tunnel Away from Va Beach Non-Summer Friday 13</v>
      </c>
      <c r="I3305" s="14">
        <f>+DT!Q45</f>
        <v>2283.7857142857147</v>
      </c>
    </row>
    <row r="3306" spans="1:9" x14ac:dyDescent="0.25">
      <c r="A3306" t="s">
        <v>64</v>
      </c>
      <c r="B3306" t="s">
        <v>53</v>
      </c>
      <c r="C3306" t="s">
        <v>80</v>
      </c>
      <c r="D3306" t="s">
        <v>12</v>
      </c>
      <c r="E3306" t="s">
        <v>5</v>
      </c>
      <c r="F3306" s="19">
        <v>0.58333333333333304</v>
      </c>
      <c r="G3306" s="25">
        <v>14</v>
      </c>
      <c r="H3306" s="19" t="str">
        <f t="shared" si="58"/>
        <v>Downtown Tunnel Away from Va Beach Non-Summer Friday 14</v>
      </c>
      <c r="I3306" s="11">
        <f>+DT!Q46</f>
        <v>2639.1428571428569</v>
      </c>
    </row>
    <row r="3307" spans="1:9" x14ac:dyDescent="0.25">
      <c r="A3307" t="s">
        <v>64</v>
      </c>
      <c r="B3307" t="s">
        <v>53</v>
      </c>
      <c r="C3307" t="s">
        <v>80</v>
      </c>
      <c r="D3307" t="s">
        <v>12</v>
      </c>
      <c r="E3307" t="s">
        <v>5</v>
      </c>
      <c r="F3307" s="19">
        <v>0.625</v>
      </c>
      <c r="G3307" s="25">
        <v>15</v>
      </c>
      <c r="H3307" s="19" t="str">
        <f t="shared" si="58"/>
        <v>Downtown Tunnel Away from Va Beach Non-Summer Friday 15</v>
      </c>
      <c r="I3307" s="14">
        <f>+DT!Q47</f>
        <v>2967.5714285714284</v>
      </c>
    </row>
    <row r="3308" spans="1:9" x14ac:dyDescent="0.25">
      <c r="A3308" t="s">
        <v>64</v>
      </c>
      <c r="B3308" t="s">
        <v>53</v>
      </c>
      <c r="C3308" t="s">
        <v>80</v>
      </c>
      <c r="D3308" t="s">
        <v>12</v>
      </c>
      <c r="E3308" t="s">
        <v>5</v>
      </c>
      <c r="F3308" s="19">
        <v>0.66666666666666696</v>
      </c>
      <c r="G3308" s="25">
        <v>16</v>
      </c>
      <c r="H3308" s="19" t="str">
        <f t="shared" si="58"/>
        <v>Downtown Tunnel Away from Va Beach Non-Summer Friday 16</v>
      </c>
      <c r="I3308" s="11">
        <f>+DT!Q48</f>
        <v>3054.0714285714284</v>
      </c>
    </row>
    <row r="3309" spans="1:9" x14ac:dyDescent="0.25">
      <c r="A3309" t="s">
        <v>64</v>
      </c>
      <c r="B3309" t="s">
        <v>53</v>
      </c>
      <c r="C3309" t="s">
        <v>80</v>
      </c>
      <c r="D3309" t="s">
        <v>12</v>
      </c>
      <c r="E3309" t="s">
        <v>5</v>
      </c>
      <c r="F3309" s="19">
        <v>0.70833333333333304</v>
      </c>
      <c r="G3309" s="25">
        <v>17</v>
      </c>
      <c r="H3309" s="19" t="str">
        <f t="shared" si="58"/>
        <v>Downtown Tunnel Away from Va Beach Non-Summer Friday 17</v>
      </c>
      <c r="I3309" s="14">
        <f>+DT!Q49</f>
        <v>2963.1071428571427</v>
      </c>
    </row>
    <row r="3310" spans="1:9" x14ac:dyDescent="0.25">
      <c r="A3310" t="s">
        <v>64</v>
      </c>
      <c r="B3310" t="s">
        <v>53</v>
      </c>
      <c r="C3310" t="s">
        <v>80</v>
      </c>
      <c r="D3310" t="s">
        <v>12</v>
      </c>
      <c r="E3310" t="s">
        <v>5</v>
      </c>
      <c r="F3310" s="19">
        <v>0.75</v>
      </c>
      <c r="G3310" s="25">
        <v>18</v>
      </c>
      <c r="H3310" s="19" t="str">
        <f t="shared" si="58"/>
        <v>Downtown Tunnel Away from Va Beach Non-Summer Friday 18</v>
      </c>
      <c r="I3310" s="11">
        <f>+DT!Q50</f>
        <v>2243.7142857142858</v>
      </c>
    </row>
    <row r="3311" spans="1:9" x14ac:dyDescent="0.25">
      <c r="A3311" t="s">
        <v>64</v>
      </c>
      <c r="B3311" t="s">
        <v>53</v>
      </c>
      <c r="C3311" t="s">
        <v>80</v>
      </c>
      <c r="D3311" t="s">
        <v>12</v>
      </c>
      <c r="E3311" t="s">
        <v>5</v>
      </c>
      <c r="F3311" s="19">
        <v>0.79166666666666696</v>
      </c>
      <c r="G3311" s="25">
        <v>19</v>
      </c>
      <c r="H3311" s="19" t="str">
        <f t="shared" si="58"/>
        <v>Downtown Tunnel Away from Va Beach Non-Summer Friday 19</v>
      </c>
      <c r="I3311" s="14">
        <f>+DT!Q51</f>
        <v>1565.3928571428571</v>
      </c>
    </row>
    <row r="3312" spans="1:9" x14ac:dyDescent="0.25">
      <c r="A3312" t="s">
        <v>64</v>
      </c>
      <c r="B3312" t="s">
        <v>53</v>
      </c>
      <c r="C3312" t="s">
        <v>80</v>
      </c>
      <c r="D3312" t="s">
        <v>12</v>
      </c>
      <c r="E3312" t="s">
        <v>5</v>
      </c>
      <c r="F3312" s="19">
        <v>0.83333333333333304</v>
      </c>
      <c r="G3312" s="25">
        <v>20</v>
      </c>
      <c r="H3312" s="19" t="str">
        <f t="shared" si="58"/>
        <v>Downtown Tunnel Away from Va Beach Non-Summer Friday 20</v>
      </c>
      <c r="I3312" s="11">
        <f>+DT!Q52</f>
        <v>1129.0357142857142</v>
      </c>
    </row>
    <row r="3313" spans="1:9" x14ac:dyDescent="0.25">
      <c r="A3313" t="s">
        <v>64</v>
      </c>
      <c r="B3313" t="s">
        <v>53</v>
      </c>
      <c r="C3313" t="s">
        <v>80</v>
      </c>
      <c r="D3313" t="s">
        <v>12</v>
      </c>
      <c r="E3313" t="s">
        <v>5</v>
      </c>
      <c r="F3313" s="19">
        <v>0.875</v>
      </c>
      <c r="G3313" s="25">
        <v>21</v>
      </c>
      <c r="H3313" s="19" t="str">
        <f t="shared" si="58"/>
        <v>Downtown Tunnel Away from Va Beach Non-Summer Friday 21</v>
      </c>
      <c r="I3313" s="14">
        <f>+DT!Q53</f>
        <v>1046.5767195767196</v>
      </c>
    </row>
    <row r="3314" spans="1:9" x14ac:dyDescent="0.25">
      <c r="A3314" t="s">
        <v>64</v>
      </c>
      <c r="B3314" t="s">
        <v>53</v>
      </c>
      <c r="C3314" t="s">
        <v>80</v>
      </c>
      <c r="D3314" t="s">
        <v>12</v>
      </c>
      <c r="E3314" t="s">
        <v>5</v>
      </c>
      <c r="F3314" s="19">
        <v>0.91666666666666696</v>
      </c>
      <c r="G3314" s="25">
        <v>22</v>
      </c>
      <c r="H3314" s="19" t="str">
        <f t="shared" si="58"/>
        <v>Downtown Tunnel Away from Va Beach Non-Summer Friday 22</v>
      </c>
      <c r="I3314" s="11">
        <f>+DT!Q54</f>
        <v>913.96296296296293</v>
      </c>
    </row>
    <row r="3315" spans="1:9" ht="15.75" thickBot="1" x14ac:dyDescent="0.3">
      <c r="A3315" t="s">
        <v>64</v>
      </c>
      <c r="B3315" t="s">
        <v>53</v>
      </c>
      <c r="C3315" t="s">
        <v>80</v>
      </c>
      <c r="D3315" t="s">
        <v>12</v>
      </c>
      <c r="E3315" t="s">
        <v>5</v>
      </c>
      <c r="F3315" s="19">
        <v>0.95833333333333304</v>
      </c>
      <c r="G3315" s="25">
        <v>23</v>
      </c>
      <c r="H3315" s="19" t="str">
        <f t="shared" si="58"/>
        <v>Downtown Tunnel Away from Va Beach Non-Summer Friday 23</v>
      </c>
      <c r="I3315" s="16">
        <f>+DT!Q55</f>
        <v>666.22222222222229</v>
      </c>
    </row>
    <row r="3316" spans="1:9" x14ac:dyDescent="0.25">
      <c r="A3316" t="s">
        <v>64</v>
      </c>
      <c r="B3316" t="s">
        <v>53</v>
      </c>
      <c r="C3316" t="s">
        <v>80</v>
      </c>
      <c r="D3316" t="s">
        <v>12</v>
      </c>
      <c r="E3316" t="s">
        <v>6</v>
      </c>
      <c r="F3316" s="19">
        <v>0</v>
      </c>
      <c r="G3316" s="25">
        <v>0</v>
      </c>
      <c r="H3316" s="19" t="str">
        <f t="shared" si="58"/>
        <v>Downtown Tunnel Away from Va Beach Non-Summer Saturday 0</v>
      </c>
      <c r="I3316" s="11">
        <f>+DT!R32</f>
        <v>517.79310344827582</v>
      </c>
    </row>
    <row r="3317" spans="1:9" x14ac:dyDescent="0.25">
      <c r="A3317" t="s">
        <v>64</v>
      </c>
      <c r="B3317" t="s">
        <v>53</v>
      </c>
      <c r="C3317" t="s">
        <v>80</v>
      </c>
      <c r="D3317" t="s">
        <v>12</v>
      </c>
      <c r="E3317" t="s">
        <v>6</v>
      </c>
      <c r="F3317" s="19">
        <v>4.1666666666666664E-2</v>
      </c>
      <c r="G3317" s="25">
        <v>1</v>
      </c>
      <c r="H3317" s="19" t="str">
        <f t="shared" si="58"/>
        <v>Downtown Tunnel Away from Va Beach Non-Summer Saturday 1</v>
      </c>
      <c r="I3317" s="14">
        <f>+DT!R33</f>
        <v>387.44827586206895</v>
      </c>
    </row>
    <row r="3318" spans="1:9" x14ac:dyDescent="0.25">
      <c r="A3318" t="s">
        <v>64</v>
      </c>
      <c r="B3318" t="s">
        <v>53</v>
      </c>
      <c r="C3318" t="s">
        <v>80</v>
      </c>
      <c r="D3318" t="s">
        <v>12</v>
      </c>
      <c r="E3318" t="s">
        <v>6</v>
      </c>
      <c r="F3318" s="19">
        <v>8.3333333333333329E-2</v>
      </c>
      <c r="G3318" s="25">
        <v>2</v>
      </c>
      <c r="H3318" s="19" t="str">
        <f t="shared" si="58"/>
        <v>Downtown Tunnel Away from Va Beach Non-Summer Saturday 2</v>
      </c>
      <c r="I3318" s="11">
        <f>+DT!R34</f>
        <v>356.41379310344826</v>
      </c>
    </row>
    <row r="3319" spans="1:9" x14ac:dyDescent="0.25">
      <c r="A3319" t="s">
        <v>64</v>
      </c>
      <c r="B3319" t="s">
        <v>53</v>
      </c>
      <c r="C3319" t="s">
        <v>80</v>
      </c>
      <c r="D3319" t="s">
        <v>12</v>
      </c>
      <c r="E3319" t="s">
        <v>6</v>
      </c>
      <c r="F3319" s="19">
        <v>0.125</v>
      </c>
      <c r="G3319" s="25">
        <v>3</v>
      </c>
      <c r="H3319" s="19" t="str">
        <f t="shared" si="58"/>
        <v>Downtown Tunnel Away from Va Beach Non-Summer Saturday 3</v>
      </c>
      <c r="I3319" s="14">
        <f>+DT!R35</f>
        <v>234.72413793103448</v>
      </c>
    </row>
    <row r="3320" spans="1:9" x14ac:dyDescent="0.25">
      <c r="A3320" t="s">
        <v>64</v>
      </c>
      <c r="B3320" t="s">
        <v>53</v>
      </c>
      <c r="C3320" t="s">
        <v>80</v>
      </c>
      <c r="D3320" t="s">
        <v>12</v>
      </c>
      <c r="E3320" t="s">
        <v>6</v>
      </c>
      <c r="F3320" s="19">
        <v>0.16666666666666699</v>
      </c>
      <c r="G3320" s="25">
        <v>4</v>
      </c>
      <c r="H3320" s="19" t="str">
        <f t="shared" si="58"/>
        <v>Downtown Tunnel Away from Va Beach Non-Summer Saturday 4</v>
      </c>
      <c r="I3320" s="11">
        <f>+DT!R36</f>
        <v>296.65517241379308</v>
      </c>
    </row>
    <row r="3321" spans="1:9" x14ac:dyDescent="0.25">
      <c r="A3321" t="s">
        <v>64</v>
      </c>
      <c r="B3321" t="s">
        <v>53</v>
      </c>
      <c r="C3321" t="s">
        <v>80</v>
      </c>
      <c r="D3321" t="s">
        <v>12</v>
      </c>
      <c r="E3321" t="s">
        <v>6</v>
      </c>
      <c r="F3321" s="19">
        <v>0.20833333333333301</v>
      </c>
      <c r="G3321" s="25">
        <v>5</v>
      </c>
      <c r="H3321" s="19" t="str">
        <f t="shared" si="58"/>
        <v>Downtown Tunnel Away from Va Beach Non-Summer Saturday 5</v>
      </c>
      <c r="I3321" s="14">
        <f>+DT!R37</f>
        <v>653.31034482758616</v>
      </c>
    </row>
    <row r="3322" spans="1:9" x14ac:dyDescent="0.25">
      <c r="A3322" t="s">
        <v>64</v>
      </c>
      <c r="B3322" t="s">
        <v>53</v>
      </c>
      <c r="C3322" t="s">
        <v>80</v>
      </c>
      <c r="D3322" t="s">
        <v>12</v>
      </c>
      <c r="E3322" t="s">
        <v>6</v>
      </c>
      <c r="F3322" s="19">
        <v>0.25</v>
      </c>
      <c r="G3322" s="25">
        <v>6</v>
      </c>
      <c r="H3322" s="19" t="str">
        <f t="shared" si="58"/>
        <v>Downtown Tunnel Away from Va Beach Non-Summer Saturday 6</v>
      </c>
      <c r="I3322" s="11">
        <f>+DT!R38</f>
        <v>823.13793103448279</v>
      </c>
    </row>
    <row r="3323" spans="1:9" x14ac:dyDescent="0.25">
      <c r="A3323" t="s">
        <v>64</v>
      </c>
      <c r="B3323" t="s">
        <v>53</v>
      </c>
      <c r="C3323" t="s">
        <v>80</v>
      </c>
      <c r="D3323" t="s">
        <v>12</v>
      </c>
      <c r="E3323" t="s">
        <v>6</v>
      </c>
      <c r="F3323" s="19">
        <v>0.29166666666666702</v>
      </c>
      <c r="G3323" s="25">
        <v>7</v>
      </c>
      <c r="H3323" s="19" t="str">
        <f t="shared" si="58"/>
        <v>Downtown Tunnel Away from Va Beach Non-Summer Saturday 7</v>
      </c>
      <c r="I3323" s="14">
        <f>+DT!R39</f>
        <v>800.24137931034488</v>
      </c>
    </row>
    <row r="3324" spans="1:9" x14ac:dyDescent="0.25">
      <c r="A3324" t="s">
        <v>64</v>
      </c>
      <c r="B3324" t="s">
        <v>53</v>
      </c>
      <c r="C3324" t="s">
        <v>80</v>
      </c>
      <c r="D3324" t="s">
        <v>12</v>
      </c>
      <c r="E3324" t="s">
        <v>6</v>
      </c>
      <c r="F3324" s="19">
        <v>0.33333333333333298</v>
      </c>
      <c r="G3324" s="25">
        <v>8</v>
      </c>
      <c r="H3324" s="19" t="str">
        <f t="shared" si="58"/>
        <v>Downtown Tunnel Away from Va Beach Non-Summer Saturday 8</v>
      </c>
      <c r="I3324" s="11">
        <f>+DT!R40</f>
        <v>996.75862068965523</v>
      </c>
    </row>
    <row r="3325" spans="1:9" x14ac:dyDescent="0.25">
      <c r="A3325" t="s">
        <v>64</v>
      </c>
      <c r="B3325" t="s">
        <v>53</v>
      </c>
      <c r="C3325" t="s">
        <v>80</v>
      </c>
      <c r="D3325" t="s">
        <v>12</v>
      </c>
      <c r="E3325" t="s">
        <v>6</v>
      </c>
      <c r="F3325" s="19">
        <v>0.375</v>
      </c>
      <c r="G3325" s="25">
        <v>9</v>
      </c>
      <c r="H3325" s="19" t="str">
        <f t="shared" si="58"/>
        <v>Downtown Tunnel Away from Va Beach Non-Summer Saturday 9</v>
      </c>
      <c r="I3325" s="14">
        <f>+DT!R41</f>
        <v>1157.6896551724137</v>
      </c>
    </row>
    <row r="3326" spans="1:9" x14ac:dyDescent="0.25">
      <c r="A3326" t="s">
        <v>64</v>
      </c>
      <c r="B3326" t="s">
        <v>53</v>
      </c>
      <c r="C3326" t="s">
        <v>80</v>
      </c>
      <c r="D3326" t="s">
        <v>12</v>
      </c>
      <c r="E3326" t="s">
        <v>6</v>
      </c>
      <c r="F3326" s="19">
        <v>0.41666666666666702</v>
      </c>
      <c r="G3326" s="25">
        <v>10</v>
      </c>
      <c r="H3326" s="19" t="str">
        <f t="shared" si="58"/>
        <v>Downtown Tunnel Away from Va Beach Non-Summer Saturday 10</v>
      </c>
      <c r="I3326" s="11">
        <f>+DT!R42</f>
        <v>1289.7931034482758</v>
      </c>
    </row>
    <row r="3327" spans="1:9" x14ac:dyDescent="0.25">
      <c r="A3327" t="s">
        <v>64</v>
      </c>
      <c r="B3327" t="s">
        <v>53</v>
      </c>
      <c r="C3327" t="s">
        <v>80</v>
      </c>
      <c r="D3327" t="s">
        <v>12</v>
      </c>
      <c r="E3327" t="s">
        <v>6</v>
      </c>
      <c r="F3327" s="19">
        <v>0.45833333333333298</v>
      </c>
      <c r="G3327" s="25">
        <v>11</v>
      </c>
      <c r="H3327" s="19" t="str">
        <f t="shared" si="58"/>
        <v>Downtown Tunnel Away from Va Beach Non-Summer Saturday 11</v>
      </c>
      <c r="I3327" s="14">
        <f>+DT!R43</f>
        <v>1434.0689655172414</v>
      </c>
    </row>
    <row r="3328" spans="1:9" x14ac:dyDescent="0.25">
      <c r="A3328" t="s">
        <v>64</v>
      </c>
      <c r="B3328" t="s">
        <v>53</v>
      </c>
      <c r="C3328" t="s">
        <v>80</v>
      </c>
      <c r="D3328" t="s">
        <v>12</v>
      </c>
      <c r="E3328" t="s">
        <v>6</v>
      </c>
      <c r="F3328" s="19">
        <v>0.5</v>
      </c>
      <c r="G3328" s="25">
        <v>12</v>
      </c>
      <c r="H3328" s="19" t="str">
        <f t="shared" si="58"/>
        <v>Downtown Tunnel Away from Va Beach Non-Summer Saturday 12</v>
      </c>
      <c r="I3328" s="11">
        <f>+DT!R44</f>
        <v>1527.8965517241379</v>
      </c>
    </row>
    <row r="3329" spans="1:9" x14ac:dyDescent="0.25">
      <c r="A3329" t="s">
        <v>64</v>
      </c>
      <c r="B3329" t="s">
        <v>53</v>
      </c>
      <c r="C3329" t="s">
        <v>80</v>
      </c>
      <c r="D3329" t="s">
        <v>12</v>
      </c>
      <c r="E3329" t="s">
        <v>6</v>
      </c>
      <c r="F3329" s="19">
        <v>0.54166666666666696</v>
      </c>
      <c r="G3329" s="25">
        <v>13</v>
      </c>
      <c r="H3329" s="19" t="str">
        <f t="shared" si="58"/>
        <v>Downtown Tunnel Away from Va Beach Non-Summer Saturday 13</v>
      </c>
      <c r="I3329" s="14">
        <f>+DT!R45</f>
        <v>1525.6206896551723</v>
      </c>
    </row>
    <row r="3330" spans="1:9" x14ac:dyDescent="0.25">
      <c r="A3330" t="s">
        <v>64</v>
      </c>
      <c r="B3330" t="s">
        <v>53</v>
      </c>
      <c r="C3330" t="s">
        <v>80</v>
      </c>
      <c r="D3330" t="s">
        <v>12</v>
      </c>
      <c r="E3330" t="s">
        <v>6</v>
      </c>
      <c r="F3330" s="19">
        <v>0.58333333333333304</v>
      </c>
      <c r="G3330" s="25">
        <v>14</v>
      </c>
      <c r="H3330" s="19" t="str">
        <f t="shared" si="58"/>
        <v>Downtown Tunnel Away from Va Beach Non-Summer Saturday 14</v>
      </c>
      <c r="I3330" s="11">
        <f>+DT!R46</f>
        <v>1584.8275862068965</v>
      </c>
    </row>
    <row r="3331" spans="1:9" x14ac:dyDescent="0.25">
      <c r="A3331" t="s">
        <v>64</v>
      </c>
      <c r="B3331" t="s">
        <v>53</v>
      </c>
      <c r="C3331" t="s">
        <v>80</v>
      </c>
      <c r="D3331" t="s">
        <v>12</v>
      </c>
      <c r="E3331" t="s">
        <v>6</v>
      </c>
      <c r="F3331" s="19">
        <v>0.625</v>
      </c>
      <c r="G3331" s="25">
        <v>15</v>
      </c>
      <c r="H3331" s="19" t="str">
        <f t="shared" si="58"/>
        <v>Downtown Tunnel Away from Va Beach Non-Summer Saturday 15</v>
      </c>
      <c r="I3331" s="14">
        <f>+DT!R47</f>
        <v>1659.9655172413793</v>
      </c>
    </row>
    <row r="3332" spans="1:9" x14ac:dyDescent="0.25">
      <c r="A3332" t="s">
        <v>64</v>
      </c>
      <c r="B3332" t="s">
        <v>53</v>
      </c>
      <c r="C3332" t="s">
        <v>80</v>
      </c>
      <c r="D3332" t="s">
        <v>12</v>
      </c>
      <c r="E3332" t="s">
        <v>6</v>
      </c>
      <c r="F3332" s="19">
        <v>0.66666666666666696</v>
      </c>
      <c r="G3332" s="25">
        <v>16</v>
      </c>
      <c r="H3332" s="19" t="str">
        <f t="shared" si="58"/>
        <v>Downtown Tunnel Away from Va Beach Non-Summer Saturday 16</v>
      </c>
      <c r="I3332" s="11">
        <f>+DT!R48</f>
        <v>1613.9310344827586</v>
      </c>
    </row>
    <row r="3333" spans="1:9" x14ac:dyDescent="0.25">
      <c r="A3333" t="s">
        <v>64</v>
      </c>
      <c r="B3333" t="s">
        <v>53</v>
      </c>
      <c r="C3333" t="s">
        <v>80</v>
      </c>
      <c r="D3333" t="s">
        <v>12</v>
      </c>
      <c r="E3333" t="s">
        <v>6</v>
      </c>
      <c r="F3333" s="19">
        <v>0.70833333333333304</v>
      </c>
      <c r="G3333" s="25">
        <v>17</v>
      </c>
      <c r="H3333" s="19" t="str">
        <f t="shared" si="58"/>
        <v>Downtown Tunnel Away from Va Beach Non-Summer Saturday 17</v>
      </c>
      <c r="I3333" s="14">
        <f>+DT!R49</f>
        <v>1548.2413793103449</v>
      </c>
    </row>
    <row r="3334" spans="1:9" x14ac:dyDescent="0.25">
      <c r="A3334" t="s">
        <v>64</v>
      </c>
      <c r="B3334" t="s">
        <v>53</v>
      </c>
      <c r="C3334" t="s">
        <v>80</v>
      </c>
      <c r="D3334" t="s">
        <v>12</v>
      </c>
      <c r="E3334" t="s">
        <v>6</v>
      </c>
      <c r="F3334" s="19">
        <v>0.75</v>
      </c>
      <c r="G3334" s="25">
        <v>18</v>
      </c>
      <c r="H3334" s="19" t="str">
        <f t="shared" si="58"/>
        <v>Downtown Tunnel Away from Va Beach Non-Summer Saturday 18</v>
      </c>
      <c r="I3334" s="11">
        <f>+DT!R50</f>
        <v>1422.4137931034484</v>
      </c>
    </row>
    <row r="3335" spans="1:9" x14ac:dyDescent="0.25">
      <c r="A3335" t="s">
        <v>64</v>
      </c>
      <c r="B3335" t="s">
        <v>53</v>
      </c>
      <c r="C3335" t="s">
        <v>80</v>
      </c>
      <c r="D3335" t="s">
        <v>12</v>
      </c>
      <c r="E3335" t="s">
        <v>6</v>
      </c>
      <c r="F3335" s="19">
        <v>0.79166666666666696</v>
      </c>
      <c r="G3335" s="25">
        <v>19</v>
      </c>
      <c r="H3335" s="19" t="str">
        <f t="shared" si="58"/>
        <v>Downtown Tunnel Away from Va Beach Non-Summer Saturday 19</v>
      </c>
      <c r="I3335" s="14">
        <f>+DT!R51</f>
        <v>1214.6896551724139</v>
      </c>
    </row>
    <row r="3336" spans="1:9" x14ac:dyDescent="0.25">
      <c r="A3336" t="s">
        <v>64</v>
      </c>
      <c r="B3336" t="s">
        <v>53</v>
      </c>
      <c r="C3336" t="s">
        <v>80</v>
      </c>
      <c r="D3336" t="s">
        <v>12</v>
      </c>
      <c r="E3336" t="s">
        <v>6</v>
      </c>
      <c r="F3336" s="19">
        <v>0.83333333333333304</v>
      </c>
      <c r="G3336" s="25">
        <v>20</v>
      </c>
      <c r="H3336" s="19" t="str">
        <f t="shared" si="58"/>
        <v>Downtown Tunnel Away from Va Beach Non-Summer Saturday 20</v>
      </c>
      <c r="I3336" s="11">
        <f>+DT!R52</f>
        <v>990.72413793103442</v>
      </c>
    </row>
    <row r="3337" spans="1:9" x14ac:dyDescent="0.25">
      <c r="A3337" t="s">
        <v>64</v>
      </c>
      <c r="B3337" t="s">
        <v>53</v>
      </c>
      <c r="C3337" t="s">
        <v>80</v>
      </c>
      <c r="D3337" t="s">
        <v>12</v>
      </c>
      <c r="E3337" t="s">
        <v>6</v>
      </c>
      <c r="F3337" s="19">
        <v>0.875</v>
      </c>
      <c r="G3337" s="25">
        <v>21</v>
      </c>
      <c r="H3337" s="19" t="str">
        <f t="shared" si="58"/>
        <v>Downtown Tunnel Away from Va Beach Non-Summer Saturday 21</v>
      </c>
      <c r="I3337" s="14">
        <f>+DT!R53</f>
        <v>976.55172413793093</v>
      </c>
    </row>
    <row r="3338" spans="1:9" x14ac:dyDescent="0.25">
      <c r="A3338" t="s">
        <v>64</v>
      </c>
      <c r="B3338" t="s">
        <v>53</v>
      </c>
      <c r="C3338" t="s">
        <v>80</v>
      </c>
      <c r="D3338" t="s">
        <v>12</v>
      </c>
      <c r="E3338" t="s">
        <v>6</v>
      </c>
      <c r="F3338" s="19">
        <v>0.91666666666666696</v>
      </c>
      <c r="G3338" s="25">
        <v>22</v>
      </c>
      <c r="H3338" s="19" t="str">
        <f t="shared" si="58"/>
        <v>Downtown Tunnel Away from Va Beach Non-Summer Saturday 22</v>
      </c>
      <c r="I3338" s="11">
        <f>+DT!R54</f>
        <v>849.65517241379314</v>
      </c>
    </row>
    <row r="3339" spans="1:9" ht="15.75" thickBot="1" x14ac:dyDescent="0.3">
      <c r="A3339" t="s">
        <v>64</v>
      </c>
      <c r="B3339" t="s">
        <v>53</v>
      </c>
      <c r="C3339" t="s">
        <v>80</v>
      </c>
      <c r="D3339" t="s">
        <v>12</v>
      </c>
      <c r="E3339" t="s">
        <v>6</v>
      </c>
      <c r="F3339" s="19">
        <v>0.95833333333333304</v>
      </c>
      <c r="G3339" s="25">
        <v>23</v>
      </c>
      <c r="H3339" s="19" t="str">
        <f t="shared" si="58"/>
        <v>Downtown Tunnel Away from Va Beach Non-Summer Saturday 23</v>
      </c>
      <c r="I3339" s="16">
        <f>+DT!R55</f>
        <v>638.10344827586209</v>
      </c>
    </row>
    <row r="3340" spans="1:9" x14ac:dyDescent="0.25">
      <c r="A3340" t="s">
        <v>64</v>
      </c>
      <c r="B3340" t="s">
        <v>53</v>
      </c>
      <c r="C3340" t="s">
        <v>80</v>
      </c>
      <c r="D3340" t="s">
        <v>12</v>
      </c>
      <c r="E3340" t="s">
        <v>7</v>
      </c>
      <c r="F3340" s="19">
        <v>0</v>
      </c>
      <c r="G3340" s="25">
        <v>0</v>
      </c>
      <c r="H3340" s="19" t="str">
        <f t="shared" si="58"/>
        <v>Downtown Tunnel Away from Va Beach Non-Summer Sunday 0</v>
      </c>
      <c r="I3340" s="13">
        <f>+DT!S32</f>
        <v>482.11538461538464</v>
      </c>
    </row>
    <row r="3341" spans="1:9" x14ac:dyDescent="0.25">
      <c r="A3341" t="s">
        <v>64</v>
      </c>
      <c r="B3341" t="s">
        <v>53</v>
      </c>
      <c r="C3341" t="s">
        <v>80</v>
      </c>
      <c r="D3341" t="s">
        <v>12</v>
      </c>
      <c r="E3341" t="s">
        <v>7</v>
      </c>
      <c r="F3341" s="19">
        <v>4.1666666666666664E-2</v>
      </c>
      <c r="G3341" s="25">
        <v>1</v>
      </c>
      <c r="H3341" s="19" t="str">
        <f t="shared" si="58"/>
        <v>Downtown Tunnel Away from Va Beach Non-Summer Sunday 1</v>
      </c>
      <c r="I3341" s="15">
        <f>+DT!S33</f>
        <v>390.15384615384613</v>
      </c>
    </row>
    <row r="3342" spans="1:9" x14ac:dyDescent="0.25">
      <c r="A3342" t="s">
        <v>64</v>
      </c>
      <c r="B3342" t="s">
        <v>53</v>
      </c>
      <c r="C3342" t="s">
        <v>80</v>
      </c>
      <c r="D3342" t="s">
        <v>12</v>
      </c>
      <c r="E3342" t="s">
        <v>7</v>
      </c>
      <c r="F3342" s="19">
        <v>8.3333333333333329E-2</v>
      </c>
      <c r="G3342" s="25">
        <v>2</v>
      </c>
      <c r="H3342" s="19" t="str">
        <f t="shared" si="58"/>
        <v>Downtown Tunnel Away from Va Beach Non-Summer Sunday 2</v>
      </c>
      <c r="I3342" s="13">
        <f>+DT!S34</f>
        <v>406.24461538461537</v>
      </c>
    </row>
    <row r="3343" spans="1:9" x14ac:dyDescent="0.25">
      <c r="A3343" t="s">
        <v>64</v>
      </c>
      <c r="B3343" t="s">
        <v>53</v>
      </c>
      <c r="C3343" t="s">
        <v>80</v>
      </c>
      <c r="D3343" t="s">
        <v>12</v>
      </c>
      <c r="E3343" t="s">
        <v>7</v>
      </c>
      <c r="F3343" s="19">
        <v>0.125</v>
      </c>
      <c r="G3343" s="25">
        <v>3</v>
      </c>
      <c r="H3343" s="19" t="str">
        <f t="shared" si="58"/>
        <v>Downtown Tunnel Away from Va Beach Non-Summer Sunday 3</v>
      </c>
      <c r="I3343" s="15">
        <f>+DT!S35</f>
        <v>247.30769230769232</v>
      </c>
    </row>
    <row r="3344" spans="1:9" x14ac:dyDescent="0.25">
      <c r="A3344" t="s">
        <v>64</v>
      </c>
      <c r="B3344" t="s">
        <v>53</v>
      </c>
      <c r="C3344" t="s">
        <v>80</v>
      </c>
      <c r="D3344" t="s">
        <v>12</v>
      </c>
      <c r="E3344" t="s">
        <v>7</v>
      </c>
      <c r="F3344" s="19">
        <v>0.16666666666666699</v>
      </c>
      <c r="G3344" s="25">
        <v>4</v>
      </c>
      <c r="H3344" s="19" t="str">
        <f t="shared" si="58"/>
        <v>Downtown Tunnel Away from Va Beach Non-Summer Sunday 4</v>
      </c>
      <c r="I3344" s="13">
        <f>+DT!S36</f>
        <v>236.61538461538458</v>
      </c>
    </row>
    <row r="3345" spans="1:9" x14ac:dyDescent="0.25">
      <c r="A3345" t="s">
        <v>64</v>
      </c>
      <c r="B3345" t="s">
        <v>53</v>
      </c>
      <c r="C3345" t="s">
        <v>80</v>
      </c>
      <c r="D3345" t="s">
        <v>12</v>
      </c>
      <c r="E3345" t="s">
        <v>7</v>
      </c>
      <c r="F3345" s="19">
        <v>0.20833333333333301</v>
      </c>
      <c r="G3345" s="25">
        <v>5</v>
      </c>
      <c r="H3345" s="19" t="str">
        <f t="shared" si="58"/>
        <v>Downtown Tunnel Away from Va Beach Non-Summer Sunday 5</v>
      </c>
      <c r="I3345" s="15">
        <f>+DT!S37</f>
        <v>399.07692307692309</v>
      </c>
    </row>
    <row r="3346" spans="1:9" x14ac:dyDescent="0.25">
      <c r="A3346" t="s">
        <v>64</v>
      </c>
      <c r="B3346" t="s">
        <v>53</v>
      </c>
      <c r="C3346" t="s">
        <v>80</v>
      </c>
      <c r="D3346" t="s">
        <v>12</v>
      </c>
      <c r="E3346" t="s">
        <v>7</v>
      </c>
      <c r="F3346" s="19">
        <v>0.25</v>
      </c>
      <c r="G3346" s="25">
        <v>6</v>
      </c>
      <c r="H3346" s="19" t="str">
        <f t="shared" si="58"/>
        <v>Downtown Tunnel Away from Va Beach Non-Summer Sunday 6</v>
      </c>
      <c r="I3346" s="13">
        <f>+DT!S38</f>
        <v>541.38461538461536</v>
      </c>
    </row>
    <row r="3347" spans="1:9" x14ac:dyDescent="0.25">
      <c r="A3347" t="s">
        <v>64</v>
      </c>
      <c r="B3347" t="s">
        <v>53</v>
      </c>
      <c r="C3347" t="s">
        <v>80</v>
      </c>
      <c r="D3347" t="s">
        <v>12</v>
      </c>
      <c r="E3347" t="s">
        <v>7</v>
      </c>
      <c r="F3347" s="19">
        <v>0.29166666666666702</v>
      </c>
      <c r="G3347" s="25">
        <v>7</v>
      </c>
      <c r="H3347" s="19" t="str">
        <f t="shared" si="58"/>
        <v>Downtown Tunnel Away from Va Beach Non-Summer Sunday 7</v>
      </c>
      <c r="I3347" s="15">
        <f>+DT!S39</f>
        <v>540.53846153846155</v>
      </c>
    </row>
    <row r="3348" spans="1:9" x14ac:dyDescent="0.25">
      <c r="A3348" t="s">
        <v>64</v>
      </c>
      <c r="B3348" t="s">
        <v>53</v>
      </c>
      <c r="C3348" t="s">
        <v>80</v>
      </c>
      <c r="D3348" t="s">
        <v>12</v>
      </c>
      <c r="E3348" t="s">
        <v>7</v>
      </c>
      <c r="F3348" s="19">
        <v>0.33333333333333298</v>
      </c>
      <c r="G3348" s="25">
        <v>8</v>
      </c>
      <c r="H3348" s="19" t="str">
        <f t="shared" si="58"/>
        <v>Downtown Tunnel Away from Va Beach Non-Summer Sunday 8</v>
      </c>
      <c r="I3348" s="13">
        <f>+DT!S40</f>
        <v>690.57692307692298</v>
      </c>
    </row>
    <row r="3349" spans="1:9" x14ac:dyDescent="0.25">
      <c r="A3349" t="s">
        <v>64</v>
      </c>
      <c r="B3349" t="s">
        <v>53</v>
      </c>
      <c r="C3349" t="s">
        <v>80</v>
      </c>
      <c r="D3349" t="s">
        <v>12</v>
      </c>
      <c r="E3349" t="s">
        <v>7</v>
      </c>
      <c r="F3349" s="19">
        <v>0.375</v>
      </c>
      <c r="G3349" s="25">
        <v>9</v>
      </c>
      <c r="H3349" s="19" t="str">
        <f t="shared" ref="H3349:H3363" si="59">+CONCATENATE(A3349," ",C3349," ",D3349," ",E3349," ",G3349)</f>
        <v>Downtown Tunnel Away from Va Beach Non-Summer Sunday 9</v>
      </c>
      <c r="I3349" s="15">
        <f>+DT!S41</f>
        <v>868.80769230769238</v>
      </c>
    </row>
    <row r="3350" spans="1:9" x14ac:dyDescent="0.25">
      <c r="A3350" t="s">
        <v>64</v>
      </c>
      <c r="B3350" t="s">
        <v>53</v>
      </c>
      <c r="C3350" t="s">
        <v>80</v>
      </c>
      <c r="D3350" t="s">
        <v>12</v>
      </c>
      <c r="E3350" t="s">
        <v>7</v>
      </c>
      <c r="F3350" s="19">
        <v>0.41666666666666702</v>
      </c>
      <c r="G3350" s="25">
        <v>10</v>
      </c>
      <c r="H3350" s="19" t="str">
        <f t="shared" si="59"/>
        <v>Downtown Tunnel Away from Va Beach Non-Summer Sunday 10</v>
      </c>
      <c r="I3350" s="13">
        <f>+DT!S42</f>
        <v>1177.9230769230769</v>
      </c>
    </row>
    <row r="3351" spans="1:9" x14ac:dyDescent="0.25">
      <c r="A3351" t="s">
        <v>64</v>
      </c>
      <c r="B3351" t="s">
        <v>53</v>
      </c>
      <c r="C3351" t="s">
        <v>80</v>
      </c>
      <c r="D3351" t="s">
        <v>12</v>
      </c>
      <c r="E3351" t="s">
        <v>7</v>
      </c>
      <c r="F3351" s="19">
        <v>0.45833333333333298</v>
      </c>
      <c r="G3351" s="25">
        <v>11</v>
      </c>
      <c r="H3351" s="19" t="str">
        <f t="shared" si="59"/>
        <v>Downtown Tunnel Away from Va Beach Non-Summer Sunday 11</v>
      </c>
      <c r="I3351" s="15">
        <f>+DT!S43</f>
        <v>1273.1538461538462</v>
      </c>
    </row>
    <row r="3352" spans="1:9" x14ac:dyDescent="0.25">
      <c r="A3352" t="s">
        <v>64</v>
      </c>
      <c r="B3352" t="s">
        <v>53</v>
      </c>
      <c r="C3352" t="s">
        <v>80</v>
      </c>
      <c r="D3352" t="s">
        <v>12</v>
      </c>
      <c r="E3352" t="s">
        <v>7</v>
      </c>
      <c r="F3352" s="19">
        <v>0.5</v>
      </c>
      <c r="G3352" s="25">
        <v>12</v>
      </c>
      <c r="H3352" s="19" t="str">
        <f t="shared" si="59"/>
        <v>Downtown Tunnel Away from Va Beach Non-Summer Sunday 12</v>
      </c>
      <c r="I3352" s="13">
        <f>+DT!S44</f>
        <v>1392.9230769230769</v>
      </c>
    </row>
    <row r="3353" spans="1:9" x14ac:dyDescent="0.25">
      <c r="A3353" t="s">
        <v>64</v>
      </c>
      <c r="B3353" t="s">
        <v>53</v>
      </c>
      <c r="C3353" t="s">
        <v>80</v>
      </c>
      <c r="D3353" t="s">
        <v>12</v>
      </c>
      <c r="E3353" t="s">
        <v>7</v>
      </c>
      <c r="F3353" s="19">
        <v>0.54166666666666696</v>
      </c>
      <c r="G3353" s="25">
        <v>13</v>
      </c>
      <c r="H3353" s="19" t="str">
        <f t="shared" si="59"/>
        <v>Downtown Tunnel Away from Va Beach Non-Summer Sunday 13</v>
      </c>
      <c r="I3353" s="15">
        <f>+DT!S45</f>
        <v>1521.8461538461538</v>
      </c>
    </row>
    <row r="3354" spans="1:9" x14ac:dyDescent="0.25">
      <c r="A3354" t="s">
        <v>64</v>
      </c>
      <c r="B3354" t="s">
        <v>53</v>
      </c>
      <c r="C3354" t="s">
        <v>80</v>
      </c>
      <c r="D3354" t="s">
        <v>12</v>
      </c>
      <c r="E3354" t="s">
        <v>7</v>
      </c>
      <c r="F3354" s="19">
        <v>0.58333333333333304</v>
      </c>
      <c r="G3354" s="25">
        <v>14</v>
      </c>
      <c r="H3354" s="19" t="str">
        <f t="shared" si="59"/>
        <v>Downtown Tunnel Away from Va Beach Non-Summer Sunday 14</v>
      </c>
      <c r="I3354" s="13">
        <f>+DT!S46</f>
        <v>1587.8076923076922</v>
      </c>
    </row>
    <row r="3355" spans="1:9" x14ac:dyDescent="0.25">
      <c r="A3355" t="s">
        <v>64</v>
      </c>
      <c r="B3355" t="s">
        <v>53</v>
      </c>
      <c r="C3355" t="s">
        <v>80</v>
      </c>
      <c r="D3355" t="s">
        <v>12</v>
      </c>
      <c r="E3355" t="s">
        <v>7</v>
      </c>
      <c r="F3355" s="19">
        <v>0.625</v>
      </c>
      <c r="G3355" s="25">
        <v>15</v>
      </c>
      <c r="H3355" s="19" t="str">
        <f t="shared" si="59"/>
        <v>Downtown Tunnel Away from Va Beach Non-Summer Sunday 15</v>
      </c>
      <c r="I3355" s="15">
        <f>+DT!S47</f>
        <v>1575.1538461538462</v>
      </c>
    </row>
    <row r="3356" spans="1:9" x14ac:dyDescent="0.25">
      <c r="A3356" t="s">
        <v>64</v>
      </c>
      <c r="B3356" t="s">
        <v>53</v>
      </c>
      <c r="C3356" t="s">
        <v>80</v>
      </c>
      <c r="D3356" t="s">
        <v>12</v>
      </c>
      <c r="E3356" t="s">
        <v>7</v>
      </c>
      <c r="F3356" s="19">
        <v>0.66666666666666696</v>
      </c>
      <c r="G3356" s="25">
        <v>16</v>
      </c>
      <c r="H3356" s="19" t="str">
        <f t="shared" si="59"/>
        <v>Downtown Tunnel Away from Va Beach Non-Summer Sunday 16</v>
      </c>
      <c r="I3356" s="13">
        <f>+DT!S48</f>
        <v>1538.3461538461538</v>
      </c>
    </row>
    <row r="3357" spans="1:9" x14ac:dyDescent="0.25">
      <c r="A3357" t="s">
        <v>64</v>
      </c>
      <c r="B3357" t="s">
        <v>53</v>
      </c>
      <c r="C3357" t="s">
        <v>80</v>
      </c>
      <c r="D3357" t="s">
        <v>12</v>
      </c>
      <c r="E3357" t="s">
        <v>7</v>
      </c>
      <c r="F3357" s="19">
        <v>0.70833333333333304</v>
      </c>
      <c r="G3357" s="25">
        <v>17</v>
      </c>
      <c r="H3357" s="19" t="str">
        <f t="shared" si="59"/>
        <v>Downtown Tunnel Away from Va Beach Non-Summer Sunday 17</v>
      </c>
      <c r="I3357" s="15">
        <f>+DT!S49</f>
        <v>1485.6153846153845</v>
      </c>
    </row>
    <row r="3358" spans="1:9" x14ac:dyDescent="0.25">
      <c r="A3358" t="s">
        <v>64</v>
      </c>
      <c r="B3358" t="s">
        <v>53</v>
      </c>
      <c r="C3358" t="s">
        <v>80</v>
      </c>
      <c r="D3358" t="s">
        <v>12</v>
      </c>
      <c r="E3358" t="s">
        <v>7</v>
      </c>
      <c r="F3358" s="19">
        <v>0.75</v>
      </c>
      <c r="G3358" s="25">
        <v>18</v>
      </c>
      <c r="H3358" s="19" t="str">
        <f t="shared" si="59"/>
        <v>Downtown Tunnel Away from Va Beach Non-Summer Sunday 18</v>
      </c>
      <c r="I3358" s="13">
        <f>+DT!S50</f>
        <v>1387.6923076923076</v>
      </c>
    </row>
    <row r="3359" spans="1:9" x14ac:dyDescent="0.25">
      <c r="A3359" t="s">
        <v>64</v>
      </c>
      <c r="B3359" t="s">
        <v>53</v>
      </c>
      <c r="C3359" t="s">
        <v>80</v>
      </c>
      <c r="D3359" t="s">
        <v>12</v>
      </c>
      <c r="E3359" t="s">
        <v>7</v>
      </c>
      <c r="F3359" s="19">
        <v>0.79166666666666696</v>
      </c>
      <c r="G3359" s="25">
        <v>19</v>
      </c>
      <c r="H3359" s="19" t="str">
        <f t="shared" si="59"/>
        <v>Downtown Tunnel Away from Va Beach Non-Summer Sunday 19</v>
      </c>
      <c r="I3359" s="15">
        <f>+DT!S51</f>
        <v>1079.6923076923076</v>
      </c>
    </row>
    <row r="3360" spans="1:9" x14ac:dyDescent="0.25">
      <c r="A3360" t="s">
        <v>64</v>
      </c>
      <c r="B3360" t="s">
        <v>53</v>
      </c>
      <c r="C3360" t="s">
        <v>80</v>
      </c>
      <c r="D3360" t="s">
        <v>12</v>
      </c>
      <c r="E3360" t="s">
        <v>7</v>
      </c>
      <c r="F3360" s="19">
        <v>0.83333333333333304</v>
      </c>
      <c r="G3360" s="25">
        <v>20</v>
      </c>
      <c r="H3360" s="19" t="str">
        <f t="shared" si="59"/>
        <v>Downtown Tunnel Away from Va Beach Non-Summer Sunday 20</v>
      </c>
      <c r="I3360" s="13">
        <f>+DT!S52</f>
        <v>923.26923076923072</v>
      </c>
    </row>
    <row r="3361" spans="1:9" x14ac:dyDescent="0.25">
      <c r="A3361" t="s">
        <v>64</v>
      </c>
      <c r="B3361" t="s">
        <v>53</v>
      </c>
      <c r="C3361" t="s">
        <v>80</v>
      </c>
      <c r="D3361" t="s">
        <v>12</v>
      </c>
      <c r="E3361" t="s">
        <v>7</v>
      </c>
      <c r="F3361" s="19">
        <v>0.875</v>
      </c>
      <c r="G3361" s="25">
        <v>21</v>
      </c>
      <c r="H3361" s="19" t="str">
        <f t="shared" si="59"/>
        <v>Downtown Tunnel Away from Va Beach Non-Summer Sunday 21</v>
      </c>
      <c r="I3361" s="15">
        <f>+DT!S53</f>
        <v>732.92307692307691</v>
      </c>
    </row>
    <row r="3362" spans="1:9" x14ac:dyDescent="0.25">
      <c r="A3362" t="s">
        <v>64</v>
      </c>
      <c r="B3362" t="s">
        <v>53</v>
      </c>
      <c r="C3362" t="s">
        <v>80</v>
      </c>
      <c r="D3362" t="s">
        <v>12</v>
      </c>
      <c r="E3362" t="s">
        <v>7</v>
      </c>
      <c r="F3362" s="19">
        <v>0.91666666666666696</v>
      </c>
      <c r="G3362" s="25">
        <v>22</v>
      </c>
      <c r="H3362" s="19" t="str">
        <f t="shared" si="59"/>
        <v>Downtown Tunnel Away from Va Beach Non-Summer Sunday 22</v>
      </c>
      <c r="I3362" s="13">
        <f>+DT!S54</f>
        <v>634.76923076923072</v>
      </c>
    </row>
    <row r="3363" spans="1:9" ht="15.75" thickBot="1" x14ac:dyDescent="0.3">
      <c r="A3363" s="29" t="s">
        <v>64</v>
      </c>
      <c r="B3363" s="29" t="s">
        <v>53</v>
      </c>
      <c r="C3363" s="29" t="s">
        <v>80</v>
      </c>
      <c r="D3363" s="29" t="s">
        <v>12</v>
      </c>
      <c r="E3363" s="29" t="s">
        <v>7</v>
      </c>
      <c r="F3363" s="30">
        <v>0.95833333333333304</v>
      </c>
      <c r="G3363" s="31">
        <v>23</v>
      </c>
      <c r="H3363" s="30" t="str">
        <f t="shared" si="59"/>
        <v>Downtown Tunnel Away from Va Beach Non-Summer Sunday 23</v>
      </c>
      <c r="I3363" s="17">
        <f>+DT!S55</f>
        <v>450.26923076923077</v>
      </c>
    </row>
    <row r="3364" spans="1:9" x14ac:dyDescent="0.25">
      <c r="A3364" t="s">
        <v>65</v>
      </c>
      <c r="B3364" t="s">
        <v>50</v>
      </c>
      <c r="C3364" t="s">
        <v>81</v>
      </c>
      <c r="D3364" t="s">
        <v>11</v>
      </c>
      <c r="E3364" t="s">
        <v>1</v>
      </c>
      <c r="F3364" s="19">
        <v>0</v>
      </c>
      <c r="G3364" s="25">
        <v>0</v>
      </c>
      <c r="H3364" s="19" t="str">
        <f>+CONCATENATE(A3364," ",C3364," ",D3364," ",E3364," ",G3364)</f>
        <v>Berkley Bridge Toward Va Beach Summer Monday 0</v>
      </c>
      <c r="I3364" s="11">
        <f>+Berkley!C7</f>
        <v>628.99999999999989</v>
      </c>
    </row>
    <row r="3365" spans="1:9" x14ac:dyDescent="0.25">
      <c r="A3365" t="s">
        <v>65</v>
      </c>
      <c r="B3365" t="s">
        <v>50</v>
      </c>
      <c r="C3365" t="s">
        <v>81</v>
      </c>
      <c r="D3365" t="s">
        <v>11</v>
      </c>
      <c r="E3365" t="s">
        <v>1</v>
      </c>
      <c r="F3365" s="19">
        <v>4.1666666666666664E-2</v>
      </c>
      <c r="G3365" s="25">
        <v>1</v>
      </c>
      <c r="H3365" s="19" t="str">
        <f t="shared" ref="H3365:H3428" si="60">+CONCATENATE(A3365," ",C3365," ",D3365," ",E3365," ",G3365)</f>
        <v>Berkley Bridge Toward Va Beach Summer Monday 1</v>
      </c>
      <c r="I3365" s="14">
        <f>+Berkley!C8</f>
        <v>363.74999999999994</v>
      </c>
    </row>
    <row r="3366" spans="1:9" x14ac:dyDescent="0.25">
      <c r="A3366" t="s">
        <v>65</v>
      </c>
      <c r="B3366" t="s">
        <v>50</v>
      </c>
      <c r="C3366" t="s">
        <v>81</v>
      </c>
      <c r="D3366" t="s">
        <v>11</v>
      </c>
      <c r="E3366" t="s">
        <v>1</v>
      </c>
      <c r="F3366" s="19">
        <v>8.3333333333333329E-2</v>
      </c>
      <c r="G3366" s="25">
        <v>2</v>
      </c>
      <c r="H3366" s="19" t="str">
        <f t="shared" si="60"/>
        <v>Berkley Bridge Toward Va Beach Summer Monday 2</v>
      </c>
      <c r="I3366" s="11">
        <f>+Berkley!C9</f>
        <v>287.41666666666669</v>
      </c>
    </row>
    <row r="3367" spans="1:9" x14ac:dyDescent="0.25">
      <c r="A3367" t="s">
        <v>65</v>
      </c>
      <c r="B3367" t="s">
        <v>50</v>
      </c>
      <c r="C3367" t="s">
        <v>81</v>
      </c>
      <c r="D3367" t="s">
        <v>11</v>
      </c>
      <c r="E3367" t="s">
        <v>1</v>
      </c>
      <c r="F3367" s="19">
        <v>0.125</v>
      </c>
      <c r="G3367" s="25">
        <v>3</v>
      </c>
      <c r="H3367" s="19" t="str">
        <f t="shared" si="60"/>
        <v>Berkley Bridge Toward Va Beach Summer Monday 3</v>
      </c>
      <c r="I3367" s="14">
        <f>+Berkley!C10</f>
        <v>287.83333333333337</v>
      </c>
    </row>
    <row r="3368" spans="1:9" x14ac:dyDescent="0.25">
      <c r="A3368" t="s">
        <v>65</v>
      </c>
      <c r="B3368" t="s">
        <v>50</v>
      </c>
      <c r="C3368" t="s">
        <v>81</v>
      </c>
      <c r="D3368" t="s">
        <v>11</v>
      </c>
      <c r="E3368" t="s">
        <v>1</v>
      </c>
      <c r="F3368" s="19">
        <v>0.16666666666666699</v>
      </c>
      <c r="G3368" s="25">
        <v>4</v>
      </c>
      <c r="H3368" s="19" t="str">
        <f t="shared" si="60"/>
        <v>Berkley Bridge Toward Va Beach Summer Monday 4</v>
      </c>
      <c r="I3368" s="11">
        <f>+Berkley!C11</f>
        <v>614.58333333333337</v>
      </c>
    </row>
    <row r="3369" spans="1:9" x14ac:dyDescent="0.25">
      <c r="A3369" t="s">
        <v>65</v>
      </c>
      <c r="B3369" t="s">
        <v>50</v>
      </c>
      <c r="C3369" t="s">
        <v>81</v>
      </c>
      <c r="D3369" t="s">
        <v>11</v>
      </c>
      <c r="E3369" t="s">
        <v>1</v>
      </c>
      <c r="F3369" s="19">
        <v>0.20833333333333301</v>
      </c>
      <c r="G3369" s="25">
        <v>5</v>
      </c>
      <c r="H3369" s="19" t="str">
        <f t="shared" si="60"/>
        <v>Berkley Bridge Toward Va Beach Summer Monday 5</v>
      </c>
      <c r="I3369" s="14">
        <f>+Berkley!C12</f>
        <v>2132.75</v>
      </c>
    </row>
    <row r="3370" spans="1:9" x14ac:dyDescent="0.25">
      <c r="A3370" t="s">
        <v>65</v>
      </c>
      <c r="B3370" t="s">
        <v>50</v>
      </c>
      <c r="C3370" t="s">
        <v>81</v>
      </c>
      <c r="D3370" t="s">
        <v>11</v>
      </c>
      <c r="E3370" t="s">
        <v>1</v>
      </c>
      <c r="F3370" s="19">
        <v>0.25</v>
      </c>
      <c r="G3370" s="25">
        <v>6</v>
      </c>
      <c r="H3370" s="19" t="str">
        <f t="shared" si="60"/>
        <v>Berkley Bridge Toward Va Beach Summer Monday 6</v>
      </c>
      <c r="I3370" s="11">
        <f>+Berkley!C13</f>
        <v>4332.9166666666661</v>
      </c>
    </row>
    <row r="3371" spans="1:9" x14ac:dyDescent="0.25">
      <c r="A3371" t="s">
        <v>65</v>
      </c>
      <c r="B3371" t="s">
        <v>50</v>
      </c>
      <c r="C3371" t="s">
        <v>81</v>
      </c>
      <c r="D3371" t="s">
        <v>11</v>
      </c>
      <c r="E3371" t="s">
        <v>1</v>
      </c>
      <c r="F3371" s="19">
        <v>0.29166666666666702</v>
      </c>
      <c r="G3371" s="25">
        <v>7</v>
      </c>
      <c r="H3371" s="19" t="str">
        <f t="shared" si="60"/>
        <v>Berkley Bridge Toward Va Beach Summer Monday 7</v>
      </c>
      <c r="I3371" s="14">
        <f>+Berkley!C14</f>
        <v>5157.8333333333321</v>
      </c>
    </row>
    <row r="3372" spans="1:9" x14ac:dyDescent="0.25">
      <c r="A3372" t="s">
        <v>65</v>
      </c>
      <c r="B3372" t="s">
        <v>50</v>
      </c>
      <c r="C3372" t="s">
        <v>81</v>
      </c>
      <c r="D3372" t="s">
        <v>11</v>
      </c>
      <c r="E3372" t="s">
        <v>1</v>
      </c>
      <c r="F3372" s="19">
        <v>0.33333333333333298</v>
      </c>
      <c r="G3372" s="25">
        <v>8</v>
      </c>
      <c r="H3372" s="19" t="str">
        <f t="shared" si="60"/>
        <v>Berkley Bridge Toward Va Beach Summer Monday 8</v>
      </c>
      <c r="I3372" s="11">
        <f>+Berkley!C15</f>
        <v>4543.8333333333339</v>
      </c>
    </row>
    <row r="3373" spans="1:9" x14ac:dyDescent="0.25">
      <c r="A3373" t="s">
        <v>65</v>
      </c>
      <c r="B3373" t="s">
        <v>50</v>
      </c>
      <c r="C3373" t="s">
        <v>81</v>
      </c>
      <c r="D3373" t="s">
        <v>11</v>
      </c>
      <c r="E3373" t="s">
        <v>1</v>
      </c>
      <c r="F3373" s="19">
        <v>0.375</v>
      </c>
      <c r="G3373" s="25">
        <v>9</v>
      </c>
      <c r="H3373" s="19" t="str">
        <f t="shared" si="60"/>
        <v>Berkley Bridge Toward Va Beach Summer Monday 9</v>
      </c>
      <c r="I3373" s="14">
        <f>+Berkley!C16</f>
        <v>3214.666666666667</v>
      </c>
    </row>
    <row r="3374" spans="1:9" x14ac:dyDescent="0.25">
      <c r="A3374" t="s">
        <v>65</v>
      </c>
      <c r="B3374" t="s">
        <v>50</v>
      </c>
      <c r="C3374" t="s">
        <v>81</v>
      </c>
      <c r="D3374" t="s">
        <v>11</v>
      </c>
      <c r="E3374" t="s">
        <v>1</v>
      </c>
      <c r="F3374" s="19">
        <v>0.41666666666666702</v>
      </c>
      <c r="G3374" s="25">
        <v>10</v>
      </c>
      <c r="H3374" s="19" t="str">
        <f t="shared" si="60"/>
        <v>Berkley Bridge Toward Va Beach Summer Monday 10</v>
      </c>
      <c r="I3374" s="11">
        <f>+Berkley!C17</f>
        <v>3142.333333333333</v>
      </c>
    </row>
    <row r="3375" spans="1:9" x14ac:dyDescent="0.25">
      <c r="A3375" t="s">
        <v>65</v>
      </c>
      <c r="B3375" t="s">
        <v>50</v>
      </c>
      <c r="C3375" t="s">
        <v>81</v>
      </c>
      <c r="D3375" t="s">
        <v>11</v>
      </c>
      <c r="E3375" t="s">
        <v>1</v>
      </c>
      <c r="F3375" s="19">
        <v>0.45833333333333298</v>
      </c>
      <c r="G3375" s="25">
        <v>11</v>
      </c>
      <c r="H3375" s="19" t="str">
        <f t="shared" si="60"/>
        <v>Berkley Bridge Toward Va Beach Summer Monday 11</v>
      </c>
      <c r="I3375" s="14">
        <f>+Berkley!C18</f>
        <v>3234</v>
      </c>
    </row>
    <row r="3376" spans="1:9" x14ac:dyDescent="0.25">
      <c r="A3376" t="s">
        <v>65</v>
      </c>
      <c r="B3376" t="s">
        <v>50</v>
      </c>
      <c r="C3376" t="s">
        <v>81</v>
      </c>
      <c r="D3376" t="s">
        <v>11</v>
      </c>
      <c r="E3376" t="s">
        <v>1</v>
      </c>
      <c r="F3376" s="19">
        <v>0.5</v>
      </c>
      <c r="G3376" s="25">
        <v>12</v>
      </c>
      <c r="H3376" s="19" t="str">
        <f t="shared" si="60"/>
        <v>Berkley Bridge Toward Va Beach Summer Monday 12</v>
      </c>
      <c r="I3376" s="11">
        <f>+Berkley!C19</f>
        <v>3321.9999999999995</v>
      </c>
    </row>
    <row r="3377" spans="1:9" x14ac:dyDescent="0.25">
      <c r="A3377" t="s">
        <v>65</v>
      </c>
      <c r="B3377" t="s">
        <v>50</v>
      </c>
      <c r="C3377" t="s">
        <v>81</v>
      </c>
      <c r="D3377" t="s">
        <v>11</v>
      </c>
      <c r="E3377" t="s">
        <v>1</v>
      </c>
      <c r="F3377" s="19">
        <v>0.54166666666666696</v>
      </c>
      <c r="G3377" s="25">
        <v>13</v>
      </c>
      <c r="H3377" s="19" t="str">
        <f t="shared" si="60"/>
        <v>Berkley Bridge Toward Va Beach Summer Monday 13</v>
      </c>
      <c r="I3377" s="14">
        <f>+Berkley!C20</f>
        <v>3148.4166666666665</v>
      </c>
    </row>
    <row r="3378" spans="1:9" x14ac:dyDescent="0.25">
      <c r="A3378" t="s">
        <v>65</v>
      </c>
      <c r="B3378" t="s">
        <v>50</v>
      </c>
      <c r="C3378" t="s">
        <v>81</v>
      </c>
      <c r="D3378" t="s">
        <v>11</v>
      </c>
      <c r="E3378" t="s">
        <v>1</v>
      </c>
      <c r="F3378" s="19">
        <v>0.58333333333333304</v>
      </c>
      <c r="G3378" s="25">
        <v>14</v>
      </c>
      <c r="H3378" s="19" t="str">
        <f t="shared" si="60"/>
        <v>Berkley Bridge Toward Va Beach Summer Monday 14</v>
      </c>
      <c r="I3378" s="11">
        <f>+Berkley!C21</f>
        <v>3481.75</v>
      </c>
    </row>
    <row r="3379" spans="1:9" x14ac:dyDescent="0.25">
      <c r="A3379" t="s">
        <v>65</v>
      </c>
      <c r="B3379" t="s">
        <v>50</v>
      </c>
      <c r="C3379" t="s">
        <v>81</v>
      </c>
      <c r="D3379" t="s">
        <v>11</v>
      </c>
      <c r="E3379" t="s">
        <v>1</v>
      </c>
      <c r="F3379" s="19">
        <v>0.625</v>
      </c>
      <c r="G3379" s="25">
        <v>15</v>
      </c>
      <c r="H3379" s="19" t="str">
        <f t="shared" si="60"/>
        <v>Berkley Bridge Toward Va Beach Summer Monday 15</v>
      </c>
      <c r="I3379" s="14">
        <f>+Berkley!C22</f>
        <v>3947.4999999999995</v>
      </c>
    </row>
    <row r="3380" spans="1:9" x14ac:dyDescent="0.25">
      <c r="A3380" t="s">
        <v>65</v>
      </c>
      <c r="B3380" t="s">
        <v>50</v>
      </c>
      <c r="C3380" t="s">
        <v>81</v>
      </c>
      <c r="D3380" t="s">
        <v>11</v>
      </c>
      <c r="E3380" t="s">
        <v>1</v>
      </c>
      <c r="F3380" s="19">
        <v>0.66666666666666696</v>
      </c>
      <c r="G3380" s="25">
        <v>16</v>
      </c>
      <c r="H3380" s="19" t="str">
        <f t="shared" si="60"/>
        <v>Berkley Bridge Toward Va Beach Summer Monday 16</v>
      </c>
      <c r="I3380" s="11">
        <f>+Berkley!C23</f>
        <v>4080</v>
      </c>
    </row>
    <row r="3381" spans="1:9" x14ac:dyDescent="0.25">
      <c r="A3381" t="s">
        <v>65</v>
      </c>
      <c r="B3381" t="s">
        <v>50</v>
      </c>
      <c r="C3381" t="s">
        <v>81</v>
      </c>
      <c r="D3381" t="s">
        <v>11</v>
      </c>
      <c r="E3381" t="s">
        <v>1</v>
      </c>
      <c r="F3381" s="19">
        <v>0.70833333333333304</v>
      </c>
      <c r="G3381" s="25">
        <v>17</v>
      </c>
      <c r="H3381" s="19" t="str">
        <f t="shared" si="60"/>
        <v>Berkley Bridge Toward Va Beach Summer Monday 17</v>
      </c>
      <c r="I3381" s="14">
        <f>+Berkley!C24</f>
        <v>3661.9999999999995</v>
      </c>
    </row>
    <row r="3382" spans="1:9" x14ac:dyDescent="0.25">
      <c r="A3382" t="s">
        <v>65</v>
      </c>
      <c r="B3382" t="s">
        <v>50</v>
      </c>
      <c r="C3382" t="s">
        <v>81</v>
      </c>
      <c r="D3382" t="s">
        <v>11</v>
      </c>
      <c r="E3382" t="s">
        <v>1</v>
      </c>
      <c r="F3382" s="19">
        <v>0.75</v>
      </c>
      <c r="G3382" s="25">
        <v>18</v>
      </c>
      <c r="H3382" s="19" t="str">
        <f t="shared" si="60"/>
        <v>Berkley Bridge Toward Va Beach Summer Monday 18</v>
      </c>
      <c r="I3382" s="11">
        <f>+Berkley!C25</f>
        <v>2878.666666666667</v>
      </c>
    </row>
    <row r="3383" spans="1:9" x14ac:dyDescent="0.25">
      <c r="A3383" t="s">
        <v>65</v>
      </c>
      <c r="B3383" t="s">
        <v>50</v>
      </c>
      <c r="C3383" t="s">
        <v>81</v>
      </c>
      <c r="D3383" t="s">
        <v>11</v>
      </c>
      <c r="E3383" t="s">
        <v>1</v>
      </c>
      <c r="F3383" s="19">
        <v>0.79166666666666696</v>
      </c>
      <c r="G3383" s="25">
        <v>19</v>
      </c>
      <c r="H3383" s="19" t="str">
        <f t="shared" si="60"/>
        <v>Berkley Bridge Toward Va Beach Summer Monday 19</v>
      </c>
      <c r="I3383" s="14">
        <f>+Berkley!C26</f>
        <v>2044.5</v>
      </c>
    </row>
    <row r="3384" spans="1:9" x14ac:dyDescent="0.25">
      <c r="A3384" t="s">
        <v>65</v>
      </c>
      <c r="B3384" t="s">
        <v>50</v>
      </c>
      <c r="C3384" t="s">
        <v>81</v>
      </c>
      <c r="D3384" t="s">
        <v>11</v>
      </c>
      <c r="E3384" t="s">
        <v>1</v>
      </c>
      <c r="F3384" s="19">
        <v>0.83333333333333304</v>
      </c>
      <c r="G3384" s="25">
        <v>20</v>
      </c>
      <c r="H3384" s="19" t="str">
        <f t="shared" si="60"/>
        <v>Berkley Bridge Toward Va Beach Summer Monday 20</v>
      </c>
      <c r="I3384" s="11">
        <f>+Berkley!C27</f>
        <v>1733.6666666666665</v>
      </c>
    </row>
    <row r="3385" spans="1:9" x14ac:dyDescent="0.25">
      <c r="A3385" t="s">
        <v>65</v>
      </c>
      <c r="B3385" t="s">
        <v>50</v>
      </c>
      <c r="C3385" t="s">
        <v>81</v>
      </c>
      <c r="D3385" t="s">
        <v>11</v>
      </c>
      <c r="E3385" t="s">
        <v>1</v>
      </c>
      <c r="F3385" s="19">
        <v>0.875</v>
      </c>
      <c r="G3385" s="25">
        <v>21</v>
      </c>
      <c r="H3385" s="19" t="str">
        <f t="shared" si="60"/>
        <v>Berkley Bridge Toward Va Beach Summer Monday 21</v>
      </c>
      <c r="I3385" s="14">
        <f>+Berkley!C28</f>
        <v>1539.4166666666665</v>
      </c>
    </row>
    <row r="3386" spans="1:9" x14ac:dyDescent="0.25">
      <c r="A3386" t="s">
        <v>65</v>
      </c>
      <c r="B3386" t="s">
        <v>50</v>
      </c>
      <c r="C3386" t="s">
        <v>81</v>
      </c>
      <c r="D3386" t="s">
        <v>11</v>
      </c>
      <c r="E3386" t="s">
        <v>1</v>
      </c>
      <c r="F3386" s="19">
        <v>0.91666666666666696</v>
      </c>
      <c r="G3386" s="25">
        <v>22</v>
      </c>
      <c r="H3386" s="19" t="str">
        <f t="shared" si="60"/>
        <v>Berkley Bridge Toward Va Beach Summer Monday 22</v>
      </c>
      <c r="I3386" s="11">
        <f>+Berkley!C29</f>
        <v>1291.5833333333333</v>
      </c>
    </row>
    <row r="3387" spans="1:9" ht="15.75" thickBot="1" x14ac:dyDescent="0.3">
      <c r="A3387" t="s">
        <v>65</v>
      </c>
      <c r="B3387" t="s">
        <v>50</v>
      </c>
      <c r="C3387" t="s">
        <v>81</v>
      </c>
      <c r="D3387" t="s">
        <v>11</v>
      </c>
      <c r="E3387" t="s">
        <v>1</v>
      </c>
      <c r="F3387" s="19">
        <v>0.95833333333333304</v>
      </c>
      <c r="G3387" s="25">
        <v>23</v>
      </c>
      <c r="H3387" s="19" t="str">
        <f t="shared" si="60"/>
        <v>Berkley Bridge Toward Va Beach Summer Monday 23</v>
      </c>
      <c r="I3387" s="16">
        <f>+Berkley!C30</f>
        <v>931.66666666666663</v>
      </c>
    </row>
    <row r="3388" spans="1:9" x14ac:dyDescent="0.25">
      <c r="A3388" t="s">
        <v>65</v>
      </c>
      <c r="B3388" t="s">
        <v>50</v>
      </c>
      <c r="C3388" t="s">
        <v>81</v>
      </c>
      <c r="D3388" t="s">
        <v>11</v>
      </c>
      <c r="E3388" t="s">
        <v>2</v>
      </c>
      <c r="F3388" s="19">
        <v>0</v>
      </c>
      <c r="G3388" s="25">
        <v>0</v>
      </c>
      <c r="H3388" s="19" t="str">
        <f t="shared" si="60"/>
        <v>Berkley Bridge Toward Va Beach Summer Tuesday 0</v>
      </c>
      <c r="I3388" s="12">
        <f>+Berkley!D7</f>
        <v>550.99999999999989</v>
      </c>
    </row>
    <row r="3389" spans="1:9" x14ac:dyDescent="0.25">
      <c r="A3389" t="s">
        <v>65</v>
      </c>
      <c r="B3389" t="s">
        <v>50</v>
      </c>
      <c r="C3389" t="s">
        <v>81</v>
      </c>
      <c r="D3389" t="s">
        <v>11</v>
      </c>
      <c r="E3389" t="s">
        <v>2</v>
      </c>
      <c r="F3389" s="19">
        <v>4.1666666666666664E-2</v>
      </c>
      <c r="G3389" s="25">
        <v>1</v>
      </c>
      <c r="H3389" s="19" t="str">
        <f t="shared" si="60"/>
        <v>Berkley Bridge Toward Va Beach Summer Tuesday 1</v>
      </c>
      <c r="I3389" s="14">
        <f>+Berkley!D8</f>
        <v>312.66666666666669</v>
      </c>
    </row>
    <row r="3390" spans="1:9" x14ac:dyDescent="0.25">
      <c r="A3390" t="s">
        <v>65</v>
      </c>
      <c r="B3390" t="s">
        <v>50</v>
      </c>
      <c r="C3390" t="s">
        <v>81</v>
      </c>
      <c r="D3390" t="s">
        <v>11</v>
      </c>
      <c r="E3390" t="s">
        <v>2</v>
      </c>
      <c r="F3390" s="19">
        <v>8.3333333333333329E-2</v>
      </c>
      <c r="G3390" s="25">
        <v>2</v>
      </c>
      <c r="H3390" s="19" t="str">
        <f t="shared" si="60"/>
        <v>Berkley Bridge Toward Va Beach Summer Tuesday 2</v>
      </c>
      <c r="I3390" s="12">
        <f>+Berkley!D9</f>
        <v>272.25</v>
      </c>
    </row>
    <row r="3391" spans="1:9" x14ac:dyDescent="0.25">
      <c r="A3391" t="s">
        <v>65</v>
      </c>
      <c r="B3391" t="s">
        <v>50</v>
      </c>
      <c r="C3391" t="s">
        <v>81</v>
      </c>
      <c r="D3391" t="s">
        <v>11</v>
      </c>
      <c r="E3391" t="s">
        <v>2</v>
      </c>
      <c r="F3391" s="19">
        <v>0.125</v>
      </c>
      <c r="G3391" s="25">
        <v>3</v>
      </c>
      <c r="H3391" s="19" t="str">
        <f t="shared" si="60"/>
        <v>Berkley Bridge Toward Va Beach Summer Tuesday 3</v>
      </c>
      <c r="I3391" s="14">
        <f>+Berkley!D10</f>
        <v>301</v>
      </c>
    </row>
    <row r="3392" spans="1:9" x14ac:dyDescent="0.25">
      <c r="A3392" t="s">
        <v>65</v>
      </c>
      <c r="B3392" t="s">
        <v>50</v>
      </c>
      <c r="C3392" t="s">
        <v>81</v>
      </c>
      <c r="D3392" t="s">
        <v>11</v>
      </c>
      <c r="E3392" t="s">
        <v>2</v>
      </c>
      <c r="F3392" s="19">
        <v>0.16666666666666699</v>
      </c>
      <c r="G3392" s="25">
        <v>4</v>
      </c>
      <c r="H3392" s="19" t="str">
        <f t="shared" si="60"/>
        <v>Berkley Bridge Toward Va Beach Summer Tuesday 4</v>
      </c>
      <c r="I3392" s="12">
        <f>+Berkley!D11</f>
        <v>594.5</v>
      </c>
    </row>
    <row r="3393" spans="1:9" x14ac:dyDescent="0.25">
      <c r="A3393" t="s">
        <v>65</v>
      </c>
      <c r="B3393" t="s">
        <v>50</v>
      </c>
      <c r="C3393" t="s">
        <v>81</v>
      </c>
      <c r="D3393" t="s">
        <v>11</v>
      </c>
      <c r="E3393" t="s">
        <v>2</v>
      </c>
      <c r="F3393" s="19">
        <v>0.20833333333333301</v>
      </c>
      <c r="G3393" s="25">
        <v>5</v>
      </c>
      <c r="H3393" s="19" t="str">
        <f t="shared" si="60"/>
        <v>Berkley Bridge Toward Va Beach Summer Tuesday 5</v>
      </c>
      <c r="I3393" s="14">
        <f>+Berkley!D12</f>
        <v>2238.0833333333335</v>
      </c>
    </row>
    <row r="3394" spans="1:9" x14ac:dyDescent="0.25">
      <c r="A3394" t="s">
        <v>65</v>
      </c>
      <c r="B3394" t="s">
        <v>50</v>
      </c>
      <c r="C3394" t="s">
        <v>81</v>
      </c>
      <c r="D3394" t="s">
        <v>11</v>
      </c>
      <c r="E3394" t="s">
        <v>2</v>
      </c>
      <c r="F3394" s="19">
        <v>0.25</v>
      </c>
      <c r="G3394" s="25">
        <v>6</v>
      </c>
      <c r="H3394" s="19" t="str">
        <f t="shared" si="60"/>
        <v>Berkley Bridge Toward Va Beach Summer Tuesday 6</v>
      </c>
      <c r="I3394" s="12">
        <f>+Berkley!D13</f>
        <v>4599</v>
      </c>
    </row>
    <row r="3395" spans="1:9" x14ac:dyDescent="0.25">
      <c r="A3395" t="s">
        <v>65</v>
      </c>
      <c r="B3395" t="s">
        <v>50</v>
      </c>
      <c r="C3395" t="s">
        <v>81</v>
      </c>
      <c r="D3395" t="s">
        <v>11</v>
      </c>
      <c r="E3395" t="s">
        <v>2</v>
      </c>
      <c r="F3395" s="19">
        <v>0.29166666666666702</v>
      </c>
      <c r="G3395" s="25">
        <v>7</v>
      </c>
      <c r="H3395" s="19" t="str">
        <f t="shared" si="60"/>
        <v>Berkley Bridge Toward Va Beach Summer Tuesday 7</v>
      </c>
      <c r="I3395" s="14">
        <f>+Berkley!D14</f>
        <v>5492.8333333333339</v>
      </c>
    </row>
    <row r="3396" spans="1:9" x14ac:dyDescent="0.25">
      <c r="A3396" t="s">
        <v>65</v>
      </c>
      <c r="B3396" t="s">
        <v>50</v>
      </c>
      <c r="C3396" t="s">
        <v>81</v>
      </c>
      <c r="D3396" t="s">
        <v>11</v>
      </c>
      <c r="E3396" t="s">
        <v>2</v>
      </c>
      <c r="F3396" s="19">
        <v>0.33333333333333298</v>
      </c>
      <c r="G3396" s="25">
        <v>8</v>
      </c>
      <c r="H3396" s="19" t="str">
        <f t="shared" si="60"/>
        <v>Berkley Bridge Toward Va Beach Summer Tuesday 8</v>
      </c>
      <c r="I3396" s="12">
        <f>+Berkley!D15</f>
        <v>4930.083333333333</v>
      </c>
    </row>
    <row r="3397" spans="1:9" x14ac:dyDescent="0.25">
      <c r="A3397" t="s">
        <v>65</v>
      </c>
      <c r="B3397" t="s">
        <v>50</v>
      </c>
      <c r="C3397" t="s">
        <v>81</v>
      </c>
      <c r="D3397" t="s">
        <v>11</v>
      </c>
      <c r="E3397" t="s">
        <v>2</v>
      </c>
      <c r="F3397" s="19">
        <v>0.375</v>
      </c>
      <c r="G3397" s="25">
        <v>9</v>
      </c>
      <c r="H3397" s="19" t="str">
        <f t="shared" si="60"/>
        <v>Berkley Bridge Toward Va Beach Summer Tuesday 9</v>
      </c>
      <c r="I3397" s="14">
        <f>+Berkley!D16</f>
        <v>3533.75</v>
      </c>
    </row>
    <row r="3398" spans="1:9" x14ac:dyDescent="0.25">
      <c r="A3398" t="s">
        <v>65</v>
      </c>
      <c r="B3398" t="s">
        <v>50</v>
      </c>
      <c r="C3398" t="s">
        <v>81</v>
      </c>
      <c r="D3398" t="s">
        <v>11</v>
      </c>
      <c r="E3398" t="s">
        <v>2</v>
      </c>
      <c r="F3398" s="19">
        <v>0.41666666666666702</v>
      </c>
      <c r="G3398" s="25">
        <v>10</v>
      </c>
      <c r="H3398" s="19" t="str">
        <f t="shared" si="60"/>
        <v>Berkley Bridge Toward Va Beach Summer Tuesday 10</v>
      </c>
      <c r="I3398" s="12">
        <f>+Berkley!D17</f>
        <v>3404.5833333333335</v>
      </c>
    </row>
    <row r="3399" spans="1:9" x14ac:dyDescent="0.25">
      <c r="A3399" t="s">
        <v>65</v>
      </c>
      <c r="B3399" t="s">
        <v>50</v>
      </c>
      <c r="C3399" t="s">
        <v>81</v>
      </c>
      <c r="D3399" t="s">
        <v>11</v>
      </c>
      <c r="E3399" t="s">
        <v>2</v>
      </c>
      <c r="F3399" s="19">
        <v>0.45833333333333298</v>
      </c>
      <c r="G3399" s="25">
        <v>11</v>
      </c>
      <c r="H3399" s="19" t="str">
        <f t="shared" si="60"/>
        <v>Berkley Bridge Toward Va Beach Summer Tuesday 11</v>
      </c>
      <c r="I3399" s="14">
        <f>+Berkley!D18</f>
        <v>3360.3333333333335</v>
      </c>
    </row>
    <row r="3400" spans="1:9" x14ac:dyDescent="0.25">
      <c r="A3400" t="s">
        <v>65</v>
      </c>
      <c r="B3400" t="s">
        <v>50</v>
      </c>
      <c r="C3400" t="s">
        <v>81</v>
      </c>
      <c r="D3400" t="s">
        <v>11</v>
      </c>
      <c r="E3400" t="s">
        <v>2</v>
      </c>
      <c r="F3400" s="19">
        <v>0.5</v>
      </c>
      <c r="G3400" s="25">
        <v>12</v>
      </c>
      <c r="H3400" s="19" t="str">
        <f t="shared" si="60"/>
        <v>Berkley Bridge Toward Va Beach Summer Tuesday 12</v>
      </c>
      <c r="I3400" s="12">
        <f>+Berkley!D19</f>
        <v>3422.7499999999995</v>
      </c>
    </row>
    <row r="3401" spans="1:9" x14ac:dyDescent="0.25">
      <c r="A3401" t="s">
        <v>65</v>
      </c>
      <c r="B3401" t="s">
        <v>50</v>
      </c>
      <c r="C3401" t="s">
        <v>81</v>
      </c>
      <c r="D3401" t="s">
        <v>11</v>
      </c>
      <c r="E3401" t="s">
        <v>2</v>
      </c>
      <c r="F3401" s="19">
        <v>0.54166666666666696</v>
      </c>
      <c r="G3401" s="25">
        <v>13</v>
      </c>
      <c r="H3401" s="19" t="str">
        <f t="shared" si="60"/>
        <v>Berkley Bridge Toward Va Beach Summer Tuesday 13</v>
      </c>
      <c r="I3401" s="14">
        <f>+Berkley!D20</f>
        <v>3277.7500000000005</v>
      </c>
    </row>
    <row r="3402" spans="1:9" x14ac:dyDescent="0.25">
      <c r="A3402" t="s">
        <v>65</v>
      </c>
      <c r="B3402" t="s">
        <v>50</v>
      </c>
      <c r="C3402" t="s">
        <v>81</v>
      </c>
      <c r="D3402" t="s">
        <v>11</v>
      </c>
      <c r="E3402" t="s">
        <v>2</v>
      </c>
      <c r="F3402" s="19">
        <v>0.58333333333333304</v>
      </c>
      <c r="G3402" s="25">
        <v>14</v>
      </c>
      <c r="H3402" s="19" t="str">
        <f t="shared" si="60"/>
        <v>Berkley Bridge Toward Va Beach Summer Tuesday 14</v>
      </c>
      <c r="I3402" s="12">
        <f>+Berkley!D21</f>
        <v>3591.5</v>
      </c>
    </row>
    <row r="3403" spans="1:9" x14ac:dyDescent="0.25">
      <c r="A3403" t="s">
        <v>65</v>
      </c>
      <c r="B3403" t="s">
        <v>50</v>
      </c>
      <c r="C3403" t="s">
        <v>81</v>
      </c>
      <c r="D3403" t="s">
        <v>11</v>
      </c>
      <c r="E3403" t="s">
        <v>2</v>
      </c>
      <c r="F3403" s="19">
        <v>0.625</v>
      </c>
      <c r="G3403" s="25">
        <v>15</v>
      </c>
      <c r="H3403" s="19" t="str">
        <f t="shared" si="60"/>
        <v>Berkley Bridge Toward Va Beach Summer Tuesday 15</v>
      </c>
      <c r="I3403" s="14">
        <f>+Berkley!D22</f>
        <v>4011.666666666667</v>
      </c>
    </row>
    <row r="3404" spans="1:9" x14ac:dyDescent="0.25">
      <c r="A3404" t="s">
        <v>65</v>
      </c>
      <c r="B3404" t="s">
        <v>50</v>
      </c>
      <c r="C3404" t="s">
        <v>81</v>
      </c>
      <c r="D3404" t="s">
        <v>11</v>
      </c>
      <c r="E3404" t="s">
        <v>2</v>
      </c>
      <c r="F3404" s="19">
        <v>0.66666666666666696</v>
      </c>
      <c r="G3404" s="25">
        <v>16</v>
      </c>
      <c r="H3404" s="19" t="str">
        <f t="shared" si="60"/>
        <v>Berkley Bridge Toward Va Beach Summer Tuesday 16</v>
      </c>
      <c r="I3404" s="12">
        <f>+Berkley!D23</f>
        <v>4219.583333333333</v>
      </c>
    </row>
    <row r="3405" spans="1:9" x14ac:dyDescent="0.25">
      <c r="A3405" t="s">
        <v>65</v>
      </c>
      <c r="B3405" t="s">
        <v>50</v>
      </c>
      <c r="C3405" t="s">
        <v>81</v>
      </c>
      <c r="D3405" t="s">
        <v>11</v>
      </c>
      <c r="E3405" t="s">
        <v>2</v>
      </c>
      <c r="F3405" s="19">
        <v>0.70833333333333304</v>
      </c>
      <c r="G3405" s="25">
        <v>17</v>
      </c>
      <c r="H3405" s="19" t="str">
        <f t="shared" si="60"/>
        <v>Berkley Bridge Toward Va Beach Summer Tuesday 17</v>
      </c>
      <c r="I3405" s="14">
        <f>+Berkley!D24</f>
        <v>3875.4166666666665</v>
      </c>
    </row>
    <row r="3406" spans="1:9" x14ac:dyDescent="0.25">
      <c r="A3406" t="s">
        <v>65</v>
      </c>
      <c r="B3406" t="s">
        <v>50</v>
      </c>
      <c r="C3406" t="s">
        <v>81</v>
      </c>
      <c r="D3406" t="s">
        <v>11</v>
      </c>
      <c r="E3406" t="s">
        <v>2</v>
      </c>
      <c r="F3406" s="19">
        <v>0.75</v>
      </c>
      <c r="G3406" s="25">
        <v>18</v>
      </c>
      <c r="H3406" s="19" t="str">
        <f t="shared" si="60"/>
        <v>Berkley Bridge Toward Va Beach Summer Tuesday 18</v>
      </c>
      <c r="I3406" s="12">
        <f>+Berkley!D25</f>
        <v>3186.5</v>
      </c>
    </row>
    <row r="3407" spans="1:9" x14ac:dyDescent="0.25">
      <c r="A3407" t="s">
        <v>65</v>
      </c>
      <c r="B3407" t="s">
        <v>50</v>
      </c>
      <c r="C3407" t="s">
        <v>81</v>
      </c>
      <c r="D3407" t="s">
        <v>11</v>
      </c>
      <c r="E3407" t="s">
        <v>2</v>
      </c>
      <c r="F3407" s="19">
        <v>0.79166666666666696</v>
      </c>
      <c r="G3407" s="25">
        <v>19</v>
      </c>
      <c r="H3407" s="19" t="str">
        <f t="shared" si="60"/>
        <v>Berkley Bridge Toward Va Beach Summer Tuesday 19</v>
      </c>
      <c r="I3407" s="14">
        <f>+Berkley!D26</f>
        <v>2270.5</v>
      </c>
    </row>
    <row r="3408" spans="1:9" x14ac:dyDescent="0.25">
      <c r="A3408" t="s">
        <v>65</v>
      </c>
      <c r="B3408" t="s">
        <v>50</v>
      </c>
      <c r="C3408" t="s">
        <v>81</v>
      </c>
      <c r="D3408" t="s">
        <v>11</v>
      </c>
      <c r="E3408" t="s">
        <v>2</v>
      </c>
      <c r="F3408" s="19">
        <v>0.83333333333333304</v>
      </c>
      <c r="G3408" s="25">
        <v>20</v>
      </c>
      <c r="H3408" s="19" t="str">
        <f t="shared" si="60"/>
        <v>Berkley Bridge Toward Va Beach Summer Tuesday 20</v>
      </c>
      <c r="I3408" s="12">
        <f>+Berkley!D27</f>
        <v>1838.333333333333</v>
      </c>
    </row>
    <row r="3409" spans="1:9" x14ac:dyDescent="0.25">
      <c r="A3409" t="s">
        <v>65</v>
      </c>
      <c r="B3409" t="s">
        <v>50</v>
      </c>
      <c r="C3409" t="s">
        <v>81</v>
      </c>
      <c r="D3409" t="s">
        <v>11</v>
      </c>
      <c r="E3409" t="s">
        <v>2</v>
      </c>
      <c r="F3409" s="19">
        <v>0.875</v>
      </c>
      <c r="G3409" s="25">
        <v>21</v>
      </c>
      <c r="H3409" s="19" t="str">
        <f t="shared" si="60"/>
        <v>Berkley Bridge Toward Va Beach Summer Tuesday 21</v>
      </c>
      <c r="I3409" s="14">
        <f>+Berkley!D28</f>
        <v>1633</v>
      </c>
    </row>
    <row r="3410" spans="1:9" x14ac:dyDescent="0.25">
      <c r="A3410" t="s">
        <v>65</v>
      </c>
      <c r="B3410" t="s">
        <v>50</v>
      </c>
      <c r="C3410" t="s">
        <v>81</v>
      </c>
      <c r="D3410" t="s">
        <v>11</v>
      </c>
      <c r="E3410" t="s">
        <v>2</v>
      </c>
      <c r="F3410" s="19">
        <v>0.91666666666666696</v>
      </c>
      <c r="G3410" s="25">
        <v>22</v>
      </c>
      <c r="H3410" s="19" t="str">
        <f t="shared" si="60"/>
        <v>Berkley Bridge Toward Va Beach Summer Tuesday 22</v>
      </c>
      <c r="I3410" s="12">
        <f>+Berkley!D29</f>
        <v>1337.8333333333333</v>
      </c>
    </row>
    <row r="3411" spans="1:9" ht="15.75" thickBot="1" x14ac:dyDescent="0.3">
      <c r="A3411" t="s">
        <v>65</v>
      </c>
      <c r="B3411" t="s">
        <v>50</v>
      </c>
      <c r="C3411" t="s">
        <v>81</v>
      </c>
      <c r="D3411" t="s">
        <v>11</v>
      </c>
      <c r="E3411" t="s">
        <v>2</v>
      </c>
      <c r="F3411" s="19">
        <v>0.95833333333333304</v>
      </c>
      <c r="G3411" s="25">
        <v>23</v>
      </c>
      <c r="H3411" s="19" t="str">
        <f t="shared" si="60"/>
        <v>Berkley Bridge Toward Va Beach Summer Tuesday 23</v>
      </c>
      <c r="I3411" s="16">
        <f>+Berkley!D30</f>
        <v>984.83333333333337</v>
      </c>
    </row>
    <row r="3412" spans="1:9" x14ac:dyDescent="0.25">
      <c r="A3412" t="s">
        <v>65</v>
      </c>
      <c r="B3412" t="s">
        <v>50</v>
      </c>
      <c r="C3412" t="s">
        <v>81</v>
      </c>
      <c r="D3412" t="s">
        <v>11</v>
      </c>
      <c r="E3412" t="s">
        <v>3</v>
      </c>
      <c r="F3412" s="19">
        <v>0</v>
      </c>
      <c r="G3412" s="25">
        <v>0</v>
      </c>
      <c r="H3412" s="19" t="str">
        <f t="shared" si="60"/>
        <v>Berkley Bridge Toward Va Beach Summer Wednesday 0</v>
      </c>
      <c r="I3412" s="11">
        <f>+Berkley!E7</f>
        <v>599.15384615384608</v>
      </c>
    </row>
    <row r="3413" spans="1:9" x14ac:dyDescent="0.25">
      <c r="A3413" t="s">
        <v>65</v>
      </c>
      <c r="B3413" t="s">
        <v>50</v>
      </c>
      <c r="C3413" t="s">
        <v>81</v>
      </c>
      <c r="D3413" t="s">
        <v>11</v>
      </c>
      <c r="E3413" t="s">
        <v>3</v>
      </c>
      <c r="F3413" s="19">
        <v>4.1666666666666664E-2</v>
      </c>
      <c r="G3413" s="25">
        <v>1</v>
      </c>
      <c r="H3413" s="19" t="str">
        <f t="shared" si="60"/>
        <v>Berkley Bridge Toward Va Beach Summer Wednesday 1</v>
      </c>
      <c r="I3413" s="14">
        <f>+Berkley!E8</f>
        <v>332.4615384615384</v>
      </c>
    </row>
    <row r="3414" spans="1:9" x14ac:dyDescent="0.25">
      <c r="A3414" t="s">
        <v>65</v>
      </c>
      <c r="B3414" t="s">
        <v>50</v>
      </c>
      <c r="C3414" t="s">
        <v>81</v>
      </c>
      <c r="D3414" t="s">
        <v>11</v>
      </c>
      <c r="E3414" t="s">
        <v>3</v>
      </c>
      <c r="F3414" s="19">
        <v>8.3333333333333329E-2</v>
      </c>
      <c r="G3414" s="25">
        <v>2</v>
      </c>
      <c r="H3414" s="19" t="str">
        <f t="shared" si="60"/>
        <v>Berkley Bridge Toward Va Beach Summer Wednesday 2</v>
      </c>
      <c r="I3414" s="11">
        <f>+Berkley!E9</f>
        <v>273.30769230769226</v>
      </c>
    </row>
    <row r="3415" spans="1:9" x14ac:dyDescent="0.25">
      <c r="A3415" t="s">
        <v>65</v>
      </c>
      <c r="B3415" t="s">
        <v>50</v>
      </c>
      <c r="C3415" t="s">
        <v>81</v>
      </c>
      <c r="D3415" t="s">
        <v>11</v>
      </c>
      <c r="E3415" t="s">
        <v>3</v>
      </c>
      <c r="F3415" s="19">
        <v>0.125</v>
      </c>
      <c r="G3415" s="25">
        <v>3</v>
      </c>
      <c r="H3415" s="19" t="str">
        <f t="shared" si="60"/>
        <v>Berkley Bridge Toward Va Beach Summer Wednesday 3</v>
      </c>
      <c r="I3415" s="14">
        <f>+Berkley!E10</f>
        <v>301.38461538461536</v>
      </c>
    </row>
    <row r="3416" spans="1:9" x14ac:dyDescent="0.25">
      <c r="A3416" t="s">
        <v>65</v>
      </c>
      <c r="B3416" t="s">
        <v>50</v>
      </c>
      <c r="C3416" t="s">
        <v>81</v>
      </c>
      <c r="D3416" t="s">
        <v>11</v>
      </c>
      <c r="E3416" t="s">
        <v>3</v>
      </c>
      <c r="F3416" s="19">
        <v>0.16666666666666699</v>
      </c>
      <c r="G3416" s="25">
        <v>4</v>
      </c>
      <c r="H3416" s="19" t="str">
        <f t="shared" si="60"/>
        <v>Berkley Bridge Toward Va Beach Summer Wednesday 4</v>
      </c>
      <c r="I3416" s="11">
        <f>+Berkley!E11</f>
        <v>602</v>
      </c>
    </row>
    <row r="3417" spans="1:9" x14ac:dyDescent="0.25">
      <c r="A3417" t="s">
        <v>65</v>
      </c>
      <c r="B3417" t="s">
        <v>50</v>
      </c>
      <c r="C3417" t="s">
        <v>81</v>
      </c>
      <c r="D3417" t="s">
        <v>11</v>
      </c>
      <c r="E3417" t="s">
        <v>3</v>
      </c>
      <c r="F3417" s="19">
        <v>0.20833333333333301</v>
      </c>
      <c r="G3417" s="25">
        <v>5</v>
      </c>
      <c r="H3417" s="19" t="str">
        <f t="shared" si="60"/>
        <v>Berkley Bridge Toward Va Beach Summer Wednesday 5</v>
      </c>
      <c r="I3417" s="14">
        <f>+Berkley!E12</f>
        <v>2306.8461538461538</v>
      </c>
    </row>
    <row r="3418" spans="1:9" x14ac:dyDescent="0.25">
      <c r="A3418" t="s">
        <v>65</v>
      </c>
      <c r="B3418" t="s">
        <v>50</v>
      </c>
      <c r="C3418" t="s">
        <v>81</v>
      </c>
      <c r="D3418" t="s">
        <v>11</v>
      </c>
      <c r="E3418" t="s">
        <v>3</v>
      </c>
      <c r="F3418" s="19">
        <v>0.25</v>
      </c>
      <c r="G3418" s="25">
        <v>6</v>
      </c>
      <c r="H3418" s="19" t="str">
        <f t="shared" si="60"/>
        <v>Berkley Bridge Toward Va Beach Summer Wednesday 6</v>
      </c>
      <c r="I3418" s="11">
        <f>+Berkley!E13</f>
        <v>4658.0769230769238</v>
      </c>
    </row>
    <row r="3419" spans="1:9" x14ac:dyDescent="0.25">
      <c r="A3419" t="s">
        <v>65</v>
      </c>
      <c r="B3419" t="s">
        <v>50</v>
      </c>
      <c r="C3419" t="s">
        <v>81</v>
      </c>
      <c r="D3419" t="s">
        <v>11</v>
      </c>
      <c r="E3419" t="s">
        <v>3</v>
      </c>
      <c r="F3419" s="19">
        <v>0.29166666666666702</v>
      </c>
      <c r="G3419" s="25">
        <v>7</v>
      </c>
      <c r="H3419" s="19" t="str">
        <f t="shared" si="60"/>
        <v>Berkley Bridge Toward Va Beach Summer Wednesday 7</v>
      </c>
      <c r="I3419" s="14">
        <f>+Berkley!E14</f>
        <v>5547.6153846153848</v>
      </c>
    </row>
    <row r="3420" spans="1:9" x14ac:dyDescent="0.25">
      <c r="A3420" t="s">
        <v>65</v>
      </c>
      <c r="B3420" t="s">
        <v>50</v>
      </c>
      <c r="C3420" t="s">
        <v>81</v>
      </c>
      <c r="D3420" t="s">
        <v>11</v>
      </c>
      <c r="E3420" t="s">
        <v>3</v>
      </c>
      <c r="F3420" s="19">
        <v>0.33333333333333298</v>
      </c>
      <c r="G3420" s="25">
        <v>8</v>
      </c>
      <c r="H3420" s="19" t="str">
        <f t="shared" si="60"/>
        <v>Berkley Bridge Toward Va Beach Summer Wednesday 8</v>
      </c>
      <c r="I3420" s="11">
        <f>+Berkley!E15</f>
        <v>5049.9230769230762</v>
      </c>
    </row>
    <row r="3421" spans="1:9" x14ac:dyDescent="0.25">
      <c r="A3421" t="s">
        <v>65</v>
      </c>
      <c r="B3421" t="s">
        <v>50</v>
      </c>
      <c r="C3421" t="s">
        <v>81</v>
      </c>
      <c r="D3421" t="s">
        <v>11</v>
      </c>
      <c r="E3421" t="s">
        <v>3</v>
      </c>
      <c r="F3421" s="19">
        <v>0.375</v>
      </c>
      <c r="G3421" s="25">
        <v>9</v>
      </c>
      <c r="H3421" s="19" t="str">
        <f t="shared" si="60"/>
        <v>Berkley Bridge Toward Va Beach Summer Wednesday 9</v>
      </c>
      <c r="I3421" s="14">
        <f>+Berkley!E16</f>
        <v>3593.1538461538462</v>
      </c>
    </row>
    <row r="3422" spans="1:9" x14ac:dyDescent="0.25">
      <c r="A3422" t="s">
        <v>65</v>
      </c>
      <c r="B3422" t="s">
        <v>50</v>
      </c>
      <c r="C3422" t="s">
        <v>81</v>
      </c>
      <c r="D3422" t="s">
        <v>11</v>
      </c>
      <c r="E3422" t="s">
        <v>3</v>
      </c>
      <c r="F3422" s="19">
        <v>0.41666666666666702</v>
      </c>
      <c r="G3422" s="25">
        <v>10</v>
      </c>
      <c r="H3422" s="19" t="str">
        <f t="shared" si="60"/>
        <v>Berkley Bridge Toward Va Beach Summer Wednesday 10</v>
      </c>
      <c r="I3422" s="11">
        <f>+Berkley!E17</f>
        <v>3372.3846153846157</v>
      </c>
    </row>
    <row r="3423" spans="1:9" x14ac:dyDescent="0.25">
      <c r="A3423" t="s">
        <v>65</v>
      </c>
      <c r="B3423" t="s">
        <v>50</v>
      </c>
      <c r="C3423" t="s">
        <v>81</v>
      </c>
      <c r="D3423" t="s">
        <v>11</v>
      </c>
      <c r="E3423" t="s">
        <v>3</v>
      </c>
      <c r="F3423" s="19">
        <v>0.45833333333333298</v>
      </c>
      <c r="G3423" s="25">
        <v>11</v>
      </c>
      <c r="H3423" s="19" t="str">
        <f t="shared" si="60"/>
        <v>Berkley Bridge Toward Va Beach Summer Wednesday 11</v>
      </c>
      <c r="I3423" s="14">
        <f>+Berkley!E18</f>
        <v>3395.4615384615386</v>
      </c>
    </row>
    <row r="3424" spans="1:9" x14ac:dyDescent="0.25">
      <c r="A3424" t="s">
        <v>65</v>
      </c>
      <c r="B3424" t="s">
        <v>50</v>
      </c>
      <c r="C3424" t="s">
        <v>81</v>
      </c>
      <c r="D3424" t="s">
        <v>11</v>
      </c>
      <c r="E3424" t="s">
        <v>3</v>
      </c>
      <c r="F3424" s="19">
        <v>0.5</v>
      </c>
      <c r="G3424" s="25">
        <v>12</v>
      </c>
      <c r="H3424" s="19" t="str">
        <f t="shared" si="60"/>
        <v>Berkley Bridge Toward Va Beach Summer Wednesday 12</v>
      </c>
      <c r="I3424" s="11">
        <f>+Berkley!E19</f>
        <v>3444.538461538461</v>
      </c>
    </row>
    <row r="3425" spans="1:9" x14ac:dyDescent="0.25">
      <c r="A3425" t="s">
        <v>65</v>
      </c>
      <c r="B3425" t="s">
        <v>50</v>
      </c>
      <c r="C3425" t="s">
        <v>81</v>
      </c>
      <c r="D3425" t="s">
        <v>11</v>
      </c>
      <c r="E3425" t="s">
        <v>3</v>
      </c>
      <c r="F3425" s="19">
        <v>0.54166666666666696</v>
      </c>
      <c r="G3425" s="25">
        <v>13</v>
      </c>
      <c r="H3425" s="19" t="str">
        <f t="shared" si="60"/>
        <v>Berkley Bridge Toward Va Beach Summer Wednesday 13</v>
      </c>
      <c r="I3425" s="14">
        <f>+Berkley!E20</f>
        <v>3323.7692307692309</v>
      </c>
    </row>
    <row r="3426" spans="1:9" x14ac:dyDescent="0.25">
      <c r="A3426" t="s">
        <v>65</v>
      </c>
      <c r="B3426" t="s">
        <v>50</v>
      </c>
      <c r="C3426" t="s">
        <v>81</v>
      </c>
      <c r="D3426" t="s">
        <v>11</v>
      </c>
      <c r="E3426" t="s">
        <v>3</v>
      </c>
      <c r="F3426" s="19">
        <v>0.58333333333333304</v>
      </c>
      <c r="G3426" s="25">
        <v>14</v>
      </c>
      <c r="H3426" s="19" t="str">
        <f t="shared" si="60"/>
        <v>Berkley Bridge Toward Va Beach Summer Wednesday 14</v>
      </c>
      <c r="I3426" s="11">
        <f>+Berkley!E21</f>
        <v>3572.7692307692314</v>
      </c>
    </row>
    <row r="3427" spans="1:9" x14ac:dyDescent="0.25">
      <c r="A3427" t="s">
        <v>65</v>
      </c>
      <c r="B3427" t="s">
        <v>50</v>
      </c>
      <c r="C3427" t="s">
        <v>81</v>
      </c>
      <c r="D3427" t="s">
        <v>11</v>
      </c>
      <c r="E3427" t="s">
        <v>3</v>
      </c>
      <c r="F3427" s="19">
        <v>0.625</v>
      </c>
      <c r="G3427" s="25">
        <v>15</v>
      </c>
      <c r="H3427" s="19" t="str">
        <f t="shared" si="60"/>
        <v>Berkley Bridge Toward Va Beach Summer Wednesday 15</v>
      </c>
      <c r="I3427" s="14">
        <f>+Berkley!E22</f>
        <v>4034.461538461539</v>
      </c>
    </row>
    <row r="3428" spans="1:9" x14ac:dyDescent="0.25">
      <c r="A3428" t="s">
        <v>65</v>
      </c>
      <c r="B3428" t="s">
        <v>50</v>
      </c>
      <c r="C3428" t="s">
        <v>81</v>
      </c>
      <c r="D3428" t="s">
        <v>11</v>
      </c>
      <c r="E3428" t="s">
        <v>3</v>
      </c>
      <c r="F3428" s="19">
        <v>0.66666666666666696</v>
      </c>
      <c r="G3428" s="25">
        <v>16</v>
      </c>
      <c r="H3428" s="19" t="str">
        <f t="shared" si="60"/>
        <v>Berkley Bridge Toward Va Beach Summer Wednesday 16</v>
      </c>
      <c r="I3428" s="11">
        <f>+Berkley!E23</f>
        <v>4156.4615384615381</v>
      </c>
    </row>
    <row r="3429" spans="1:9" x14ac:dyDescent="0.25">
      <c r="A3429" t="s">
        <v>65</v>
      </c>
      <c r="B3429" t="s">
        <v>50</v>
      </c>
      <c r="C3429" t="s">
        <v>81</v>
      </c>
      <c r="D3429" t="s">
        <v>11</v>
      </c>
      <c r="E3429" t="s">
        <v>3</v>
      </c>
      <c r="F3429" s="19">
        <v>0.70833333333333304</v>
      </c>
      <c r="G3429" s="25">
        <v>17</v>
      </c>
      <c r="H3429" s="19" t="str">
        <f t="shared" ref="H3429:H3492" si="61">+CONCATENATE(A3429," ",C3429," ",D3429," ",E3429," ",G3429)</f>
        <v>Berkley Bridge Toward Va Beach Summer Wednesday 17</v>
      </c>
      <c r="I3429" s="14">
        <f>+Berkley!E24</f>
        <v>3982.0000000000005</v>
      </c>
    </row>
    <row r="3430" spans="1:9" x14ac:dyDescent="0.25">
      <c r="A3430" t="s">
        <v>65</v>
      </c>
      <c r="B3430" t="s">
        <v>50</v>
      </c>
      <c r="C3430" t="s">
        <v>81</v>
      </c>
      <c r="D3430" t="s">
        <v>11</v>
      </c>
      <c r="E3430" t="s">
        <v>3</v>
      </c>
      <c r="F3430" s="19">
        <v>0.75</v>
      </c>
      <c r="G3430" s="25">
        <v>18</v>
      </c>
      <c r="H3430" s="19" t="str">
        <f t="shared" si="61"/>
        <v>Berkley Bridge Toward Va Beach Summer Wednesday 18</v>
      </c>
      <c r="I3430" s="11">
        <f>+Berkley!E25</f>
        <v>3325.8461538461543</v>
      </c>
    </row>
    <row r="3431" spans="1:9" x14ac:dyDescent="0.25">
      <c r="A3431" t="s">
        <v>65</v>
      </c>
      <c r="B3431" t="s">
        <v>50</v>
      </c>
      <c r="C3431" t="s">
        <v>81</v>
      </c>
      <c r="D3431" t="s">
        <v>11</v>
      </c>
      <c r="E3431" t="s">
        <v>3</v>
      </c>
      <c r="F3431" s="19">
        <v>0.79166666666666696</v>
      </c>
      <c r="G3431" s="25">
        <v>19</v>
      </c>
      <c r="H3431" s="19" t="str">
        <f t="shared" si="61"/>
        <v>Berkley Bridge Toward Va Beach Summer Wednesday 19</v>
      </c>
      <c r="I3431" s="14">
        <f>+Berkley!E26</f>
        <v>2366.0000000000005</v>
      </c>
    </row>
    <row r="3432" spans="1:9" x14ac:dyDescent="0.25">
      <c r="A3432" t="s">
        <v>65</v>
      </c>
      <c r="B3432" t="s">
        <v>50</v>
      </c>
      <c r="C3432" t="s">
        <v>81</v>
      </c>
      <c r="D3432" t="s">
        <v>11</v>
      </c>
      <c r="E3432" t="s">
        <v>3</v>
      </c>
      <c r="F3432" s="19">
        <v>0.83333333333333304</v>
      </c>
      <c r="G3432" s="25">
        <v>20</v>
      </c>
      <c r="H3432" s="19" t="str">
        <f t="shared" si="61"/>
        <v>Berkley Bridge Toward Va Beach Summer Wednesday 20</v>
      </c>
      <c r="I3432" s="11">
        <f>+Berkley!E27</f>
        <v>1945.3076923076922</v>
      </c>
    </row>
    <row r="3433" spans="1:9" x14ac:dyDescent="0.25">
      <c r="A3433" t="s">
        <v>65</v>
      </c>
      <c r="B3433" t="s">
        <v>50</v>
      </c>
      <c r="C3433" t="s">
        <v>81</v>
      </c>
      <c r="D3433" t="s">
        <v>11</v>
      </c>
      <c r="E3433" t="s">
        <v>3</v>
      </c>
      <c r="F3433" s="19">
        <v>0.875</v>
      </c>
      <c r="G3433" s="25">
        <v>21</v>
      </c>
      <c r="H3433" s="19" t="str">
        <f t="shared" si="61"/>
        <v>Berkley Bridge Toward Va Beach Summer Wednesday 21</v>
      </c>
      <c r="I3433" s="14">
        <f>+Berkley!E28</f>
        <v>1791</v>
      </c>
    </row>
    <row r="3434" spans="1:9" x14ac:dyDescent="0.25">
      <c r="A3434" t="s">
        <v>65</v>
      </c>
      <c r="B3434" t="s">
        <v>50</v>
      </c>
      <c r="C3434" t="s">
        <v>81</v>
      </c>
      <c r="D3434" t="s">
        <v>11</v>
      </c>
      <c r="E3434" t="s">
        <v>3</v>
      </c>
      <c r="F3434" s="19">
        <v>0.91666666666666696</v>
      </c>
      <c r="G3434" s="25">
        <v>22</v>
      </c>
      <c r="H3434" s="19" t="str">
        <f t="shared" si="61"/>
        <v>Berkley Bridge Toward Va Beach Summer Wednesday 22</v>
      </c>
      <c r="I3434" s="11">
        <f>+Berkley!E29</f>
        <v>1408.3076923076924</v>
      </c>
    </row>
    <row r="3435" spans="1:9" ht="15.75" thickBot="1" x14ac:dyDescent="0.3">
      <c r="A3435" t="s">
        <v>65</v>
      </c>
      <c r="B3435" t="s">
        <v>50</v>
      </c>
      <c r="C3435" t="s">
        <v>81</v>
      </c>
      <c r="D3435" t="s">
        <v>11</v>
      </c>
      <c r="E3435" t="s">
        <v>3</v>
      </c>
      <c r="F3435" s="19">
        <v>0.95833333333333304</v>
      </c>
      <c r="G3435" s="25">
        <v>23</v>
      </c>
      <c r="H3435" s="19" t="str">
        <f t="shared" si="61"/>
        <v>Berkley Bridge Toward Va Beach Summer Wednesday 23</v>
      </c>
      <c r="I3435" s="16">
        <f>+Berkley!E30</f>
        <v>990.92307692307668</v>
      </c>
    </row>
    <row r="3436" spans="1:9" x14ac:dyDescent="0.25">
      <c r="A3436" t="s">
        <v>65</v>
      </c>
      <c r="B3436" t="s">
        <v>50</v>
      </c>
      <c r="C3436" t="s">
        <v>81</v>
      </c>
      <c r="D3436" t="s">
        <v>11</v>
      </c>
      <c r="E3436" t="s">
        <v>4</v>
      </c>
      <c r="F3436" s="19">
        <v>0</v>
      </c>
      <c r="G3436" s="25">
        <v>0</v>
      </c>
      <c r="H3436" s="19" t="str">
        <f t="shared" si="61"/>
        <v>Berkley Bridge Toward Va Beach Summer Thursday 0</v>
      </c>
      <c r="I3436" s="11">
        <f>+Berkley!F7</f>
        <v>572.18589743589735</v>
      </c>
    </row>
    <row r="3437" spans="1:9" x14ac:dyDescent="0.25">
      <c r="A3437" t="s">
        <v>65</v>
      </c>
      <c r="B3437" t="s">
        <v>50</v>
      </c>
      <c r="C3437" t="s">
        <v>81</v>
      </c>
      <c r="D3437" t="s">
        <v>11</v>
      </c>
      <c r="E3437" t="s">
        <v>4</v>
      </c>
      <c r="F3437" s="19">
        <v>4.1666666666666664E-2</v>
      </c>
      <c r="G3437" s="25">
        <v>1</v>
      </c>
      <c r="H3437" s="19" t="str">
        <f t="shared" si="61"/>
        <v>Berkley Bridge Toward Va Beach Summer Thursday 1</v>
      </c>
      <c r="I3437" s="14">
        <f>+Berkley!F8</f>
        <v>345.4615384615384</v>
      </c>
    </row>
    <row r="3438" spans="1:9" x14ac:dyDescent="0.25">
      <c r="A3438" t="s">
        <v>65</v>
      </c>
      <c r="B3438" t="s">
        <v>50</v>
      </c>
      <c r="C3438" t="s">
        <v>81</v>
      </c>
      <c r="D3438" t="s">
        <v>11</v>
      </c>
      <c r="E3438" t="s">
        <v>4</v>
      </c>
      <c r="F3438" s="19">
        <v>8.3333333333333329E-2</v>
      </c>
      <c r="G3438" s="25">
        <v>2</v>
      </c>
      <c r="H3438" s="19" t="str">
        <f t="shared" si="61"/>
        <v>Berkley Bridge Toward Va Beach Summer Thursday 2</v>
      </c>
      <c r="I3438" s="11">
        <f>+Berkley!F9</f>
        <v>302.15384615384619</v>
      </c>
    </row>
    <row r="3439" spans="1:9" x14ac:dyDescent="0.25">
      <c r="A3439" t="s">
        <v>65</v>
      </c>
      <c r="B3439" t="s">
        <v>50</v>
      </c>
      <c r="C3439" t="s">
        <v>81</v>
      </c>
      <c r="D3439" t="s">
        <v>11</v>
      </c>
      <c r="E3439" t="s">
        <v>4</v>
      </c>
      <c r="F3439" s="19">
        <v>0.125</v>
      </c>
      <c r="G3439" s="25">
        <v>3</v>
      </c>
      <c r="H3439" s="19" t="str">
        <f t="shared" si="61"/>
        <v>Berkley Bridge Toward Va Beach Summer Thursday 3</v>
      </c>
      <c r="I3439" s="14">
        <f>+Berkley!F10</f>
        <v>317.4615384615384</v>
      </c>
    </row>
    <row r="3440" spans="1:9" x14ac:dyDescent="0.25">
      <c r="A3440" t="s">
        <v>65</v>
      </c>
      <c r="B3440" t="s">
        <v>50</v>
      </c>
      <c r="C3440" t="s">
        <v>81</v>
      </c>
      <c r="D3440" t="s">
        <v>11</v>
      </c>
      <c r="E3440" t="s">
        <v>4</v>
      </c>
      <c r="F3440" s="19">
        <v>0.16666666666666699</v>
      </c>
      <c r="G3440" s="25">
        <v>4</v>
      </c>
      <c r="H3440" s="19" t="str">
        <f t="shared" si="61"/>
        <v>Berkley Bridge Toward Va Beach Summer Thursday 4</v>
      </c>
      <c r="I3440" s="11">
        <f>+Berkley!F11</f>
        <v>619</v>
      </c>
    </row>
    <row r="3441" spans="1:9" x14ac:dyDescent="0.25">
      <c r="A3441" t="s">
        <v>65</v>
      </c>
      <c r="B3441" t="s">
        <v>50</v>
      </c>
      <c r="C3441" t="s">
        <v>81</v>
      </c>
      <c r="D3441" t="s">
        <v>11</v>
      </c>
      <c r="E3441" t="s">
        <v>4</v>
      </c>
      <c r="F3441" s="19">
        <v>0.20833333333333301</v>
      </c>
      <c r="G3441" s="25">
        <v>5</v>
      </c>
      <c r="H3441" s="19" t="str">
        <f t="shared" si="61"/>
        <v>Berkley Bridge Toward Va Beach Summer Thursday 5</v>
      </c>
      <c r="I3441" s="14">
        <f>+Berkley!F12</f>
        <v>2266.8461538461538</v>
      </c>
    </row>
    <row r="3442" spans="1:9" x14ac:dyDescent="0.25">
      <c r="A3442" t="s">
        <v>65</v>
      </c>
      <c r="B3442" t="s">
        <v>50</v>
      </c>
      <c r="C3442" t="s">
        <v>81</v>
      </c>
      <c r="D3442" t="s">
        <v>11</v>
      </c>
      <c r="E3442" t="s">
        <v>4</v>
      </c>
      <c r="F3442" s="19">
        <v>0.25</v>
      </c>
      <c r="G3442" s="25">
        <v>6</v>
      </c>
      <c r="H3442" s="19" t="str">
        <f t="shared" si="61"/>
        <v>Berkley Bridge Toward Va Beach Summer Thursday 6</v>
      </c>
      <c r="I3442" s="11">
        <f>+Berkley!F13</f>
        <v>4648.7692307692305</v>
      </c>
    </row>
    <row r="3443" spans="1:9" x14ac:dyDescent="0.25">
      <c r="A3443" t="s">
        <v>65</v>
      </c>
      <c r="B3443" t="s">
        <v>50</v>
      </c>
      <c r="C3443" t="s">
        <v>81</v>
      </c>
      <c r="D3443" t="s">
        <v>11</v>
      </c>
      <c r="E3443" t="s">
        <v>4</v>
      </c>
      <c r="F3443" s="19">
        <v>0.29166666666666702</v>
      </c>
      <c r="G3443" s="25">
        <v>7</v>
      </c>
      <c r="H3443" s="19" t="str">
        <f t="shared" si="61"/>
        <v>Berkley Bridge Toward Va Beach Summer Thursday 7</v>
      </c>
      <c r="I3443" s="14">
        <f>+Berkley!F14</f>
        <v>5553.2307692307695</v>
      </c>
    </row>
    <row r="3444" spans="1:9" x14ac:dyDescent="0.25">
      <c r="A3444" t="s">
        <v>65</v>
      </c>
      <c r="B3444" t="s">
        <v>50</v>
      </c>
      <c r="C3444" t="s">
        <v>81</v>
      </c>
      <c r="D3444" t="s">
        <v>11</v>
      </c>
      <c r="E3444" t="s">
        <v>4</v>
      </c>
      <c r="F3444" s="19">
        <v>0.33333333333333298</v>
      </c>
      <c r="G3444" s="25">
        <v>8</v>
      </c>
      <c r="H3444" s="19" t="str">
        <f t="shared" si="61"/>
        <v>Berkley Bridge Toward Va Beach Summer Thursday 8</v>
      </c>
      <c r="I3444" s="11">
        <f>+Berkley!F15</f>
        <v>5040.7692307692305</v>
      </c>
    </row>
    <row r="3445" spans="1:9" x14ac:dyDescent="0.25">
      <c r="A3445" t="s">
        <v>65</v>
      </c>
      <c r="B3445" t="s">
        <v>50</v>
      </c>
      <c r="C3445" t="s">
        <v>81</v>
      </c>
      <c r="D3445" t="s">
        <v>11</v>
      </c>
      <c r="E3445" t="s">
        <v>4</v>
      </c>
      <c r="F3445" s="19">
        <v>0.375</v>
      </c>
      <c r="G3445" s="25">
        <v>9</v>
      </c>
      <c r="H3445" s="19" t="str">
        <f t="shared" si="61"/>
        <v>Berkley Bridge Toward Va Beach Summer Thursday 9</v>
      </c>
      <c r="I3445" s="14">
        <f>+Berkley!F16</f>
        <v>3430.5384615384614</v>
      </c>
    </row>
    <row r="3446" spans="1:9" x14ac:dyDescent="0.25">
      <c r="A3446" t="s">
        <v>65</v>
      </c>
      <c r="B3446" t="s">
        <v>50</v>
      </c>
      <c r="C3446" t="s">
        <v>81</v>
      </c>
      <c r="D3446" t="s">
        <v>11</v>
      </c>
      <c r="E3446" t="s">
        <v>4</v>
      </c>
      <c r="F3446" s="19">
        <v>0.41666666666666702</v>
      </c>
      <c r="G3446" s="25">
        <v>10</v>
      </c>
      <c r="H3446" s="19" t="str">
        <f t="shared" si="61"/>
        <v>Berkley Bridge Toward Va Beach Summer Thursday 10</v>
      </c>
      <c r="I3446" s="11">
        <f>+Berkley!F17</f>
        <v>3529.4615384615381</v>
      </c>
    </row>
    <row r="3447" spans="1:9" x14ac:dyDescent="0.25">
      <c r="A3447" t="s">
        <v>65</v>
      </c>
      <c r="B3447" t="s">
        <v>50</v>
      </c>
      <c r="C3447" t="s">
        <v>81</v>
      </c>
      <c r="D3447" t="s">
        <v>11</v>
      </c>
      <c r="E3447" t="s">
        <v>4</v>
      </c>
      <c r="F3447" s="19">
        <v>0.45833333333333298</v>
      </c>
      <c r="G3447" s="25">
        <v>11</v>
      </c>
      <c r="H3447" s="19" t="str">
        <f t="shared" si="61"/>
        <v>Berkley Bridge Toward Va Beach Summer Thursday 11</v>
      </c>
      <c r="I3447" s="14">
        <f>+Berkley!F18</f>
        <v>3425.9230769230771</v>
      </c>
    </row>
    <row r="3448" spans="1:9" x14ac:dyDescent="0.25">
      <c r="A3448" t="s">
        <v>65</v>
      </c>
      <c r="B3448" t="s">
        <v>50</v>
      </c>
      <c r="C3448" t="s">
        <v>81</v>
      </c>
      <c r="D3448" t="s">
        <v>11</v>
      </c>
      <c r="E3448" t="s">
        <v>4</v>
      </c>
      <c r="F3448" s="19">
        <v>0.5</v>
      </c>
      <c r="G3448" s="25">
        <v>12</v>
      </c>
      <c r="H3448" s="19" t="str">
        <f t="shared" si="61"/>
        <v>Berkley Bridge Toward Va Beach Summer Thursday 12</v>
      </c>
      <c r="I3448" s="11">
        <f>+Berkley!F19</f>
        <v>3571.7692307692309</v>
      </c>
    </row>
    <row r="3449" spans="1:9" x14ac:dyDescent="0.25">
      <c r="A3449" t="s">
        <v>65</v>
      </c>
      <c r="B3449" t="s">
        <v>50</v>
      </c>
      <c r="C3449" t="s">
        <v>81</v>
      </c>
      <c r="D3449" t="s">
        <v>11</v>
      </c>
      <c r="E3449" t="s">
        <v>4</v>
      </c>
      <c r="F3449" s="19">
        <v>0.54166666666666696</v>
      </c>
      <c r="G3449" s="25">
        <v>13</v>
      </c>
      <c r="H3449" s="19" t="str">
        <f t="shared" si="61"/>
        <v>Berkley Bridge Toward Va Beach Summer Thursday 13</v>
      </c>
      <c r="I3449" s="14">
        <f>+Berkley!F20</f>
        <v>3334</v>
      </c>
    </row>
    <row r="3450" spans="1:9" x14ac:dyDescent="0.25">
      <c r="A3450" t="s">
        <v>65</v>
      </c>
      <c r="B3450" t="s">
        <v>50</v>
      </c>
      <c r="C3450" t="s">
        <v>81</v>
      </c>
      <c r="D3450" t="s">
        <v>11</v>
      </c>
      <c r="E3450" t="s">
        <v>4</v>
      </c>
      <c r="F3450" s="19">
        <v>0.58333333333333304</v>
      </c>
      <c r="G3450" s="25">
        <v>14</v>
      </c>
      <c r="H3450" s="19" t="str">
        <f t="shared" si="61"/>
        <v>Berkley Bridge Toward Va Beach Summer Thursday 14</v>
      </c>
      <c r="I3450" s="11">
        <f>+Berkley!F21</f>
        <v>3708.0769230769224</v>
      </c>
    </row>
    <row r="3451" spans="1:9" x14ac:dyDescent="0.25">
      <c r="A3451" t="s">
        <v>65</v>
      </c>
      <c r="B3451" t="s">
        <v>50</v>
      </c>
      <c r="C3451" t="s">
        <v>81</v>
      </c>
      <c r="D3451" t="s">
        <v>11</v>
      </c>
      <c r="E3451" t="s">
        <v>4</v>
      </c>
      <c r="F3451" s="19">
        <v>0.625</v>
      </c>
      <c r="G3451" s="25">
        <v>15</v>
      </c>
      <c r="H3451" s="19" t="str">
        <f t="shared" si="61"/>
        <v>Berkley Bridge Toward Va Beach Summer Thursday 15</v>
      </c>
      <c r="I3451" s="14">
        <f>+Berkley!F22</f>
        <v>4106</v>
      </c>
    </row>
    <row r="3452" spans="1:9" x14ac:dyDescent="0.25">
      <c r="A3452" t="s">
        <v>65</v>
      </c>
      <c r="B3452" t="s">
        <v>50</v>
      </c>
      <c r="C3452" t="s">
        <v>81</v>
      </c>
      <c r="D3452" t="s">
        <v>11</v>
      </c>
      <c r="E3452" t="s">
        <v>4</v>
      </c>
      <c r="F3452" s="19">
        <v>0.66666666666666696</v>
      </c>
      <c r="G3452" s="25">
        <v>16</v>
      </c>
      <c r="H3452" s="19" t="str">
        <f t="shared" si="61"/>
        <v>Berkley Bridge Toward Va Beach Summer Thursday 16</v>
      </c>
      <c r="I3452" s="11">
        <f>+Berkley!F23</f>
        <v>4238.3846153846152</v>
      </c>
    </row>
    <row r="3453" spans="1:9" x14ac:dyDescent="0.25">
      <c r="A3453" t="s">
        <v>65</v>
      </c>
      <c r="B3453" t="s">
        <v>50</v>
      </c>
      <c r="C3453" t="s">
        <v>81</v>
      </c>
      <c r="D3453" t="s">
        <v>11</v>
      </c>
      <c r="E3453" t="s">
        <v>4</v>
      </c>
      <c r="F3453" s="19">
        <v>0.70833333333333304</v>
      </c>
      <c r="G3453" s="25">
        <v>17</v>
      </c>
      <c r="H3453" s="19" t="str">
        <f t="shared" si="61"/>
        <v>Berkley Bridge Toward Va Beach Summer Thursday 17</v>
      </c>
      <c r="I3453" s="14">
        <f>+Berkley!F24</f>
        <v>4032.7692307692305</v>
      </c>
    </row>
    <row r="3454" spans="1:9" x14ac:dyDescent="0.25">
      <c r="A3454" t="s">
        <v>65</v>
      </c>
      <c r="B3454" t="s">
        <v>50</v>
      </c>
      <c r="C3454" t="s">
        <v>81</v>
      </c>
      <c r="D3454" t="s">
        <v>11</v>
      </c>
      <c r="E3454" t="s">
        <v>4</v>
      </c>
      <c r="F3454" s="19">
        <v>0.75</v>
      </c>
      <c r="G3454" s="25">
        <v>18</v>
      </c>
      <c r="H3454" s="19" t="str">
        <f t="shared" si="61"/>
        <v>Berkley Bridge Toward Va Beach Summer Thursday 18</v>
      </c>
      <c r="I3454" s="11">
        <f>+Berkley!F25</f>
        <v>3347.2307692307691</v>
      </c>
    </row>
    <row r="3455" spans="1:9" x14ac:dyDescent="0.25">
      <c r="A3455" t="s">
        <v>65</v>
      </c>
      <c r="B3455" t="s">
        <v>50</v>
      </c>
      <c r="C3455" t="s">
        <v>81</v>
      </c>
      <c r="D3455" t="s">
        <v>11</v>
      </c>
      <c r="E3455" t="s">
        <v>4</v>
      </c>
      <c r="F3455" s="19">
        <v>0.79166666666666696</v>
      </c>
      <c r="G3455" s="25">
        <v>19</v>
      </c>
      <c r="H3455" s="19" t="str">
        <f t="shared" si="61"/>
        <v>Berkley Bridge Toward Va Beach Summer Thursday 19</v>
      </c>
      <c r="I3455" s="14">
        <f>+Berkley!F26</f>
        <v>2460.6923076923076</v>
      </c>
    </row>
    <row r="3456" spans="1:9" x14ac:dyDescent="0.25">
      <c r="A3456" t="s">
        <v>65</v>
      </c>
      <c r="B3456" t="s">
        <v>50</v>
      </c>
      <c r="C3456" t="s">
        <v>81</v>
      </c>
      <c r="D3456" t="s">
        <v>11</v>
      </c>
      <c r="E3456" t="s">
        <v>4</v>
      </c>
      <c r="F3456" s="19">
        <v>0.83333333333333304</v>
      </c>
      <c r="G3456" s="25">
        <v>20</v>
      </c>
      <c r="H3456" s="19" t="str">
        <f t="shared" si="61"/>
        <v>Berkley Bridge Toward Va Beach Summer Thursday 20</v>
      </c>
      <c r="I3456" s="11">
        <f>+Berkley!F27</f>
        <v>2017.2307692307693</v>
      </c>
    </row>
    <row r="3457" spans="1:9" x14ac:dyDescent="0.25">
      <c r="A3457" t="s">
        <v>65</v>
      </c>
      <c r="B3457" t="s">
        <v>50</v>
      </c>
      <c r="C3457" t="s">
        <v>81</v>
      </c>
      <c r="D3457" t="s">
        <v>11</v>
      </c>
      <c r="E3457" t="s">
        <v>4</v>
      </c>
      <c r="F3457" s="19">
        <v>0.875</v>
      </c>
      <c r="G3457" s="25">
        <v>21</v>
      </c>
      <c r="H3457" s="19" t="str">
        <f t="shared" si="61"/>
        <v>Berkley Bridge Toward Va Beach Summer Thursday 21</v>
      </c>
      <c r="I3457" s="14">
        <f>+Berkley!F28</f>
        <v>1778.7692307692305</v>
      </c>
    </row>
    <row r="3458" spans="1:9" x14ac:dyDescent="0.25">
      <c r="A3458" t="s">
        <v>65</v>
      </c>
      <c r="B3458" t="s">
        <v>50</v>
      </c>
      <c r="C3458" t="s">
        <v>81</v>
      </c>
      <c r="D3458" t="s">
        <v>11</v>
      </c>
      <c r="E3458" t="s">
        <v>4</v>
      </c>
      <c r="F3458" s="19">
        <v>0.91666666666666696</v>
      </c>
      <c r="G3458" s="25">
        <v>22</v>
      </c>
      <c r="H3458" s="19" t="str">
        <f t="shared" si="61"/>
        <v>Berkley Bridge Toward Va Beach Summer Thursday 22</v>
      </c>
      <c r="I3458" s="11">
        <f>+Berkley!F29</f>
        <v>1513.6923076923076</v>
      </c>
    </row>
    <row r="3459" spans="1:9" ht="15.75" thickBot="1" x14ac:dyDescent="0.3">
      <c r="A3459" t="s">
        <v>65</v>
      </c>
      <c r="B3459" t="s">
        <v>50</v>
      </c>
      <c r="C3459" t="s">
        <v>81</v>
      </c>
      <c r="D3459" t="s">
        <v>11</v>
      </c>
      <c r="E3459" t="s">
        <v>4</v>
      </c>
      <c r="F3459" s="19">
        <v>0.95833333333333304</v>
      </c>
      <c r="G3459" s="25">
        <v>23</v>
      </c>
      <c r="H3459" s="19" t="str">
        <f t="shared" si="61"/>
        <v>Berkley Bridge Toward Va Beach Summer Thursday 23</v>
      </c>
      <c r="I3459" s="16">
        <f>+Berkley!F30</f>
        <v>1054</v>
      </c>
    </row>
    <row r="3460" spans="1:9" x14ac:dyDescent="0.25">
      <c r="A3460" t="s">
        <v>65</v>
      </c>
      <c r="B3460" t="s">
        <v>50</v>
      </c>
      <c r="C3460" t="s">
        <v>81</v>
      </c>
      <c r="D3460" t="s">
        <v>11</v>
      </c>
      <c r="E3460" t="s">
        <v>5</v>
      </c>
      <c r="F3460" s="19">
        <v>0</v>
      </c>
      <c r="G3460" s="25">
        <v>0</v>
      </c>
      <c r="H3460" s="19" t="str">
        <f t="shared" si="61"/>
        <v>Berkley Bridge Toward Va Beach Summer Friday 0</v>
      </c>
      <c r="I3460" s="11">
        <f>+Berkley!G7</f>
        <v>641.92307692307679</v>
      </c>
    </row>
    <row r="3461" spans="1:9" x14ac:dyDescent="0.25">
      <c r="A3461" t="s">
        <v>65</v>
      </c>
      <c r="B3461" t="s">
        <v>50</v>
      </c>
      <c r="C3461" t="s">
        <v>81</v>
      </c>
      <c r="D3461" t="s">
        <v>11</v>
      </c>
      <c r="E3461" t="s">
        <v>5</v>
      </c>
      <c r="F3461" s="19">
        <v>4.1666666666666664E-2</v>
      </c>
      <c r="G3461" s="25">
        <v>1</v>
      </c>
      <c r="H3461" s="19" t="str">
        <f t="shared" si="61"/>
        <v>Berkley Bridge Toward Va Beach Summer Friday 1</v>
      </c>
      <c r="I3461" s="14">
        <f>+Berkley!G8</f>
        <v>406.38461538461536</v>
      </c>
    </row>
    <row r="3462" spans="1:9" x14ac:dyDescent="0.25">
      <c r="A3462" t="s">
        <v>65</v>
      </c>
      <c r="B3462" t="s">
        <v>50</v>
      </c>
      <c r="C3462" t="s">
        <v>81</v>
      </c>
      <c r="D3462" t="s">
        <v>11</v>
      </c>
      <c r="E3462" t="s">
        <v>5</v>
      </c>
      <c r="F3462" s="19">
        <v>8.3333333333333329E-2</v>
      </c>
      <c r="G3462" s="25">
        <v>2</v>
      </c>
      <c r="H3462" s="19" t="str">
        <f t="shared" si="61"/>
        <v>Berkley Bridge Toward Va Beach Summer Friday 2</v>
      </c>
      <c r="I3462" s="11">
        <f>+Berkley!G9</f>
        <v>356.38461538461542</v>
      </c>
    </row>
    <row r="3463" spans="1:9" x14ac:dyDescent="0.25">
      <c r="A3463" t="s">
        <v>65</v>
      </c>
      <c r="B3463" t="s">
        <v>50</v>
      </c>
      <c r="C3463" t="s">
        <v>81</v>
      </c>
      <c r="D3463" t="s">
        <v>11</v>
      </c>
      <c r="E3463" t="s">
        <v>5</v>
      </c>
      <c r="F3463" s="19">
        <v>0.125</v>
      </c>
      <c r="G3463" s="25">
        <v>3</v>
      </c>
      <c r="H3463" s="19" t="str">
        <f t="shared" si="61"/>
        <v>Berkley Bridge Toward Va Beach Summer Friday 3</v>
      </c>
      <c r="I3463" s="14">
        <f>+Berkley!G10</f>
        <v>357.61538461538464</v>
      </c>
    </row>
    <row r="3464" spans="1:9" x14ac:dyDescent="0.25">
      <c r="A3464" t="s">
        <v>65</v>
      </c>
      <c r="B3464" t="s">
        <v>50</v>
      </c>
      <c r="C3464" t="s">
        <v>81</v>
      </c>
      <c r="D3464" t="s">
        <v>11</v>
      </c>
      <c r="E3464" t="s">
        <v>5</v>
      </c>
      <c r="F3464" s="19">
        <v>0.16666666666666699</v>
      </c>
      <c r="G3464" s="25">
        <v>4</v>
      </c>
      <c r="H3464" s="19" t="str">
        <f t="shared" si="61"/>
        <v>Berkley Bridge Toward Va Beach Summer Friday 4</v>
      </c>
      <c r="I3464" s="11">
        <f>+Berkley!G11</f>
        <v>634.53846153846155</v>
      </c>
    </row>
    <row r="3465" spans="1:9" x14ac:dyDescent="0.25">
      <c r="A3465" t="s">
        <v>65</v>
      </c>
      <c r="B3465" t="s">
        <v>50</v>
      </c>
      <c r="C3465" t="s">
        <v>81</v>
      </c>
      <c r="D3465" t="s">
        <v>11</v>
      </c>
      <c r="E3465" t="s">
        <v>5</v>
      </c>
      <c r="F3465" s="19">
        <v>0.20833333333333301</v>
      </c>
      <c r="G3465" s="25">
        <v>5</v>
      </c>
      <c r="H3465" s="19" t="str">
        <f t="shared" si="61"/>
        <v>Berkley Bridge Toward Va Beach Summer Friday 5</v>
      </c>
      <c r="I3465" s="14">
        <f>+Berkley!G12</f>
        <v>2108.8461538461538</v>
      </c>
    </row>
    <row r="3466" spans="1:9" x14ac:dyDescent="0.25">
      <c r="A3466" t="s">
        <v>65</v>
      </c>
      <c r="B3466" t="s">
        <v>50</v>
      </c>
      <c r="C3466" t="s">
        <v>81</v>
      </c>
      <c r="D3466" t="s">
        <v>11</v>
      </c>
      <c r="E3466" t="s">
        <v>5</v>
      </c>
      <c r="F3466" s="19">
        <v>0.25</v>
      </c>
      <c r="G3466" s="25">
        <v>6</v>
      </c>
      <c r="H3466" s="19" t="str">
        <f t="shared" si="61"/>
        <v>Berkley Bridge Toward Va Beach Summer Friday 6</v>
      </c>
      <c r="I3466" s="11">
        <f>+Berkley!G13</f>
        <v>4336.9230769230771</v>
      </c>
    </row>
    <row r="3467" spans="1:9" x14ac:dyDescent="0.25">
      <c r="A3467" t="s">
        <v>65</v>
      </c>
      <c r="B3467" t="s">
        <v>50</v>
      </c>
      <c r="C3467" t="s">
        <v>81</v>
      </c>
      <c r="D3467" t="s">
        <v>11</v>
      </c>
      <c r="E3467" t="s">
        <v>5</v>
      </c>
      <c r="F3467" s="19">
        <v>0.29166666666666702</v>
      </c>
      <c r="G3467" s="25">
        <v>7</v>
      </c>
      <c r="H3467" s="19" t="str">
        <f t="shared" si="61"/>
        <v>Berkley Bridge Toward Va Beach Summer Friday 7</v>
      </c>
      <c r="I3467" s="14">
        <f>+Berkley!G14</f>
        <v>5249.538461538461</v>
      </c>
    </row>
    <row r="3468" spans="1:9" x14ac:dyDescent="0.25">
      <c r="A3468" t="s">
        <v>65</v>
      </c>
      <c r="B3468" t="s">
        <v>50</v>
      </c>
      <c r="C3468" t="s">
        <v>81</v>
      </c>
      <c r="D3468" t="s">
        <v>11</v>
      </c>
      <c r="E3468" t="s">
        <v>5</v>
      </c>
      <c r="F3468" s="19">
        <v>0.33333333333333298</v>
      </c>
      <c r="G3468" s="25">
        <v>8</v>
      </c>
      <c r="H3468" s="19" t="str">
        <f t="shared" si="61"/>
        <v>Berkley Bridge Toward Va Beach Summer Friday 8</v>
      </c>
      <c r="I3468" s="11">
        <f>+Berkley!G15</f>
        <v>4583.7692307692314</v>
      </c>
    </row>
    <row r="3469" spans="1:9" x14ac:dyDescent="0.25">
      <c r="A3469" t="s">
        <v>65</v>
      </c>
      <c r="B3469" t="s">
        <v>50</v>
      </c>
      <c r="C3469" t="s">
        <v>81</v>
      </c>
      <c r="D3469" t="s">
        <v>11</v>
      </c>
      <c r="E3469" t="s">
        <v>5</v>
      </c>
      <c r="F3469" s="19">
        <v>0.375</v>
      </c>
      <c r="G3469" s="25">
        <v>9</v>
      </c>
      <c r="H3469" s="19" t="str">
        <f t="shared" si="61"/>
        <v>Berkley Bridge Toward Va Beach Summer Friday 9</v>
      </c>
      <c r="I3469" s="14">
        <f>+Berkley!G16</f>
        <v>3451.0769230769229</v>
      </c>
    </row>
    <row r="3470" spans="1:9" x14ac:dyDescent="0.25">
      <c r="A3470" t="s">
        <v>65</v>
      </c>
      <c r="B3470" t="s">
        <v>50</v>
      </c>
      <c r="C3470" t="s">
        <v>81</v>
      </c>
      <c r="D3470" t="s">
        <v>11</v>
      </c>
      <c r="E3470" t="s">
        <v>5</v>
      </c>
      <c r="F3470" s="19">
        <v>0.41666666666666702</v>
      </c>
      <c r="G3470" s="25">
        <v>10</v>
      </c>
      <c r="H3470" s="19" t="str">
        <f t="shared" si="61"/>
        <v>Berkley Bridge Toward Va Beach Summer Friday 10</v>
      </c>
      <c r="I3470" s="11">
        <f>+Berkley!G17</f>
        <v>3688.461538461539</v>
      </c>
    </row>
    <row r="3471" spans="1:9" x14ac:dyDescent="0.25">
      <c r="A3471" t="s">
        <v>65</v>
      </c>
      <c r="B3471" t="s">
        <v>50</v>
      </c>
      <c r="C3471" t="s">
        <v>81</v>
      </c>
      <c r="D3471" t="s">
        <v>11</v>
      </c>
      <c r="E3471" t="s">
        <v>5</v>
      </c>
      <c r="F3471" s="19">
        <v>0.45833333333333298</v>
      </c>
      <c r="G3471" s="25">
        <v>11</v>
      </c>
      <c r="H3471" s="19" t="str">
        <f t="shared" si="61"/>
        <v>Berkley Bridge Toward Va Beach Summer Friday 11</v>
      </c>
      <c r="I3471" s="14">
        <f>+Berkley!G18</f>
        <v>3714.0769230769229</v>
      </c>
    </row>
    <row r="3472" spans="1:9" x14ac:dyDescent="0.25">
      <c r="A3472" t="s">
        <v>65</v>
      </c>
      <c r="B3472" t="s">
        <v>50</v>
      </c>
      <c r="C3472" t="s">
        <v>81</v>
      </c>
      <c r="D3472" t="s">
        <v>11</v>
      </c>
      <c r="E3472" t="s">
        <v>5</v>
      </c>
      <c r="F3472" s="19">
        <v>0.5</v>
      </c>
      <c r="G3472" s="25">
        <v>12</v>
      </c>
      <c r="H3472" s="19" t="str">
        <f t="shared" si="61"/>
        <v>Berkley Bridge Toward Va Beach Summer Friday 12</v>
      </c>
      <c r="I3472" s="11">
        <f>+Berkley!G19</f>
        <v>3776.6153846153848</v>
      </c>
    </row>
    <row r="3473" spans="1:9" x14ac:dyDescent="0.25">
      <c r="A3473" t="s">
        <v>65</v>
      </c>
      <c r="B3473" t="s">
        <v>50</v>
      </c>
      <c r="C3473" t="s">
        <v>81</v>
      </c>
      <c r="D3473" t="s">
        <v>11</v>
      </c>
      <c r="E3473" t="s">
        <v>5</v>
      </c>
      <c r="F3473" s="19">
        <v>0.54166666666666696</v>
      </c>
      <c r="G3473" s="25">
        <v>13</v>
      </c>
      <c r="H3473" s="19" t="str">
        <f t="shared" si="61"/>
        <v>Berkley Bridge Toward Va Beach Summer Friday 13</v>
      </c>
      <c r="I3473" s="14">
        <f>+Berkley!G20</f>
        <v>3671.1538461538466</v>
      </c>
    </row>
    <row r="3474" spans="1:9" x14ac:dyDescent="0.25">
      <c r="A3474" t="s">
        <v>65</v>
      </c>
      <c r="B3474" t="s">
        <v>50</v>
      </c>
      <c r="C3474" t="s">
        <v>81</v>
      </c>
      <c r="D3474" t="s">
        <v>11</v>
      </c>
      <c r="E3474" t="s">
        <v>5</v>
      </c>
      <c r="F3474" s="19">
        <v>0.58333333333333304</v>
      </c>
      <c r="G3474" s="25">
        <v>14</v>
      </c>
      <c r="H3474" s="19" t="str">
        <f t="shared" si="61"/>
        <v>Berkley Bridge Toward Va Beach Summer Friday 14</v>
      </c>
      <c r="I3474" s="11">
        <f>+Berkley!G21</f>
        <v>3733.9230769230767</v>
      </c>
    </row>
    <row r="3475" spans="1:9" x14ac:dyDescent="0.25">
      <c r="A3475" t="s">
        <v>65</v>
      </c>
      <c r="B3475" t="s">
        <v>50</v>
      </c>
      <c r="C3475" t="s">
        <v>81</v>
      </c>
      <c r="D3475" t="s">
        <v>11</v>
      </c>
      <c r="E3475" t="s">
        <v>5</v>
      </c>
      <c r="F3475" s="19">
        <v>0.625</v>
      </c>
      <c r="G3475" s="25">
        <v>15</v>
      </c>
      <c r="H3475" s="19" t="str">
        <f t="shared" si="61"/>
        <v>Berkley Bridge Toward Va Beach Summer Friday 15</v>
      </c>
      <c r="I3475" s="14">
        <f>+Berkley!G22</f>
        <v>4088.9230769230762</v>
      </c>
    </row>
    <row r="3476" spans="1:9" x14ac:dyDescent="0.25">
      <c r="A3476" t="s">
        <v>65</v>
      </c>
      <c r="B3476" t="s">
        <v>50</v>
      </c>
      <c r="C3476" t="s">
        <v>81</v>
      </c>
      <c r="D3476" t="s">
        <v>11</v>
      </c>
      <c r="E3476" t="s">
        <v>5</v>
      </c>
      <c r="F3476" s="19">
        <v>0.66666666666666696</v>
      </c>
      <c r="G3476" s="25">
        <v>16</v>
      </c>
      <c r="H3476" s="19" t="str">
        <f t="shared" si="61"/>
        <v>Berkley Bridge Toward Va Beach Summer Friday 16</v>
      </c>
      <c r="I3476" s="11">
        <f>+Berkley!G23</f>
        <v>4024.2307692307695</v>
      </c>
    </row>
    <row r="3477" spans="1:9" x14ac:dyDescent="0.25">
      <c r="A3477" t="s">
        <v>65</v>
      </c>
      <c r="B3477" t="s">
        <v>50</v>
      </c>
      <c r="C3477" t="s">
        <v>81</v>
      </c>
      <c r="D3477" t="s">
        <v>11</v>
      </c>
      <c r="E3477" t="s">
        <v>5</v>
      </c>
      <c r="F3477" s="19">
        <v>0.70833333333333304</v>
      </c>
      <c r="G3477" s="25">
        <v>17</v>
      </c>
      <c r="H3477" s="19" t="str">
        <f t="shared" si="61"/>
        <v>Berkley Bridge Toward Va Beach Summer Friday 17</v>
      </c>
      <c r="I3477" s="14">
        <f>+Berkley!G24</f>
        <v>3663.6153846153857</v>
      </c>
    </row>
    <row r="3478" spans="1:9" x14ac:dyDescent="0.25">
      <c r="A3478" t="s">
        <v>65</v>
      </c>
      <c r="B3478" t="s">
        <v>50</v>
      </c>
      <c r="C3478" t="s">
        <v>81</v>
      </c>
      <c r="D3478" t="s">
        <v>11</v>
      </c>
      <c r="E3478" t="s">
        <v>5</v>
      </c>
      <c r="F3478" s="19">
        <v>0.75</v>
      </c>
      <c r="G3478" s="25">
        <v>18</v>
      </c>
      <c r="H3478" s="19" t="str">
        <f t="shared" si="61"/>
        <v>Berkley Bridge Toward Va Beach Summer Friday 18</v>
      </c>
      <c r="I3478" s="11">
        <f>+Berkley!G25</f>
        <v>3556.5384615384614</v>
      </c>
    </row>
    <row r="3479" spans="1:9" x14ac:dyDescent="0.25">
      <c r="A3479" t="s">
        <v>65</v>
      </c>
      <c r="B3479" t="s">
        <v>50</v>
      </c>
      <c r="C3479" t="s">
        <v>81</v>
      </c>
      <c r="D3479" t="s">
        <v>11</v>
      </c>
      <c r="E3479" t="s">
        <v>5</v>
      </c>
      <c r="F3479" s="19">
        <v>0.79166666666666696</v>
      </c>
      <c r="G3479" s="25">
        <v>19</v>
      </c>
      <c r="H3479" s="19" t="str">
        <f t="shared" si="61"/>
        <v>Berkley Bridge Toward Va Beach Summer Friday 19</v>
      </c>
      <c r="I3479" s="14">
        <f>+Berkley!G26</f>
        <v>2768.9230769230771</v>
      </c>
    </row>
    <row r="3480" spans="1:9" x14ac:dyDescent="0.25">
      <c r="A3480" t="s">
        <v>65</v>
      </c>
      <c r="B3480" t="s">
        <v>50</v>
      </c>
      <c r="C3480" t="s">
        <v>81</v>
      </c>
      <c r="D3480" t="s">
        <v>11</v>
      </c>
      <c r="E3480" t="s">
        <v>5</v>
      </c>
      <c r="F3480" s="19">
        <v>0.83333333333333304</v>
      </c>
      <c r="G3480" s="25">
        <v>20</v>
      </c>
      <c r="H3480" s="19" t="str">
        <f t="shared" si="61"/>
        <v>Berkley Bridge Toward Va Beach Summer Friday 20</v>
      </c>
      <c r="I3480" s="11">
        <f>+Berkley!G27</f>
        <v>2343.4615384615386</v>
      </c>
    </row>
    <row r="3481" spans="1:9" x14ac:dyDescent="0.25">
      <c r="A3481" t="s">
        <v>65</v>
      </c>
      <c r="B3481" t="s">
        <v>50</v>
      </c>
      <c r="C3481" t="s">
        <v>81</v>
      </c>
      <c r="D3481" t="s">
        <v>11</v>
      </c>
      <c r="E3481" t="s">
        <v>5</v>
      </c>
      <c r="F3481" s="19">
        <v>0.875</v>
      </c>
      <c r="G3481" s="25">
        <v>21</v>
      </c>
      <c r="H3481" s="19" t="str">
        <f t="shared" si="61"/>
        <v>Berkley Bridge Toward Va Beach Summer Friday 21</v>
      </c>
      <c r="I3481" s="14">
        <f>+Berkley!G28</f>
        <v>2200.8461538461538</v>
      </c>
    </row>
    <row r="3482" spans="1:9" x14ac:dyDescent="0.25">
      <c r="A3482" t="s">
        <v>65</v>
      </c>
      <c r="B3482" t="s">
        <v>50</v>
      </c>
      <c r="C3482" t="s">
        <v>81</v>
      </c>
      <c r="D3482" t="s">
        <v>11</v>
      </c>
      <c r="E3482" t="s">
        <v>5</v>
      </c>
      <c r="F3482" s="19">
        <v>0.91666666666666696</v>
      </c>
      <c r="G3482" s="25">
        <v>22</v>
      </c>
      <c r="H3482" s="19" t="str">
        <f t="shared" si="61"/>
        <v>Berkley Bridge Toward Va Beach Summer Friday 22</v>
      </c>
      <c r="I3482" s="11">
        <f>+Berkley!G29</f>
        <v>1967.0769230769233</v>
      </c>
    </row>
    <row r="3483" spans="1:9" ht="15.75" thickBot="1" x14ac:dyDescent="0.3">
      <c r="A3483" t="s">
        <v>65</v>
      </c>
      <c r="B3483" t="s">
        <v>50</v>
      </c>
      <c r="C3483" t="s">
        <v>81</v>
      </c>
      <c r="D3483" t="s">
        <v>11</v>
      </c>
      <c r="E3483" t="s">
        <v>5</v>
      </c>
      <c r="F3483" s="19">
        <v>0.95833333333333304</v>
      </c>
      <c r="G3483" s="25">
        <v>23</v>
      </c>
      <c r="H3483" s="19" t="str">
        <f t="shared" si="61"/>
        <v>Berkley Bridge Toward Va Beach Summer Friday 23</v>
      </c>
      <c r="I3483" s="16">
        <f>+Berkley!G30</f>
        <v>1531.153846153846</v>
      </c>
    </row>
    <row r="3484" spans="1:9" x14ac:dyDescent="0.25">
      <c r="A3484" t="s">
        <v>65</v>
      </c>
      <c r="B3484" t="s">
        <v>50</v>
      </c>
      <c r="C3484" t="s">
        <v>81</v>
      </c>
      <c r="D3484" t="s">
        <v>11</v>
      </c>
      <c r="E3484" t="s">
        <v>6</v>
      </c>
      <c r="F3484" s="19">
        <v>0</v>
      </c>
      <c r="G3484" s="25">
        <v>0</v>
      </c>
      <c r="H3484" s="19" t="str">
        <f t="shared" si="61"/>
        <v>Berkley Bridge Toward Va Beach Summer Saturday 0</v>
      </c>
      <c r="I3484" s="11">
        <f>+Berkley!H7</f>
        <v>998</v>
      </c>
    </row>
    <row r="3485" spans="1:9" x14ac:dyDescent="0.25">
      <c r="A3485" t="s">
        <v>65</v>
      </c>
      <c r="B3485" t="s">
        <v>50</v>
      </c>
      <c r="C3485" t="s">
        <v>81</v>
      </c>
      <c r="D3485" t="s">
        <v>11</v>
      </c>
      <c r="E3485" t="s">
        <v>6</v>
      </c>
      <c r="F3485" s="19">
        <v>4.1666666666666664E-2</v>
      </c>
      <c r="G3485" s="25">
        <v>1</v>
      </c>
      <c r="H3485" s="19" t="str">
        <f t="shared" si="61"/>
        <v>Berkley Bridge Toward Va Beach Summer Saturday 1</v>
      </c>
      <c r="I3485" s="14">
        <f>+Berkley!H8</f>
        <v>642</v>
      </c>
    </row>
    <row r="3486" spans="1:9" x14ac:dyDescent="0.25">
      <c r="A3486" t="s">
        <v>65</v>
      </c>
      <c r="B3486" t="s">
        <v>50</v>
      </c>
      <c r="C3486" t="s">
        <v>81</v>
      </c>
      <c r="D3486" t="s">
        <v>11</v>
      </c>
      <c r="E3486" t="s">
        <v>6</v>
      </c>
      <c r="F3486" s="19">
        <v>8.3333333333333329E-2</v>
      </c>
      <c r="G3486" s="25">
        <v>2</v>
      </c>
      <c r="H3486" s="19" t="str">
        <f t="shared" si="61"/>
        <v>Berkley Bridge Toward Va Beach Summer Saturday 2</v>
      </c>
      <c r="I3486" s="11">
        <f>+Berkley!H9</f>
        <v>597.41666666666663</v>
      </c>
    </row>
    <row r="3487" spans="1:9" x14ac:dyDescent="0.25">
      <c r="A3487" t="s">
        <v>65</v>
      </c>
      <c r="B3487" t="s">
        <v>50</v>
      </c>
      <c r="C3487" t="s">
        <v>81</v>
      </c>
      <c r="D3487" t="s">
        <v>11</v>
      </c>
      <c r="E3487" t="s">
        <v>6</v>
      </c>
      <c r="F3487" s="19">
        <v>0.125</v>
      </c>
      <c r="G3487" s="25">
        <v>3</v>
      </c>
      <c r="H3487" s="19" t="str">
        <f t="shared" si="61"/>
        <v>Berkley Bridge Toward Va Beach Summer Saturday 3</v>
      </c>
      <c r="I3487" s="14">
        <f>+Berkley!H10</f>
        <v>421.75</v>
      </c>
    </row>
    <row r="3488" spans="1:9" x14ac:dyDescent="0.25">
      <c r="A3488" t="s">
        <v>65</v>
      </c>
      <c r="B3488" t="s">
        <v>50</v>
      </c>
      <c r="C3488" t="s">
        <v>81</v>
      </c>
      <c r="D3488" t="s">
        <v>11</v>
      </c>
      <c r="E3488" t="s">
        <v>6</v>
      </c>
      <c r="F3488" s="19">
        <v>0.16666666666666699</v>
      </c>
      <c r="G3488" s="25">
        <v>4</v>
      </c>
      <c r="H3488" s="19" t="str">
        <f t="shared" si="61"/>
        <v>Berkley Bridge Toward Va Beach Summer Saturday 4</v>
      </c>
      <c r="I3488" s="11">
        <f>+Berkley!H11</f>
        <v>430</v>
      </c>
    </row>
    <row r="3489" spans="1:9" x14ac:dyDescent="0.25">
      <c r="A3489" t="s">
        <v>65</v>
      </c>
      <c r="B3489" t="s">
        <v>50</v>
      </c>
      <c r="C3489" t="s">
        <v>81</v>
      </c>
      <c r="D3489" t="s">
        <v>11</v>
      </c>
      <c r="E3489" t="s">
        <v>6</v>
      </c>
      <c r="F3489" s="19">
        <v>0.20833333333333301</v>
      </c>
      <c r="G3489" s="25">
        <v>5</v>
      </c>
      <c r="H3489" s="19" t="str">
        <f t="shared" si="61"/>
        <v>Berkley Bridge Toward Va Beach Summer Saturday 5</v>
      </c>
      <c r="I3489" s="14">
        <f>+Berkley!H12</f>
        <v>911.41666666666663</v>
      </c>
    </row>
    <row r="3490" spans="1:9" x14ac:dyDescent="0.25">
      <c r="A3490" t="s">
        <v>65</v>
      </c>
      <c r="B3490" t="s">
        <v>50</v>
      </c>
      <c r="C3490" t="s">
        <v>81</v>
      </c>
      <c r="D3490" t="s">
        <v>11</v>
      </c>
      <c r="E3490" t="s">
        <v>6</v>
      </c>
      <c r="F3490" s="19">
        <v>0.25</v>
      </c>
      <c r="G3490" s="25">
        <v>6</v>
      </c>
      <c r="H3490" s="19" t="str">
        <f t="shared" si="61"/>
        <v>Berkley Bridge Toward Va Beach Summer Saturday 6</v>
      </c>
      <c r="I3490" s="11">
        <f>+Berkley!H13</f>
        <v>1686.4999999999998</v>
      </c>
    </row>
    <row r="3491" spans="1:9" x14ac:dyDescent="0.25">
      <c r="A3491" t="s">
        <v>65</v>
      </c>
      <c r="B3491" t="s">
        <v>50</v>
      </c>
      <c r="C3491" t="s">
        <v>81</v>
      </c>
      <c r="D3491" t="s">
        <v>11</v>
      </c>
      <c r="E3491" t="s">
        <v>6</v>
      </c>
      <c r="F3491" s="19">
        <v>0.29166666666666702</v>
      </c>
      <c r="G3491" s="25">
        <v>7</v>
      </c>
      <c r="H3491" s="19" t="str">
        <f t="shared" si="61"/>
        <v>Berkley Bridge Toward Va Beach Summer Saturday 7</v>
      </c>
      <c r="I3491" s="14">
        <f>+Berkley!H14</f>
        <v>2155.8333333333335</v>
      </c>
    </row>
    <row r="3492" spans="1:9" x14ac:dyDescent="0.25">
      <c r="A3492" t="s">
        <v>65</v>
      </c>
      <c r="B3492" t="s">
        <v>50</v>
      </c>
      <c r="C3492" t="s">
        <v>81</v>
      </c>
      <c r="D3492" t="s">
        <v>11</v>
      </c>
      <c r="E3492" t="s">
        <v>6</v>
      </c>
      <c r="F3492" s="19">
        <v>0.33333333333333298</v>
      </c>
      <c r="G3492" s="25">
        <v>8</v>
      </c>
      <c r="H3492" s="19" t="str">
        <f t="shared" si="61"/>
        <v>Berkley Bridge Toward Va Beach Summer Saturday 8</v>
      </c>
      <c r="I3492" s="11">
        <f>+Berkley!H15</f>
        <v>2570.666666666667</v>
      </c>
    </row>
    <row r="3493" spans="1:9" x14ac:dyDescent="0.25">
      <c r="A3493" t="s">
        <v>65</v>
      </c>
      <c r="B3493" t="s">
        <v>50</v>
      </c>
      <c r="C3493" t="s">
        <v>81</v>
      </c>
      <c r="D3493" t="s">
        <v>11</v>
      </c>
      <c r="E3493" t="s">
        <v>6</v>
      </c>
      <c r="F3493" s="19">
        <v>0.375</v>
      </c>
      <c r="G3493" s="25">
        <v>9</v>
      </c>
      <c r="H3493" s="19" t="str">
        <f t="shared" ref="H3493:H3556" si="62">+CONCATENATE(A3493," ",C3493," ",D3493," ",E3493," ",G3493)</f>
        <v>Berkley Bridge Toward Va Beach Summer Saturday 9</v>
      </c>
      <c r="I3493" s="14">
        <f>+Berkley!H16</f>
        <v>2759.916666666667</v>
      </c>
    </row>
    <row r="3494" spans="1:9" x14ac:dyDescent="0.25">
      <c r="A3494" t="s">
        <v>65</v>
      </c>
      <c r="B3494" t="s">
        <v>50</v>
      </c>
      <c r="C3494" t="s">
        <v>81</v>
      </c>
      <c r="D3494" t="s">
        <v>11</v>
      </c>
      <c r="E3494" t="s">
        <v>6</v>
      </c>
      <c r="F3494" s="19">
        <v>0.41666666666666702</v>
      </c>
      <c r="G3494" s="25">
        <v>10</v>
      </c>
      <c r="H3494" s="19" t="str">
        <f t="shared" si="62"/>
        <v>Berkley Bridge Toward Va Beach Summer Saturday 10</v>
      </c>
      <c r="I3494" s="11">
        <f>+Berkley!H17</f>
        <v>3021.8333333333335</v>
      </c>
    </row>
    <row r="3495" spans="1:9" x14ac:dyDescent="0.25">
      <c r="A3495" t="s">
        <v>65</v>
      </c>
      <c r="B3495" t="s">
        <v>50</v>
      </c>
      <c r="C3495" t="s">
        <v>81</v>
      </c>
      <c r="D3495" t="s">
        <v>11</v>
      </c>
      <c r="E3495" t="s">
        <v>6</v>
      </c>
      <c r="F3495" s="19">
        <v>0.45833333333333298</v>
      </c>
      <c r="G3495" s="25">
        <v>11</v>
      </c>
      <c r="H3495" s="19" t="str">
        <f t="shared" si="62"/>
        <v>Berkley Bridge Toward Va Beach Summer Saturday 11</v>
      </c>
      <c r="I3495" s="14">
        <f>+Berkley!H18</f>
        <v>3149.75</v>
      </c>
    </row>
    <row r="3496" spans="1:9" x14ac:dyDescent="0.25">
      <c r="A3496" t="s">
        <v>65</v>
      </c>
      <c r="B3496" t="s">
        <v>50</v>
      </c>
      <c r="C3496" t="s">
        <v>81</v>
      </c>
      <c r="D3496" t="s">
        <v>11</v>
      </c>
      <c r="E3496" t="s">
        <v>6</v>
      </c>
      <c r="F3496" s="19">
        <v>0.5</v>
      </c>
      <c r="G3496" s="25">
        <v>12</v>
      </c>
      <c r="H3496" s="19" t="str">
        <f t="shared" si="62"/>
        <v>Berkley Bridge Toward Va Beach Summer Saturday 12</v>
      </c>
      <c r="I3496" s="11">
        <f>+Berkley!H19</f>
        <v>3525.7499999999995</v>
      </c>
    </row>
    <row r="3497" spans="1:9" x14ac:dyDescent="0.25">
      <c r="A3497" t="s">
        <v>65</v>
      </c>
      <c r="B3497" t="s">
        <v>50</v>
      </c>
      <c r="C3497" t="s">
        <v>81</v>
      </c>
      <c r="D3497" t="s">
        <v>11</v>
      </c>
      <c r="E3497" t="s">
        <v>6</v>
      </c>
      <c r="F3497" s="19">
        <v>0.54166666666666696</v>
      </c>
      <c r="G3497" s="25">
        <v>13</v>
      </c>
      <c r="H3497" s="19" t="str">
        <f t="shared" si="62"/>
        <v>Berkley Bridge Toward Va Beach Summer Saturday 13</v>
      </c>
      <c r="I3497" s="14">
        <f>+Berkley!H20</f>
        <v>3413.5</v>
      </c>
    </row>
    <row r="3498" spans="1:9" x14ac:dyDescent="0.25">
      <c r="A3498" t="s">
        <v>65</v>
      </c>
      <c r="B3498" t="s">
        <v>50</v>
      </c>
      <c r="C3498" t="s">
        <v>81</v>
      </c>
      <c r="D3498" t="s">
        <v>11</v>
      </c>
      <c r="E3498" t="s">
        <v>6</v>
      </c>
      <c r="F3498" s="19">
        <v>0.58333333333333304</v>
      </c>
      <c r="G3498" s="25">
        <v>14</v>
      </c>
      <c r="H3498" s="19" t="str">
        <f t="shared" si="62"/>
        <v>Berkley Bridge Toward Va Beach Summer Saturday 14</v>
      </c>
      <c r="I3498" s="11">
        <f>+Berkley!H21</f>
        <v>3383.0833333333335</v>
      </c>
    </row>
    <row r="3499" spans="1:9" x14ac:dyDescent="0.25">
      <c r="A3499" t="s">
        <v>65</v>
      </c>
      <c r="B3499" t="s">
        <v>50</v>
      </c>
      <c r="C3499" t="s">
        <v>81</v>
      </c>
      <c r="D3499" t="s">
        <v>11</v>
      </c>
      <c r="E3499" t="s">
        <v>6</v>
      </c>
      <c r="F3499" s="19">
        <v>0.625</v>
      </c>
      <c r="G3499" s="25">
        <v>15</v>
      </c>
      <c r="H3499" s="19" t="str">
        <f t="shared" si="62"/>
        <v>Berkley Bridge Toward Va Beach Summer Saturday 15</v>
      </c>
      <c r="I3499" s="14">
        <f>+Berkley!H22</f>
        <v>3396.7500000000005</v>
      </c>
    </row>
    <row r="3500" spans="1:9" x14ac:dyDescent="0.25">
      <c r="A3500" t="s">
        <v>65</v>
      </c>
      <c r="B3500" t="s">
        <v>50</v>
      </c>
      <c r="C3500" t="s">
        <v>81</v>
      </c>
      <c r="D3500" t="s">
        <v>11</v>
      </c>
      <c r="E3500" t="s">
        <v>6</v>
      </c>
      <c r="F3500" s="19">
        <v>0.66666666666666696</v>
      </c>
      <c r="G3500" s="25">
        <v>16</v>
      </c>
      <c r="H3500" s="19" t="str">
        <f t="shared" si="62"/>
        <v>Berkley Bridge Toward Va Beach Summer Saturday 16</v>
      </c>
      <c r="I3500" s="11">
        <f>+Berkley!H23</f>
        <v>3376.8333333333335</v>
      </c>
    </row>
    <row r="3501" spans="1:9" x14ac:dyDescent="0.25">
      <c r="A3501" t="s">
        <v>65</v>
      </c>
      <c r="B3501" t="s">
        <v>50</v>
      </c>
      <c r="C3501" t="s">
        <v>81</v>
      </c>
      <c r="D3501" t="s">
        <v>11</v>
      </c>
      <c r="E3501" t="s">
        <v>6</v>
      </c>
      <c r="F3501" s="19">
        <v>0.70833333333333304</v>
      </c>
      <c r="G3501" s="25">
        <v>17</v>
      </c>
      <c r="H3501" s="19" t="str">
        <f t="shared" si="62"/>
        <v>Berkley Bridge Toward Va Beach Summer Saturday 17</v>
      </c>
      <c r="I3501" s="14">
        <f>+Berkley!H24</f>
        <v>3355.416666666667</v>
      </c>
    </row>
    <row r="3502" spans="1:9" x14ac:dyDescent="0.25">
      <c r="A3502" t="s">
        <v>65</v>
      </c>
      <c r="B3502" t="s">
        <v>50</v>
      </c>
      <c r="C3502" t="s">
        <v>81</v>
      </c>
      <c r="D3502" t="s">
        <v>11</v>
      </c>
      <c r="E3502" t="s">
        <v>6</v>
      </c>
      <c r="F3502" s="19">
        <v>0.75</v>
      </c>
      <c r="G3502" s="25">
        <v>18</v>
      </c>
      <c r="H3502" s="19" t="str">
        <f t="shared" si="62"/>
        <v>Berkley Bridge Toward Va Beach Summer Saturday 18</v>
      </c>
      <c r="I3502" s="11">
        <f>+Berkley!H25</f>
        <v>3269.916666666667</v>
      </c>
    </row>
    <row r="3503" spans="1:9" x14ac:dyDescent="0.25">
      <c r="A3503" t="s">
        <v>65</v>
      </c>
      <c r="B3503" t="s">
        <v>50</v>
      </c>
      <c r="C3503" t="s">
        <v>81</v>
      </c>
      <c r="D3503" t="s">
        <v>11</v>
      </c>
      <c r="E3503" t="s">
        <v>6</v>
      </c>
      <c r="F3503" s="19">
        <v>0.79166666666666696</v>
      </c>
      <c r="G3503" s="25">
        <v>19</v>
      </c>
      <c r="H3503" s="19" t="str">
        <f t="shared" si="62"/>
        <v>Berkley Bridge Toward Va Beach Summer Saturday 19</v>
      </c>
      <c r="I3503" s="14">
        <f>+Berkley!H26</f>
        <v>2796.0833333333335</v>
      </c>
    </row>
    <row r="3504" spans="1:9" x14ac:dyDescent="0.25">
      <c r="A3504" t="s">
        <v>65</v>
      </c>
      <c r="B3504" t="s">
        <v>50</v>
      </c>
      <c r="C3504" t="s">
        <v>81</v>
      </c>
      <c r="D3504" t="s">
        <v>11</v>
      </c>
      <c r="E3504" t="s">
        <v>6</v>
      </c>
      <c r="F3504" s="19">
        <v>0.83333333333333304</v>
      </c>
      <c r="G3504" s="25">
        <v>20</v>
      </c>
      <c r="H3504" s="19" t="str">
        <f t="shared" si="62"/>
        <v>Berkley Bridge Toward Va Beach Summer Saturday 20</v>
      </c>
      <c r="I3504" s="11">
        <f>+Berkley!H27</f>
        <v>2245.3333333333335</v>
      </c>
    </row>
    <row r="3505" spans="1:9" x14ac:dyDescent="0.25">
      <c r="A3505" t="s">
        <v>65</v>
      </c>
      <c r="B3505" t="s">
        <v>50</v>
      </c>
      <c r="C3505" t="s">
        <v>81</v>
      </c>
      <c r="D3505" t="s">
        <v>11</v>
      </c>
      <c r="E3505" t="s">
        <v>6</v>
      </c>
      <c r="F3505" s="19">
        <v>0.875</v>
      </c>
      <c r="G3505" s="25">
        <v>21</v>
      </c>
      <c r="H3505" s="19" t="str">
        <f t="shared" si="62"/>
        <v>Berkley Bridge Toward Va Beach Summer Saturday 21</v>
      </c>
      <c r="I3505" s="14">
        <f>+Berkley!H28</f>
        <v>2104.5</v>
      </c>
    </row>
    <row r="3506" spans="1:9" x14ac:dyDescent="0.25">
      <c r="A3506" t="s">
        <v>65</v>
      </c>
      <c r="B3506" t="s">
        <v>50</v>
      </c>
      <c r="C3506" t="s">
        <v>81</v>
      </c>
      <c r="D3506" t="s">
        <v>11</v>
      </c>
      <c r="E3506" t="s">
        <v>6</v>
      </c>
      <c r="F3506" s="19">
        <v>0.91666666666666696</v>
      </c>
      <c r="G3506" s="25">
        <v>22</v>
      </c>
      <c r="H3506" s="19" t="str">
        <f t="shared" si="62"/>
        <v>Berkley Bridge Toward Va Beach Summer Saturday 22</v>
      </c>
      <c r="I3506" s="11">
        <f>+Berkley!H29</f>
        <v>1941.7499999999998</v>
      </c>
    </row>
    <row r="3507" spans="1:9" ht="15.75" thickBot="1" x14ac:dyDescent="0.3">
      <c r="A3507" t="s">
        <v>65</v>
      </c>
      <c r="B3507" t="s">
        <v>50</v>
      </c>
      <c r="C3507" t="s">
        <v>81</v>
      </c>
      <c r="D3507" t="s">
        <v>11</v>
      </c>
      <c r="E3507" t="s">
        <v>6</v>
      </c>
      <c r="F3507" s="19">
        <v>0.95833333333333304</v>
      </c>
      <c r="G3507" s="25">
        <v>23</v>
      </c>
      <c r="H3507" s="19" t="str">
        <f t="shared" si="62"/>
        <v>Berkley Bridge Toward Va Beach Summer Saturday 23</v>
      </c>
      <c r="I3507" s="16">
        <f>+Berkley!H30</f>
        <v>1548.5833333333335</v>
      </c>
    </row>
    <row r="3508" spans="1:9" x14ac:dyDescent="0.25">
      <c r="A3508" t="s">
        <v>65</v>
      </c>
      <c r="B3508" t="s">
        <v>50</v>
      </c>
      <c r="C3508" t="s">
        <v>81</v>
      </c>
      <c r="D3508" t="s">
        <v>11</v>
      </c>
      <c r="E3508" t="s">
        <v>7</v>
      </c>
      <c r="F3508" s="19">
        <v>0</v>
      </c>
      <c r="G3508" s="25">
        <v>0</v>
      </c>
      <c r="H3508" s="19" t="str">
        <f t="shared" si="62"/>
        <v>Berkley Bridge Toward Va Beach Summer Sunday 0</v>
      </c>
      <c r="I3508" s="13">
        <f>+Berkley!I7</f>
        <v>969.33333333333337</v>
      </c>
    </row>
    <row r="3509" spans="1:9" x14ac:dyDescent="0.25">
      <c r="A3509" t="s">
        <v>65</v>
      </c>
      <c r="B3509" t="s">
        <v>50</v>
      </c>
      <c r="C3509" t="s">
        <v>81</v>
      </c>
      <c r="D3509" t="s">
        <v>11</v>
      </c>
      <c r="E3509" t="s">
        <v>7</v>
      </c>
      <c r="F3509" s="19">
        <v>4.1666666666666664E-2</v>
      </c>
      <c r="G3509" s="25">
        <v>1</v>
      </c>
      <c r="H3509" s="19" t="str">
        <f t="shared" si="62"/>
        <v>Berkley Bridge Toward Va Beach Summer Sunday 1</v>
      </c>
      <c r="I3509" s="15">
        <f>+Berkley!I8</f>
        <v>626.41666666666674</v>
      </c>
    </row>
    <row r="3510" spans="1:9" x14ac:dyDescent="0.25">
      <c r="A3510" t="s">
        <v>65</v>
      </c>
      <c r="B3510" t="s">
        <v>50</v>
      </c>
      <c r="C3510" t="s">
        <v>81</v>
      </c>
      <c r="D3510" t="s">
        <v>11</v>
      </c>
      <c r="E3510" t="s">
        <v>7</v>
      </c>
      <c r="F3510" s="19">
        <v>8.3333333333333329E-2</v>
      </c>
      <c r="G3510" s="25">
        <v>2</v>
      </c>
      <c r="H3510" s="19" t="str">
        <f t="shared" si="62"/>
        <v>Berkley Bridge Toward Va Beach Summer Sunday 2</v>
      </c>
      <c r="I3510" s="13">
        <f>+Berkley!I9</f>
        <v>555.41666666666674</v>
      </c>
    </row>
    <row r="3511" spans="1:9" x14ac:dyDescent="0.25">
      <c r="A3511" t="s">
        <v>65</v>
      </c>
      <c r="B3511" t="s">
        <v>50</v>
      </c>
      <c r="C3511" t="s">
        <v>81</v>
      </c>
      <c r="D3511" t="s">
        <v>11</v>
      </c>
      <c r="E3511" t="s">
        <v>7</v>
      </c>
      <c r="F3511" s="19">
        <v>0.125</v>
      </c>
      <c r="G3511" s="25">
        <v>3</v>
      </c>
      <c r="H3511" s="19" t="str">
        <f t="shared" si="62"/>
        <v>Berkley Bridge Toward Va Beach Summer Sunday 3</v>
      </c>
      <c r="I3511" s="15">
        <f>+Berkley!I10</f>
        <v>363.41666666666674</v>
      </c>
    </row>
    <row r="3512" spans="1:9" x14ac:dyDescent="0.25">
      <c r="A3512" t="s">
        <v>65</v>
      </c>
      <c r="B3512" t="s">
        <v>50</v>
      </c>
      <c r="C3512" t="s">
        <v>81</v>
      </c>
      <c r="D3512" t="s">
        <v>11</v>
      </c>
      <c r="E3512" t="s">
        <v>7</v>
      </c>
      <c r="F3512" s="19">
        <v>0.16666666666666699</v>
      </c>
      <c r="G3512" s="25">
        <v>4</v>
      </c>
      <c r="H3512" s="19" t="str">
        <f t="shared" si="62"/>
        <v>Berkley Bridge Toward Va Beach Summer Sunday 4</v>
      </c>
      <c r="I3512" s="13">
        <f>+Berkley!I11</f>
        <v>321.08333333333331</v>
      </c>
    </row>
    <row r="3513" spans="1:9" x14ac:dyDescent="0.25">
      <c r="A3513" t="s">
        <v>65</v>
      </c>
      <c r="B3513" t="s">
        <v>50</v>
      </c>
      <c r="C3513" t="s">
        <v>81</v>
      </c>
      <c r="D3513" t="s">
        <v>11</v>
      </c>
      <c r="E3513" t="s">
        <v>7</v>
      </c>
      <c r="F3513" s="19">
        <v>0.20833333333333301</v>
      </c>
      <c r="G3513" s="25">
        <v>5</v>
      </c>
      <c r="H3513" s="19" t="str">
        <f t="shared" si="62"/>
        <v>Berkley Bridge Toward Va Beach Summer Sunday 5</v>
      </c>
      <c r="I3513" s="15">
        <f>+Berkley!I12</f>
        <v>552.91666666666663</v>
      </c>
    </row>
    <row r="3514" spans="1:9" x14ac:dyDescent="0.25">
      <c r="A3514" t="s">
        <v>65</v>
      </c>
      <c r="B3514" t="s">
        <v>50</v>
      </c>
      <c r="C3514" t="s">
        <v>81</v>
      </c>
      <c r="D3514" t="s">
        <v>11</v>
      </c>
      <c r="E3514" t="s">
        <v>7</v>
      </c>
      <c r="F3514" s="19">
        <v>0.25</v>
      </c>
      <c r="G3514" s="25">
        <v>6</v>
      </c>
      <c r="H3514" s="19" t="str">
        <f t="shared" si="62"/>
        <v>Berkley Bridge Toward Va Beach Summer Sunday 6</v>
      </c>
      <c r="I3514" s="13">
        <f>+Berkley!I13</f>
        <v>942.91666666666663</v>
      </c>
    </row>
    <row r="3515" spans="1:9" x14ac:dyDescent="0.25">
      <c r="A3515" t="s">
        <v>65</v>
      </c>
      <c r="B3515" t="s">
        <v>50</v>
      </c>
      <c r="C3515" t="s">
        <v>81</v>
      </c>
      <c r="D3515" t="s">
        <v>11</v>
      </c>
      <c r="E3515" t="s">
        <v>7</v>
      </c>
      <c r="F3515" s="19">
        <v>0.29166666666666702</v>
      </c>
      <c r="G3515" s="25">
        <v>7</v>
      </c>
      <c r="H3515" s="19" t="str">
        <f t="shared" si="62"/>
        <v>Berkley Bridge Toward Va Beach Summer Sunday 7</v>
      </c>
      <c r="I3515" s="15">
        <f>+Berkley!I14</f>
        <v>1281.8333333333333</v>
      </c>
    </row>
    <row r="3516" spans="1:9" x14ac:dyDescent="0.25">
      <c r="A3516" t="s">
        <v>65</v>
      </c>
      <c r="B3516" t="s">
        <v>50</v>
      </c>
      <c r="C3516" t="s">
        <v>81</v>
      </c>
      <c r="D3516" t="s">
        <v>11</v>
      </c>
      <c r="E3516" t="s">
        <v>7</v>
      </c>
      <c r="F3516" s="19">
        <v>0.33333333333333298</v>
      </c>
      <c r="G3516" s="25">
        <v>8</v>
      </c>
      <c r="H3516" s="19" t="str">
        <f t="shared" si="62"/>
        <v>Berkley Bridge Toward Va Beach Summer Sunday 8</v>
      </c>
      <c r="I3516" s="13">
        <f>+Berkley!I15</f>
        <v>1354.6666666666665</v>
      </c>
    </row>
    <row r="3517" spans="1:9" x14ac:dyDescent="0.25">
      <c r="A3517" t="s">
        <v>65</v>
      </c>
      <c r="B3517" t="s">
        <v>50</v>
      </c>
      <c r="C3517" t="s">
        <v>81</v>
      </c>
      <c r="D3517" t="s">
        <v>11</v>
      </c>
      <c r="E3517" t="s">
        <v>7</v>
      </c>
      <c r="F3517" s="19">
        <v>0.375</v>
      </c>
      <c r="G3517" s="25">
        <v>9</v>
      </c>
      <c r="H3517" s="19" t="str">
        <f t="shared" si="62"/>
        <v>Berkley Bridge Toward Va Beach Summer Sunday 9</v>
      </c>
      <c r="I3517" s="15">
        <f>+Berkley!I16</f>
        <v>1964.0000000000002</v>
      </c>
    </row>
    <row r="3518" spans="1:9" x14ac:dyDescent="0.25">
      <c r="A3518" t="s">
        <v>65</v>
      </c>
      <c r="B3518" t="s">
        <v>50</v>
      </c>
      <c r="C3518" t="s">
        <v>81</v>
      </c>
      <c r="D3518" t="s">
        <v>11</v>
      </c>
      <c r="E3518" t="s">
        <v>7</v>
      </c>
      <c r="F3518" s="19">
        <v>0.41666666666666702</v>
      </c>
      <c r="G3518" s="25">
        <v>10</v>
      </c>
      <c r="H3518" s="19" t="str">
        <f t="shared" si="62"/>
        <v>Berkley Bridge Toward Va Beach Summer Sunday 10</v>
      </c>
      <c r="I3518" s="13">
        <f>+Berkley!I17</f>
        <v>2545.9166666666665</v>
      </c>
    </row>
    <row r="3519" spans="1:9" x14ac:dyDescent="0.25">
      <c r="A3519" t="s">
        <v>65</v>
      </c>
      <c r="B3519" t="s">
        <v>50</v>
      </c>
      <c r="C3519" t="s">
        <v>81</v>
      </c>
      <c r="D3519" t="s">
        <v>11</v>
      </c>
      <c r="E3519" t="s">
        <v>7</v>
      </c>
      <c r="F3519" s="19">
        <v>0.45833333333333298</v>
      </c>
      <c r="G3519" s="25">
        <v>11</v>
      </c>
      <c r="H3519" s="19" t="str">
        <f t="shared" si="62"/>
        <v>Berkley Bridge Toward Va Beach Summer Sunday 11</v>
      </c>
      <c r="I3519" s="15">
        <f>+Berkley!I18</f>
        <v>2632.8333333333335</v>
      </c>
    </row>
    <row r="3520" spans="1:9" x14ac:dyDescent="0.25">
      <c r="A3520" t="s">
        <v>65</v>
      </c>
      <c r="B3520" t="s">
        <v>50</v>
      </c>
      <c r="C3520" t="s">
        <v>81</v>
      </c>
      <c r="D3520" t="s">
        <v>11</v>
      </c>
      <c r="E3520" t="s">
        <v>7</v>
      </c>
      <c r="F3520" s="19">
        <v>0.5</v>
      </c>
      <c r="G3520" s="25">
        <v>12</v>
      </c>
      <c r="H3520" s="19" t="str">
        <f t="shared" si="62"/>
        <v>Berkley Bridge Toward Va Beach Summer Sunday 12</v>
      </c>
      <c r="I3520" s="13">
        <f>+Berkley!I19</f>
        <v>2880.6666666666665</v>
      </c>
    </row>
    <row r="3521" spans="1:9" x14ac:dyDescent="0.25">
      <c r="A3521" t="s">
        <v>65</v>
      </c>
      <c r="B3521" t="s">
        <v>50</v>
      </c>
      <c r="C3521" t="s">
        <v>81</v>
      </c>
      <c r="D3521" t="s">
        <v>11</v>
      </c>
      <c r="E3521" t="s">
        <v>7</v>
      </c>
      <c r="F3521" s="19">
        <v>0.54166666666666696</v>
      </c>
      <c r="G3521" s="25">
        <v>13</v>
      </c>
      <c r="H3521" s="19" t="str">
        <f t="shared" si="62"/>
        <v>Berkley Bridge Toward Va Beach Summer Sunday 13</v>
      </c>
      <c r="I3521" s="15">
        <f>+Berkley!I20</f>
        <v>3037.8333333333335</v>
      </c>
    </row>
    <row r="3522" spans="1:9" x14ac:dyDescent="0.25">
      <c r="A3522" t="s">
        <v>65</v>
      </c>
      <c r="B3522" t="s">
        <v>50</v>
      </c>
      <c r="C3522" t="s">
        <v>81</v>
      </c>
      <c r="D3522" t="s">
        <v>11</v>
      </c>
      <c r="E3522" t="s">
        <v>7</v>
      </c>
      <c r="F3522" s="19">
        <v>0.58333333333333304</v>
      </c>
      <c r="G3522" s="25">
        <v>14</v>
      </c>
      <c r="H3522" s="19" t="str">
        <f t="shared" si="62"/>
        <v>Berkley Bridge Toward Va Beach Summer Sunday 14</v>
      </c>
      <c r="I3522" s="13">
        <f>+Berkley!I21</f>
        <v>3024</v>
      </c>
    </row>
    <row r="3523" spans="1:9" x14ac:dyDescent="0.25">
      <c r="A3523" t="s">
        <v>65</v>
      </c>
      <c r="B3523" t="s">
        <v>50</v>
      </c>
      <c r="C3523" t="s">
        <v>81</v>
      </c>
      <c r="D3523" t="s">
        <v>11</v>
      </c>
      <c r="E3523" t="s">
        <v>7</v>
      </c>
      <c r="F3523" s="19">
        <v>0.625</v>
      </c>
      <c r="G3523" s="25">
        <v>15</v>
      </c>
      <c r="H3523" s="19" t="str">
        <f t="shared" si="62"/>
        <v>Berkley Bridge Toward Va Beach Summer Sunday 15</v>
      </c>
      <c r="I3523" s="15">
        <f>+Berkley!I22</f>
        <v>2928.0833333333335</v>
      </c>
    </row>
    <row r="3524" spans="1:9" x14ac:dyDescent="0.25">
      <c r="A3524" t="s">
        <v>65</v>
      </c>
      <c r="B3524" t="s">
        <v>50</v>
      </c>
      <c r="C3524" t="s">
        <v>81</v>
      </c>
      <c r="D3524" t="s">
        <v>11</v>
      </c>
      <c r="E3524" t="s">
        <v>7</v>
      </c>
      <c r="F3524" s="19">
        <v>0.66666666666666696</v>
      </c>
      <c r="G3524" s="25">
        <v>16</v>
      </c>
      <c r="H3524" s="19" t="str">
        <f t="shared" si="62"/>
        <v>Berkley Bridge Toward Va Beach Summer Sunday 16</v>
      </c>
      <c r="I3524" s="13">
        <f>+Berkley!I23</f>
        <v>2728.416666666667</v>
      </c>
    </row>
    <row r="3525" spans="1:9" x14ac:dyDescent="0.25">
      <c r="A3525" t="s">
        <v>65</v>
      </c>
      <c r="B3525" t="s">
        <v>50</v>
      </c>
      <c r="C3525" t="s">
        <v>81</v>
      </c>
      <c r="D3525" t="s">
        <v>11</v>
      </c>
      <c r="E3525" t="s">
        <v>7</v>
      </c>
      <c r="F3525" s="19">
        <v>0.70833333333333304</v>
      </c>
      <c r="G3525" s="25">
        <v>17</v>
      </c>
      <c r="H3525" s="19" t="str">
        <f t="shared" si="62"/>
        <v>Berkley Bridge Toward Va Beach Summer Sunday 17</v>
      </c>
      <c r="I3525" s="15">
        <f>+Berkley!I24</f>
        <v>2688.2499999999995</v>
      </c>
    </row>
    <row r="3526" spans="1:9" x14ac:dyDescent="0.25">
      <c r="A3526" t="s">
        <v>65</v>
      </c>
      <c r="B3526" t="s">
        <v>50</v>
      </c>
      <c r="C3526" t="s">
        <v>81</v>
      </c>
      <c r="D3526" t="s">
        <v>11</v>
      </c>
      <c r="E3526" t="s">
        <v>7</v>
      </c>
      <c r="F3526" s="19">
        <v>0.75</v>
      </c>
      <c r="G3526" s="25">
        <v>18</v>
      </c>
      <c r="H3526" s="19" t="str">
        <f t="shared" si="62"/>
        <v>Berkley Bridge Toward Va Beach Summer Sunday 18</v>
      </c>
      <c r="I3526" s="13">
        <f>+Berkley!I25</f>
        <v>2457.3333333333335</v>
      </c>
    </row>
    <row r="3527" spans="1:9" x14ac:dyDescent="0.25">
      <c r="A3527" t="s">
        <v>65</v>
      </c>
      <c r="B3527" t="s">
        <v>50</v>
      </c>
      <c r="C3527" t="s">
        <v>81</v>
      </c>
      <c r="D3527" t="s">
        <v>11</v>
      </c>
      <c r="E3527" t="s">
        <v>7</v>
      </c>
      <c r="F3527" s="19">
        <v>0.79166666666666696</v>
      </c>
      <c r="G3527" s="25">
        <v>19</v>
      </c>
      <c r="H3527" s="19" t="str">
        <f t="shared" si="62"/>
        <v>Berkley Bridge Toward Va Beach Summer Sunday 19</v>
      </c>
      <c r="I3527" s="15">
        <f>+Berkley!I26</f>
        <v>2059.5833333333335</v>
      </c>
    </row>
    <row r="3528" spans="1:9" x14ac:dyDescent="0.25">
      <c r="A3528" t="s">
        <v>65</v>
      </c>
      <c r="B3528" t="s">
        <v>50</v>
      </c>
      <c r="C3528" t="s">
        <v>81</v>
      </c>
      <c r="D3528" t="s">
        <v>11</v>
      </c>
      <c r="E3528" t="s">
        <v>7</v>
      </c>
      <c r="F3528" s="19">
        <v>0.83333333333333304</v>
      </c>
      <c r="G3528" s="25">
        <v>20</v>
      </c>
      <c r="H3528" s="19" t="str">
        <f t="shared" si="62"/>
        <v>Berkley Bridge Toward Va Beach Summer Sunday 20</v>
      </c>
      <c r="I3528" s="13">
        <f>+Berkley!I27</f>
        <v>1813.9166666666667</v>
      </c>
    </row>
    <row r="3529" spans="1:9" x14ac:dyDescent="0.25">
      <c r="A3529" t="s">
        <v>65</v>
      </c>
      <c r="B3529" t="s">
        <v>50</v>
      </c>
      <c r="C3529" t="s">
        <v>81</v>
      </c>
      <c r="D3529" t="s">
        <v>11</v>
      </c>
      <c r="E3529" t="s">
        <v>7</v>
      </c>
      <c r="F3529" s="19">
        <v>0.875</v>
      </c>
      <c r="G3529" s="25">
        <v>21</v>
      </c>
      <c r="H3529" s="19" t="str">
        <f t="shared" si="62"/>
        <v>Berkley Bridge Toward Va Beach Summer Sunday 21</v>
      </c>
      <c r="I3529" s="15">
        <f>+Berkley!I28</f>
        <v>1653.1666666666667</v>
      </c>
    </row>
    <row r="3530" spans="1:9" x14ac:dyDescent="0.25">
      <c r="A3530" t="s">
        <v>65</v>
      </c>
      <c r="B3530" t="s">
        <v>50</v>
      </c>
      <c r="C3530" t="s">
        <v>81</v>
      </c>
      <c r="D3530" t="s">
        <v>11</v>
      </c>
      <c r="E3530" t="s">
        <v>7</v>
      </c>
      <c r="F3530" s="19">
        <v>0.91666666666666696</v>
      </c>
      <c r="G3530" s="25">
        <v>22</v>
      </c>
      <c r="H3530" s="19" t="str">
        <f t="shared" si="62"/>
        <v>Berkley Bridge Toward Va Beach Summer Sunday 22</v>
      </c>
      <c r="I3530" s="13">
        <f>+Berkley!I29</f>
        <v>1400.4166666666667</v>
      </c>
    </row>
    <row r="3531" spans="1:9" ht="15.75" thickBot="1" x14ac:dyDescent="0.3">
      <c r="A3531" s="29" t="s">
        <v>65</v>
      </c>
      <c r="B3531" s="29" t="s">
        <v>50</v>
      </c>
      <c r="C3531" s="29" t="s">
        <v>81</v>
      </c>
      <c r="D3531" s="29" t="s">
        <v>11</v>
      </c>
      <c r="E3531" s="29" t="s">
        <v>7</v>
      </c>
      <c r="F3531" s="30">
        <v>0.95833333333333304</v>
      </c>
      <c r="G3531" s="31">
        <v>23</v>
      </c>
      <c r="H3531" s="32" t="str">
        <f t="shared" si="62"/>
        <v>Berkley Bridge Toward Va Beach Summer Sunday 23</v>
      </c>
      <c r="I3531" s="17">
        <f>+Berkley!I30</f>
        <v>1022.9999999999999</v>
      </c>
    </row>
    <row r="3532" spans="1:9" x14ac:dyDescent="0.25">
      <c r="A3532" t="s">
        <v>65</v>
      </c>
      <c r="B3532" t="s">
        <v>50</v>
      </c>
      <c r="C3532" t="s">
        <v>81</v>
      </c>
      <c r="D3532" t="s">
        <v>12</v>
      </c>
      <c r="E3532" t="s">
        <v>1</v>
      </c>
      <c r="F3532" s="19">
        <v>0</v>
      </c>
      <c r="G3532" s="25">
        <v>0</v>
      </c>
      <c r="H3532" s="19" t="str">
        <f t="shared" si="62"/>
        <v>Berkley Bridge Toward Va Beach Non-Summer Monday 0</v>
      </c>
      <c r="I3532" s="11">
        <f>+Berkley!C32</f>
        <v>489.8095238095238</v>
      </c>
    </row>
    <row r="3533" spans="1:9" x14ac:dyDescent="0.25">
      <c r="A3533" t="s">
        <v>65</v>
      </c>
      <c r="B3533" t="s">
        <v>50</v>
      </c>
      <c r="C3533" t="s">
        <v>81</v>
      </c>
      <c r="D3533" t="s">
        <v>12</v>
      </c>
      <c r="E3533" t="s">
        <v>1</v>
      </c>
      <c r="F3533" s="19">
        <v>4.1666666666666664E-2</v>
      </c>
      <c r="G3533" s="25">
        <v>1</v>
      </c>
      <c r="H3533" s="19" t="str">
        <f t="shared" si="62"/>
        <v>Berkley Bridge Toward Va Beach Non-Summer Monday 1</v>
      </c>
      <c r="I3533" s="14">
        <f>+Berkley!C33</f>
        <v>289</v>
      </c>
    </row>
    <row r="3534" spans="1:9" x14ac:dyDescent="0.25">
      <c r="A3534" t="s">
        <v>65</v>
      </c>
      <c r="B3534" t="s">
        <v>50</v>
      </c>
      <c r="C3534" t="s">
        <v>81</v>
      </c>
      <c r="D3534" t="s">
        <v>12</v>
      </c>
      <c r="E3534" t="s">
        <v>1</v>
      </c>
      <c r="F3534" s="19">
        <v>8.3333333333333329E-2</v>
      </c>
      <c r="G3534" s="25">
        <v>2</v>
      </c>
      <c r="H3534" s="19" t="str">
        <f t="shared" si="62"/>
        <v>Berkley Bridge Toward Va Beach Non-Summer Monday 2</v>
      </c>
      <c r="I3534" s="11">
        <f>+Berkley!C34</f>
        <v>277.61904761904759</v>
      </c>
    </row>
    <row r="3535" spans="1:9" x14ac:dyDescent="0.25">
      <c r="A3535" t="s">
        <v>65</v>
      </c>
      <c r="B3535" t="s">
        <v>50</v>
      </c>
      <c r="C3535" t="s">
        <v>81</v>
      </c>
      <c r="D3535" t="s">
        <v>12</v>
      </c>
      <c r="E3535" t="s">
        <v>1</v>
      </c>
      <c r="F3535" s="19">
        <v>0.125</v>
      </c>
      <c r="G3535" s="25">
        <v>3</v>
      </c>
      <c r="H3535" s="19" t="str">
        <f t="shared" si="62"/>
        <v>Berkley Bridge Toward Va Beach Non-Summer Monday 3</v>
      </c>
      <c r="I3535" s="14">
        <f>+Berkley!C35</f>
        <v>259.09523809523807</v>
      </c>
    </row>
    <row r="3536" spans="1:9" x14ac:dyDescent="0.25">
      <c r="A3536" t="s">
        <v>65</v>
      </c>
      <c r="B3536" t="s">
        <v>50</v>
      </c>
      <c r="C3536" t="s">
        <v>81</v>
      </c>
      <c r="D3536" t="s">
        <v>12</v>
      </c>
      <c r="E3536" t="s">
        <v>1</v>
      </c>
      <c r="F3536" s="19">
        <v>0.16666666666666699</v>
      </c>
      <c r="G3536" s="25">
        <v>4</v>
      </c>
      <c r="H3536" s="19" t="str">
        <f t="shared" si="62"/>
        <v>Berkley Bridge Toward Va Beach Non-Summer Monday 4</v>
      </c>
      <c r="I3536" s="11">
        <f>+Berkley!C36</f>
        <v>541.76190476190482</v>
      </c>
    </row>
    <row r="3537" spans="1:9" x14ac:dyDescent="0.25">
      <c r="A3537" t="s">
        <v>65</v>
      </c>
      <c r="B3537" t="s">
        <v>50</v>
      </c>
      <c r="C3537" t="s">
        <v>81</v>
      </c>
      <c r="D3537" t="s">
        <v>12</v>
      </c>
      <c r="E3537" t="s">
        <v>1</v>
      </c>
      <c r="F3537" s="19">
        <v>0.20833333333333301</v>
      </c>
      <c r="G3537" s="25">
        <v>5</v>
      </c>
      <c r="H3537" s="19" t="str">
        <f t="shared" si="62"/>
        <v>Berkley Bridge Toward Va Beach Non-Summer Monday 5</v>
      </c>
      <c r="I3537" s="14">
        <f>+Berkley!C37</f>
        <v>2057.9523809523807</v>
      </c>
    </row>
    <row r="3538" spans="1:9" x14ac:dyDescent="0.25">
      <c r="A3538" t="s">
        <v>65</v>
      </c>
      <c r="B3538" t="s">
        <v>50</v>
      </c>
      <c r="C3538" t="s">
        <v>81</v>
      </c>
      <c r="D3538" t="s">
        <v>12</v>
      </c>
      <c r="E3538" t="s">
        <v>1</v>
      </c>
      <c r="F3538" s="19">
        <v>0.25</v>
      </c>
      <c r="G3538" s="25">
        <v>6</v>
      </c>
      <c r="H3538" s="19" t="str">
        <f t="shared" si="62"/>
        <v>Berkley Bridge Toward Va Beach Non-Summer Monday 6</v>
      </c>
      <c r="I3538" s="11">
        <f>+Berkley!C38</f>
        <v>4285.0000000000009</v>
      </c>
    </row>
    <row r="3539" spans="1:9" x14ac:dyDescent="0.25">
      <c r="A3539" t="s">
        <v>65</v>
      </c>
      <c r="B3539" t="s">
        <v>50</v>
      </c>
      <c r="C3539" t="s">
        <v>81</v>
      </c>
      <c r="D3539" t="s">
        <v>12</v>
      </c>
      <c r="E3539" t="s">
        <v>1</v>
      </c>
      <c r="F3539" s="19">
        <v>0.29166666666666702</v>
      </c>
      <c r="G3539" s="25">
        <v>7</v>
      </c>
      <c r="H3539" s="19" t="str">
        <f t="shared" si="62"/>
        <v>Berkley Bridge Toward Va Beach Non-Summer Monday 7</v>
      </c>
      <c r="I3539" s="14">
        <f>+Berkley!C39</f>
        <v>5163.9047619047624</v>
      </c>
    </row>
    <row r="3540" spans="1:9" x14ac:dyDescent="0.25">
      <c r="A3540" t="s">
        <v>65</v>
      </c>
      <c r="B3540" t="s">
        <v>50</v>
      </c>
      <c r="C3540" t="s">
        <v>81</v>
      </c>
      <c r="D3540" t="s">
        <v>12</v>
      </c>
      <c r="E3540" t="s">
        <v>1</v>
      </c>
      <c r="F3540" s="19">
        <v>0.33333333333333298</v>
      </c>
      <c r="G3540" s="25">
        <v>8</v>
      </c>
      <c r="H3540" s="19" t="str">
        <f t="shared" si="62"/>
        <v>Berkley Bridge Toward Va Beach Non-Summer Monday 8</v>
      </c>
      <c r="I3540" s="11">
        <f>+Berkley!C40</f>
        <v>4769</v>
      </c>
    </row>
    <row r="3541" spans="1:9" x14ac:dyDescent="0.25">
      <c r="A3541" t="s">
        <v>65</v>
      </c>
      <c r="B3541" t="s">
        <v>50</v>
      </c>
      <c r="C3541" t="s">
        <v>81</v>
      </c>
      <c r="D3541" t="s">
        <v>12</v>
      </c>
      <c r="E3541" t="s">
        <v>1</v>
      </c>
      <c r="F3541" s="19">
        <v>0.375</v>
      </c>
      <c r="G3541" s="25">
        <v>9</v>
      </c>
      <c r="H3541" s="19" t="str">
        <f t="shared" si="62"/>
        <v>Berkley Bridge Toward Va Beach Non-Summer Monday 9</v>
      </c>
      <c r="I3541" s="14">
        <f>+Berkley!C41</f>
        <v>3319.2857142857142</v>
      </c>
    </row>
    <row r="3542" spans="1:9" x14ac:dyDescent="0.25">
      <c r="A3542" t="s">
        <v>65</v>
      </c>
      <c r="B3542" t="s">
        <v>50</v>
      </c>
      <c r="C3542" t="s">
        <v>81</v>
      </c>
      <c r="D3542" t="s">
        <v>12</v>
      </c>
      <c r="E3542" t="s">
        <v>1</v>
      </c>
      <c r="F3542" s="19">
        <v>0.41666666666666702</v>
      </c>
      <c r="G3542" s="25">
        <v>10</v>
      </c>
      <c r="H3542" s="19" t="str">
        <f t="shared" si="62"/>
        <v>Berkley Bridge Toward Va Beach Non-Summer Monday 10</v>
      </c>
      <c r="I3542" s="11">
        <f>+Berkley!C42</f>
        <v>3198.761904761905</v>
      </c>
    </row>
    <row r="3543" spans="1:9" x14ac:dyDescent="0.25">
      <c r="A3543" t="s">
        <v>65</v>
      </c>
      <c r="B3543" t="s">
        <v>50</v>
      </c>
      <c r="C3543" t="s">
        <v>81</v>
      </c>
      <c r="D3543" t="s">
        <v>12</v>
      </c>
      <c r="E3543" t="s">
        <v>1</v>
      </c>
      <c r="F3543" s="19">
        <v>0.45833333333333298</v>
      </c>
      <c r="G3543" s="25">
        <v>11</v>
      </c>
      <c r="H3543" s="19" t="str">
        <f t="shared" si="62"/>
        <v>Berkley Bridge Toward Va Beach Non-Summer Monday 11</v>
      </c>
      <c r="I3543" s="14">
        <f>+Berkley!C43</f>
        <v>3212.7619047619046</v>
      </c>
    </row>
    <row r="3544" spans="1:9" x14ac:dyDescent="0.25">
      <c r="A3544" t="s">
        <v>65</v>
      </c>
      <c r="B3544" t="s">
        <v>50</v>
      </c>
      <c r="C3544" t="s">
        <v>81</v>
      </c>
      <c r="D3544" t="s">
        <v>12</v>
      </c>
      <c r="E3544" t="s">
        <v>1</v>
      </c>
      <c r="F3544" s="19">
        <v>0.5</v>
      </c>
      <c r="G3544" s="25">
        <v>12</v>
      </c>
      <c r="H3544" s="19" t="str">
        <f t="shared" si="62"/>
        <v>Berkley Bridge Toward Va Beach Non-Summer Monday 12</v>
      </c>
      <c r="I3544" s="11">
        <f>+Berkley!C44</f>
        <v>3325</v>
      </c>
    </row>
    <row r="3545" spans="1:9" x14ac:dyDescent="0.25">
      <c r="A3545" t="s">
        <v>65</v>
      </c>
      <c r="B3545" t="s">
        <v>50</v>
      </c>
      <c r="C3545" t="s">
        <v>81</v>
      </c>
      <c r="D3545" t="s">
        <v>12</v>
      </c>
      <c r="E3545" t="s">
        <v>1</v>
      </c>
      <c r="F3545" s="19">
        <v>0.54166666666666696</v>
      </c>
      <c r="G3545" s="25">
        <v>13</v>
      </c>
      <c r="H3545" s="19" t="str">
        <f t="shared" si="62"/>
        <v>Berkley Bridge Toward Va Beach Non-Summer Monday 13</v>
      </c>
      <c r="I3545" s="14">
        <f>+Berkley!C45</f>
        <v>3156.333333333333</v>
      </c>
    </row>
    <row r="3546" spans="1:9" x14ac:dyDescent="0.25">
      <c r="A3546" t="s">
        <v>65</v>
      </c>
      <c r="B3546" t="s">
        <v>50</v>
      </c>
      <c r="C3546" t="s">
        <v>81</v>
      </c>
      <c r="D3546" t="s">
        <v>12</v>
      </c>
      <c r="E3546" t="s">
        <v>1</v>
      </c>
      <c r="F3546" s="19">
        <v>0.58333333333333304</v>
      </c>
      <c r="G3546" s="25">
        <v>14</v>
      </c>
      <c r="H3546" s="19" t="str">
        <f t="shared" si="62"/>
        <v>Berkley Bridge Toward Va Beach Non-Summer Monday 14</v>
      </c>
      <c r="I3546" s="11">
        <f>+Berkley!C46</f>
        <v>3507.7619047619041</v>
      </c>
    </row>
    <row r="3547" spans="1:9" x14ac:dyDescent="0.25">
      <c r="A3547" t="s">
        <v>65</v>
      </c>
      <c r="B3547" t="s">
        <v>50</v>
      </c>
      <c r="C3547" t="s">
        <v>81</v>
      </c>
      <c r="D3547" t="s">
        <v>12</v>
      </c>
      <c r="E3547" t="s">
        <v>1</v>
      </c>
      <c r="F3547" s="19">
        <v>0.625</v>
      </c>
      <c r="G3547" s="25">
        <v>15</v>
      </c>
      <c r="H3547" s="19" t="str">
        <f t="shared" si="62"/>
        <v>Berkley Bridge Toward Va Beach Non-Summer Monday 15</v>
      </c>
      <c r="I3547" s="14">
        <f>+Berkley!C47</f>
        <v>4064.4761904761908</v>
      </c>
    </row>
    <row r="3548" spans="1:9" x14ac:dyDescent="0.25">
      <c r="A3548" t="s">
        <v>65</v>
      </c>
      <c r="B3548" t="s">
        <v>50</v>
      </c>
      <c r="C3548" t="s">
        <v>81</v>
      </c>
      <c r="D3548" t="s">
        <v>12</v>
      </c>
      <c r="E3548" t="s">
        <v>1</v>
      </c>
      <c r="F3548" s="19">
        <v>0.66666666666666696</v>
      </c>
      <c r="G3548" s="25">
        <v>16</v>
      </c>
      <c r="H3548" s="19" t="str">
        <f t="shared" si="62"/>
        <v>Berkley Bridge Toward Va Beach Non-Summer Monday 16</v>
      </c>
      <c r="I3548" s="11">
        <f>+Berkley!C48</f>
        <v>4145.7619047619046</v>
      </c>
    </row>
    <row r="3549" spans="1:9" x14ac:dyDescent="0.25">
      <c r="A3549" t="s">
        <v>65</v>
      </c>
      <c r="B3549" t="s">
        <v>50</v>
      </c>
      <c r="C3549" t="s">
        <v>81</v>
      </c>
      <c r="D3549" t="s">
        <v>12</v>
      </c>
      <c r="E3549" t="s">
        <v>1</v>
      </c>
      <c r="F3549" s="19">
        <v>0.70833333333333304</v>
      </c>
      <c r="G3549" s="25">
        <v>17</v>
      </c>
      <c r="H3549" s="19" t="str">
        <f t="shared" si="62"/>
        <v>Berkley Bridge Toward Va Beach Non-Summer Monday 17</v>
      </c>
      <c r="I3549" s="14">
        <f>+Berkley!C49</f>
        <v>3797.1904761904761</v>
      </c>
    </row>
    <row r="3550" spans="1:9" x14ac:dyDescent="0.25">
      <c r="A3550" t="s">
        <v>65</v>
      </c>
      <c r="B3550" t="s">
        <v>50</v>
      </c>
      <c r="C3550" t="s">
        <v>81</v>
      </c>
      <c r="D3550" t="s">
        <v>12</v>
      </c>
      <c r="E3550" t="s">
        <v>1</v>
      </c>
      <c r="F3550" s="19">
        <v>0.75</v>
      </c>
      <c r="G3550" s="25">
        <v>18</v>
      </c>
      <c r="H3550" s="19" t="str">
        <f t="shared" si="62"/>
        <v>Berkley Bridge Toward Va Beach Non-Summer Monday 18</v>
      </c>
      <c r="I3550" s="11">
        <f>+Berkley!C50</f>
        <v>2948.1904761904766</v>
      </c>
    </row>
    <row r="3551" spans="1:9" x14ac:dyDescent="0.25">
      <c r="A3551" t="s">
        <v>65</v>
      </c>
      <c r="B3551" t="s">
        <v>50</v>
      </c>
      <c r="C3551" t="s">
        <v>81</v>
      </c>
      <c r="D3551" t="s">
        <v>12</v>
      </c>
      <c r="E3551" t="s">
        <v>1</v>
      </c>
      <c r="F3551" s="19">
        <v>0.79166666666666696</v>
      </c>
      <c r="G3551" s="25">
        <v>19</v>
      </c>
      <c r="H3551" s="19" t="str">
        <f t="shared" si="62"/>
        <v>Berkley Bridge Toward Va Beach Non-Summer Monday 19</v>
      </c>
      <c r="I3551" s="14">
        <f>+Berkley!C51</f>
        <v>2045.3333333333333</v>
      </c>
    </row>
    <row r="3552" spans="1:9" x14ac:dyDescent="0.25">
      <c r="A3552" t="s">
        <v>65</v>
      </c>
      <c r="B3552" t="s">
        <v>50</v>
      </c>
      <c r="C3552" t="s">
        <v>81</v>
      </c>
      <c r="D3552" t="s">
        <v>12</v>
      </c>
      <c r="E3552" t="s">
        <v>1</v>
      </c>
      <c r="F3552" s="19">
        <v>0.83333333333333304</v>
      </c>
      <c r="G3552" s="25">
        <v>20</v>
      </c>
      <c r="H3552" s="19" t="str">
        <f t="shared" si="62"/>
        <v>Berkley Bridge Toward Va Beach Non-Summer Monday 20</v>
      </c>
      <c r="I3552" s="11">
        <f>+Berkley!C52</f>
        <v>1598.9999999999998</v>
      </c>
    </row>
    <row r="3553" spans="1:9" x14ac:dyDescent="0.25">
      <c r="A3553" t="s">
        <v>65</v>
      </c>
      <c r="B3553" t="s">
        <v>50</v>
      </c>
      <c r="C3553" t="s">
        <v>81</v>
      </c>
      <c r="D3553" t="s">
        <v>12</v>
      </c>
      <c r="E3553" t="s">
        <v>1</v>
      </c>
      <c r="F3553" s="19">
        <v>0.875</v>
      </c>
      <c r="G3553" s="25">
        <v>21</v>
      </c>
      <c r="H3553" s="19" t="str">
        <f t="shared" si="62"/>
        <v>Berkley Bridge Toward Va Beach Non-Summer Monday 21</v>
      </c>
      <c r="I3553" s="14">
        <f>+Berkley!C53</f>
        <v>1376.5714285714284</v>
      </c>
    </row>
    <row r="3554" spans="1:9" x14ac:dyDescent="0.25">
      <c r="A3554" t="s">
        <v>65</v>
      </c>
      <c r="B3554" t="s">
        <v>50</v>
      </c>
      <c r="C3554" t="s">
        <v>81</v>
      </c>
      <c r="D3554" t="s">
        <v>12</v>
      </c>
      <c r="E3554" t="s">
        <v>1</v>
      </c>
      <c r="F3554" s="19">
        <v>0.91666666666666696</v>
      </c>
      <c r="G3554" s="25">
        <v>22</v>
      </c>
      <c r="H3554" s="19" t="str">
        <f t="shared" si="62"/>
        <v>Berkley Bridge Toward Va Beach Non-Summer Monday 22</v>
      </c>
      <c r="I3554" s="11">
        <f>+Berkley!C54</f>
        <v>1139.0476190476193</v>
      </c>
    </row>
    <row r="3555" spans="1:9" ht="15.75" thickBot="1" x14ac:dyDescent="0.3">
      <c r="A3555" t="s">
        <v>65</v>
      </c>
      <c r="B3555" t="s">
        <v>50</v>
      </c>
      <c r="C3555" t="s">
        <v>81</v>
      </c>
      <c r="D3555" t="s">
        <v>12</v>
      </c>
      <c r="E3555" t="s">
        <v>1</v>
      </c>
      <c r="F3555" s="19">
        <v>0.95833333333333304</v>
      </c>
      <c r="G3555" s="25">
        <v>23</v>
      </c>
      <c r="H3555" s="19" t="str">
        <f t="shared" si="62"/>
        <v>Berkley Bridge Toward Va Beach Non-Summer Monday 23</v>
      </c>
      <c r="I3555" s="16">
        <f>+Berkley!C55</f>
        <v>784.28571428571433</v>
      </c>
    </row>
    <row r="3556" spans="1:9" x14ac:dyDescent="0.25">
      <c r="A3556" t="s">
        <v>65</v>
      </c>
      <c r="B3556" t="s">
        <v>50</v>
      </c>
      <c r="C3556" t="s">
        <v>81</v>
      </c>
      <c r="D3556" t="s">
        <v>12</v>
      </c>
      <c r="E3556" t="s">
        <v>2</v>
      </c>
      <c r="F3556" s="19">
        <v>0</v>
      </c>
      <c r="G3556" s="25">
        <v>0</v>
      </c>
      <c r="H3556" s="19" t="str">
        <f t="shared" si="62"/>
        <v>Berkley Bridge Toward Va Beach Non-Summer Tuesday 0</v>
      </c>
      <c r="I3556" s="12">
        <f>+Berkley!D32</f>
        <v>506.85714285714289</v>
      </c>
    </row>
    <row r="3557" spans="1:9" x14ac:dyDescent="0.25">
      <c r="A3557" t="s">
        <v>65</v>
      </c>
      <c r="B3557" t="s">
        <v>50</v>
      </c>
      <c r="C3557" t="s">
        <v>81</v>
      </c>
      <c r="D3557" t="s">
        <v>12</v>
      </c>
      <c r="E3557" t="s">
        <v>2</v>
      </c>
      <c r="F3557" s="19">
        <v>4.1666666666666664E-2</v>
      </c>
      <c r="G3557" s="25">
        <v>1</v>
      </c>
      <c r="H3557" s="19" t="str">
        <f t="shared" ref="H3557:H3620" si="63">+CONCATENATE(A3557," ",C3557," ",D3557," ",E3557," ",G3557)</f>
        <v>Berkley Bridge Toward Va Beach Non-Summer Tuesday 1</v>
      </c>
      <c r="I3557" s="14">
        <f>+Berkley!D33</f>
        <v>295.8095238095238</v>
      </c>
    </row>
    <row r="3558" spans="1:9" x14ac:dyDescent="0.25">
      <c r="A3558" t="s">
        <v>65</v>
      </c>
      <c r="B3558" t="s">
        <v>50</v>
      </c>
      <c r="C3558" t="s">
        <v>81</v>
      </c>
      <c r="D3558" t="s">
        <v>12</v>
      </c>
      <c r="E3558" t="s">
        <v>2</v>
      </c>
      <c r="F3558" s="19">
        <v>8.3333333333333329E-2</v>
      </c>
      <c r="G3558" s="25">
        <v>2</v>
      </c>
      <c r="H3558" s="19" t="str">
        <f t="shared" si="63"/>
        <v>Berkley Bridge Toward Va Beach Non-Summer Tuesday 2</v>
      </c>
      <c r="I3558" s="12">
        <f>+Berkley!D34</f>
        <v>244.23809523809524</v>
      </c>
    </row>
    <row r="3559" spans="1:9" x14ac:dyDescent="0.25">
      <c r="A3559" t="s">
        <v>65</v>
      </c>
      <c r="B3559" t="s">
        <v>50</v>
      </c>
      <c r="C3559" t="s">
        <v>81</v>
      </c>
      <c r="D3559" t="s">
        <v>12</v>
      </c>
      <c r="E3559" t="s">
        <v>2</v>
      </c>
      <c r="F3559" s="19">
        <v>0.125</v>
      </c>
      <c r="G3559" s="25">
        <v>3</v>
      </c>
      <c r="H3559" s="19" t="str">
        <f t="shared" si="63"/>
        <v>Berkley Bridge Toward Va Beach Non-Summer Tuesday 3</v>
      </c>
      <c r="I3559" s="14">
        <f>+Berkley!D35</f>
        <v>280.00000000000006</v>
      </c>
    </row>
    <row r="3560" spans="1:9" x14ac:dyDescent="0.25">
      <c r="A3560" t="s">
        <v>65</v>
      </c>
      <c r="B3560" t="s">
        <v>50</v>
      </c>
      <c r="C3560" t="s">
        <v>81</v>
      </c>
      <c r="D3560" t="s">
        <v>12</v>
      </c>
      <c r="E3560" t="s">
        <v>2</v>
      </c>
      <c r="F3560" s="19">
        <v>0.16666666666666699</v>
      </c>
      <c r="G3560" s="25">
        <v>4</v>
      </c>
      <c r="H3560" s="19" t="str">
        <f t="shared" si="63"/>
        <v>Berkley Bridge Toward Va Beach Non-Summer Tuesday 4</v>
      </c>
      <c r="I3560" s="12">
        <f>+Berkley!D36</f>
        <v>537.90476190476193</v>
      </c>
    </row>
    <row r="3561" spans="1:9" x14ac:dyDescent="0.25">
      <c r="A3561" t="s">
        <v>65</v>
      </c>
      <c r="B3561" t="s">
        <v>50</v>
      </c>
      <c r="C3561" t="s">
        <v>81</v>
      </c>
      <c r="D3561" t="s">
        <v>12</v>
      </c>
      <c r="E3561" t="s">
        <v>2</v>
      </c>
      <c r="F3561" s="19">
        <v>0.20833333333333301</v>
      </c>
      <c r="G3561" s="25">
        <v>5</v>
      </c>
      <c r="H3561" s="19" t="str">
        <f t="shared" si="63"/>
        <v>Berkley Bridge Toward Va Beach Non-Summer Tuesday 5</v>
      </c>
      <c r="I3561" s="14">
        <f>+Berkley!D37</f>
        <v>2236.3809523809527</v>
      </c>
    </row>
    <row r="3562" spans="1:9" x14ac:dyDescent="0.25">
      <c r="A3562" t="s">
        <v>65</v>
      </c>
      <c r="B3562" t="s">
        <v>50</v>
      </c>
      <c r="C3562" t="s">
        <v>81</v>
      </c>
      <c r="D3562" t="s">
        <v>12</v>
      </c>
      <c r="E3562" t="s">
        <v>2</v>
      </c>
      <c r="F3562" s="19">
        <v>0.25</v>
      </c>
      <c r="G3562" s="25">
        <v>6</v>
      </c>
      <c r="H3562" s="19" t="str">
        <f t="shared" si="63"/>
        <v>Berkley Bridge Toward Va Beach Non-Summer Tuesday 6</v>
      </c>
      <c r="I3562" s="12">
        <f>+Berkley!D38</f>
        <v>4711.9523809523807</v>
      </c>
    </row>
    <row r="3563" spans="1:9" x14ac:dyDescent="0.25">
      <c r="A3563" t="s">
        <v>65</v>
      </c>
      <c r="B3563" t="s">
        <v>50</v>
      </c>
      <c r="C3563" t="s">
        <v>81</v>
      </c>
      <c r="D3563" t="s">
        <v>12</v>
      </c>
      <c r="E3563" t="s">
        <v>2</v>
      </c>
      <c r="F3563" s="19">
        <v>0.29166666666666702</v>
      </c>
      <c r="G3563" s="25">
        <v>7</v>
      </c>
      <c r="H3563" s="19" t="str">
        <f t="shared" si="63"/>
        <v>Berkley Bridge Toward Va Beach Non-Summer Tuesday 7</v>
      </c>
      <c r="I3563" s="14">
        <f>+Berkley!D39</f>
        <v>5593.9047619047624</v>
      </c>
    </row>
    <row r="3564" spans="1:9" x14ac:dyDescent="0.25">
      <c r="A3564" t="s">
        <v>65</v>
      </c>
      <c r="B3564" t="s">
        <v>50</v>
      </c>
      <c r="C3564" t="s">
        <v>81</v>
      </c>
      <c r="D3564" t="s">
        <v>12</v>
      </c>
      <c r="E3564" t="s">
        <v>2</v>
      </c>
      <c r="F3564" s="19">
        <v>0.33333333333333298</v>
      </c>
      <c r="G3564" s="25">
        <v>8</v>
      </c>
      <c r="H3564" s="19" t="str">
        <f t="shared" si="63"/>
        <v>Berkley Bridge Toward Va Beach Non-Summer Tuesday 8</v>
      </c>
      <c r="I3564" s="12">
        <f>+Berkley!D40</f>
        <v>5213.0952380952376</v>
      </c>
    </row>
    <row r="3565" spans="1:9" x14ac:dyDescent="0.25">
      <c r="A3565" t="s">
        <v>65</v>
      </c>
      <c r="B3565" t="s">
        <v>50</v>
      </c>
      <c r="C3565" t="s">
        <v>81</v>
      </c>
      <c r="D3565" t="s">
        <v>12</v>
      </c>
      <c r="E3565" t="s">
        <v>2</v>
      </c>
      <c r="F3565" s="19">
        <v>0.375</v>
      </c>
      <c r="G3565" s="25">
        <v>9</v>
      </c>
      <c r="H3565" s="19" t="str">
        <f t="shared" si="63"/>
        <v>Berkley Bridge Toward Va Beach Non-Summer Tuesday 9</v>
      </c>
      <c r="I3565" s="14">
        <f>+Berkley!D41</f>
        <v>3684.0952380952376</v>
      </c>
    </row>
    <row r="3566" spans="1:9" x14ac:dyDescent="0.25">
      <c r="A3566" t="s">
        <v>65</v>
      </c>
      <c r="B3566" t="s">
        <v>50</v>
      </c>
      <c r="C3566" t="s">
        <v>81</v>
      </c>
      <c r="D3566" t="s">
        <v>12</v>
      </c>
      <c r="E3566" t="s">
        <v>2</v>
      </c>
      <c r="F3566" s="19">
        <v>0.41666666666666702</v>
      </c>
      <c r="G3566" s="25">
        <v>10</v>
      </c>
      <c r="H3566" s="19" t="str">
        <f t="shared" si="63"/>
        <v>Berkley Bridge Toward Va Beach Non-Summer Tuesday 10</v>
      </c>
      <c r="I3566" s="12">
        <f>+Berkley!D42</f>
        <v>3421.9047619047624</v>
      </c>
    </row>
    <row r="3567" spans="1:9" x14ac:dyDescent="0.25">
      <c r="A3567" t="s">
        <v>65</v>
      </c>
      <c r="B3567" t="s">
        <v>50</v>
      </c>
      <c r="C3567" t="s">
        <v>81</v>
      </c>
      <c r="D3567" t="s">
        <v>12</v>
      </c>
      <c r="E3567" t="s">
        <v>2</v>
      </c>
      <c r="F3567" s="19">
        <v>0.45833333333333298</v>
      </c>
      <c r="G3567" s="25">
        <v>11</v>
      </c>
      <c r="H3567" s="19" t="str">
        <f t="shared" si="63"/>
        <v>Berkley Bridge Toward Va Beach Non-Summer Tuesday 11</v>
      </c>
      <c r="I3567" s="14">
        <f>+Berkley!D43</f>
        <v>3273.0476190476188</v>
      </c>
    </row>
    <row r="3568" spans="1:9" x14ac:dyDescent="0.25">
      <c r="A3568" t="s">
        <v>65</v>
      </c>
      <c r="B3568" t="s">
        <v>50</v>
      </c>
      <c r="C3568" t="s">
        <v>81</v>
      </c>
      <c r="D3568" t="s">
        <v>12</v>
      </c>
      <c r="E3568" t="s">
        <v>2</v>
      </c>
      <c r="F3568" s="19">
        <v>0.5</v>
      </c>
      <c r="G3568" s="25">
        <v>12</v>
      </c>
      <c r="H3568" s="19" t="str">
        <f t="shared" si="63"/>
        <v>Berkley Bridge Toward Va Beach Non-Summer Tuesday 12</v>
      </c>
      <c r="I3568" s="12">
        <f>+Berkley!D44</f>
        <v>3335.6666666666665</v>
      </c>
    </row>
    <row r="3569" spans="1:9" x14ac:dyDescent="0.25">
      <c r="A3569" t="s">
        <v>65</v>
      </c>
      <c r="B3569" t="s">
        <v>50</v>
      </c>
      <c r="C3569" t="s">
        <v>81</v>
      </c>
      <c r="D3569" t="s">
        <v>12</v>
      </c>
      <c r="E3569" t="s">
        <v>2</v>
      </c>
      <c r="F3569" s="19">
        <v>0.54166666666666696</v>
      </c>
      <c r="G3569" s="25">
        <v>13</v>
      </c>
      <c r="H3569" s="19" t="str">
        <f t="shared" si="63"/>
        <v>Berkley Bridge Toward Va Beach Non-Summer Tuesday 13</v>
      </c>
      <c r="I3569" s="14">
        <f>+Berkley!D45</f>
        <v>3227.8571428571427</v>
      </c>
    </row>
    <row r="3570" spans="1:9" x14ac:dyDescent="0.25">
      <c r="A3570" t="s">
        <v>65</v>
      </c>
      <c r="B3570" t="s">
        <v>50</v>
      </c>
      <c r="C3570" t="s">
        <v>81</v>
      </c>
      <c r="D3570" t="s">
        <v>12</v>
      </c>
      <c r="E3570" t="s">
        <v>2</v>
      </c>
      <c r="F3570" s="19">
        <v>0.58333333333333304</v>
      </c>
      <c r="G3570" s="25">
        <v>14</v>
      </c>
      <c r="H3570" s="19" t="str">
        <f t="shared" si="63"/>
        <v>Berkley Bridge Toward Va Beach Non-Summer Tuesday 14</v>
      </c>
      <c r="I3570" s="12">
        <f>+Berkley!D46</f>
        <v>3540.6666666666665</v>
      </c>
    </row>
    <row r="3571" spans="1:9" x14ac:dyDescent="0.25">
      <c r="A3571" t="s">
        <v>65</v>
      </c>
      <c r="B3571" t="s">
        <v>50</v>
      </c>
      <c r="C3571" t="s">
        <v>81</v>
      </c>
      <c r="D3571" t="s">
        <v>12</v>
      </c>
      <c r="E3571" t="s">
        <v>2</v>
      </c>
      <c r="F3571" s="19">
        <v>0.625</v>
      </c>
      <c r="G3571" s="25">
        <v>15</v>
      </c>
      <c r="H3571" s="19" t="str">
        <f t="shared" si="63"/>
        <v>Berkley Bridge Toward Va Beach Non-Summer Tuesday 15</v>
      </c>
      <c r="I3571" s="14">
        <f>+Berkley!D47</f>
        <v>4261.9047619047624</v>
      </c>
    </row>
    <row r="3572" spans="1:9" x14ac:dyDescent="0.25">
      <c r="A3572" t="s">
        <v>65</v>
      </c>
      <c r="B3572" t="s">
        <v>50</v>
      </c>
      <c r="C3572" t="s">
        <v>81</v>
      </c>
      <c r="D3572" t="s">
        <v>12</v>
      </c>
      <c r="E3572" t="s">
        <v>2</v>
      </c>
      <c r="F3572" s="19">
        <v>0.66666666666666696</v>
      </c>
      <c r="G3572" s="25">
        <v>16</v>
      </c>
      <c r="H3572" s="19" t="str">
        <f t="shared" si="63"/>
        <v>Berkley Bridge Toward Va Beach Non-Summer Tuesday 16</v>
      </c>
      <c r="I3572" s="12">
        <f>+Berkley!D48</f>
        <v>4345.3333333333339</v>
      </c>
    </row>
    <row r="3573" spans="1:9" x14ac:dyDescent="0.25">
      <c r="A3573" t="s">
        <v>65</v>
      </c>
      <c r="B3573" t="s">
        <v>50</v>
      </c>
      <c r="C3573" t="s">
        <v>81</v>
      </c>
      <c r="D3573" t="s">
        <v>12</v>
      </c>
      <c r="E3573" t="s">
        <v>2</v>
      </c>
      <c r="F3573" s="19">
        <v>0.70833333333333304</v>
      </c>
      <c r="G3573" s="25">
        <v>17</v>
      </c>
      <c r="H3573" s="19" t="str">
        <f t="shared" si="63"/>
        <v>Berkley Bridge Toward Va Beach Non-Summer Tuesday 17</v>
      </c>
      <c r="I3573" s="14">
        <f>+Berkley!D49</f>
        <v>4085.7142857142853</v>
      </c>
    </row>
    <row r="3574" spans="1:9" x14ac:dyDescent="0.25">
      <c r="A3574" t="s">
        <v>65</v>
      </c>
      <c r="B3574" t="s">
        <v>50</v>
      </c>
      <c r="C3574" t="s">
        <v>81</v>
      </c>
      <c r="D3574" t="s">
        <v>12</v>
      </c>
      <c r="E3574" t="s">
        <v>2</v>
      </c>
      <c r="F3574" s="19">
        <v>0.75</v>
      </c>
      <c r="G3574" s="25">
        <v>18</v>
      </c>
      <c r="H3574" s="19" t="str">
        <f t="shared" si="63"/>
        <v>Berkley Bridge Toward Va Beach Non-Summer Tuesday 18</v>
      </c>
      <c r="I3574" s="12">
        <f>+Berkley!D50</f>
        <v>3270.2857142857147</v>
      </c>
    </row>
    <row r="3575" spans="1:9" x14ac:dyDescent="0.25">
      <c r="A3575" t="s">
        <v>65</v>
      </c>
      <c r="B3575" t="s">
        <v>50</v>
      </c>
      <c r="C3575" t="s">
        <v>81</v>
      </c>
      <c r="D3575" t="s">
        <v>12</v>
      </c>
      <c r="E3575" t="s">
        <v>2</v>
      </c>
      <c r="F3575" s="19">
        <v>0.79166666666666696</v>
      </c>
      <c r="G3575" s="25">
        <v>19</v>
      </c>
      <c r="H3575" s="19" t="str">
        <f t="shared" si="63"/>
        <v>Berkley Bridge Toward Va Beach Non-Summer Tuesday 19</v>
      </c>
      <c r="I3575" s="14">
        <f>+Berkley!D51</f>
        <v>2131.7285714285713</v>
      </c>
    </row>
    <row r="3576" spans="1:9" x14ac:dyDescent="0.25">
      <c r="A3576" t="s">
        <v>65</v>
      </c>
      <c r="B3576" t="s">
        <v>50</v>
      </c>
      <c r="C3576" t="s">
        <v>81</v>
      </c>
      <c r="D3576" t="s">
        <v>12</v>
      </c>
      <c r="E3576" t="s">
        <v>2</v>
      </c>
      <c r="F3576" s="19">
        <v>0.83333333333333304</v>
      </c>
      <c r="G3576" s="25">
        <v>20</v>
      </c>
      <c r="H3576" s="19" t="str">
        <f t="shared" si="63"/>
        <v>Berkley Bridge Toward Va Beach Non-Summer Tuesday 20</v>
      </c>
      <c r="I3576" s="12">
        <f>+Berkley!D52</f>
        <v>1703.8095238095239</v>
      </c>
    </row>
    <row r="3577" spans="1:9" x14ac:dyDescent="0.25">
      <c r="A3577" t="s">
        <v>65</v>
      </c>
      <c r="B3577" t="s">
        <v>50</v>
      </c>
      <c r="C3577" t="s">
        <v>81</v>
      </c>
      <c r="D3577" t="s">
        <v>12</v>
      </c>
      <c r="E3577" t="s">
        <v>2</v>
      </c>
      <c r="F3577" s="19">
        <v>0.875</v>
      </c>
      <c r="G3577" s="25">
        <v>21</v>
      </c>
      <c r="H3577" s="19" t="str">
        <f t="shared" si="63"/>
        <v>Berkley Bridge Toward Va Beach Non-Summer Tuesday 21</v>
      </c>
      <c r="I3577" s="14">
        <f>+Berkley!D53</f>
        <v>1491.4761904761906</v>
      </c>
    </row>
    <row r="3578" spans="1:9" x14ac:dyDescent="0.25">
      <c r="A3578" t="s">
        <v>65</v>
      </c>
      <c r="B3578" t="s">
        <v>50</v>
      </c>
      <c r="C3578" t="s">
        <v>81</v>
      </c>
      <c r="D3578" t="s">
        <v>12</v>
      </c>
      <c r="E3578" t="s">
        <v>2</v>
      </c>
      <c r="F3578" s="19">
        <v>0.91666666666666696</v>
      </c>
      <c r="G3578" s="25">
        <v>22</v>
      </c>
      <c r="H3578" s="19" t="str">
        <f t="shared" si="63"/>
        <v>Berkley Bridge Toward Va Beach Non-Summer Tuesday 22</v>
      </c>
      <c r="I3578" s="12">
        <f>+Berkley!D54</f>
        <v>1140.1428571428571</v>
      </c>
    </row>
    <row r="3579" spans="1:9" ht="15.75" thickBot="1" x14ac:dyDescent="0.3">
      <c r="A3579" t="s">
        <v>65</v>
      </c>
      <c r="B3579" t="s">
        <v>50</v>
      </c>
      <c r="C3579" t="s">
        <v>81</v>
      </c>
      <c r="D3579" t="s">
        <v>12</v>
      </c>
      <c r="E3579" t="s">
        <v>2</v>
      </c>
      <c r="F3579" s="19">
        <v>0.95833333333333304</v>
      </c>
      <c r="G3579" s="25">
        <v>23</v>
      </c>
      <c r="H3579" s="19" t="str">
        <f t="shared" si="63"/>
        <v>Berkley Bridge Toward Va Beach Non-Summer Tuesday 23</v>
      </c>
      <c r="I3579" s="16">
        <f>+Berkley!D55</f>
        <v>844.19047619047615</v>
      </c>
    </row>
    <row r="3580" spans="1:9" x14ac:dyDescent="0.25">
      <c r="A3580" t="s">
        <v>65</v>
      </c>
      <c r="B3580" t="s">
        <v>50</v>
      </c>
      <c r="C3580" t="s">
        <v>81</v>
      </c>
      <c r="D3580" t="s">
        <v>12</v>
      </c>
      <c r="E3580" t="s">
        <v>3</v>
      </c>
      <c r="F3580" s="19">
        <v>0</v>
      </c>
      <c r="G3580" s="25">
        <v>0</v>
      </c>
      <c r="H3580" s="19" t="str">
        <f t="shared" si="63"/>
        <v>Berkley Bridge Toward Va Beach Non-Summer Wednesday 0</v>
      </c>
      <c r="I3580" s="11">
        <f>+Berkley!E32</f>
        <v>515.65714285714284</v>
      </c>
    </row>
    <row r="3581" spans="1:9" x14ac:dyDescent="0.25">
      <c r="A3581" t="s">
        <v>65</v>
      </c>
      <c r="B3581" t="s">
        <v>50</v>
      </c>
      <c r="C3581" t="s">
        <v>81</v>
      </c>
      <c r="D3581" t="s">
        <v>12</v>
      </c>
      <c r="E3581" t="s">
        <v>3</v>
      </c>
      <c r="F3581" s="19">
        <v>4.1666666666666664E-2</v>
      </c>
      <c r="G3581" s="25">
        <v>1</v>
      </c>
      <c r="H3581" s="19" t="str">
        <f t="shared" si="63"/>
        <v>Berkley Bridge Toward Va Beach Non-Summer Wednesday 1</v>
      </c>
      <c r="I3581" s="14">
        <f>+Berkley!E33</f>
        <v>295.76190476190476</v>
      </c>
    </row>
    <row r="3582" spans="1:9" x14ac:dyDescent="0.25">
      <c r="A3582" t="s">
        <v>65</v>
      </c>
      <c r="B3582" t="s">
        <v>50</v>
      </c>
      <c r="C3582" t="s">
        <v>81</v>
      </c>
      <c r="D3582" t="s">
        <v>12</v>
      </c>
      <c r="E3582" t="s">
        <v>3</v>
      </c>
      <c r="F3582" s="19">
        <v>8.3333333333333329E-2</v>
      </c>
      <c r="G3582" s="25">
        <v>2</v>
      </c>
      <c r="H3582" s="19" t="str">
        <f t="shared" si="63"/>
        <v>Berkley Bridge Toward Va Beach Non-Summer Wednesday 2</v>
      </c>
      <c r="I3582" s="11">
        <f>+Berkley!E34</f>
        <v>254.0952380952381</v>
      </c>
    </row>
    <row r="3583" spans="1:9" x14ac:dyDescent="0.25">
      <c r="A3583" t="s">
        <v>65</v>
      </c>
      <c r="B3583" t="s">
        <v>50</v>
      </c>
      <c r="C3583" t="s">
        <v>81</v>
      </c>
      <c r="D3583" t="s">
        <v>12</v>
      </c>
      <c r="E3583" t="s">
        <v>3</v>
      </c>
      <c r="F3583" s="19">
        <v>0.125</v>
      </c>
      <c r="G3583" s="25">
        <v>3</v>
      </c>
      <c r="H3583" s="19" t="str">
        <f t="shared" si="63"/>
        <v>Berkley Bridge Toward Va Beach Non-Summer Wednesday 3</v>
      </c>
      <c r="I3583" s="14">
        <f>+Berkley!E35</f>
        <v>279.8095238095238</v>
      </c>
    </row>
    <row r="3584" spans="1:9" x14ac:dyDescent="0.25">
      <c r="A3584" t="s">
        <v>65</v>
      </c>
      <c r="B3584" t="s">
        <v>50</v>
      </c>
      <c r="C3584" t="s">
        <v>81</v>
      </c>
      <c r="D3584" t="s">
        <v>12</v>
      </c>
      <c r="E3584" t="s">
        <v>3</v>
      </c>
      <c r="F3584" s="19">
        <v>0.16666666666666699</v>
      </c>
      <c r="G3584" s="25">
        <v>4</v>
      </c>
      <c r="H3584" s="19" t="str">
        <f t="shared" si="63"/>
        <v>Berkley Bridge Toward Va Beach Non-Summer Wednesday 4</v>
      </c>
      <c r="I3584" s="11">
        <f>+Berkley!E36</f>
        <v>539.47619047619048</v>
      </c>
    </row>
    <row r="3585" spans="1:9" x14ac:dyDescent="0.25">
      <c r="A3585" t="s">
        <v>65</v>
      </c>
      <c r="B3585" t="s">
        <v>50</v>
      </c>
      <c r="C3585" t="s">
        <v>81</v>
      </c>
      <c r="D3585" t="s">
        <v>12</v>
      </c>
      <c r="E3585" t="s">
        <v>3</v>
      </c>
      <c r="F3585" s="19">
        <v>0.20833333333333301</v>
      </c>
      <c r="G3585" s="25">
        <v>5</v>
      </c>
      <c r="H3585" s="19" t="str">
        <f t="shared" si="63"/>
        <v>Berkley Bridge Toward Va Beach Non-Summer Wednesday 5</v>
      </c>
      <c r="I3585" s="14">
        <f>+Berkley!E37</f>
        <v>2260.3333333333335</v>
      </c>
    </row>
    <row r="3586" spans="1:9" x14ac:dyDescent="0.25">
      <c r="A3586" t="s">
        <v>65</v>
      </c>
      <c r="B3586" t="s">
        <v>50</v>
      </c>
      <c r="C3586" t="s">
        <v>81</v>
      </c>
      <c r="D3586" t="s">
        <v>12</v>
      </c>
      <c r="E3586" t="s">
        <v>3</v>
      </c>
      <c r="F3586" s="19">
        <v>0.25</v>
      </c>
      <c r="G3586" s="25">
        <v>6</v>
      </c>
      <c r="H3586" s="19" t="str">
        <f t="shared" si="63"/>
        <v>Berkley Bridge Toward Va Beach Non-Summer Wednesday 6</v>
      </c>
      <c r="I3586" s="11">
        <f>+Berkley!E38</f>
        <v>4742.8095238095229</v>
      </c>
    </row>
    <row r="3587" spans="1:9" x14ac:dyDescent="0.25">
      <c r="A3587" t="s">
        <v>65</v>
      </c>
      <c r="B3587" t="s">
        <v>50</v>
      </c>
      <c r="C3587" t="s">
        <v>81</v>
      </c>
      <c r="D3587" t="s">
        <v>12</v>
      </c>
      <c r="E3587" t="s">
        <v>3</v>
      </c>
      <c r="F3587" s="19">
        <v>0.29166666666666702</v>
      </c>
      <c r="G3587" s="25">
        <v>7</v>
      </c>
      <c r="H3587" s="19" t="str">
        <f t="shared" si="63"/>
        <v>Berkley Bridge Toward Va Beach Non-Summer Wednesday 7</v>
      </c>
      <c r="I3587" s="14">
        <f>+Berkley!E39</f>
        <v>5532.2380952380963</v>
      </c>
    </row>
    <row r="3588" spans="1:9" x14ac:dyDescent="0.25">
      <c r="A3588" t="s">
        <v>65</v>
      </c>
      <c r="B3588" t="s">
        <v>50</v>
      </c>
      <c r="C3588" t="s">
        <v>81</v>
      </c>
      <c r="D3588" t="s">
        <v>12</v>
      </c>
      <c r="E3588" t="s">
        <v>3</v>
      </c>
      <c r="F3588" s="19">
        <v>0.33333333333333298</v>
      </c>
      <c r="G3588" s="25">
        <v>8</v>
      </c>
      <c r="H3588" s="19" t="str">
        <f t="shared" si="63"/>
        <v>Berkley Bridge Toward Va Beach Non-Summer Wednesday 8</v>
      </c>
      <c r="I3588" s="11">
        <f>+Berkley!E40</f>
        <v>5048.0952380952394</v>
      </c>
    </row>
    <row r="3589" spans="1:9" x14ac:dyDescent="0.25">
      <c r="A3589" t="s">
        <v>65</v>
      </c>
      <c r="B3589" t="s">
        <v>50</v>
      </c>
      <c r="C3589" t="s">
        <v>81</v>
      </c>
      <c r="D3589" t="s">
        <v>12</v>
      </c>
      <c r="E3589" t="s">
        <v>3</v>
      </c>
      <c r="F3589" s="19">
        <v>0.375</v>
      </c>
      <c r="G3589" s="25">
        <v>9</v>
      </c>
      <c r="H3589" s="19" t="str">
        <f t="shared" si="63"/>
        <v>Berkley Bridge Toward Va Beach Non-Summer Wednesday 9</v>
      </c>
      <c r="I3589" s="14">
        <f>+Berkley!E41</f>
        <v>3664.4761904761908</v>
      </c>
    </row>
    <row r="3590" spans="1:9" x14ac:dyDescent="0.25">
      <c r="A3590" t="s">
        <v>65</v>
      </c>
      <c r="B3590" t="s">
        <v>50</v>
      </c>
      <c r="C3590" t="s">
        <v>81</v>
      </c>
      <c r="D3590" t="s">
        <v>12</v>
      </c>
      <c r="E3590" t="s">
        <v>3</v>
      </c>
      <c r="F3590" s="19">
        <v>0.41666666666666702</v>
      </c>
      <c r="G3590" s="25">
        <v>10</v>
      </c>
      <c r="H3590" s="19" t="str">
        <f t="shared" si="63"/>
        <v>Berkley Bridge Toward Va Beach Non-Summer Wednesday 10</v>
      </c>
      <c r="I3590" s="11">
        <f>+Berkley!E42</f>
        <v>3348.333333333333</v>
      </c>
    </row>
    <row r="3591" spans="1:9" x14ac:dyDescent="0.25">
      <c r="A3591" t="s">
        <v>65</v>
      </c>
      <c r="B3591" t="s">
        <v>50</v>
      </c>
      <c r="C3591" t="s">
        <v>81</v>
      </c>
      <c r="D3591" t="s">
        <v>12</v>
      </c>
      <c r="E3591" t="s">
        <v>3</v>
      </c>
      <c r="F3591" s="19">
        <v>0.45833333333333298</v>
      </c>
      <c r="G3591" s="25">
        <v>11</v>
      </c>
      <c r="H3591" s="19" t="str">
        <f t="shared" si="63"/>
        <v>Berkley Bridge Toward Va Beach Non-Summer Wednesday 11</v>
      </c>
      <c r="I3591" s="14">
        <f>+Berkley!E43</f>
        <v>3295.6190476190477</v>
      </c>
    </row>
    <row r="3592" spans="1:9" x14ac:dyDescent="0.25">
      <c r="A3592" t="s">
        <v>65</v>
      </c>
      <c r="B3592" t="s">
        <v>50</v>
      </c>
      <c r="C3592" t="s">
        <v>81</v>
      </c>
      <c r="D3592" t="s">
        <v>12</v>
      </c>
      <c r="E3592" t="s">
        <v>3</v>
      </c>
      <c r="F3592" s="19">
        <v>0.5</v>
      </c>
      <c r="G3592" s="25">
        <v>12</v>
      </c>
      <c r="H3592" s="19" t="str">
        <f t="shared" si="63"/>
        <v>Berkley Bridge Toward Va Beach Non-Summer Wednesday 12</v>
      </c>
      <c r="I3592" s="11">
        <f>+Berkley!E44</f>
        <v>3336.2857142857147</v>
      </c>
    </row>
    <row r="3593" spans="1:9" x14ac:dyDescent="0.25">
      <c r="A3593" t="s">
        <v>65</v>
      </c>
      <c r="B3593" t="s">
        <v>50</v>
      </c>
      <c r="C3593" t="s">
        <v>81</v>
      </c>
      <c r="D3593" t="s">
        <v>12</v>
      </c>
      <c r="E3593" t="s">
        <v>3</v>
      </c>
      <c r="F3593" s="19">
        <v>0.54166666666666696</v>
      </c>
      <c r="G3593" s="25">
        <v>13</v>
      </c>
      <c r="H3593" s="19" t="str">
        <f t="shared" si="63"/>
        <v>Berkley Bridge Toward Va Beach Non-Summer Wednesday 13</v>
      </c>
      <c r="I3593" s="14">
        <f>+Berkley!E45</f>
        <v>3218.0476190476184</v>
      </c>
    </row>
    <row r="3594" spans="1:9" x14ac:dyDescent="0.25">
      <c r="A3594" t="s">
        <v>65</v>
      </c>
      <c r="B3594" t="s">
        <v>50</v>
      </c>
      <c r="C3594" t="s">
        <v>81</v>
      </c>
      <c r="D3594" t="s">
        <v>12</v>
      </c>
      <c r="E3594" t="s">
        <v>3</v>
      </c>
      <c r="F3594" s="19">
        <v>0.58333333333333304</v>
      </c>
      <c r="G3594" s="25">
        <v>14</v>
      </c>
      <c r="H3594" s="19" t="str">
        <f t="shared" si="63"/>
        <v>Berkley Bridge Toward Va Beach Non-Summer Wednesday 14</v>
      </c>
      <c r="I3594" s="11">
        <f>+Berkley!E46</f>
        <v>3594.4761904761904</v>
      </c>
    </row>
    <row r="3595" spans="1:9" x14ac:dyDescent="0.25">
      <c r="A3595" t="s">
        <v>65</v>
      </c>
      <c r="B3595" t="s">
        <v>50</v>
      </c>
      <c r="C3595" t="s">
        <v>81</v>
      </c>
      <c r="D3595" t="s">
        <v>12</v>
      </c>
      <c r="E3595" t="s">
        <v>3</v>
      </c>
      <c r="F3595" s="19">
        <v>0.625</v>
      </c>
      <c r="G3595" s="25">
        <v>15</v>
      </c>
      <c r="H3595" s="19" t="str">
        <f t="shared" si="63"/>
        <v>Berkley Bridge Toward Va Beach Non-Summer Wednesday 15</v>
      </c>
      <c r="I3595" s="14">
        <f>+Berkley!E47</f>
        <v>4176.4285714285716</v>
      </c>
    </row>
    <row r="3596" spans="1:9" x14ac:dyDescent="0.25">
      <c r="A3596" t="s">
        <v>65</v>
      </c>
      <c r="B3596" t="s">
        <v>50</v>
      </c>
      <c r="C3596" t="s">
        <v>81</v>
      </c>
      <c r="D3596" t="s">
        <v>12</v>
      </c>
      <c r="E3596" t="s">
        <v>3</v>
      </c>
      <c r="F3596" s="19">
        <v>0.66666666666666696</v>
      </c>
      <c r="G3596" s="25">
        <v>16</v>
      </c>
      <c r="H3596" s="19" t="str">
        <f t="shared" si="63"/>
        <v>Berkley Bridge Toward Va Beach Non-Summer Wednesday 16</v>
      </c>
      <c r="I3596" s="11">
        <f>+Berkley!E48</f>
        <v>4391.3333333333339</v>
      </c>
    </row>
    <row r="3597" spans="1:9" x14ac:dyDescent="0.25">
      <c r="A3597" t="s">
        <v>65</v>
      </c>
      <c r="B3597" t="s">
        <v>50</v>
      </c>
      <c r="C3597" t="s">
        <v>81</v>
      </c>
      <c r="D3597" t="s">
        <v>12</v>
      </c>
      <c r="E3597" t="s">
        <v>3</v>
      </c>
      <c r="F3597" s="19">
        <v>0.70833333333333304</v>
      </c>
      <c r="G3597" s="25">
        <v>17</v>
      </c>
      <c r="H3597" s="19" t="str">
        <f t="shared" si="63"/>
        <v>Berkley Bridge Toward Va Beach Non-Summer Wednesday 17</v>
      </c>
      <c r="I3597" s="14">
        <f>+Berkley!E49</f>
        <v>3980.1904761904766</v>
      </c>
    </row>
    <row r="3598" spans="1:9" x14ac:dyDescent="0.25">
      <c r="A3598" t="s">
        <v>65</v>
      </c>
      <c r="B3598" t="s">
        <v>50</v>
      </c>
      <c r="C3598" t="s">
        <v>81</v>
      </c>
      <c r="D3598" t="s">
        <v>12</v>
      </c>
      <c r="E3598" t="s">
        <v>3</v>
      </c>
      <c r="F3598" s="19">
        <v>0.75</v>
      </c>
      <c r="G3598" s="25">
        <v>18</v>
      </c>
      <c r="H3598" s="19" t="str">
        <f t="shared" si="63"/>
        <v>Berkley Bridge Toward Va Beach Non-Summer Wednesday 18</v>
      </c>
      <c r="I3598" s="11">
        <f>+Berkley!E50</f>
        <v>3357.9999999999995</v>
      </c>
    </row>
    <row r="3599" spans="1:9" x14ac:dyDescent="0.25">
      <c r="A3599" t="s">
        <v>65</v>
      </c>
      <c r="B3599" t="s">
        <v>50</v>
      </c>
      <c r="C3599" t="s">
        <v>81</v>
      </c>
      <c r="D3599" t="s">
        <v>12</v>
      </c>
      <c r="E3599" t="s">
        <v>3</v>
      </c>
      <c r="F3599" s="19">
        <v>0.79166666666666696</v>
      </c>
      <c r="G3599" s="25">
        <v>19</v>
      </c>
      <c r="H3599" s="19" t="str">
        <f t="shared" si="63"/>
        <v>Berkley Bridge Toward Va Beach Non-Summer Wednesday 19</v>
      </c>
      <c r="I3599" s="14">
        <f>+Berkley!E51</f>
        <v>2259.7142857142858</v>
      </c>
    </row>
    <row r="3600" spans="1:9" x14ac:dyDescent="0.25">
      <c r="A3600" t="s">
        <v>65</v>
      </c>
      <c r="B3600" t="s">
        <v>50</v>
      </c>
      <c r="C3600" t="s">
        <v>81</v>
      </c>
      <c r="D3600" t="s">
        <v>12</v>
      </c>
      <c r="E3600" t="s">
        <v>3</v>
      </c>
      <c r="F3600" s="19">
        <v>0.83333333333333304</v>
      </c>
      <c r="G3600" s="25">
        <v>20</v>
      </c>
      <c r="H3600" s="19" t="str">
        <f t="shared" si="63"/>
        <v>Berkley Bridge Toward Va Beach Non-Summer Wednesday 20</v>
      </c>
      <c r="I3600" s="11">
        <f>+Berkley!E52</f>
        <v>1748.3333333333333</v>
      </c>
    </row>
    <row r="3601" spans="1:9" x14ac:dyDescent="0.25">
      <c r="A3601" t="s">
        <v>65</v>
      </c>
      <c r="B3601" t="s">
        <v>50</v>
      </c>
      <c r="C3601" t="s">
        <v>81</v>
      </c>
      <c r="D3601" t="s">
        <v>12</v>
      </c>
      <c r="E3601" t="s">
        <v>3</v>
      </c>
      <c r="F3601" s="19">
        <v>0.875</v>
      </c>
      <c r="G3601" s="25">
        <v>21</v>
      </c>
      <c r="H3601" s="19" t="str">
        <f t="shared" si="63"/>
        <v>Berkley Bridge Toward Va Beach Non-Summer Wednesday 21</v>
      </c>
      <c r="I3601" s="14">
        <f>+Berkley!E53</f>
        <v>1537.1904761904761</v>
      </c>
    </row>
    <row r="3602" spans="1:9" x14ac:dyDescent="0.25">
      <c r="A3602" t="s">
        <v>65</v>
      </c>
      <c r="B3602" t="s">
        <v>50</v>
      </c>
      <c r="C3602" t="s">
        <v>81</v>
      </c>
      <c r="D3602" t="s">
        <v>12</v>
      </c>
      <c r="E3602" t="s">
        <v>3</v>
      </c>
      <c r="F3602" s="19">
        <v>0.91666666666666696</v>
      </c>
      <c r="G3602" s="25">
        <v>22</v>
      </c>
      <c r="H3602" s="19" t="str">
        <f t="shared" si="63"/>
        <v>Berkley Bridge Toward Va Beach Non-Summer Wednesday 22</v>
      </c>
      <c r="I3602" s="11">
        <f>+Berkley!E54</f>
        <v>1188.0952380952383</v>
      </c>
    </row>
    <row r="3603" spans="1:9" ht="15.75" thickBot="1" x14ac:dyDescent="0.3">
      <c r="A3603" t="s">
        <v>65</v>
      </c>
      <c r="B3603" t="s">
        <v>50</v>
      </c>
      <c r="C3603" t="s">
        <v>81</v>
      </c>
      <c r="D3603" t="s">
        <v>12</v>
      </c>
      <c r="E3603" t="s">
        <v>3</v>
      </c>
      <c r="F3603" s="19">
        <v>0.95833333333333304</v>
      </c>
      <c r="G3603" s="25">
        <v>23</v>
      </c>
      <c r="H3603" s="19" t="str">
        <f t="shared" si="63"/>
        <v>Berkley Bridge Toward Va Beach Non-Summer Wednesday 23</v>
      </c>
      <c r="I3603" s="16">
        <f>+Berkley!E55</f>
        <v>817.5642857142858</v>
      </c>
    </row>
    <row r="3604" spans="1:9" x14ac:dyDescent="0.25">
      <c r="A3604" t="s">
        <v>65</v>
      </c>
      <c r="B3604" t="s">
        <v>50</v>
      </c>
      <c r="C3604" t="s">
        <v>81</v>
      </c>
      <c r="D3604" t="s">
        <v>12</v>
      </c>
      <c r="E3604" t="s">
        <v>4</v>
      </c>
      <c r="F3604" s="19">
        <v>0</v>
      </c>
      <c r="G3604" s="25">
        <v>0</v>
      </c>
      <c r="H3604" s="19" t="str">
        <f t="shared" si="63"/>
        <v>Berkley Bridge Toward Va Beach Non-Summer Thursday 0</v>
      </c>
      <c r="I3604" s="11">
        <f>+Berkley!F32</f>
        <v>517.61428571428576</v>
      </c>
    </row>
    <row r="3605" spans="1:9" x14ac:dyDescent="0.25">
      <c r="A3605" t="s">
        <v>65</v>
      </c>
      <c r="B3605" t="s">
        <v>50</v>
      </c>
      <c r="C3605" t="s">
        <v>81</v>
      </c>
      <c r="D3605" t="s">
        <v>12</v>
      </c>
      <c r="E3605" t="s">
        <v>4</v>
      </c>
      <c r="F3605" s="19">
        <v>4.1666666666666664E-2</v>
      </c>
      <c r="G3605" s="25">
        <v>1</v>
      </c>
      <c r="H3605" s="19" t="str">
        <f t="shared" si="63"/>
        <v>Berkley Bridge Toward Va Beach Non-Summer Thursday 1</v>
      </c>
      <c r="I3605" s="14">
        <f>+Berkley!F33</f>
        <v>315.04761904761904</v>
      </c>
    </row>
    <row r="3606" spans="1:9" x14ac:dyDescent="0.25">
      <c r="A3606" t="s">
        <v>65</v>
      </c>
      <c r="B3606" t="s">
        <v>50</v>
      </c>
      <c r="C3606" t="s">
        <v>81</v>
      </c>
      <c r="D3606" t="s">
        <v>12</v>
      </c>
      <c r="E3606" t="s">
        <v>4</v>
      </c>
      <c r="F3606" s="19">
        <v>8.3333333333333329E-2</v>
      </c>
      <c r="G3606" s="25">
        <v>2</v>
      </c>
      <c r="H3606" s="19" t="str">
        <f t="shared" si="63"/>
        <v>Berkley Bridge Toward Va Beach Non-Summer Thursday 2</v>
      </c>
      <c r="I3606" s="11">
        <f>+Berkley!F34</f>
        <v>273.42857142857144</v>
      </c>
    </row>
    <row r="3607" spans="1:9" x14ac:dyDescent="0.25">
      <c r="A3607" t="s">
        <v>65</v>
      </c>
      <c r="B3607" t="s">
        <v>50</v>
      </c>
      <c r="C3607" t="s">
        <v>81</v>
      </c>
      <c r="D3607" t="s">
        <v>12</v>
      </c>
      <c r="E3607" t="s">
        <v>4</v>
      </c>
      <c r="F3607" s="19">
        <v>0.125</v>
      </c>
      <c r="G3607" s="25">
        <v>3</v>
      </c>
      <c r="H3607" s="19" t="str">
        <f t="shared" si="63"/>
        <v>Berkley Bridge Toward Va Beach Non-Summer Thursday 3</v>
      </c>
      <c r="I3607" s="14">
        <f>+Berkley!F35</f>
        <v>290.1904761904762</v>
      </c>
    </row>
    <row r="3608" spans="1:9" x14ac:dyDescent="0.25">
      <c r="A3608" t="s">
        <v>65</v>
      </c>
      <c r="B3608" t="s">
        <v>50</v>
      </c>
      <c r="C3608" t="s">
        <v>81</v>
      </c>
      <c r="D3608" t="s">
        <v>12</v>
      </c>
      <c r="E3608" t="s">
        <v>4</v>
      </c>
      <c r="F3608" s="19">
        <v>0.16666666666666699</v>
      </c>
      <c r="G3608" s="25">
        <v>4</v>
      </c>
      <c r="H3608" s="19" t="str">
        <f t="shared" si="63"/>
        <v>Berkley Bridge Toward Va Beach Non-Summer Thursday 4</v>
      </c>
      <c r="I3608" s="11">
        <f>+Berkley!F36</f>
        <v>548.28571428571433</v>
      </c>
    </row>
    <row r="3609" spans="1:9" x14ac:dyDescent="0.25">
      <c r="A3609" t="s">
        <v>65</v>
      </c>
      <c r="B3609" t="s">
        <v>50</v>
      </c>
      <c r="C3609" t="s">
        <v>81</v>
      </c>
      <c r="D3609" t="s">
        <v>12</v>
      </c>
      <c r="E3609" t="s">
        <v>4</v>
      </c>
      <c r="F3609" s="19">
        <v>0.20833333333333301</v>
      </c>
      <c r="G3609" s="25">
        <v>5</v>
      </c>
      <c r="H3609" s="19" t="str">
        <f t="shared" si="63"/>
        <v>Berkley Bridge Toward Va Beach Non-Summer Thursday 5</v>
      </c>
      <c r="I3609" s="14">
        <f>+Berkley!F37</f>
        <v>2224.2380952380954</v>
      </c>
    </row>
    <row r="3610" spans="1:9" x14ac:dyDescent="0.25">
      <c r="A3610" t="s">
        <v>65</v>
      </c>
      <c r="B3610" t="s">
        <v>50</v>
      </c>
      <c r="C3610" t="s">
        <v>81</v>
      </c>
      <c r="D3610" t="s">
        <v>12</v>
      </c>
      <c r="E3610" t="s">
        <v>4</v>
      </c>
      <c r="F3610" s="19">
        <v>0.25</v>
      </c>
      <c r="G3610" s="25">
        <v>6</v>
      </c>
      <c r="H3610" s="19" t="str">
        <f t="shared" si="63"/>
        <v>Berkley Bridge Toward Va Beach Non-Summer Thursday 6</v>
      </c>
      <c r="I3610" s="11">
        <f>+Berkley!F38</f>
        <v>4635.0476190476202</v>
      </c>
    </row>
    <row r="3611" spans="1:9" x14ac:dyDescent="0.25">
      <c r="A3611" t="s">
        <v>65</v>
      </c>
      <c r="B3611" t="s">
        <v>50</v>
      </c>
      <c r="C3611" t="s">
        <v>81</v>
      </c>
      <c r="D3611" t="s">
        <v>12</v>
      </c>
      <c r="E3611" t="s">
        <v>4</v>
      </c>
      <c r="F3611" s="19">
        <v>0.29166666666666702</v>
      </c>
      <c r="G3611" s="25">
        <v>7</v>
      </c>
      <c r="H3611" s="19" t="str">
        <f t="shared" si="63"/>
        <v>Berkley Bridge Toward Va Beach Non-Summer Thursday 7</v>
      </c>
      <c r="I3611" s="14">
        <f>+Berkley!F39</f>
        <v>5482.3333333333339</v>
      </c>
    </row>
    <row r="3612" spans="1:9" x14ac:dyDescent="0.25">
      <c r="A3612" t="s">
        <v>65</v>
      </c>
      <c r="B3612" t="s">
        <v>50</v>
      </c>
      <c r="C3612" t="s">
        <v>81</v>
      </c>
      <c r="D3612" t="s">
        <v>12</v>
      </c>
      <c r="E3612" t="s">
        <v>4</v>
      </c>
      <c r="F3612" s="19">
        <v>0.33333333333333298</v>
      </c>
      <c r="G3612" s="25">
        <v>8</v>
      </c>
      <c r="H3612" s="19" t="str">
        <f t="shared" si="63"/>
        <v>Berkley Bridge Toward Va Beach Non-Summer Thursday 8</v>
      </c>
      <c r="I3612" s="11">
        <f>+Berkley!F40</f>
        <v>5148.2857142857138</v>
      </c>
    </row>
    <row r="3613" spans="1:9" x14ac:dyDescent="0.25">
      <c r="A3613" t="s">
        <v>65</v>
      </c>
      <c r="B3613" t="s">
        <v>50</v>
      </c>
      <c r="C3613" t="s">
        <v>81</v>
      </c>
      <c r="D3613" t="s">
        <v>12</v>
      </c>
      <c r="E3613" t="s">
        <v>4</v>
      </c>
      <c r="F3613" s="19">
        <v>0.375</v>
      </c>
      <c r="G3613" s="25">
        <v>9</v>
      </c>
      <c r="H3613" s="19" t="str">
        <f t="shared" si="63"/>
        <v>Berkley Bridge Toward Va Beach Non-Summer Thursday 9</v>
      </c>
      <c r="I3613" s="14">
        <f>+Berkley!F41</f>
        <v>3632.8095238095239</v>
      </c>
    </row>
    <row r="3614" spans="1:9" x14ac:dyDescent="0.25">
      <c r="A3614" t="s">
        <v>65</v>
      </c>
      <c r="B3614" t="s">
        <v>50</v>
      </c>
      <c r="C3614" t="s">
        <v>81</v>
      </c>
      <c r="D3614" t="s">
        <v>12</v>
      </c>
      <c r="E3614" t="s">
        <v>4</v>
      </c>
      <c r="F3614" s="19">
        <v>0.41666666666666702</v>
      </c>
      <c r="G3614" s="25">
        <v>10</v>
      </c>
      <c r="H3614" s="19" t="str">
        <f t="shared" si="63"/>
        <v>Berkley Bridge Toward Va Beach Non-Summer Thursday 10</v>
      </c>
      <c r="I3614" s="11">
        <f>+Berkley!F42</f>
        <v>3472.3809523809523</v>
      </c>
    </row>
    <row r="3615" spans="1:9" x14ac:dyDescent="0.25">
      <c r="A3615" t="s">
        <v>65</v>
      </c>
      <c r="B3615" t="s">
        <v>50</v>
      </c>
      <c r="C3615" t="s">
        <v>81</v>
      </c>
      <c r="D3615" t="s">
        <v>12</v>
      </c>
      <c r="E3615" t="s">
        <v>4</v>
      </c>
      <c r="F3615" s="19">
        <v>0.45833333333333298</v>
      </c>
      <c r="G3615" s="25">
        <v>11</v>
      </c>
      <c r="H3615" s="19" t="str">
        <f t="shared" si="63"/>
        <v>Berkley Bridge Toward Va Beach Non-Summer Thursday 11</v>
      </c>
      <c r="I3615" s="14">
        <f>+Berkley!F43</f>
        <v>3331.6666666666665</v>
      </c>
    </row>
    <row r="3616" spans="1:9" x14ac:dyDescent="0.25">
      <c r="A3616" t="s">
        <v>65</v>
      </c>
      <c r="B3616" t="s">
        <v>50</v>
      </c>
      <c r="C3616" t="s">
        <v>81</v>
      </c>
      <c r="D3616" t="s">
        <v>12</v>
      </c>
      <c r="E3616" t="s">
        <v>4</v>
      </c>
      <c r="F3616" s="19">
        <v>0.5</v>
      </c>
      <c r="G3616" s="25">
        <v>12</v>
      </c>
      <c r="H3616" s="19" t="str">
        <f t="shared" si="63"/>
        <v>Berkley Bridge Toward Va Beach Non-Summer Thursday 12</v>
      </c>
      <c r="I3616" s="11">
        <f>+Berkley!F44</f>
        <v>3382.9047619047619</v>
      </c>
    </row>
    <row r="3617" spans="1:9" x14ac:dyDescent="0.25">
      <c r="A3617" t="s">
        <v>65</v>
      </c>
      <c r="B3617" t="s">
        <v>50</v>
      </c>
      <c r="C3617" t="s">
        <v>81</v>
      </c>
      <c r="D3617" t="s">
        <v>12</v>
      </c>
      <c r="E3617" t="s">
        <v>4</v>
      </c>
      <c r="F3617" s="19">
        <v>0.54166666666666696</v>
      </c>
      <c r="G3617" s="25">
        <v>13</v>
      </c>
      <c r="H3617" s="19" t="str">
        <f t="shared" si="63"/>
        <v>Berkley Bridge Toward Va Beach Non-Summer Thursday 13</v>
      </c>
      <c r="I3617" s="14">
        <f>+Berkley!F45</f>
        <v>3287.5714285714284</v>
      </c>
    </row>
    <row r="3618" spans="1:9" x14ac:dyDescent="0.25">
      <c r="A3618" t="s">
        <v>65</v>
      </c>
      <c r="B3618" t="s">
        <v>50</v>
      </c>
      <c r="C3618" t="s">
        <v>81</v>
      </c>
      <c r="D3618" t="s">
        <v>12</v>
      </c>
      <c r="E3618" t="s">
        <v>4</v>
      </c>
      <c r="F3618" s="19">
        <v>0.58333333333333304</v>
      </c>
      <c r="G3618" s="25">
        <v>14</v>
      </c>
      <c r="H3618" s="19" t="str">
        <f t="shared" si="63"/>
        <v>Berkley Bridge Toward Va Beach Non-Summer Thursday 14</v>
      </c>
      <c r="I3618" s="11">
        <f>+Berkley!F46</f>
        <v>3696.3809523809527</v>
      </c>
    </row>
    <row r="3619" spans="1:9" x14ac:dyDescent="0.25">
      <c r="A3619" t="s">
        <v>65</v>
      </c>
      <c r="B3619" t="s">
        <v>50</v>
      </c>
      <c r="C3619" t="s">
        <v>81</v>
      </c>
      <c r="D3619" t="s">
        <v>12</v>
      </c>
      <c r="E3619" t="s">
        <v>4</v>
      </c>
      <c r="F3619" s="19">
        <v>0.625</v>
      </c>
      <c r="G3619" s="25">
        <v>15</v>
      </c>
      <c r="H3619" s="19" t="str">
        <f t="shared" si="63"/>
        <v>Berkley Bridge Toward Va Beach Non-Summer Thursday 15</v>
      </c>
      <c r="I3619" s="14">
        <f>+Berkley!F47</f>
        <v>4211.4761904761908</v>
      </c>
    </row>
    <row r="3620" spans="1:9" x14ac:dyDescent="0.25">
      <c r="A3620" t="s">
        <v>65</v>
      </c>
      <c r="B3620" t="s">
        <v>50</v>
      </c>
      <c r="C3620" t="s">
        <v>81</v>
      </c>
      <c r="D3620" t="s">
        <v>12</v>
      </c>
      <c r="E3620" t="s">
        <v>4</v>
      </c>
      <c r="F3620" s="19">
        <v>0.66666666666666696</v>
      </c>
      <c r="G3620" s="25">
        <v>16</v>
      </c>
      <c r="H3620" s="19" t="str">
        <f t="shared" si="63"/>
        <v>Berkley Bridge Toward Va Beach Non-Summer Thursday 16</v>
      </c>
      <c r="I3620" s="11">
        <f>+Berkley!F48</f>
        <v>4385.9523809523816</v>
      </c>
    </row>
    <row r="3621" spans="1:9" x14ac:dyDescent="0.25">
      <c r="A3621" t="s">
        <v>65</v>
      </c>
      <c r="B3621" t="s">
        <v>50</v>
      </c>
      <c r="C3621" t="s">
        <v>81</v>
      </c>
      <c r="D3621" t="s">
        <v>12</v>
      </c>
      <c r="E3621" t="s">
        <v>4</v>
      </c>
      <c r="F3621" s="19">
        <v>0.70833333333333304</v>
      </c>
      <c r="G3621" s="25">
        <v>17</v>
      </c>
      <c r="H3621" s="19" t="str">
        <f t="shared" ref="H3621:H3684" si="64">+CONCATENATE(A3621," ",C3621," ",D3621," ",E3621," ",G3621)</f>
        <v>Berkley Bridge Toward Va Beach Non-Summer Thursday 17</v>
      </c>
      <c r="I3621" s="14">
        <f>+Berkley!F49</f>
        <v>4114.5714285714284</v>
      </c>
    </row>
    <row r="3622" spans="1:9" x14ac:dyDescent="0.25">
      <c r="A3622" t="s">
        <v>65</v>
      </c>
      <c r="B3622" t="s">
        <v>50</v>
      </c>
      <c r="C3622" t="s">
        <v>81</v>
      </c>
      <c r="D3622" t="s">
        <v>12</v>
      </c>
      <c r="E3622" t="s">
        <v>4</v>
      </c>
      <c r="F3622" s="19">
        <v>0.75</v>
      </c>
      <c r="G3622" s="25">
        <v>18</v>
      </c>
      <c r="H3622" s="19" t="str">
        <f t="shared" si="64"/>
        <v>Berkley Bridge Toward Va Beach Non-Summer Thursday 18</v>
      </c>
      <c r="I3622" s="11">
        <f>+Berkley!F50</f>
        <v>3291.9047619047619</v>
      </c>
    </row>
    <row r="3623" spans="1:9" x14ac:dyDescent="0.25">
      <c r="A3623" t="s">
        <v>65</v>
      </c>
      <c r="B3623" t="s">
        <v>50</v>
      </c>
      <c r="C3623" t="s">
        <v>81</v>
      </c>
      <c r="D3623" t="s">
        <v>12</v>
      </c>
      <c r="E3623" t="s">
        <v>4</v>
      </c>
      <c r="F3623" s="19">
        <v>0.79166666666666696</v>
      </c>
      <c r="G3623" s="25">
        <v>19</v>
      </c>
      <c r="H3623" s="19" t="str">
        <f t="shared" si="64"/>
        <v>Berkley Bridge Toward Va Beach Non-Summer Thursday 19</v>
      </c>
      <c r="I3623" s="14">
        <f>+Berkley!F51</f>
        <v>2229.3333333333335</v>
      </c>
    </row>
    <row r="3624" spans="1:9" x14ac:dyDescent="0.25">
      <c r="A3624" t="s">
        <v>65</v>
      </c>
      <c r="B3624" t="s">
        <v>50</v>
      </c>
      <c r="C3624" t="s">
        <v>81</v>
      </c>
      <c r="D3624" t="s">
        <v>12</v>
      </c>
      <c r="E3624" t="s">
        <v>4</v>
      </c>
      <c r="F3624" s="19">
        <v>0.83333333333333304</v>
      </c>
      <c r="G3624" s="25">
        <v>20</v>
      </c>
      <c r="H3624" s="19" t="str">
        <f t="shared" si="64"/>
        <v>Berkley Bridge Toward Va Beach Non-Summer Thursday 20</v>
      </c>
      <c r="I3624" s="11">
        <f>+Berkley!F52</f>
        <v>1806.3809523809523</v>
      </c>
    </row>
    <row r="3625" spans="1:9" x14ac:dyDescent="0.25">
      <c r="A3625" t="s">
        <v>65</v>
      </c>
      <c r="B3625" t="s">
        <v>50</v>
      </c>
      <c r="C3625" t="s">
        <v>81</v>
      </c>
      <c r="D3625" t="s">
        <v>12</v>
      </c>
      <c r="E3625" t="s">
        <v>4</v>
      </c>
      <c r="F3625" s="19">
        <v>0.875</v>
      </c>
      <c r="G3625" s="25">
        <v>21</v>
      </c>
      <c r="H3625" s="19" t="str">
        <f t="shared" si="64"/>
        <v>Berkley Bridge Toward Va Beach Non-Summer Thursday 21</v>
      </c>
      <c r="I3625" s="14">
        <f>+Berkley!F53</f>
        <v>1590.0952380952383</v>
      </c>
    </row>
    <row r="3626" spans="1:9" x14ac:dyDescent="0.25">
      <c r="A3626" t="s">
        <v>65</v>
      </c>
      <c r="B3626" t="s">
        <v>50</v>
      </c>
      <c r="C3626" t="s">
        <v>81</v>
      </c>
      <c r="D3626" t="s">
        <v>12</v>
      </c>
      <c r="E3626" t="s">
        <v>4</v>
      </c>
      <c r="F3626" s="19">
        <v>0.91666666666666696</v>
      </c>
      <c r="G3626" s="25">
        <v>22</v>
      </c>
      <c r="H3626" s="19" t="str">
        <f t="shared" si="64"/>
        <v>Berkley Bridge Toward Va Beach Non-Summer Thursday 22</v>
      </c>
      <c r="I3626" s="11">
        <f>+Berkley!F54</f>
        <v>1292.7142857142858</v>
      </c>
    </row>
    <row r="3627" spans="1:9" ht="15.75" thickBot="1" x14ac:dyDescent="0.3">
      <c r="A3627" t="s">
        <v>65</v>
      </c>
      <c r="B3627" t="s">
        <v>50</v>
      </c>
      <c r="C3627" t="s">
        <v>81</v>
      </c>
      <c r="D3627" t="s">
        <v>12</v>
      </c>
      <c r="E3627" t="s">
        <v>4</v>
      </c>
      <c r="F3627" s="19">
        <v>0.95833333333333304</v>
      </c>
      <c r="G3627" s="25">
        <v>23</v>
      </c>
      <c r="H3627" s="19" t="str">
        <f t="shared" si="64"/>
        <v>Berkley Bridge Toward Va Beach Non-Summer Thursday 23</v>
      </c>
      <c r="I3627" s="16">
        <f>+Berkley!F55</f>
        <v>928.2380952380953</v>
      </c>
    </row>
    <row r="3628" spans="1:9" x14ac:dyDescent="0.25">
      <c r="A3628" t="s">
        <v>65</v>
      </c>
      <c r="B3628" t="s">
        <v>50</v>
      </c>
      <c r="C3628" t="s">
        <v>81</v>
      </c>
      <c r="D3628" t="s">
        <v>12</v>
      </c>
      <c r="E3628" t="s">
        <v>5</v>
      </c>
      <c r="F3628" s="19">
        <v>0</v>
      </c>
      <c r="G3628" s="25">
        <v>0</v>
      </c>
      <c r="H3628" s="19" t="str">
        <f t="shared" si="64"/>
        <v>Berkley Bridge Toward Va Beach Non-Summer Friday 0</v>
      </c>
      <c r="I3628" s="11">
        <f>+Berkley!G32</f>
        <v>574.14285714285722</v>
      </c>
    </row>
    <row r="3629" spans="1:9" x14ac:dyDescent="0.25">
      <c r="A3629" t="s">
        <v>65</v>
      </c>
      <c r="B3629" t="s">
        <v>50</v>
      </c>
      <c r="C3629" t="s">
        <v>81</v>
      </c>
      <c r="D3629" t="s">
        <v>12</v>
      </c>
      <c r="E3629" t="s">
        <v>5</v>
      </c>
      <c r="F3629" s="19">
        <v>4.1666666666666664E-2</v>
      </c>
      <c r="G3629" s="25">
        <v>1</v>
      </c>
      <c r="H3629" s="19" t="str">
        <f t="shared" si="64"/>
        <v>Berkley Bridge Toward Va Beach Non-Summer Friday 1</v>
      </c>
      <c r="I3629" s="14">
        <f>+Berkley!G33</f>
        <v>352.14285714285717</v>
      </c>
    </row>
    <row r="3630" spans="1:9" x14ac:dyDescent="0.25">
      <c r="A3630" t="s">
        <v>65</v>
      </c>
      <c r="B3630" t="s">
        <v>50</v>
      </c>
      <c r="C3630" t="s">
        <v>81</v>
      </c>
      <c r="D3630" t="s">
        <v>12</v>
      </c>
      <c r="E3630" t="s">
        <v>5</v>
      </c>
      <c r="F3630" s="19">
        <v>8.3333333333333329E-2</v>
      </c>
      <c r="G3630" s="25">
        <v>2</v>
      </c>
      <c r="H3630" s="19" t="str">
        <f t="shared" si="64"/>
        <v>Berkley Bridge Toward Va Beach Non-Summer Friday 2</v>
      </c>
      <c r="I3630" s="11">
        <f>+Berkley!G34</f>
        <v>340.90476190476193</v>
      </c>
    </row>
    <row r="3631" spans="1:9" x14ac:dyDescent="0.25">
      <c r="A3631" t="s">
        <v>65</v>
      </c>
      <c r="B3631" t="s">
        <v>50</v>
      </c>
      <c r="C3631" t="s">
        <v>81</v>
      </c>
      <c r="D3631" t="s">
        <v>12</v>
      </c>
      <c r="E3631" t="s">
        <v>5</v>
      </c>
      <c r="F3631" s="19">
        <v>0.125</v>
      </c>
      <c r="G3631" s="25">
        <v>3</v>
      </c>
      <c r="H3631" s="19" t="str">
        <f t="shared" si="64"/>
        <v>Berkley Bridge Toward Va Beach Non-Summer Friday 3</v>
      </c>
      <c r="I3631" s="14">
        <f>+Berkley!G35</f>
        <v>323.52380952380952</v>
      </c>
    </row>
    <row r="3632" spans="1:9" x14ac:dyDescent="0.25">
      <c r="A3632" t="s">
        <v>65</v>
      </c>
      <c r="B3632" t="s">
        <v>50</v>
      </c>
      <c r="C3632" t="s">
        <v>81</v>
      </c>
      <c r="D3632" t="s">
        <v>12</v>
      </c>
      <c r="E3632" t="s">
        <v>5</v>
      </c>
      <c r="F3632" s="19">
        <v>0.16666666666666699</v>
      </c>
      <c r="G3632" s="25">
        <v>4</v>
      </c>
      <c r="H3632" s="19" t="str">
        <f t="shared" si="64"/>
        <v>Berkley Bridge Toward Va Beach Non-Summer Friday 4</v>
      </c>
      <c r="I3632" s="11">
        <f>+Berkley!G36</f>
        <v>563.19047619047626</v>
      </c>
    </row>
    <row r="3633" spans="1:9" x14ac:dyDescent="0.25">
      <c r="A3633" t="s">
        <v>65</v>
      </c>
      <c r="B3633" t="s">
        <v>50</v>
      </c>
      <c r="C3633" t="s">
        <v>81</v>
      </c>
      <c r="D3633" t="s">
        <v>12</v>
      </c>
      <c r="E3633" t="s">
        <v>5</v>
      </c>
      <c r="F3633" s="19">
        <v>0.20833333333333301</v>
      </c>
      <c r="G3633" s="25">
        <v>5</v>
      </c>
      <c r="H3633" s="19" t="str">
        <f t="shared" si="64"/>
        <v>Berkley Bridge Toward Va Beach Non-Summer Friday 5</v>
      </c>
      <c r="I3633" s="14">
        <f>+Berkley!G37</f>
        <v>2110.7619047619046</v>
      </c>
    </row>
    <row r="3634" spans="1:9" x14ac:dyDescent="0.25">
      <c r="A3634" t="s">
        <v>65</v>
      </c>
      <c r="B3634" t="s">
        <v>50</v>
      </c>
      <c r="C3634" t="s">
        <v>81</v>
      </c>
      <c r="D3634" t="s">
        <v>12</v>
      </c>
      <c r="E3634" t="s">
        <v>5</v>
      </c>
      <c r="F3634" s="19">
        <v>0.25</v>
      </c>
      <c r="G3634" s="25">
        <v>6</v>
      </c>
      <c r="H3634" s="19" t="str">
        <f t="shared" si="64"/>
        <v>Berkley Bridge Toward Va Beach Non-Summer Friday 6</v>
      </c>
      <c r="I3634" s="11">
        <f>+Berkley!G38</f>
        <v>4532.8571428571422</v>
      </c>
    </row>
    <row r="3635" spans="1:9" x14ac:dyDescent="0.25">
      <c r="A3635" t="s">
        <v>65</v>
      </c>
      <c r="B3635" t="s">
        <v>50</v>
      </c>
      <c r="C3635" t="s">
        <v>81</v>
      </c>
      <c r="D3635" t="s">
        <v>12</v>
      </c>
      <c r="E3635" t="s">
        <v>5</v>
      </c>
      <c r="F3635" s="19">
        <v>0.29166666666666702</v>
      </c>
      <c r="G3635" s="25">
        <v>7</v>
      </c>
      <c r="H3635" s="19" t="str">
        <f t="shared" si="64"/>
        <v>Berkley Bridge Toward Va Beach Non-Summer Friday 7</v>
      </c>
      <c r="I3635" s="14">
        <f>+Berkley!G39</f>
        <v>5300.2380952380945</v>
      </c>
    </row>
    <row r="3636" spans="1:9" x14ac:dyDescent="0.25">
      <c r="A3636" t="s">
        <v>65</v>
      </c>
      <c r="B3636" t="s">
        <v>50</v>
      </c>
      <c r="C3636" t="s">
        <v>81</v>
      </c>
      <c r="D3636" t="s">
        <v>12</v>
      </c>
      <c r="E3636" t="s">
        <v>5</v>
      </c>
      <c r="F3636" s="19">
        <v>0.33333333333333298</v>
      </c>
      <c r="G3636" s="25">
        <v>8</v>
      </c>
      <c r="H3636" s="19" t="str">
        <f t="shared" si="64"/>
        <v>Berkley Bridge Toward Va Beach Non-Summer Friday 8</v>
      </c>
      <c r="I3636" s="11">
        <f>+Berkley!G40</f>
        <v>4938</v>
      </c>
    </row>
    <row r="3637" spans="1:9" x14ac:dyDescent="0.25">
      <c r="A3637" t="s">
        <v>65</v>
      </c>
      <c r="B3637" t="s">
        <v>50</v>
      </c>
      <c r="C3637" t="s">
        <v>81</v>
      </c>
      <c r="D3637" t="s">
        <v>12</v>
      </c>
      <c r="E3637" t="s">
        <v>5</v>
      </c>
      <c r="F3637" s="19">
        <v>0.375</v>
      </c>
      <c r="G3637" s="25">
        <v>9</v>
      </c>
      <c r="H3637" s="19" t="str">
        <f t="shared" si="64"/>
        <v>Berkley Bridge Toward Va Beach Non-Summer Friday 9</v>
      </c>
      <c r="I3637" s="14">
        <f>+Berkley!G41</f>
        <v>3584.7619047619055</v>
      </c>
    </row>
    <row r="3638" spans="1:9" x14ac:dyDescent="0.25">
      <c r="A3638" t="s">
        <v>65</v>
      </c>
      <c r="B3638" t="s">
        <v>50</v>
      </c>
      <c r="C3638" t="s">
        <v>81</v>
      </c>
      <c r="D3638" t="s">
        <v>12</v>
      </c>
      <c r="E3638" t="s">
        <v>5</v>
      </c>
      <c r="F3638" s="19">
        <v>0.41666666666666702</v>
      </c>
      <c r="G3638" s="25">
        <v>10</v>
      </c>
      <c r="H3638" s="19" t="str">
        <f t="shared" si="64"/>
        <v>Berkley Bridge Toward Va Beach Non-Summer Friday 10</v>
      </c>
      <c r="I3638" s="11">
        <f>+Berkley!G42</f>
        <v>3520.7142857142853</v>
      </c>
    </row>
    <row r="3639" spans="1:9" x14ac:dyDescent="0.25">
      <c r="A3639" t="s">
        <v>65</v>
      </c>
      <c r="B3639" t="s">
        <v>50</v>
      </c>
      <c r="C3639" t="s">
        <v>81</v>
      </c>
      <c r="D3639" t="s">
        <v>12</v>
      </c>
      <c r="E3639" t="s">
        <v>5</v>
      </c>
      <c r="F3639" s="19">
        <v>0.45833333333333298</v>
      </c>
      <c r="G3639" s="25">
        <v>11</v>
      </c>
      <c r="H3639" s="19" t="str">
        <f t="shared" si="64"/>
        <v>Berkley Bridge Toward Va Beach Non-Summer Friday 11</v>
      </c>
      <c r="I3639" s="14">
        <f>+Berkley!G43</f>
        <v>3581.9047619047619</v>
      </c>
    </row>
    <row r="3640" spans="1:9" x14ac:dyDescent="0.25">
      <c r="A3640" t="s">
        <v>65</v>
      </c>
      <c r="B3640" t="s">
        <v>50</v>
      </c>
      <c r="C3640" t="s">
        <v>81</v>
      </c>
      <c r="D3640" t="s">
        <v>12</v>
      </c>
      <c r="E3640" t="s">
        <v>5</v>
      </c>
      <c r="F3640" s="19">
        <v>0.5</v>
      </c>
      <c r="G3640" s="25">
        <v>12</v>
      </c>
      <c r="H3640" s="19" t="str">
        <f t="shared" si="64"/>
        <v>Berkley Bridge Toward Va Beach Non-Summer Friday 12</v>
      </c>
      <c r="I3640" s="11">
        <f>+Berkley!G44</f>
        <v>3832.4761904761904</v>
      </c>
    </row>
    <row r="3641" spans="1:9" x14ac:dyDescent="0.25">
      <c r="A3641" t="s">
        <v>65</v>
      </c>
      <c r="B3641" t="s">
        <v>50</v>
      </c>
      <c r="C3641" t="s">
        <v>81</v>
      </c>
      <c r="D3641" t="s">
        <v>12</v>
      </c>
      <c r="E3641" t="s">
        <v>5</v>
      </c>
      <c r="F3641" s="19">
        <v>0.54166666666666696</v>
      </c>
      <c r="G3641" s="25">
        <v>13</v>
      </c>
      <c r="H3641" s="19" t="str">
        <f t="shared" si="64"/>
        <v>Berkley Bridge Toward Va Beach Non-Summer Friday 13</v>
      </c>
      <c r="I3641" s="14">
        <f>+Berkley!G45</f>
        <v>3630.9047619047615</v>
      </c>
    </row>
    <row r="3642" spans="1:9" x14ac:dyDescent="0.25">
      <c r="A3642" t="s">
        <v>65</v>
      </c>
      <c r="B3642" t="s">
        <v>50</v>
      </c>
      <c r="C3642" t="s">
        <v>81</v>
      </c>
      <c r="D3642" t="s">
        <v>12</v>
      </c>
      <c r="E3642" t="s">
        <v>5</v>
      </c>
      <c r="F3642" s="19">
        <v>0.58333333333333304</v>
      </c>
      <c r="G3642" s="25">
        <v>14</v>
      </c>
      <c r="H3642" s="19" t="str">
        <f t="shared" si="64"/>
        <v>Berkley Bridge Toward Va Beach Non-Summer Friday 14</v>
      </c>
      <c r="I3642" s="11">
        <f>+Berkley!G46</f>
        <v>3920.3809523809523</v>
      </c>
    </row>
    <row r="3643" spans="1:9" x14ac:dyDescent="0.25">
      <c r="A3643" t="s">
        <v>65</v>
      </c>
      <c r="B3643" t="s">
        <v>50</v>
      </c>
      <c r="C3643" t="s">
        <v>81</v>
      </c>
      <c r="D3643" t="s">
        <v>12</v>
      </c>
      <c r="E3643" t="s">
        <v>5</v>
      </c>
      <c r="F3643" s="19">
        <v>0.625</v>
      </c>
      <c r="G3643" s="25">
        <v>15</v>
      </c>
      <c r="H3643" s="19" t="str">
        <f t="shared" si="64"/>
        <v>Berkley Bridge Toward Va Beach Non-Summer Friday 15</v>
      </c>
      <c r="I3643" s="14">
        <f>+Berkley!G47</f>
        <v>4233.3809523809523</v>
      </c>
    </row>
    <row r="3644" spans="1:9" x14ac:dyDescent="0.25">
      <c r="A3644" t="s">
        <v>65</v>
      </c>
      <c r="B3644" t="s">
        <v>50</v>
      </c>
      <c r="C3644" t="s">
        <v>81</v>
      </c>
      <c r="D3644" t="s">
        <v>12</v>
      </c>
      <c r="E3644" t="s">
        <v>5</v>
      </c>
      <c r="F3644" s="19">
        <v>0.66666666666666696</v>
      </c>
      <c r="G3644" s="25">
        <v>16</v>
      </c>
      <c r="H3644" s="19" t="str">
        <f t="shared" si="64"/>
        <v>Berkley Bridge Toward Va Beach Non-Summer Friday 16</v>
      </c>
      <c r="I3644" s="11">
        <f>+Berkley!G48</f>
        <v>4287.9523809523807</v>
      </c>
    </row>
    <row r="3645" spans="1:9" x14ac:dyDescent="0.25">
      <c r="A3645" t="s">
        <v>65</v>
      </c>
      <c r="B3645" t="s">
        <v>50</v>
      </c>
      <c r="C3645" t="s">
        <v>81</v>
      </c>
      <c r="D3645" t="s">
        <v>12</v>
      </c>
      <c r="E3645" t="s">
        <v>5</v>
      </c>
      <c r="F3645" s="19">
        <v>0.70833333333333304</v>
      </c>
      <c r="G3645" s="25">
        <v>17</v>
      </c>
      <c r="H3645" s="19" t="str">
        <f t="shared" si="64"/>
        <v>Berkley Bridge Toward Va Beach Non-Summer Friday 17</v>
      </c>
      <c r="I3645" s="14">
        <f>+Berkley!G49</f>
        <v>3913.5238095238096</v>
      </c>
    </row>
    <row r="3646" spans="1:9" x14ac:dyDescent="0.25">
      <c r="A3646" t="s">
        <v>65</v>
      </c>
      <c r="B3646" t="s">
        <v>50</v>
      </c>
      <c r="C3646" t="s">
        <v>81</v>
      </c>
      <c r="D3646" t="s">
        <v>12</v>
      </c>
      <c r="E3646" t="s">
        <v>5</v>
      </c>
      <c r="F3646" s="19">
        <v>0.75</v>
      </c>
      <c r="G3646" s="25">
        <v>18</v>
      </c>
      <c r="H3646" s="19" t="str">
        <f t="shared" si="64"/>
        <v>Berkley Bridge Toward Va Beach Non-Summer Friday 18</v>
      </c>
      <c r="I3646" s="11">
        <f>+Berkley!G50</f>
        <v>3539.6190476190468</v>
      </c>
    </row>
    <row r="3647" spans="1:9" x14ac:dyDescent="0.25">
      <c r="A3647" t="s">
        <v>65</v>
      </c>
      <c r="B3647" t="s">
        <v>50</v>
      </c>
      <c r="C3647" t="s">
        <v>81</v>
      </c>
      <c r="D3647" t="s">
        <v>12</v>
      </c>
      <c r="E3647" t="s">
        <v>5</v>
      </c>
      <c r="F3647" s="19">
        <v>0.79166666666666696</v>
      </c>
      <c r="G3647" s="25">
        <v>19</v>
      </c>
      <c r="H3647" s="19" t="str">
        <f t="shared" si="64"/>
        <v>Berkley Bridge Toward Va Beach Non-Summer Friday 19</v>
      </c>
      <c r="I3647" s="14">
        <f>+Berkley!G51</f>
        <v>2822.6666666666661</v>
      </c>
    </row>
    <row r="3648" spans="1:9" x14ac:dyDescent="0.25">
      <c r="A3648" t="s">
        <v>65</v>
      </c>
      <c r="B3648" t="s">
        <v>50</v>
      </c>
      <c r="C3648" t="s">
        <v>81</v>
      </c>
      <c r="D3648" t="s">
        <v>12</v>
      </c>
      <c r="E3648" t="s">
        <v>5</v>
      </c>
      <c r="F3648" s="19">
        <v>0.83333333333333304</v>
      </c>
      <c r="G3648" s="25">
        <v>20</v>
      </c>
      <c r="H3648" s="19" t="str">
        <f t="shared" si="64"/>
        <v>Berkley Bridge Toward Va Beach Non-Summer Friday 20</v>
      </c>
      <c r="I3648" s="11">
        <f>+Berkley!G52</f>
        <v>2213.4761904761904</v>
      </c>
    </row>
    <row r="3649" spans="1:9" x14ac:dyDescent="0.25">
      <c r="A3649" t="s">
        <v>65</v>
      </c>
      <c r="B3649" t="s">
        <v>50</v>
      </c>
      <c r="C3649" t="s">
        <v>81</v>
      </c>
      <c r="D3649" t="s">
        <v>12</v>
      </c>
      <c r="E3649" t="s">
        <v>5</v>
      </c>
      <c r="F3649" s="19">
        <v>0.875</v>
      </c>
      <c r="G3649" s="25">
        <v>21</v>
      </c>
      <c r="H3649" s="19" t="str">
        <f t="shared" si="64"/>
        <v>Berkley Bridge Toward Va Beach Non-Summer Friday 21</v>
      </c>
      <c r="I3649" s="14">
        <f>+Berkley!G53</f>
        <v>1971.3809523809525</v>
      </c>
    </row>
    <row r="3650" spans="1:9" x14ac:dyDescent="0.25">
      <c r="A3650" t="s">
        <v>65</v>
      </c>
      <c r="B3650" t="s">
        <v>50</v>
      </c>
      <c r="C3650" t="s">
        <v>81</v>
      </c>
      <c r="D3650" t="s">
        <v>12</v>
      </c>
      <c r="E3650" t="s">
        <v>5</v>
      </c>
      <c r="F3650" s="19">
        <v>0.91666666666666696</v>
      </c>
      <c r="G3650" s="25">
        <v>22</v>
      </c>
      <c r="H3650" s="19" t="str">
        <f t="shared" si="64"/>
        <v>Berkley Bridge Toward Va Beach Non-Summer Friday 22</v>
      </c>
      <c r="I3650" s="11">
        <f>+Berkley!G54</f>
        <v>1790.7142857142853</v>
      </c>
    </row>
    <row r="3651" spans="1:9" ht="15.75" thickBot="1" x14ac:dyDescent="0.3">
      <c r="A3651" t="s">
        <v>65</v>
      </c>
      <c r="B3651" t="s">
        <v>50</v>
      </c>
      <c r="C3651" t="s">
        <v>81</v>
      </c>
      <c r="D3651" t="s">
        <v>12</v>
      </c>
      <c r="E3651" t="s">
        <v>5</v>
      </c>
      <c r="F3651" s="19">
        <v>0.95833333333333304</v>
      </c>
      <c r="G3651" s="25">
        <v>23</v>
      </c>
      <c r="H3651" s="19" t="str">
        <f t="shared" si="64"/>
        <v>Berkley Bridge Toward Va Beach Non-Summer Friday 23</v>
      </c>
      <c r="I3651" s="16">
        <f>+Berkley!G55</f>
        <v>1349.8571428571429</v>
      </c>
    </row>
    <row r="3652" spans="1:9" x14ac:dyDescent="0.25">
      <c r="A3652" t="s">
        <v>65</v>
      </c>
      <c r="B3652" t="s">
        <v>50</v>
      </c>
      <c r="C3652" t="s">
        <v>81</v>
      </c>
      <c r="D3652" t="s">
        <v>12</v>
      </c>
      <c r="E3652" t="s">
        <v>6</v>
      </c>
      <c r="F3652" s="19">
        <v>0</v>
      </c>
      <c r="G3652" s="25">
        <v>0</v>
      </c>
      <c r="H3652" s="19" t="str">
        <f t="shared" si="64"/>
        <v>Berkley Bridge Toward Va Beach Non-Summer Saturday 0</v>
      </c>
      <c r="I3652" s="11">
        <f>+Berkley!H32</f>
        <v>905.04761904761904</v>
      </c>
    </row>
    <row r="3653" spans="1:9" x14ac:dyDescent="0.25">
      <c r="A3653" t="s">
        <v>65</v>
      </c>
      <c r="B3653" t="s">
        <v>50</v>
      </c>
      <c r="C3653" t="s">
        <v>81</v>
      </c>
      <c r="D3653" t="s">
        <v>12</v>
      </c>
      <c r="E3653" t="s">
        <v>6</v>
      </c>
      <c r="F3653" s="19">
        <v>4.1666666666666664E-2</v>
      </c>
      <c r="G3653" s="25">
        <v>1</v>
      </c>
      <c r="H3653" s="19" t="str">
        <f t="shared" si="64"/>
        <v>Berkley Bridge Toward Va Beach Non-Summer Saturday 1</v>
      </c>
      <c r="I3653" s="14">
        <f>+Berkley!H33</f>
        <v>584.61904761904771</v>
      </c>
    </row>
    <row r="3654" spans="1:9" x14ac:dyDescent="0.25">
      <c r="A3654" t="s">
        <v>65</v>
      </c>
      <c r="B3654" t="s">
        <v>50</v>
      </c>
      <c r="C3654" t="s">
        <v>81</v>
      </c>
      <c r="D3654" t="s">
        <v>12</v>
      </c>
      <c r="E3654" t="s">
        <v>6</v>
      </c>
      <c r="F3654" s="19">
        <v>8.3333333333333329E-2</v>
      </c>
      <c r="G3654" s="25">
        <v>2</v>
      </c>
      <c r="H3654" s="19" t="str">
        <f t="shared" si="64"/>
        <v>Berkley Bridge Toward Va Beach Non-Summer Saturday 2</v>
      </c>
      <c r="I3654" s="11">
        <f>+Berkley!H34</f>
        <v>559.38095238095241</v>
      </c>
    </row>
    <row r="3655" spans="1:9" x14ac:dyDescent="0.25">
      <c r="A3655" t="s">
        <v>65</v>
      </c>
      <c r="B3655" t="s">
        <v>50</v>
      </c>
      <c r="C3655" t="s">
        <v>81</v>
      </c>
      <c r="D3655" t="s">
        <v>12</v>
      </c>
      <c r="E3655" t="s">
        <v>6</v>
      </c>
      <c r="F3655" s="19">
        <v>0.125</v>
      </c>
      <c r="G3655" s="25">
        <v>3</v>
      </c>
      <c r="H3655" s="19" t="str">
        <f t="shared" si="64"/>
        <v>Berkley Bridge Toward Va Beach Non-Summer Saturday 3</v>
      </c>
      <c r="I3655" s="14">
        <f>+Berkley!H35</f>
        <v>378</v>
      </c>
    </row>
    <row r="3656" spans="1:9" x14ac:dyDescent="0.25">
      <c r="A3656" t="s">
        <v>65</v>
      </c>
      <c r="B3656" t="s">
        <v>50</v>
      </c>
      <c r="C3656" t="s">
        <v>81</v>
      </c>
      <c r="D3656" t="s">
        <v>12</v>
      </c>
      <c r="E3656" t="s">
        <v>6</v>
      </c>
      <c r="F3656" s="19">
        <v>0.16666666666666699</v>
      </c>
      <c r="G3656" s="25">
        <v>4</v>
      </c>
      <c r="H3656" s="19" t="str">
        <f t="shared" si="64"/>
        <v>Berkley Bridge Toward Va Beach Non-Summer Saturday 4</v>
      </c>
      <c r="I3656" s="11">
        <f>+Berkley!H36</f>
        <v>368.23809523809524</v>
      </c>
    </row>
    <row r="3657" spans="1:9" x14ac:dyDescent="0.25">
      <c r="A3657" t="s">
        <v>65</v>
      </c>
      <c r="B3657" t="s">
        <v>50</v>
      </c>
      <c r="C3657" t="s">
        <v>81</v>
      </c>
      <c r="D3657" t="s">
        <v>12</v>
      </c>
      <c r="E3657" t="s">
        <v>6</v>
      </c>
      <c r="F3657" s="19">
        <v>0.20833333333333301</v>
      </c>
      <c r="G3657" s="25">
        <v>5</v>
      </c>
      <c r="H3657" s="19" t="str">
        <f t="shared" si="64"/>
        <v>Berkley Bridge Toward Va Beach Non-Summer Saturday 5</v>
      </c>
      <c r="I3657" s="14">
        <f>+Berkley!H37</f>
        <v>762.19047619047626</v>
      </c>
    </row>
    <row r="3658" spans="1:9" x14ac:dyDescent="0.25">
      <c r="A3658" t="s">
        <v>65</v>
      </c>
      <c r="B3658" t="s">
        <v>50</v>
      </c>
      <c r="C3658" t="s">
        <v>81</v>
      </c>
      <c r="D3658" t="s">
        <v>12</v>
      </c>
      <c r="E3658" t="s">
        <v>6</v>
      </c>
      <c r="F3658" s="19">
        <v>0.25</v>
      </c>
      <c r="G3658" s="25">
        <v>6</v>
      </c>
      <c r="H3658" s="19" t="str">
        <f t="shared" si="64"/>
        <v>Berkley Bridge Toward Va Beach Non-Summer Saturday 6</v>
      </c>
      <c r="I3658" s="11">
        <f>+Berkley!H38</f>
        <v>1457.2380952380954</v>
      </c>
    </row>
    <row r="3659" spans="1:9" x14ac:dyDescent="0.25">
      <c r="A3659" t="s">
        <v>65</v>
      </c>
      <c r="B3659" t="s">
        <v>50</v>
      </c>
      <c r="C3659" t="s">
        <v>81</v>
      </c>
      <c r="D3659" t="s">
        <v>12</v>
      </c>
      <c r="E3659" t="s">
        <v>6</v>
      </c>
      <c r="F3659" s="19">
        <v>0.29166666666666702</v>
      </c>
      <c r="G3659" s="25">
        <v>7</v>
      </c>
      <c r="H3659" s="19" t="str">
        <f t="shared" si="64"/>
        <v>Berkley Bridge Toward Va Beach Non-Summer Saturday 7</v>
      </c>
      <c r="I3659" s="14">
        <f>+Berkley!H39</f>
        <v>1954.3333333333335</v>
      </c>
    </row>
    <row r="3660" spans="1:9" x14ac:dyDescent="0.25">
      <c r="A3660" t="s">
        <v>65</v>
      </c>
      <c r="B3660" t="s">
        <v>50</v>
      </c>
      <c r="C3660" t="s">
        <v>81</v>
      </c>
      <c r="D3660" t="s">
        <v>12</v>
      </c>
      <c r="E3660" t="s">
        <v>6</v>
      </c>
      <c r="F3660" s="19">
        <v>0.33333333333333298</v>
      </c>
      <c r="G3660" s="25">
        <v>8</v>
      </c>
      <c r="H3660" s="19" t="str">
        <f t="shared" si="64"/>
        <v>Berkley Bridge Toward Va Beach Non-Summer Saturday 8</v>
      </c>
      <c r="I3660" s="11">
        <f>+Berkley!H40</f>
        <v>2331.8571428571431</v>
      </c>
    </row>
    <row r="3661" spans="1:9" x14ac:dyDescent="0.25">
      <c r="A3661" t="s">
        <v>65</v>
      </c>
      <c r="B3661" t="s">
        <v>50</v>
      </c>
      <c r="C3661" t="s">
        <v>81</v>
      </c>
      <c r="D3661" t="s">
        <v>12</v>
      </c>
      <c r="E3661" t="s">
        <v>6</v>
      </c>
      <c r="F3661" s="19">
        <v>0.375</v>
      </c>
      <c r="G3661" s="25">
        <v>9</v>
      </c>
      <c r="H3661" s="19" t="str">
        <f t="shared" si="64"/>
        <v>Berkley Bridge Toward Va Beach Non-Summer Saturday 9</v>
      </c>
      <c r="I3661" s="14">
        <f>+Berkley!H41</f>
        <v>2463.6190476190482</v>
      </c>
    </row>
    <row r="3662" spans="1:9" x14ac:dyDescent="0.25">
      <c r="A3662" t="s">
        <v>65</v>
      </c>
      <c r="B3662" t="s">
        <v>50</v>
      </c>
      <c r="C3662" t="s">
        <v>81</v>
      </c>
      <c r="D3662" t="s">
        <v>12</v>
      </c>
      <c r="E3662" t="s">
        <v>6</v>
      </c>
      <c r="F3662" s="19">
        <v>0.41666666666666702</v>
      </c>
      <c r="G3662" s="25">
        <v>10</v>
      </c>
      <c r="H3662" s="19" t="str">
        <f t="shared" si="64"/>
        <v>Berkley Bridge Toward Va Beach Non-Summer Saturday 10</v>
      </c>
      <c r="I3662" s="11">
        <f>+Berkley!H42</f>
        <v>2713.1428571428569</v>
      </c>
    </row>
    <row r="3663" spans="1:9" x14ac:dyDescent="0.25">
      <c r="A3663" t="s">
        <v>65</v>
      </c>
      <c r="B3663" t="s">
        <v>50</v>
      </c>
      <c r="C3663" t="s">
        <v>81</v>
      </c>
      <c r="D3663" t="s">
        <v>12</v>
      </c>
      <c r="E3663" t="s">
        <v>6</v>
      </c>
      <c r="F3663" s="19">
        <v>0.45833333333333298</v>
      </c>
      <c r="G3663" s="25">
        <v>11</v>
      </c>
      <c r="H3663" s="19" t="str">
        <f t="shared" si="64"/>
        <v>Berkley Bridge Toward Va Beach Non-Summer Saturday 11</v>
      </c>
      <c r="I3663" s="14">
        <f>+Berkley!H43</f>
        <v>3055.0952380952381</v>
      </c>
    </row>
    <row r="3664" spans="1:9" x14ac:dyDescent="0.25">
      <c r="A3664" t="s">
        <v>65</v>
      </c>
      <c r="B3664" t="s">
        <v>50</v>
      </c>
      <c r="C3664" t="s">
        <v>81</v>
      </c>
      <c r="D3664" t="s">
        <v>12</v>
      </c>
      <c r="E3664" t="s">
        <v>6</v>
      </c>
      <c r="F3664" s="19">
        <v>0.5</v>
      </c>
      <c r="G3664" s="25">
        <v>12</v>
      </c>
      <c r="H3664" s="19" t="str">
        <f t="shared" si="64"/>
        <v>Berkley Bridge Toward Va Beach Non-Summer Saturday 12</v>
      </c>
      <c r="I3664" s="11">
        <f>+Berkley!H44</f>
        <v>3258.7142857142853</v>
      </c>
    </row>
    <row r="3665" spans="1:9" x14ac:dyDescent="0.25">
      <c r="A3665" t="s">
        <v>65</v>
      </c>
      <c r="B3665" t="s">
        <v>50</v>
      </c>
      <c r="C3665" t="s">
        <v>81</v>
      </c>
      <c r="D3665" t="s">
        <v>12</v>
      </c>
      <c r="E3665" t="s">
        <v>6</v>
      </c>
      <c r="F3665" s="19">
        <v>0.54166666666666696</v>
      </c>
      <c r="G3665" s="25">
        <v>13</v>
      </c>
      <c r="H3665" s="19" t="str">
        <f t="shared" si="64"/>
        <v>Berkley Bridge Toward Va Beach Non-Summer Saturday 13</v>
      </c>
      <c r="I3665" s="14">
        <f>+Berkley!H45</f>
        <v>3182</v>
      </c>
    </row>
    <row r="3666" spans="1:9" x14ac:dyDescent="0.25">
      <c r="A3666" t="s">
        <v>65</v>
      </c>
      <c r="B3666" t="s">
        <v>50</v>
      </c>
      <c r="C3666" t="s">
        <v>81</v>
      </c>
      <c r="D3666" t="s">
        <v>12</v>
      </c>
      <c r="E3666" t="s">
        <v>6</v>
      </c>
      <c r="F3666" s="19">
        <v>0.58333333333333304</v>
      </c>
      <c r="G3666" s="25">
        <v>14</v>
      </c>
      <c r="H3666" s="19" t="str">
        <f t="shared" si="64"/>
        <v>Berkley Bridge Toward Va Beach Non-Summer Saturday 14</v>
      </c>
      <c r="I3666" s="11">
        <f>+Berkley!H46</f>
        <v>3306.7619047619046</v>
      </c>
    </row>
    <row r="3667" spans="1:9" x14ac:dyDescent="0.25">
      <c r="A3667" t="s">
        <v>65</v>
      </c>
      <c r="B3667" t="s">
        <v>50</v>
      </c>
      <c r="C3667" t="s">
        <v>81</v>
      </c>
      <c r="D3667" t="s">
        <v>12</v>
      </c>
      <c r="E3667" t="s">
        <v>6</v>
      </c>
      <c r="F3667" s="19">
        <v>0.625</v>
      </c>
      <c r="G3667" s="25">
        <v>15</v>
      </c>
      <c r="H3667" s="19" t="str">
        <f t="shared" si="64"/>
        <v>Berkley Bridge Toward Va Beach Non-Summer Saturday 15</v>
      </c>
      <c r="I3667" s="14">
        <f>+Berkley!H47</f>
        <v>3360.3809523809527</v>
      </c>
    </row>
    <row r="3668" spans="1:9" x14ac:dyDescent="0.25">
      <c r="A3668" t="s">
        <v>65</v>
      </c>
      <c r="B3668" t="s">
        <v>50</v>
      </c>
      <c r="C3668" t="s">
        <v>81</v>
      </c>
      <c r="D3668" t="s">
        <v>12</v>
      </c>
      <c r="E3668" t="s">
        <v>6</v>
      </c>
      <c r="F3668" s="19">
        <v>0.66666666666666696</v>
      </c>
      <c r="G3668" s="25">
        <v>16</v>
      </c>
      <c r="H3668" s="19" t="str">
        <f t="shared" si="64"/>
        <v>Berkley Bridge Toward Va Beach Non-Summer Saturday 16</v>
      </c>
      <c r="I3668" s="11">
        <f>+Berkley!H48</f>
        <v>3259</v>
      </c>
    </row>
    <row r="3669" spans="1:9" x14ac:dyDescent="0.25">
      <c r="A3669" t="s">
        <v>65</v>
      </c>
      <c r="B3669" t="s">
        <v>50</v>
      </c>
      <c r="C3669" t="s">
        <v>81</v>
      </c>
      <c r="D3669" t="s">
        <v>12</v>
      </c>
      <c r="E3669" t="s">
        <v>6</v>
      </c>
      <c r="F3669" s="19">
        <v>0.70833333333333304</v>
      </c>
      <c r="G3669" s="25">
        <v>17</v>
      </c>
      <c r="H3669" s="19" t="str">
        <f t="shared" si="64"/>
        <v>Berkley Bridge Toward Va Beach Non-Summer Saturday 17</v>
      </c>
      <c r="I3669" s="14">
        <f>+Berkley!H49</f>
        <v>3159.9047619047619</v>
      </c>
    </row>
    <row r="3670" spans="1:9" x14ac:dyDescent="0.25">
      <c r="A3670" t="s">
        <v>65</v>
      </c>
      <c r="B3670" t="s">
        <v>50</v>
      </c>
      <c r="C3670" t="s">
        <v>81</v>
      </c>
      <c r="D3670" t="s">
        <v>12</v>
      </c>
      <c r="E3670" t="s">
        <v>6</v>
      </c>
      <c r="F3670" s="19">
        <v>0.75</v>
      </c>
      <c r="G3670" s="25">
        <v>18</v>
      </c>
      <c r="H3670" s="19" t="str">
        <f t="shared" si="64"/>
        <v>Berkley Bridge Toward Va Beach Non-Summer Saturday 18</v>
      </c>
      <c r="I3670" s="11">
        <f>+Berkley!H50</f>
        <v>3066.0952380952385</v>
      </c>
    </row>
    <row r="3671" spans="1:9" x14ac:dyDescent="0.25">
      <c r="A3671" t="s">
        <v>65</v>
      </c>
      <c r="B3671" t="s">
        <v>50</v>
      </c>
      <c r="C3671" t="s">
        <v>81</v>
      </c>
      <c r="D3671" t="s">
        <v>12</v>
      </c>
      <c r="E3671" t="s">
        <v>6</v>
      </c>
      <c r="F3671" s="19">
        <v>0.79166666666666696</v>
      </c>
      <c r="G3671" s="25">
        <v>19</v>
      </c>
      <c r="H3671" s="19" t="str">
        <f t="shared" si="64"/>
        <v>Berkley Bridge Toward Va Beach Non-Summer Saturday 19</v>
      </c>
      <c r="I3671" s="14">
        <f>+Berkley!H51</f>
        <v>2363.3333333333339</v>
      </c>
    </row>
    <row r="3672" spans="1:9" x14ac:dyDescent="0.25">
      <c r="A3672" t="s">
        <v>65</v>
      </c>
      <c r="B3672" t="s">
        <v>50</v>
      </c>
      <c r="C3672" t="s">
        <v>81</v>
      </c>
      <c r="D3672" t="s">
        <v>12</v>
      </c>
      <c r="E3672" t="s">
        <v>6</v>
      </c>
      <c r="F3672" s="19">
        <v>0.83333333333333304</v>
      </c>
      <c r="G3672" s="25">
        <v>20</v>
      </c>
      <c r="H3672" s="19" t="str">
        <f t="shared" si="64"/>
        <v>Berkley Bridge Toward Va Beach Non-Summer Saturday 20</v>
      </c>
      <c r="I3672" s="11">
        <f>+Berkley!H52</f>
        <v>1917.3333333333333</v>
      </c>
    </row>
    <row r="3673" spans="1:9" x14ac:dyDescent="0.25">
      <c r="A3673" t="s">
        <v>65</v>
      </c>
      <c r="B3673" t="s">
        <v>50</v>
      </c>
      <c r="C3673" t="s">
        <v>81</v>
      </c>
      <c r="D3673" t="s">
        <v>12</v>
      </c>
      <c r="E3673" t="s">
        <v>6</v>
      </c>
      <c r="F3673" s="19">
        <v>0.875</v>
      </c>
      <c r="G3673" s="25">
        <v>21</v>
      </c>
      <c r="H3673" s="19" t="str">
        <f t="shared" si="64"/>
        <v>Berkley Bridge Toward Va Beach Non-Summer Saturday 21</v>
      </c>
      <c r="I3673" s="14">
        <f>+Berkley!H53</f>
        <v>1823.6190476190475</v>
      </c>
    </row>
    <row r="3674" spans="1:9" x14ac:dyDescent="0.25">
      <c r="A3674" t="s">
        <v>65</v>
      </c>
      <c r="B3674" t="s">
        <v>50</v>
      </c>
      <c r="C3674" t="s">
        <v>81</v>
      </c>
      <c r="D3674" t="s">
        <v>12</v>
      </c>
      <c r="E3674" t="s">
        <v>6</v>
      </c>
      <c r="F3674" s="19">
        <v>0.91666666666666696</v>
      </c>
      <c r="G3674" s="25">
        <v>22</v>
      </c>
      <c r="H3674" s="19" t="str">
        <f t="shared" si="64"/>
        <v>Berkley Bridge Toward Va Beach Non-Summer Saturday 22</v>
      </c>
      <c r="I3674" s="11">
        <f>+Berkley!H54</f>
        <v>1701.8095238095239</v>
      </c>
    </row>
    <row r="3675" spans="1:9" ht="15.75" thickBot="1" x14ac:dyDescent="0.3">
      <c r="A3675" t="s">
        <v>65</v>
      </c>
      <c r="B3675" t="s">
        <v>50</v>
      </c>
      <c r="C3675" t="s">
        <v>81</v>
      </c>
      <c r="D3675" t="s">
        <v>12</v>
      </c>
      <c r="E3675" t="s">
        <v>6</v>
      </c>
      <c r="F3675" s="19">
        <v>0.95833333333333304</v>
      </c>
      <c r="G3675" s="25">
        <v>23</v>
      </c>
      <c r="H3675" s="19" t="str">
        <f t="shared" si="64"/>
        <v>Berkley Bridge Toward Va Beach Non-Summer Saturday 23</v>
      </c>
      <c r="I3675" s="16">
        <f>+Berkley!H55</f>
        <v>1357.1904761904764</v>
      </c>
    </row>
    <row r="3676" spans="1:9" x14ac:dyDescent="0.25">
      <c r="A3676" t="s">
        <v>65</v>
      </c>
      <c r="B3676" t="s">
        <v>50</v>
      </c>
      <c r="C3676" t="s">
        <v>81</v>
      </c>
      <c r="D3676" t="s">
        <v>12</v>
      </c>
      <c r="E3676" t="s">
        <v>7</v>
      </c>
      <c r="F3676" s="19">
        <v>0</v>
      </c>
      <c r="G3676" s="25">
        <v>0</v>
      </c>
      <c r="H3676" s="19" t="str">
        <f t="shared" si="64"/>
        <v>Berkley Bridge Toward Va Beach Non-Summer Sunday 0</v>
      </c>
      <c r="I3676" s="13">
        <f>+Berkley!I32</f>
        <v>836.38095238095229</v>
      </c>
    </row>
    <row r="3677" spans="1:9" x14ac:dyDescent="0.25">
      <c r="A3677" t="s">
        <v>65</v>
      </c>
      <c r="B3677" t="s">
        <v>50</v>
      </c>
      <c r="C3677" t="s">
        <v>81</v>
      </c>
      <c r="D3677" t="s">
        <v>12</v>
      </c>
      <c r="E3677" t="s">
        <v>7</v>
      </c>
      <c r="F3677" s="19">
        <v>4.1666666666666664E-2</v>
      </c>
      <c r="G3677" s="25">
        <v>1</v>
      </c>
      <c r="H3677" s="19" t="str">
        <f t="shared" si="64"/>
        <v>Berkley Bridge Toward Va Beach Non-Summer Sunday 1</v>
      </c>
      <c r="I3677" s="15">
        <f>+Berkley!I33</f>
        <v>560.95238095238096</v>
      </c>
    </row>
    <row r="3678" spans="1:9" x14ac:dyDescent="0.25">
      <c r="A3678" t="s">
        <v>65</v>
      </c>
      <c r="B3678" t="s">
        <v>50</v>
      </c>
      <c r="C3678" t="s">
        <v>81</v>
      </c>
      <c r="D3678" t="s">
        <v>12</v>
      </c>
      <c r="E3678" t="s">
        <v>7</v>
      </c>
      <c r="F3678" s="19">
        <v>8.3333333333333329E-2</v>
      </c>
      <c r="G3678" s="25">
        <v>2</v>
      </c>
      <c r="H3678" s="19" t="str">
        <f t="shared" si="64"/>
        <v>Berkley Bridge Toward Va Beach Non-Summer Sunday 2</v>
      </c>
      <c r="I3678" s="13">
        <f>+Berkley!I34</f>
        <v>518.61904761904759</v>
      </c>
    </row>
    <row r="3679" spans="1:9" x14ac:dyDescent="0.25">
      <c r="A3679" t="s">
        <v>65</v>
      </c>
      <c r="B3679" t="s">
        <v>50</v>
      </c>
      <c r="C3679" t="s">
        <v>81</v>
      </c>
      <c r="D3679" t="s">
        <v>12</v>
      </c>
      <c r="E3679" t="s">
        <v>7</v>
      </c>
      <c r="F3679" s="19">
        <v>0.125</v>
      </c>
      <c r="G3679" s="25">
        <v>3</v>
      </c>
      <c r="H3679" s="19" t="str">
        <f t="shared" si="64"/>
        <v>Berkley Bridge Toward Va Beach Non-Summer Sunday 3</v>
      </c>
      <c r="I3679" s="15">
        <f>+Berkley!I35</f>
        <v>323.14285714285717</v>
      </c>
    </row>
    <row r="3680" spans="1:9" x14ac:dyDescent="0.25">
      <c r="A3680" t="s">
        <v>65</v>
      </c>
      <c r="B3680" t="s">
        <v>50</v>
      </c>
      <c r="C3680" t="s">
        <v>81</v>
      </c>
      <c r="D3680" t="s">
        <v>12</v>
      </c>
      <c r="E3680" t="s">
        <v>7</v>
      </c>
      <c r="F3680" s="19">
        <v>0.16666666666666699</v>
      </c>
      <c r="G3680" s="25">
        <v>4</v>
      </c>
      <c r="H3680" s="19" t="str">
        <f t="shared" si="64"/>
        <v>Berkley Bridge Toward Va Beach Non-Summer Sunday 4</v>
      </c>
      <c r="I3680" s="13">
        <f>+Berkley!I36</f>
        <v>287.47619047619042</v>
      </c>
    </row>
    <row r="3681" spans="1:9" x14ac:dyDescent="0.25">
      <c r="A3681" t="s">
        <v>65</v>
      </c>
      <c r="B3681" t="s">
        <v>50</v>
      </c>
      <c r="C3681" t="s">
        <v>81</v>
      </c>
      <c r="D3681" t="s">
        <v>12</v>
      </c>
      <c r="E3681" t="s">
        <v>7</v>
      </c>
      <c r="F3681" s="19">
        <v>0.20833333333333301</v>
      </c>
      <c r="G3681" s="25">
        <v>5</v>
      </c>
      <c r="H3681" s="19" t="str">
        <f t="shared" si="64"/>
        <v>Berkley Bridge Toward Va Beach Non-Summer Sunday 5</v>
      </c>
      <c r="I3681" s="15">
        <f>+Berkley!I37</f>
        <v>478</v>
      </c>
    </row>
    <row r="3682" spans="1:9" x14ac:dyDescent="0.25">
      <c r="A3682" t="s">
        <v>65</v>
      </c>
      <c r="B3682" t="s">
        <v>50</v>
      </c>
      <c r="C3682" t="s">
        <v>81</v>
      </c>
      <c r="D3682" t="s">
        <v>12</v>
      </c>
      <c r="E3682" t="s">
        <v>7</v>
      </c>
      <c r="F3682" s="19">
        <v>0.25</v>
      </c>
      <c r="G3682" s="25">
        <v>6</v>
      </c>
      <c r="H3682" s="19" t="str">
        <f t="shared" si="64"/>
        <v>Berkley Bridge Toward Va Beach Non-Summer Sunday 6</v>
      </c>
      <c r="I3682" s="13">
        <f>+Berkley!I38</f>
        <v>970.76190476190482</v>
      </c>
    </row>
    <row r="3683" spans="1:9" x14ac:dyDescent="0.25">
      <c r="A3683" t="s">
        <v>65</v>
      </c>
      <c r="B3683" t="s">
        <v>50</v>
      </c>
      <c r="C3683" t="s">
        <v>81</v>
      </c>
      <c r="D3683" t="s">
        <v>12</v>
      </c>
      <c r="E3683" t="s">
        <v>7</v>
      </c>
      <c r="F3683" s="19">
        <v>0.29166666666666702</v>
      </c>
      <c r="G3683" s="25">
        <v>7</v>
      </c>
      <c r="H3683" s="19" t="str">
        <f t="shared" si="64"/>
        <v>Berkley Bridge Toward Va Beach Non-Summer Sunday 7</v>
      </c>
      <c r="I3683" s="15">
        <f>+Berkley!I39</f>
        <v>1417.1904761904761</v>
      </c>
    </row>
    <row r="3684" spans="1:9" x14ac:dyDescent="0.25">
      <c r="A3684" t="s">
        <v>65</v>
      </c>
      <c r="B3684" t="s">
        <v>50</v>
      </c>
      <c r="C3684" t="s">
        <v>81</v>
      </c>
      <c r="D3684" t="s">
        <v>12</v>
      </c>
      <c r="E3684" t="s">
        <v>7</v>
      </c>
      <c r="F3684" s="19">
        <v>0.33333333333333298</v>
      </c>
      <c r="G3684" s="25">
        <v>8</v>
      </c>
      <c r="H3684" s="19" t="str">
        <f t="shared" si="64"/>
        <v>Berkley Bridge Toward Va Beach Non-Summer Sunday 8</v>
      </c>
      <c r="I3684" s="13">
        <f>+Berkley!I40</f>
        <v>1498.5238095238096</v>
      </c>
    </row>
    <row r="3685" spans="1:9" x14ac:dyDescent="0.25">
      <c r="A3685" t="s">
        <v>65</v>
      </c>
      <c r="B3685" t="s">
        <v>50</v>
      </c>
      <c r="C3685" t="s">
        <v>81</v>
      </c>
      <c r="D3685" t="s">
        <v>12</v>
      </c>
      <c r="E3685" t="s">
        <v>7</v>
      </c>
      <c r="F3685" s="19">
        <v>0.375</v>
      </c>
      <c r="G3685" s="25">
        <v>9</v>
      </c>
      <c r="H3685" s="19" t="str">
        <f t="shared" ref="H3685:H3699" si="65">+CONCATENATE(A3685," ",C3685," ",D3685," ",E3685," ",G3685)</f>
        <v>Berkley Bridge Toward Va Beach Non-Summer Sunday 9</v>
      </c>
      <c r="I3685" s="15">
        <f>+Berkley!I41</f>
        <v>1786.0952380952378</v>
      </c>
    </row>
    <row r="3686" spans="1:9" x14ac:dyDescent="0.25">
      <c r="A3686" t="s">
        <v>65</v>
      </c>
      <c r="B3686" t="s">
        <v>50</v>
      </c>
      <c r="C3686" t="s">
        <v>81</v>
      </c>
      <c r="D3686" t="s">
        <v>12</v>
      </c>
      <c r="E3686" t="s">
        <v>7</v>
      </c>
      <c r="F3686" s="19">
        <v>0.41666666666666702</v>
      </c>
      <c r="G3686" s="25">
        <v>10</v>
      </c>
      <c r="H3686" s="19" t="str">
        <f t="shared" si="65"/>
        <v>Berkley Bridge Toward Va Beach Non-Summer Sunday 10</v>
      </c>
      <c r="I3686" s="13">
        <f>+Berkley!I42</f>
        <v>2393.3809523809523</v>
      </c>
    </row>
    <row r="3687" spans="1:9" x14ac:dyDescent="0.25">
      <c r="A3687" t="s">
        <v>65</v>
      </c>
      <c r="B3687" t="s">
        <v>50</v>
      </c>
      <c r="C3687" t="s">
        <v>81</v>
      </c>
      <c r="D3687" t="s">
        <v>12</v>
      </c>
      <c r="E3687" t="s">
        <v>7</v>
      </c>
      <c r="F3687" s="19">
        <v>0.45833333333333298</v>
      </c>
      <c r="G3687" s="25">
        <v>11</v>
      </c>
      <c r="H3687" s="19" t="str">
        <f t="shared" si="65"/>
        <v>Berkley Bridge Toward Va Beach Non-Summer Sunday 11</v>
      </c>
      <c r="I3687" s="15">
        <f>+Berkley!I43</f>
        <v>2502.1904761904757</v>
      </c>
    </row>
    <row r="3688" spans="1:9" x14ac:dyDescent="0.25">
      <c r="A3688" t="s">
        <v>65</v>
      </c>
      <c r="B3688" t="s">
        <v>50</v>
      </c>
      <c r="C3688" t="s">
        <v>81</v>
      </c>
      <c r="D3688" t="s">
        <v>12</v>
      </c>
      <c r="E3688" t="s">
        <v>7</v>
      </c>
      <c r="F3688" s="19">
        <v>0.5</v>
      </c>
      <c r="G3688" s="25">
        <v>12</v>
      </c>
      <c r="H3688" s="19" t="str">
        <f t="shared" si="65"/>
        <v>Berkley Bridge Toward Va Beach Non-Summer Sunday 12</v>
      </c>
      <c r="I3688" s="13">
        <f>+Berkley!I44</f>
        <v>2680.4285714285706</v>
      </c>
    </row>
    <row r="3689" spans="1:9" x14ac:dyDescent="0.25">
      <c r="A3689" t="s">
        <v>65</v>
      </c>
      <c r="B3689" t="s">
        <v>50</v>
      </c>
      <c r="C3689" t="s">
        <v>81</v>
      </c>
      <c r="D3689" t="s">
        <v>12</v>
      </c>
      <c r="E3689" t="s">
        <v>7</v>
      </c>
      <c r="F3689" s="19">
        <v>0.54166666666666696</v>
      </c>
      <c r="G3689" s="25">
        <v>13</v>
      </c>
      <c r="H3689" s="19" t="str">
        <f t="shared" si="65"/>
        <v>Berkley Bridge Toward Va Beach Non-Summer Sunday 13</v>
      </c>
      <c r="I3689" s="15">
        <f>+Berkley!I45</f>
        <v>2901.2380952380954</v>
      </c>
    </row>
    <row r="3690" spans="1:9" x14ac:dyDescent="0.25">
      <c r="A3690" t="s">
        <v>65</v>
      </c>
      <c r="B3690" t="s">
        <v>50</v>
      </c>
      <c r="C3690" t="s">
        <v>81</v>
      </c>
      <c r="D3690" t="s">
        <v>12</v>
      </c>
      <c r="E3690" t="s">
        <v>7</v>
      </c>
      <c r="F3690" s="19">
        <v>0.58333333333333304</v>
      </c>
      <c r="G3690" s="25">
        <v>14</v>
      </c>
      <c r="H3690" s="19" t="str">
        <f t="shared" si="65"/>
        <v>Berkley Bridge Toward Va Beach Non-Summer Sunday 14</v>
      </c>
      <c r="I3690" s="13">
        <f>+Berkley!I46</f>
        <v>2939.1904761904761</v>
      </c>
    </row>
    <row r="3691" spans="1:9" x14ac:dyDescent="0.25">
      <c r="A3691" t="s">
        <v>65</v>
      </c>
      <c r="B3691" t="s">
        <v>50</v>
      </c>
      <c r="C3691" t="s">
        <v>81</v>
      </c>
      <c r="D3691" t="s">
        <v>12</v>
      </c>
      <c r="E3691" t="s">
        <v>7</v>
      </c>
      <c r="F3691" s="19">
        <v>0.625</v>
      </c>
      <c r="G3691" s="25">
        <v>15</v>
      </c>
      <c r="H3691" s="19" t="str">
        <f t="shared" si="65"/>
        <v>Berkley Bridge Toward Va Beach Non-Summer Sunday 15</v>
      </c>
      <c r="I3691" s="15">
        <f>+Berkley!I47</f>
        <v>2833.4285714285716</v>
      </c>
    </row>
    <row r="3692" spans="1:9" x14ac:dyDescent="0.25">
      <c r="A3692" t="s">
        <v>65</v>
      </c>
      <c r="B3692" t="s">
        <v>50</v>
      </c>
      <c r="C3692" t="s">
        <v>81</v>
      </c>
      <c r="D3692" t="s">
        <v>12</v>
      </c>
      <c r="E3692" t="s">
        <v>7</v>
      </c>
      <c r="F3692" s="19">
        <v>0.66666666666666696</v>
      </c>
      <c r="G3692" s="25">
        <v>16</v>
      </c>
      <c r="H3692" s="19" t="str">
        <f t="shared" si="65"/>
        <v>Berkley Bridge Toward Va Beach Non-Summer Sunday 16</v>
      </c>
      <c r="I3692" s="13">
        <f>+Berkley!I48</f>
        <v>2621.3333333333335</v>
      </c>
    </row>
    <row r="3693" spans="1:9" x14ac:dyDescent="0.25">
      <c r="A3693" t="s">
        <v>65</v>
      </c>
      <c r="B3693" t="s">
        <v>50</v>
      </c>
      <c r="C3693" t="s">
        <v>81</v>
      </c>
      <c r="D3693" t="s">
        <v>12</v>
      </c>
      <c r="E3693" t="s">
        <v>7</v>
      </c>
      <c r="F3693" s="19">
        <v>0.70833333333333304</v>
      </c>
      <c r="G3693" s="25">
        <v>17</v>
      </c>
      <c r="H3693" s="19" t="str">
        <f t="shared" si="65"/>
        <v>Berkley Bridge Toward Va Beach Non-Summer Sunday 17</v>
      </c>
      <c r="I3693" s="15">
        <f>+Berkley!I49</f>
        <v>2539.0952380952381</v>
      </c>
    </row>
    <row r="3694" spans="1:9" x14ac:dyDescent="0.25">
      <c r="A3694" t="s">
        <v>65</v>
      </c>
      <c r="B3694" t="s">
        <v>50</v>
      </c>
      <c r="C3694" t="s">
        <v>81</v>
      </c>
      <c r="D3694" t="s">
        <v>12</v>
      </c>
      <c r="E3694" t="s">
        <v>7</v>
      </c>
      <c r="F3694" s="19">
        <v>0.75</v>
      </c>
      <c r="G3694" s="25">
        <v>18</v>
      </c>
      <c r="H3694" s="19" t="str">
        <f t="shared" si="65"/>
        <v>Berkley Bridge Toward Va Beach Non-Summer Sunday 18</v>
      </c>
      <c r="I3694" s="13">
        <f>+Berkley!I50</f>
        <v>2299.1904761904761</v>
      </c>
    </row>
    <row r="3695" spans="1:9" x14ac:dyDescent="0.25">
      <c r="A3695" t="s">
        <v>65</v>
      </c>
      <c r="B3695" t="s">
        <v>50</v>
      </c>
      <c r="C3695" t="s">
        <v>81</v>
      </c>
      <c r="D3695" t="s">
        <v>12</v>
      </c>
      <c r="E3695" t="s">
        <v>7</v>
      </c>
      <c r="F3695" s="19">
        <v>0.79166666666666696</v>
      </c>
      <c r="G3695" s="25">
        <v>19</v>
      </c>
      <c r="H3695" s="19" t="str">
        <f t="shared" si="65"/>
        <v>Berkley Bridge Toward Va Beach Non-Summer Sunday 19</v>
      </c>
      <c r="I3695" s="15">
        <f>+Berkley!I51</f>
        <v>1876.3809523809525</v>
      </c>
    </row>
    <row r="3696" spans="1:9" x14ac:dyDescent="0.25">
      <c r="A3696" t="s">
        <v>65</v>
      </c>
      <c r="B3696" t="s">
        <v>50</v>
      </c>
      <c r="C3696" t="s">
        <v>81</v>
      </c>
      <c r="D3696" t="s">
        <v>12</v>
      </c>
      <c r="E3696" t="s">
        <v>7</v>
      </c>
      <c r="F3696" s="19">
        <v>0.83333333333333304</v>
      </c>
      <c r="G3696" s="25">
        <v>20</v>
      </c>
      <c r="H3696" s="19" t="str">
        <f t="shared" si="65"/>
        <v>Berkley Bridge Toward Va Beach Non-Summer Sunday 20</v>
      </c>
      <c r="I3696" s="13">
        <f>+Berkley!I52</f>
        <v>1640.9047619047619</v>
      </c>
    </row>
    <row r="3697" spans="1:9" x14ac:dyDescent="0.25">
      <c r="A3697" t="s">
        <v>65</v>
      </c>
      <c r="B3697" t="s">
        <v>50</v>
      </c>
      <c r="C3697" t="s">
        <v>81</v>
      </c>
      <c r="D3697" t="s">
        <v>12</v>
      </c>
      <c r="E3697" t="s">
        <v>7</v>
      </c>
      <c r="F3697" s="19">
        <v>0.875</v>
      </c>
      <c r="G3697" s="25">
        <v>21</v>
      </c>
      <c r="H3697" s="19" t="str">
        <f t="shared" si="65"/>
        <v>Berkley Bridge Toward Va Beach Non-Summer Sunday 21</v>
      </c>
      <c r="I3697" s="15">
        <f>+Berkley!I53</f>
        <v>1469.1428571428573</v>
      </c>
    </row>
    <row r="3698" spans="1:9" x14ac:dyDescent="0.25">
      <c r="A3698" t="s">
        <v>65</v>
      </c>
      <c r="B3698" t="s">
        <v>50</v>
      </c>
      <c r="C3698" t="s">
        <v>81</v>
      </c>
      <c r="D3698" t="s">
        <v>12</v>
      </c>
      <c r="E3698" t="s">
        <v>7</v>
      </c>
      <c r="F3698" s="19">
        <v>0.91666666666666696</v>
      </c>
      <c r="G3698" s="25">
        <v>22</v>
      </c>
      <c r="H3698" s="19" t="str">
        <f t="shared" si="65"/>
        <v>Berkley Bridge Toward Va Beach Non-Summer Sunday 22</v>
      </c>
      <c r="I3698" s="13">
        <f>+Berkley!I54</f>
        <v>1270.8571428571429</v>
      </c>
    </row>
    <row r="3699" spans="1:9" ht="15.75" thickBot="1" x14ac:dyDescent="0.3">
      <c r="A3699" s="29" t="s">
        <v>65</v>
      </c>
      <c r="B3699" s="29" t="s">
        <v>50</v>
      </c>
      <c r="C3699" s="29" t="s">
        <v>81</v>
      </c>
      <c r="D3699" s="29" t="s">
        <v>12</v>
      </c>
      <c r="E3699" s="29" t="s">
        <v>7</v>
      </c>
      <c r="F3699" s="30">
        <v>0.95833333333333304</v>
      </c>
      <c r="G3699" s="31">
        <v>23</v>
      </c>
      <c r="H3699" s="30" t="str">
        <f t="shared" si="65"/>
        <v>Berkley Bridge Toward Va Beach Non-Summer Sunday 23</v>
      </c>
      <c r="I3699" s="17">
        <f>+Berkley!I55</f>
        <v>873</v>
      </c>
    </row>
    <row r="3700" spans="1:9" x14ac:dyDescent="0.25">
      <c r="A3700" t="s">
        <v>65</v>
      </c>
      <c r="B3700" t="s">
        <v>53</v>
      </c>
      <c r="C3700" t="s">
        <v>80</v>
      </c>
      <c r="D3700" t="s">
        <v>11</v>
      </c>
      <c r="E3700" t="s">
        <v>1</v>
      </c>
      <c r="F3700" s="19">
        <v>0</v>
      </c>
      <c r="G3700" s="25">
        <v>0</v>
      </c>
      <c r="H3700" s="19" t="str">
        <f>+CONCATENATE(A3700," ",C3700," ",D3700," ",E3700," ",G3700)</f>
        <v>Berkley Bridge Away from Va Beach Summer Monday 0</v>
      </c>
      <c r="I3700" s="11">
        <f>+Berkley!M7</f>
        <v>666.25</v>
      </c>
    </row>
    <row r="3701" spans="1:9" x14ac:dyDescent="0.25">
      <c r="A3701" t="s">
        <v>65</v>
      </c>
      <c r="B3701" t="s">
        <v>53</v>
      </c>
      <c r="C3701" t="s">
        <v>80</v>
      </c>
      <c r="D3701" t="s">
        <v>11</v>
      </c>
      <c r="E3701" t="s">
        <v>1</v>
      </c>
      <c r="F3701" s="19">
        <v>4.1666666666666664E-2</v>
      </c>
      <c r="G3701" s="25">
        <v>1</v>
      </c>
      <c r="H3701" s="19" t="str">
        <f t="shared" ref="H3701:H3764" si="66">+CONCATENATE(A3701," ",C3701," ",D3701," ",E3701," ",G3701)</f>
        <v>Berkley Bridge Away from Va Beach Summer Monday 1</v>
      </c>
      <c r="I3701" s="14">
        <f>+Berkley!M8</f>
        <v>449.16666666666663</v>
      </c>
    </row>
    <row r="3702" spans="1:9" x14ac:dyDescent="0.25">
      <c r="A3702" t="s">
        <v>65</v>
      </c>
      <c r="B3702" t="s">
        <v>53</v>
      </c>
      <c r="C3702" t="s">
        <v>80</v>
      </c>
      <c r="D3702" t="s">
        <v>11</v>
      </c>
      <c r="E3702" t="s">
        <v>1</v>
      </c>
      <c r="F3702" s="19">
        <v>8.3333333333333329E-2</v>
      </c>
      <c r="G3702" s="25">
        <v>2</v>
      </c>
      <c r="H3702" s="19" t="str">
        <f t="shared" si="66"/>
        <v>Berkley Bridge Away from Va Beach Summer Monday 2</v>
      </c>
      <c r="I3702" s="11">
        <f>+Berkley!M9</f>
        <v>370.08333333333337</v>
      </c>
    </row>
    <row r="3703" spans="1:9" x14ac:dyDescent="0.25">
      <c r="A3703" t="s">
        <v>65</v>
      </c>
      <c r="B3703" t="s">
        <v>53</v>
      </c>
      <c r="C3703" t="s">
        <v>80</v>
      </c>
      <c r="D3703" t="s">
        <v>11</v>
      </c>
      <c r="E3703" t="s">
        <v>1</v>
      </c>
      <c r="F3703" s="19">
        <v>0.125</v>
      </c>
      <c r="G3703" s="25">
        <v>3</v>
      </c>
      <c r="H3703" s="19" t="str">
        <f t="shared" si="66"/>
        <v>Berkley Bridge Away from Va Beach Summer Monday 3</v>
      </c>
      <c r="I3703" s="14">
        <f>+Berkley!M10</f>
        <v>318.41666666666669</v>
      </c>
    </row>
    <row r="3704" spans="1:9" x14ac:dyDescent="0.25">
      <c r="A3704" t="s">
        <v>65</v>
      </c>
      <c r="B3704" t="s">
        <v>53</v>
      </c>
      <c r="C3704" t="s">
        <v>80</v>
      </c>
      <c r="D3704" t="s">
        <v>11</v>
      </c>
      <c r="E3704" t="s">
        <v>1</v>
      </c>
      <c r="F3704" s="19">
        <v>0.16666666666666699</v>
      </c>
      <c r="G3704" s="25">
        <v>4</v>
      </c>
      <c r="H3704" s="19" t="str">
        <f t="shared" si="66"/>
        <v>Berkley Bridge Away from Va Beach Summer Monday 4</v>
      </c>
      <c r="I3704" s="11">
        <f>+Berkley!M11</f>
        <v>749.33333333333337</v>
      </c>
    </row>
    <row r="3705" spans="1:9" x14ac:dyDescent="0.25">
      <c r="A3705" t="s">
        <v>65</v>
      </c>
      <c r="B3705" t="s">
        <v>53</v>
      </c>
      <c r="C3705" t="s">
        <v>80</v>
      </c>
      <c r="D3705" t="s">
        <v>11</v>
      </c>
      <c r="E3705" t="s">
        <v>1</v>
      </c>
      <c r="F3705" s="19">
        <v>0.20833333333333301</v>
      </c>
      <c r="G3705" s="25">
        <v>5</v>
      </c>
      <c r="H3705" s="19" t="str">
        <f t="shared" si="66"/>
        <v>Berkley Bridge Away from Va Beach Summer Monday 5</v>
      </c>
      <c r="I3705" s="14">
        <f>+Berkley!M12</f>
        <v>2350.916666666667</v>
      </c>
    </row>
    <row r="3706" spans="1:9" x14ac:dyDescent="0.25">
      <c r="A3706" t="s">
        <v>65</v>
      </c>
      <c r="B3706" t="s">
        <v>53</v>
      </c>
      <c r="C3706" t="s">
        <v>80</v>
      </c>
      <c r="D3706" t="s">
        <v>11</v>
      </c>
      <c r="E3706" t="s">
        <v>1</v>
      </c>
      <c r="F3706" s="19">
        <v>0.25</v>
      </c>
      <c r="G3706" s="25">
        <v>6</v>
      </c>
      <c r="H3706" s="19" t="str">
        <f t="shared" si="66"/>
        <v>Berkley Bridge Away from Va Beach Summer Monday 6</v>
      </c>
      <c r="I3706" s="11">
        <f>+Berkley!M13</f>
        <v>2808.25</v>
      </c>
    </row>
    <row r="3707" spans="1:9" x14ac:dyDescent="0.25">
      <c r="A3707" t="s">
        <v>65</v>
      </c>
      <c r="B3707" t="s">
        <v>53</v>
      </c>
      <c r="C3707" t="s">
        <v>80</v>
      </c>
      <c r="D3707" t="s">
        <v>11</v>
      </c>
      <c r="E3707" t="s">
        <v>1</v>
      </c>
      <c r="F3707" s="19">
        <v>0.29166666666666702</v>
      </c>
      <c r="G3707" s="25">
        <v>7</v>
      </c>
      <c r="H3707" s="19" t="str">
        <f t="shared" si="66"/>
        <v>Berkley Bridge Away from Va Beach Summer Monday 7</v>
      </c>
      <c r="I3707" s="14">
        <f>+Berkley!M14</f>
        <v>2651.0833333333335</v>
      </c>
    </row>
    <row r="3708" spans="1:9" x14ac:dyDescent="0.25">
      <c r="A3708" t="s">
        <v>65</v>
      </c>
      <c r="B3708" t="s">
        <v>53</v>
      </c>
      <c r="C3708" t="s">
        <v>80</v>
      </c>
      <c r="D3708" t="s">
        <v>11</v>
      </c>
      <c r="E3708" t="s">
        <v>1</v>
      </c>
      <c r="F3708" s="19">
        <v>0.33333333333333298</v>
      </c>
      <c r="G3708" s="25">
        <v>8</v>
      </c>
      <c r="H3708" s="19" t="str">
        <f t="shared" si="66"/>
        <v>Berkley Bridge Away from Va Beach Summer Monday 8</v>
      </c>
      <c r="I3708" s="11">
        <f>+Berkley!M15</f>
        <v>2516.5833333333335</v>
      </c>
    </row>
    <row r="3709" spans="1:9" x14ac:dyDescent="0.25">
      <c r="A3709" t="s">
        <v>65</v>
      </c>
      <c r="B3709" t="s">
        <v>53</v>
      </c>
      <c r="C3709" t="s">
        <v>80</v>
      </c>
      <c r="D3709" t="s">
        <v>11</v>
      </c>
      <c r="E3709" t="s">
        <v>1</v>
      </c>
      <c r="F3709" s="19">
        <v>0.375</v>
      </c>
      <c r="G3709" s="25">
        <v>9</v>
      </c>
      <c r="H3709" s="19" t="str">
        <f t="shared" si="66"/>
        <v>Berkley Bridge Away from Va Beach Summer Monday 9</v>
      </c>
      <c r="I3709" s="14">
        <f>+Berkley!M16</f>
        <v>2339.3333333333335</v>
      </c>
    </row>
    <row r="3710" spans="1:9" x14ac:dyDescent="0.25">
      <c r="A3710" t="s">
        <v>65</v>
      </c>
      <c r="B3710" t="s">
        <v>53</v>
      </c>
      <c r="C3710" t="s">
        <v>80</v>
      </c>
      <c r="D3710" t="s">
        <v>11</v>
      </c>
      <c r="E3710" t="s">
        <v>1</v>
      </c>
      <c r="F3710" s="19">
        <v>0.41666666666666702</v>
      </c>
      <c r="G3710" s="25">
        <v>10</v>
      </c>
      <c r="H3710" s="19" t="str">
        <f t="shared" si="66"/>
        <v>Berkley Bridge Away from Va Beach Summer Monday 10</v>
      </c>
      <c r="I3710" s="11">
        <f>+Berkley!M17</f>
        <v>2451.1666666666665</v>
      </c>
    </row>
    <row r="3711" spans="1:9" x14ac:dyDescent="0.25">
      <c r="A3711" t="s">
        <v>65</v>
      </c>
      <c r="B3711" t="s">
        <v>53</v>
      </c>
      <c r="C3711" t="s">
        <v>80</v>
      </c>
      <c r="D3711" t="s">
        <v>11</v>
      </c>
      <c r="E3711" t="s">
        <v>1</v>
      </c>
      <c r="F3711" s="19">
        <v>0.45833333333333298</v>
      </c>
      <c r="G3711" s="25">
        <v>11</v>
      </c>
      <c r="H3711" s="19" t="str">
        <f t="shared" si="66"/>
        <v>Berkley Bridge Away from Va Beach Summer Monday 11</v>
      </c>
      <c r="I3711" s="14">
        <f>+Berkley!M18</f>
        <v>2619.6666666666661</v>
      </c>
    </row>
    <row r="3712" spans="1:9" x14ac:dyDescent="0.25">
      <c r="A3712" t="s">
        <v>65</v>
      </c>
      <c r="B3712" t="s">
        <v>53</v>
      </c>
      <c r="C3712" t="s">
        <v>80</v>
      </c>
      <c r="D3712" t="s">
        <v>11</v>
      </c>
      <c r="E3712" t="s">
        <v>1</v>
      </c>
      <c r="F3712" s="19">
        <v>0.5</v>
      </c>
      <c r="G3712" s="25">
        <v>12</v>
      </c>
      <c r="H3712" s="19" t="str">
        <f t="shared" si="66"/>
        <v>Berkley Bridge Away from Va Beach Summer Monday 12</v>
      </c>
      <c r="I3712" s="11">
        <f>+Berkley!M19</f>
        <v>3036.5833333333335</v>
      </c>
    </row>
    <row r="3713" spans="1:9" x14ac:dyDescent="0.25">
      <c r="A3713" t="s">
        <v>65</v>
      </c>
      <c r="B3713" t="s">
        <v>53</v>
      </c>
      <c r="C3713" t="s">
        <v>80</v>
      </c>
      <c r="D3713" t="s">
        <v>11</v>
      </c>
      <c r="E3713" t="s">
        <v>1</v>
      </c>
      <c r="F3713" s="19">
        <v>0.54166666666666696</v>
      </c>
      <c r="G3713" s="25">
        <v>13</v>
      </c>
      <c r="H3713" s="19" t="str">
        <f t="shared" si="66"/>
        <v>Berkley Bridge Away from Va Beach Summer Monday 13</v>
      </c>
      <c r="I3713" s="14">
        <f>+Berkley!M20</f>
        <v>2819.5</v>
      </c>
    </row>
    <row r="3714" spans="1:9" x14ac:dyDescent="0.25">
      <c r="A3714" t="s">
        <v>65</v>
      </c>
      <c r="B3714" t="s">
        <v>53</v>
      </c>
      <c r="C3714" t="s">
        <v>80</v>
      </c>
      <c r="D3714" t="s">
        <v>11</v>
      </c>
      <c r="E3714" t="s">
        <v>1</v>
      </c>
      <c r="F3714" s="19">
        <v>0.58333333333333304</v>
      </c>
      <c r="G3714" s="25">
        <v>14</v>
      </c>
      <c r="H3714" s="19" t="str">
        <f t="shared" si="66"/>
        <v>Berkley Bridge Away from Va Beach Summer Monday 14</v>
      </c>
      <c r="I3714" s="11">
        <f>+Berkley!M21</f>
        <v>3152.5000000000005</v>
      </c>
    </row>
    <row r="3715" spans="1:9" x14ac:dyDescent="0.25">
      <c r="A3715" t="s">
        <v>65</v>
      </c>
      <c r="B3715" t="s">
        <v>53</v>
      </c>
      <c r="C3715" t="s">
        <v>80</v>
      </c>
      <c r="D3715" t="s">
        <v>11</v>
      </c>
      <c r="E3715" t="s">
        <v>1</v>
      </c>
      <c r="F3715" s="19">
        <v>0.625</v>
      </c>
      <c r="G3715" s="25">
        <v>15</v>
      </c>
      <c r="H3715" s="19" t="str">
        <f t="shared" si="66"/>
        <v>Berkley Bridge Away from Va Beach Summer Monday 15</v>
      </c>
      <c r="I3715" s="14">
        <f>+Berkley!M22</f>
        <v>3126.75</v>
      </c>
    </row>
    <row r="3716" spans="1:9" x14ac:dyDescent="0.25">
      <c r="A3716" t="s">
        <v>65</v>
      </c>
      <c r="B3716" t="s">
        <v>53</v>
      </c>
      <c r="C3716" t="s">
        <v>80</v>
      </c>
      <c r="D3716" t="s">
        <v>11</v>
      </c>
      <c r="E3716" t="s">
        <v>1</v>
      </c>
      <c r="F3716" s="19">
        <v>0.66666666666666696</v>
      </c>
      <c r="G3716" s="25">
        <v>16</v>
      </c>
      <c r="H3716" s="19" t="str">
        <f t="shared" si="66"/>
        <v>Berkley Bridge Away from Va Beach Summer Monday 16</v>
      </c>
      <c r="I3716" s="11">
        <f>+Berkley!M23</f>
        <v>3303.75</v>
      </c>
    </row>
    <row r="3717" spans="1:9" x14ac:dyDescent="0.25">
      <c r="A3717" t="s">
        <v>65</v>
      </c>
      <c r="B3717" t="s">
        <v>53</v>
      </c>
      <c r="C3717" t="s">
        <v>80</v>
      </c>
      <c r="D3717" t="s">
        <v>11</v>
      </c>
      <c r="E3717" t="s">
        <v>1</v>
      </c>
      <c r="F3717" s="19">
        <v>0.70833333333333304</v>
      </c>
      <c r="G3717" s="25">
        <v>17</v>
      </c>
      <c r="H3717" s="19" t="str">
        <f t="shared" si="66"/>
        <v>Berkley Bridge Away from Va Beach Summer Monday 17</v>
      </c>
      <c r="I3717" s="14">
        <f>+Berkley!M24</f>
        <v>3433.75</v>
      </c>
    </row>
    <row r="3718" spans="1:9" x14ac:dyDescent="0.25">
      <c r="A3718" t="s">
        <v>65</v>
      </c>
      <c r="B3718" t="s">
        <v>53</v>
      </c>
      <c r="C3718" t="s">
        <v>80</v>
      </c>
      <c r="D3718" t="s">
        <v>11</v>
      </c>
      <c r="E3718" t="s">
        <v>1</v>
      </c>
      <c r="F3718" s="19">
        <v>0.75</v>
      </c>
      <c r="G3718" s="25">
        <v>18</v>
      </c>
      <c r="H3718" s="19" t="str">
        <f t="shared" si="66"/>
        <v>Berkley Bridge Away from Va Beach Summer Monday 18</v>
      </c>
      <c r="I3718" s="11">
        <f>+Berkley!M25</f>
        <v>2985.7499999999995</v>
      </c>
    </row>
    <row r="3719" spans="1:9" x14ac:dyDescent="0.25">
      <c r="A3719" t="s">
        <v>65</v>
      </c>
      <c r="B3719" t="s">
        <v>53</v>
      </c>
      <c r="C3719" t="s">
        <v>80</v>
      </c>
      <c r="D3719" t="s">
        <v>11</v>
      </c>
      <c r="E3719" t="s">
        <v>1</v>
      </c>
      <c r="F3719" s="19">
        <v>0.79166666666666696</v>
      </c>
      <c r="G3719" s="25">
        <v>19</v>
      </c>
      <c r="H3719" s="19" t="str">
        <f t="shared" si="66"/>
        <v>Berkley Bridge Away from Va Beach Summer Monday 19</v>
      </c>
      <c r="I3719" s="14">
        <f>+Berkley!M26</f>
        <v>2369.6666666666665</v>
      </c>
    </row>
    <row r="3720" spans="1:9" x14ac:dyDescent="0.25">
      <c r="A3720" t="s">
        <v>65</v>
      </c>
      <c r="B3720" t="s">
        <v>53</v>
      </c>
      <c r="C3720" t="s">
        <v>80</v>
      </c>
      <c r="D3720" t="s">
        <v>11</v>
      </c>
      <c r="E3720" t="s">
        <v>1</v>
      </c>
      <c r="F3720" s="19">
        <v>0.83333333333333304</v>
      </c>
      <c r="G3720" s="25">
        <v>20</v>
      </c>
      <c r="H3720" s="19" t="str">
        <f t="shared" si="66"/>
        <v>Berkley Bridge Away from Va Beach Summer Monday 20</v>
      </c>
      <c r="I3720" s="11">
        <f>+Berkley!M27</f>
        <v>1955.5833333333335</v>
      </c>
    </row>
    <row r="3721" spans="1:9" x14ac:dyDescent="0.25">
      <c r="A3721" t="s">
        <v>65</v>
      </c>
      <c r="B3721" t="s">
        <v>53</v>
      </c>
      <c r="C3721" t="s">
        <v>80</v>
      </c>
      <c r="D3721" t="s">
        <v>11</v>
      </c>
      <c r="E3721" t="s">
        <v>1</v>
      </c>
      <c r="F3721" s="19">
        <v>0.875</v>
      </c>
      <c r="G3721" s="25">
        <v>21</v>
      </c>
      <c r="H3721" s="19" t="str">
        <f t="shared" si="66"/>
        <v>Berkley Bridge Away from Va Beach Summer Monday 21</v>
      </c>
      <c r="I3721" s="14">
        <f>+Berkley!M28</f>
        <v>1636.5833333333335</v>
      </c>
    </row>
    <row r="3722" spans="1:9" x14ac:dyDescent="0.25">
      <c r="A3722" t="s">
        <v>65</v>
      </c>
      <c r="B3722" t="s">
        <v>53</v>
      </c>
      <c r="C3722" t="s">
        <v>80</v>
      </c>
      <c r="D3722" t="s">
        <v>11</v>
      </c>
      <c r="E3722" t="s">
        <v>1</v>
      </c>
      <c r="F3722" s="19">
        <v>0.91666666666666696</v>
      </c>
      <c r="G3722" s="25">
        <v>22</v>
      </c>
      <c r="H3722" s="19" t="str">
        <f t="shared" si="66"/>
        <v>Berkley Bridge Away from Va Beach Summer Monday 22</v>
      </c>
      <c r="I3722" s="11">
        <f>+Berkley!M29</f>
        <v>1373.1666666666665</v>
      </c>
    </row>
    <row r="3723" spans="1:9" ht="15.75" thickBot="1" x14ac:dyDescent="0.3">
      <c r="A3723" t="s">
        <v>65</v>
      </c>
      <c r="B3723" t="s">
        <v>53</v>
      </c>
      <c r="C3723" t="s">
        <v>80</v>
      </c>
      <c r="D3723" t="s">
        <v>11</v>
      </c>
      <c r="E3723" t="s">
        <v>1</v>
      </c>
      <c r="F3723" s="19">
        <v>0.95833333333333304</v>
      </c>
      <c r="G3723" s="25">
        <v>23</v>
      </c>
      <c r="H3723" s="19" t="str">
        <f t="shared" si="66"/>
        <v>Berkley Bridge Away from Va Beach Summer Monday 23</v>
      </c>
      <c r="I3723" s="16">
        <f>+Berkley!M30</f>
        <v>1008.9999999999999</v>
      </c>
    </row>
    <row r="3724" spans="1:9" x14ac:dyDescent="0.25">
      <c r="A3724" t="s">
        <v>65</v>
      </c>
      <c r="B3724" t="s">
        <v>53</v>
      </c>
      <c r="C3724" t="s">
        <v>80</v>
      </c>
      <c r="D3724" t="s">
        <v>11</v>
      </c>
      <c r="E3724" t="s">
        <v>2</v>
      </c>
      <c r="F3724" s="19">
        <v>0</v>
      </c>
      <c r="G3724" s="25">
        <v>0</v>
      </c>
      <c r="H3724" s="19" t="str">
        <f t="shared" si="66"/>
        <v>Berkley Bridge Away from Va Beach Summer Tuesday 0</v>
      </c>
      <c r="I3724" s="12">
        <f>+Berkley!N7</f>
        <v>623</v>
      </c>
    </row>
    <row r="3725" spans="1:9" x14ac:dyDescent="0.25">
      <c r="A3725" t="s">
        <v>65</v>
      </c>
      <c r="B3725" t="s">
        <v>53</v>
      </c>
      <c r="C3725" t="s">
        <v>80</v>
      </c>
      <c r="D3725" t="s">
        <v>11</v>
      </c>
      <c r="E3725" t="s">
        <v>2</v>
      </c>
      <c r="F3725" s="19">
        <v>4.1666666666666664E-2</v>
      </c>
      <c r="G3725" s="25">
        <v>1</v>
      </c>
      <c r="H3725" s="19" t="str">
        <f t="shared" si="66"/>
        <v>Berkley Bridge Away from Va Beach Summer Tuesday 1</v>
      </c>
      <c r="I3725" s="14">
        <f>+Berkley!N8</f>
        <v>359.66666666666663</v>
      </c>
    </row>
    <row r="3726" spans="1:9" x14ac:dyDescent="0.25">
      <c r="A3726" t="s">
        <v>65</v>
      </c>
      <c r="B3726" t="s">
        <v>53</v>
      </c>
      <c r="C3726" t="s">
        <v>80</v>
      </c>
      <c r="D3726" t="s">
        <v>11</v>
      </c>
      <c r="E3726" t="s">
        <v>2</v>
      </c>
      <c r="F3726" s="19">
        <v>8.3333333333333329E-2</v>
      </c>
      <c r="G3726" s="25">
        <v>2</v>
      </c>
      <c r="H3726" s="19" t="str">
        <f t="shared" si="66"/>
        <v>Berkley Bridge Away from Va Beach Summer Tuesday 2</v>
      </c>
      <c r="I3726" s="12">
        <f>+Berkley!N9</f>
        <v>267.25</v>
      </c>
    </row>
    <row r="3727" spans="1:9" x14ac:dyDescent="0.25">
      <c r="A3727" t="s">
        <v>65</v>
      </c>
      <c r="B3727" t="s">
        <v>53</v>
      </c>
      <c r="C3727" t="s">
        <v>80</v>
      </c>
      <c r="D3727" t="s">
        <v>11</v>
      </c>
      <c r="E3727" t="s">
        <v>2</v>
      </c>
      <c r="F3727" s="19">
        <v>0.125</v>
      </c>
      <c r="G3727" s="25">
        <v>3</v>
      </c>
      <c r="H3727" s="19" t="str">
        <f t="shared" si="66"/>
        <v>Berkley Bridge Away from Va Beach Summer Tuesday 3</v>
      </c>
      <c r="I3727" s="14">
        <f>+Berkley!N10</f>
        <v>316.91666666666663</v>
      </c>
    </row>
    <row r="3728" spans="1:9" x14ac:dyDescent="0.25">
      <c r="A3728" t="s">
        <v>65</v>
      </c>
      <c r="B3728" t="s">
        <v>53</v>
      </c>
      <c r="C3728" t="s">
        <v>80</v>
      </c>
      <c r="D3728" t="s">
        <v>11</v>
      </c>
      <c r="E3728" t="s">
        <v>2</v>
      </c>
      <c r="F3728" s="19">
        <v>0.16666666666666699</v>
      </c>
      <c r="G3728" s="25">
        <v>4</v>
      </c>
      <c r="H3728" s="19" t="str">
        <f t="shared" si="66"/>
        <v>Berkley Bridge Away from Va Beach Summer Tuesday 4</v>
      </c>
      <c r="I3728" s="12">
        <f>+Berkley!N11</f>
        <v>753.25</v>
      </c>
    </row>
    <row r="3729" spans="1:9" x14ac:dyDescent="0.25">
      <c r="A3729" t="s">
        <v>65</v>
      </c>
      <c r="B3729" t="s">
        <v>53</v>
      </c>
      <c r="C3729" t="s">
        <v>80</v>
      </c>
      <c r="D3729" t="s">
        <v>11</v>
      </c>
      <c r="E3729" t="s">
        <v>2</v>
      </c>
      <c r="F3729" s="19">
        <v>0.20833333333333301</v>
      </c>
      <c r="G3729" s="25">
        <v>5</v>
      </c>
      <c r="H3729" s="19" t="str">
        <f t="shared" si="66"/>
        <v>Berkley Bridge Away from Va Beach Summer Tuesday 5</v>
      </c>
      <c r="I3729" s="14">
        <f>+Berkley!N12</f>
        <v>2461.5833333333335</v>
      </c>
    </row>
    <row r="3730" spans="1:9" x14ac:dyDescent="0.25">
      <c r="A3730" t="s">
        <v>65</v>
      </c>
      <c r="B3730" t="s">
        <v>53</v>
      </c>
      <c r="C3730" t="s">
        <v>80</v>
      </c>
      <c r="D3730" t="s">
        <v>11</v>
      </c>
      <c r="E3730" t="s">
        <v>2</v>
      </c>
      <c r="F3730" s="19">
        <v>0.25</v>
      </c>
      <c r="G3730" s="25">
        <v>6</v>
      </c>
      <c r="H3730" s="19" t="str">
        <f t="shared" si="66"/>
        <v>Berkley Bridge Away from Va Beach Summer Tuesday 6</v>
      </c>
      <c r="I3730" s="12">
        <f>+Berkley!N13</f>
        <v>2878.3333333333335</v>
      </c>
    </row>
    <row r="3731" spans="1:9" x14ac:dyDescent="0.25">
      <c r="A3731" t="s">
        <v>65</v>
      </c>
      <c r="B3731" t="s">
        <v>53</v>
      </c>
      <c r="C3731" t="s">
        <v>80</v>
      </c>
      <c r="D3731" t="s">
        <v>11</v>
      </c>
      <c r="E3731" t="s">
        <v>2</v>
      </c>
      <c r="F3731" s="19">
        <v>0.29166666666666702</v>
      </c>
      <c r="G3731" s="25">
        <v>7</v>
      </c>
      <c r="H3731" s="19" t="str">
        <f t="shared" si="66"/>
        <v>Berkley Bridge Away from Va Beach Summer Tuesday 7</v>
      </c>
      <c r="I3731" s="14">
        <f>+Berkley!N14</f>
        <v>2865.3333333333335</v>
      </c>
    </row>
    <row r="3732" spans="1:9" x14ac:dyDescent="0.25">
      <c r="A3732" t="s">
        <v>65</v>
      </c>
      <c r="B3732" t="s">
        <v>53</v>
      </c>
      <c r="C3732" t="s">
        <v>80</v>
      </c>
      <c r="D3732" t="s">
        <v>11</v>
      </c>
      <c r="E3732" t="s">
        <v>2</v>
      </c>
      <c r="F3732" s="19">
        <v>0.33333333333333298</v>
      </c>
      <c r="G3732" s="25">
        <v>8</v>
      </c>
      <c r="H3732" s="19" t="str">
        <f t="shared" si="66"/>
        <v>Berkley Bridge Away from Va Beach Summer Tuesday 8</v>
      </c>
      <c r="I3732" s="12">
        <f>+Berkley!N15</f>
        <v>2704.416666666667</v>
      </c>
    </row>
    <row r="3733" spans="1:9" x14ac:dyDescent="0.25">
      <c r="A3733" t="s">
        <v>65</v>
      </c>
      <c r="B3733" t="s">
        <v>53</v>
      </c>
      <c r="C3733" t="s">
        <v>80</v>
      </c>
      <c r="D3733" t="s">
        <v>11</v>
      </c>
      <c r="E3733" t="s">
        <v>2</v>
      </c>
      <c r="F3733" s="19">
        <v>0.375</v>
      </c>
      <c r="G3733" s="25">
        <v>9</v>
      </c>
      <c r="H3733" s="19" t="str">
        <f t="shared" si="66"/>
        <v>Berkley Bridge Away from Va Beach Summer Tuesday 9</v>
      </c>
      <c r="I3733" s="14">
        <f>+Berkley!N16</f>
        <v>2448</v>
      </c>
    </row>
    <row r="3734" spans="1:9" x14ac:dyDescent="0.25">
      <c r="A3734" t="s">
        <v>65</v>
      </c>
      <c r="B3734" t="s">
        <v>53</v>
      </c>
      <c r="C3734" t="s">
        <v>80</v>
      </c>
      <c r="D3734" t="s">
        <v>11</v>
      </c>
      <c r="E3734" t="s">
        <v>2</v>
      </c>
      <c r="F3734" s="19">
        <v>0.41666666666666702</v>
      </c>
      <c r="G3734" s="25">
        <v>10</v>
      </c>
      <c r="H3734" s="19" t="str">
        <f t="shared" si="66"/>
        <v>Berkley Bridge Away from Va Beach Summer Tuesday 10</v>
      </c>
      <c r="I3734" s="12">
        <f>+Berkley!N17</f>
        <v>2590.4166666666665</v>
      </c>
    </row>
    <row r="3735" spans="1:9" x14ac:dyDescent="0.25">
      <c r="A3735" t="s">
        <v>65</v>
      </c>
      <c r="B3735" t="s">
        <v>53</v>
      </c>
      <c r="C3735" t="s">
        <v>80</v>
      </c>
      <c r="D3735" t="s">
        <v>11</v>
      </c>
      <c r="E3735" t="s">
        <v>2</v>
      </c>
      <c r="F3735" s="19">
        <v>0.45833333333333298</v>
      </c>
      <c r="G3735" s="25">
        <v>11</v>
      </c>
      <c r="H3735" s="19" t="str">
        <f t="shared" si="66"/>
        <v>Berkley Bridge Away from Va Beach Summer Tuesday 11</v>
      </c>
      <c r="I3735" s="14">
        <f>+Berkley!N18</f>
        <v>2718.666666666667</v>
      </c>
    </row>
    <row r="3736" spans="1:9" x14ac:dyDescent="0.25">
      <c r="A3736" t="s">
        <v>65</v>
      </c>
      <c r="B3736" t="s">
        <v>53</v>
      </c>
      <c r="C3736" t="s">
        <v>80</v>
      </c>
      <c r="D3736" t="s">
        <v>11</v>
      </c>
      <c r="E3736" t="s">
        <v>2</v>
      </c>
      <c r="F3736" s="19">
        <v>0.5</v>
      </c>
      <c r="G3736" s="25">
        <v>12</v>
      </c>
      <c r="H3736" s="19" t="str">
        <f t="shared" si="66"/>
        <v>Berkley Bridge Away from Va Beach Summer Tuesday 12</v>
      </c>
      <c r="I3736" s="12">
        <f>+Berkley!N19</f>
        <v>3094.8333333333335</v>
      </c>
    </row>
    <row r="3737" spans="1:9" x14ac:dyDescent="0.25">
      <c r="A3737" t="s">
        <v>65</v>
      </c>
      <c r="B3737" t="s">
        <v>53</v>
      </c>
      <c r="C3737" t="s">
        <v>80</v>
      </c>
      <c r="D3737" t="s">
        <v>11</v>
      </c>
      <c r="E3737" t="s">
        <v>2</v>
      </c>
      <c r="F3737" s="19">
        <v>0.54166666666666696</v>
      </c>
      <c r="G3737" s="25">
        <v>13</v>
      </c>
      <c r="H3737" s="19" t="str">
        <f t="shared" si="66"/>
        <v>Berkley Bridge Away from Va Beach Summer Tuesday 13</v>
      </c>
      <c r="I3737" s="14">
        <f>+Berkley!N20</f>
        <v>3034.416666666667</v>
      </c>
    </row>
    <row r="3738" spans="1:9" x14ac:dyDescent="0.25">
      <c r="A3738" t="s">
        <v>65</v>
      </c>
      <c r="B3738" t="s">
        <v>53</v>
      </c>
      <c r="C3738" t="s">
        <v>80</v>
      </c>
      <c r="D3738" t="s">
        <v>11</v>
      </c>
      <c r="E3738" t="s">
        <v>2</v>
      </c>
      <c r="F3738" s="19">
        <v>0.58333333333333304</v>
      </c>
      <c r="G3738" s="25">
        <v>14</v>
      </c>
      <c r="H3738" s="19" t="str">
        <f t="shared" si="66"/>
        <v>Berkley Bridge Away from Va Beach Summer Tuesday 14</v>
      </c>
      <c r="I3738" s="12">
        <f>+Berkley!N21</f>
        <v>3286.0000000000005</v>
      </c>
    </row>
    <row r="3739" spans="1:9" x14ac:dyDescent="0.25">
      <c r="A3739" t="s">
        <v>65</v>
      </c>
      <c r="B3739" t="s">
        <v>53</v>
      </c>
      <c r="C3739" t="s">
        <v>80</v>
      </c>
      <c r="D3739" t="s">
        <v>11</v>
      </c>
      <c r="E3739" t="s">
        <v>2</v>
      </c>
      <c r="F3739" s="19">
        <v>0.625</v>
      </c>
      <c r="G3739" s="25">
        <v>15</v>
      </c>
      <c r="H3739" s="19" t="str">
        <f t="shared" si="66"/>
        <v>Berkley Bridge Away from Va Beach Summer Tuesday 15</v>
      </c>
      <c r="I3739" s="14">
        <f>+Berkley!N22</f>
        <v>3132.1666666666665</v>
      </c>
    </row>
    <row r="3740" spans="1:9" x14ac:dyDescent="0.25">
      <c r="A3740" t="s">
        <v>65</v>
      </c>
      <c r="B3740" t="s">
        <v>53</v>
      </c>
      <c r="C3740" t="s">
        <v>80</v>
      </c>
      <c r="D3740" t="s">
        <v>11</v>
      </c>
      <c r="E3740" t="s">
        <v>2</v>
      </c>
      <c r="F3740" s="19">
        <v>0.66666666666666696</v>
      </c>
      <c r="G3740" s="25">
        <v>16</v>
      </c>
      <c r="H3740" s="19" t="str">
        <f t="shared" si="66"/>
        <v>Berkley Bridge Away from Va Beach Summer Tuesday 16</v>
      </c>
      <c r="I3740" s="12">
        <f>+Berkley!N23</f>
        <v>3198.25</v>
      </c>
    </row>
    <row r="3741" spans="1:9" x14ac:dyDescent="0.25">
      <c r="A3741" t="s">
        <v>65</v>
      </c>
      <c r="B3741" t="s">
        <v>53</v>
      </c>
      <c r="C3741" t="s">
        <v>80</v>
      </c>
      <c r="D3741" t="s">
        <v>11</v>
      </c>
      <c r="E3741" t="s">
        <v>2</v>
      </c>
      <c r="F3741" s="19">
        <v>0.70833333333333304</v>
      </c>
      <c r="G3741" s="25">
        <v>17</v>
      </c>
      <c r="H3741" s="19" t="str">
        <f t="shared" si="66"/>
        <v>Berkley Bridge Away from Va Beach Summer Tuesday 17</v>
      </c>
      <c r="I3741" s="14">
        <f>+Berkley!N24</f>
        <v>3277.75</v>
      </c>
    </row>
    <row r="3742" spans="1:9" x14ac:dyDescent="0.25">
      <c r="A3742" t="s">
        <v>65</v>
      </c>
      <c r="B3742" t="s">
        <v>53</v>
      </c>
      <c r="C3742" t="s">
        <v>80</v>
      </c>
      <c r="D3742" t="s">
        <v>11</v>
      </c>
      <c r="E3742" t="s">
        <v>2</v>
      </c>
      <c r="F3742" s="19">
        <v>0.75</v>
      </c>
      <c r="G3742" s="25">
        <v>18</v>
      </c>
      <c r="H3742" s="19" t="str">
        <f t="shared" si="66"/>
        <v>Berkley Bridge Away from Va Beach Summer Tuesday 18</v>
      </c>
      <c r="I3742" s="12">
        <f>+Berkley!N25</f>
        <v>3113.166666666667</v>
      </c>
    </row>
    <row r="3743" spans="1:9" x14ac:dyDescent="0.25">
      <c r="A3743" t="s">
        <v>65</v>
      </c>
      <c r="B3743" t="s">
        <v>53</v>
      </c>
      <c r="C3743" t="s">
        <v>80</v>
      </c>
      <c r="D3743" t="s">
        <v>11</v>
      </c>
      <c r="E3743" t="s">
        <v>2</v>
      </c>
      <c r="F3743" s="19">
        <v>0.79166666666666696</v>
      </c>
      <c r="G3743" s="25">
        <v>19</v>
      </c>
      <c r="H3743" s="19" t="str">
        <f t="shared" si="66"/>
        <v>Berkley Bridge Away from Va Beach Summer Tuesday 19</v>
      </c>
      <c r="I3743" s="14">
        <f>+Berkley!N26</f>
        <v>2475.4166666666665</v>
      </c>
    </row>
    <row r="3744" spans="1:9" x14ac:dyDescent="0.25">
      <c r="A3744" t="s">
        <v>65</v>
      </c>
      <c r="B3744" t="s">
        <v>53</v>
      </c>
      <c r="C3744" t="s">
        <v>80</v>
      </c>
      <c r="D3744" t="s">
        <v>11</v>
      </c>
      <c r="E3744" t="s">
        <v>2</v>
      </c>
      <c r="F3744" s="19">
        <v>0.83333333333333304</v>
      </c>
      <c r="G3744" s="25">
        <v>20</v>
      </c>
      <c r="H3744" s="19" t="str">
        <f t="shared" si="66"/>
        <v>Berkley Bridge Away from Va Beach Summer Tuesday 20</v>
      </c>
      <c r="I3744" s="12">
        <f>+Berkley!N27</f>
        <v>2056.25</v>
      </c>
    </row>
    <row r="3745" spans="1:9" x14ac:dyDescent="0.25">
      <c r="A3745" t="s">
        <v>65</v>
      </c>
      <c r="B3745" t="s">
        <v>53</v>
      </c>
      <c r="C3745" t="s">
        <v>80</v>
      </c>
      <c r="D3745" t="s">
        <v>11</v>
      </c>
      <c r="E3745" t="s">
        <v>2</v>
      </c>
      <c r="F3745" s="19">
        <v>0.875</v>
      </c>
      <c r="G3745" s="25">
        <v>21</v>
      </c>
      <c r="H3745" s="19" t="str">
        <f t="shared" si="66"/>
        <v>Berkley Bridge Away from Va Beach Summer Tuesday 21</v>
      </c>
      <c r="I3745" s="14">
        <f>+Berkley!N28</f>
        <v>1692.6666666666667</v>
      </c>
    </row>
    <row r="3746" spans="1:9" x14ac:dyDescent="0.25">
      <c r="A3746" t="s">
        <v>65</v>
      </c>
      <c r="B3746" t="s">
        <v>53</v>
      </c>
      <c r="C3746" t="s">
        <v>80</v>
      </c>
      <c r="D3746" t="s">
        <v>11</v>
      </c>
      <c r="E3746" t="s">
        <v>2</v>
      </c>
      <c r="F3746" s="19">
        <v>0.91666666666666696</v>
      </c>
      <c r="G3746" s="25">
        <v>22</v>
      </c>
      <c r="H3746" s="19" t="str">
        <f t="shared" si="66"/>
        <v>Berkley Bridge Away from Va Beach Summer Tuesday 22</v>
      </c>
      <c r="I3746" s="12">
        <f>+Berkley!N29</f>
        <v>1385.1666666666665</v>
      </c>
    </row>
    <row r="3747" spans="1:9" ht="15.75" thickBot="1" x14ac:dyDescent="0.3">
      <c r="A3747" t="s">
        <v>65</v>
      </c>
      <c r="B3747" t="s">
        <v>53</v>
      </c>
      <c r="C3747" t="s">
        <v>80</v>
      </c>
      <c r="D3747" t="s">
        <v>11</v>
      </c>
      <c r="E3747" t="s">
        <v>2</v>
      </c>
      <c r="F3747" s="19">
        <v>0.95833333333333304</v>
      </c>
      <c r="G3747" s="25">
        <v>23</v>
      </c>
      <c r="H3747" s="19" t="str">
        <f t="shared" si="66"/>
        <v>Berkley Bridge Away from Va Beach Summer Tuesday 23</v>
      </c>
      <c r="I3747" s="16">
        <f>+Berkley!N30</f>
        <v>1101</v>
      </c>
    </row>
    <row r="3748" spans="1:9" x14ac:dyDescent="0.25">
      <c r="A3748" t="s">
        <v>65</v>
      </c>
      <c r="B3748" t="s">
        <v>53</v>
      </c>
      <c r="C3748" t="s">
        <v>80</v>
      </c>
      <c r="D3748" t="s">
        <v>11</v>
      </c>
      <c r="E3748" t="s">
        <v>3</v>
      </c>
      <c r="F3748" s="19">
        <v>0</v>
      </c>
      <c r="G3748" s="25">
        <v>0</v>
      </c>
      <c r="H3748" s="19" t="str">
        <f t="shared" si="66"/>
        <v>Berkley Bridge Away from Va Beach Summer Wednesday 0</v>
      </c>
      <c r="I3748" s="11">
        <f>+Berkley!O7</f>
        <v>665.30769230769226</v>
      </c>
    </row>
    <row r="3749" spans="1:9" x14ac:dyDescent="0.25">
      <c r="A3749" t="s">
        <v>65</v>
      </c>
      <c r="B3749" t="s">
        <v>53</v>
      </c>
      <c r="C3749" t="s">
        <v>80</v>
      </c>
      <c r="D3749" t="s">
        <v>11</v>
      </c>
      <c r="E3749" t="s">
        <v>3</v>
      </c>
      <c r="F3749" s="19">
        <v>4.1666666666666664E-2</v>
      </c>
      <c r="G3749" s="25">
        <v>1</v>
      </c>
      <c r="H3749" s="19" t="str">
        <f t="shared" si="66"/>
        <v>Berkley Bridge Away from Va Beach Summer Wednesday 1</v>
      </c>
      <c r="I3749" s="14">
        <f>+Berkley!O8</f>
        <v>379.23076923076917</v>
      </c>
    </row>
    <row r="3750" spans="1:9" x14ac:dyDescent="0.25">
      <c r="A3750" t="s">
        <v>65</v>
      </c>
      <c r="B3750" t="s">
        <v>53</v>
      </c>
      <c r="C3750" t="s">
        <v>80</v>
      </c>
      <c r="D3750" t="s">
        <v>11</v>
      </c>
      <c r="E3750" t="s">
        <v>3</v>
      </c>
      <c r="F3750" s="19">
        <v>8.3333333333333329E-2</v>
      </c>
      <c r="G3750" s="25">
        <v>2</v>
      </c>
      <c r="H3750" s="19" t="str">
        <f t="shared" si="66"/>
        <v>Berkley Bridge Away from Va Beach Summer Wednesday 2</v>
      </c>
      <c r="I3750" s="11">
        <f>+Berkley!O9</f>
        <v>293.76923076923077</v>
      </c>
    </row>
    <row r="3751" spans="1:9" x14ac:dyDescent="0.25">
      <c r="A3751" t="s">
        <v>65</v>
      </c>
      <c r="B3751" t="s">
        <v>53</v>
      </c>
      <c r="C3751" t="s">
        <v>80</v>
      </c>
      <c r="D3751" t="s">
        <v>11</v>
      </c>
      <c r="E3751" t="s">
        <v>3</v>
      </c>
      <c r="F3751" s="19">
        <v>0.125</v>
      </c>
      <c r="G3751" s="25">
        <v>3</v>
      </c>
      <c r="H3751" s="19" t="str">
        <f t="shared" si="66"/>
        <v>Berkley Bridge Away from Va Beach Summer Wednesday 3</v>
      </c>
      <c r="I3751" s="14">
        <f>+Berkley!O10</f>
        <v>316.76923076923077</v>
      </c>
    </row>
    <row r="3752" spans="1:9" x14ac:dyDescent="0.25">
      <c r="A3752" t="s">
        <v>65</v>
      </c>
      <c r="B3752" t="s">
        <v>53</v>
      </c>
      <c r="C3752" t="s">
        <v>80</v>
      </c>
      <c r="D3752" t="s">
        <v>11</v>
      </c>
      <c r="E3752" t="s">
        <v>3</v>
      </c>
      <c r="F3752" s="19">
        <v>0.16666666666666699</v>
      </c>
      <c r="G3752" s="25">
        <v>4</v>
      </c>
      <c r="H3752" s="19" t="str">
        <f t="shared" si="66"/>
        <v>Berkley Bridge Away from Va Beach Summer Wednesday 4</v>
      </c>
      <c r="I3752" s="11">
        <f>+Berkley!O11</f>
        <v>795.23076923076917</v>
      </c>
    </row>
    <row r="3753" spans="1:9" x14ac:dyDescent="0.25">
      <c r="A3753" t="s">
        <v>65</v>
      </c>
      <c r="B3753" t="s">
        <v>53</v>
      </c>
      <c r="C3753" t="s">
        <v>80</v>
      </c>
      <c r="D3753" t="s">
        <v>11</v>
      </c>
      <c r="E3753" t="s">
        <v>3</v>
      </c>
      <c r="F3753" s="19">
        <v>0.20833333333333301</v>
      </c>
      <c r="G3753" s="25">
        <v>5</v>
      </c>
      <c r="H3753" s="19" t="str">
        <f t="shared" si="66"/>
        <v>Berkley Bridge Away from Va Beach Summer Wednesday 5</v>
      </c>
      <c r="I3753" s="14">
        <f>+Berkley!O12</f>
        <v>2552.1538461538462</v>
      </c>
    </row>
    <row r="3754" spans="1:9" x14ac:dyDescent="0.25">
      <c r="A3754" t="s">
        <v>65</v>
      </c>
      <c r="B3754" t="s">
        <v>53</v>
      </c>
      <c r="C3754" t="s">
        <v>80</v>
      </c>
      <c r="D3754" t="s">
        <v>11</v>
      </c>
      <c r="E3754" t="s">
        <v>3</v>
      </c>
      <c r="F3754" s="19">
        <v>0.25</v>
      </c>
      <c r="G3754" s="25">
        <v>6</v>
      </c>
      <c r="H3754" s="19" t="str">
        <f t="shared" si="66"/>
        <v>Berkley Bridge Away from Va Beach Summer Wednesday 6</v>
      </c>
      <c r="I3754" s="11">
        <f>+Berkley!O13</f>
        <v>2870.3846153846152</v>
      </c>
    </row>
    <row r="3755" spans="1:9" x14ac:dyDescent="0.25">
      <c r="A3755" t="s">
        <v>65</v>
      </c>
      <c r="B3755" t="s">
        <v>53</v>
      </c>
      <c r="C3755" t="s">
        <v>80</v>
      </c>
      <c r="D3755" t="s">
        <v>11</v>
      </c>
      <c r="E3755" t="s">
        <v>3</v>
      </c>
      <c r="F3755" s="19">
        <v>0.29166666666666702</v>
      </c>
      <c r="G3755" s="25">
        <v>7</v>
      </c>
      <c r="H3755" s="19" t="str">
        <f t="shared" si="66"/>
        <v>Berkley Bridge Away from Va Beach Summer Wednesday 7</v>
      </c>
      <c r="I3755" s="14">
        <f>+Berkley!O14</f>
        <v>2893.4615384615381</v>
      </c>
    </row>
    <row r="3756" spans="1:9" x14ac:dyDescent="0.25">
      <c r="A3756" t="s">
        <v>65</v>
      </c>
      <c r="B3756" t="s">
        <v>53</v>
      </c>
      <c r="C3756" t="s">
        <v>80</v>
      </c>
      <c r="D3756" t="s">
        <v>11</v>
      </c>
      <c r="E3756" t="s">
        <v>3</v>
      </c>
      <c r="F3756" s="19">
        <v>0.33333333333333298</v>
      </c>
      <c r="G3756" s="25">
        <v>8</v>
      </c>
      <c r="H3756" s="19" t="str">
        <f t="shared" si="66"/>
        <v>Berkley Bridge Away from Va Beach Summer Wednesday 8</v>
      </c>
      <c r="I3756" s="11">
        <f>+Berkley!O15</f>
        <v>2765.6153846153848</v>
      </c>
    </row>
    <row r="3757" spans="1:9" x14ac:dyDescent="0.25">
      <c r="A3757" t="s">
        <v>65</v>
      </c>
      <c r="B3757" t="s">
        <v>53</v>
      </c>
      <c r="C3757" t="s">
        <v>80</v>
      </c>
      <c r="D3757" t="s">
        <v>11</v>
      </c>
      <c r="E3757" t="s">
        <v>3</v>
      </c>
      <c r="F3757" s="19">
        <v>0.375</v>
      </c>
      <c r="G3757" s="25">
        <v>9</v>
      </c>
      <c r="H3757" s="19" t="str">
        <f t="shared" si="66"/>
        <v>Berkley Bridge Away from Va Beach Summer Wednesday 9</v>
      </c>
      <c r="I3757" s="14">
        <f>+Berkley!O16</f>
        <v>2364.3076923076924</v>
      </c>
    </row>
    <row r="3758" spans="1:9" x14ac:dyDescent="0.25">
      <c r="A3758" t="s">
        <v>65</v>
      </c>
      <c r="B3758" t="s">
        <v>53</v>
      </c>
      <c r="C3758" t="s">
        <v>80</v>
      </c>
      <c r="D3758" t="s">
        <v>11</v>
      </c>
      <c r="E3758" t="s">
        <v>3</v>
      </c>
      <c r="F3758" s="19">
        <v>0.41666666666666702</v>
      </c>
      <c r="G3758" s="25">
        <v>10</v>
      </c>
      <c r="H3758" s="19" t="str">
        <f t="shared" si="66"/>
        <v>Berkley Bridge Away from Va Beach Summer Wednesday 10</v>
      </c>
      <c r="I3758" s="11">
        <f>+Berkley!O17</f>
        <v>2536.5384615384614</v>
      </c>
    </row>
    <row r="3759" spans="1:9" x14ac:dyDescent="0.25">
      <c r="A3759" t="s">
        <v>65</v>
      </c>
      <c r="B3759" t="s">
        <v>53</v>
      </c>
      <c r="C3759" t="s">
        <v>80</v>
      </c>
      <c r="D3759" t="s">
        <v>11</v>
      </c>
      <c r="E3759" t="s">
        <v>3</v>
      </c>
      <c r="F3759" s="19">
        <v>0.45833333333333298</v>
      </c>
      <c r="G3759" s="25">
        <v>11</v>
      </c>
      <c r="H3759" s="19" t="str">
        <f t="shared" si="66"/>
        <v>Berkley Bridge Away from Va Beach Summer Wednesday 11</v>
      </c>
      <c r="I3759" s="14">
        <f>+Berkley!O18</f>
        <v>2695.2307692307695</v>
      </c>
    </row>
    <row r="3760" spans="1:9" x14ac:dyDescent="0.25">
      <c r="A3760" t="s">
        <v>65</v>
      </c>
      <c r="B3760" t="s">
        <v>53</v>
      </c>
      <c r="C3760" t="s">
        <v>80</v>
      </c>
      <c r="D3760" t="s">
        <v>11</v>
      </c>
      <c r="E3760" t="s">
        <v>3</v>
      </c>
      <c r="F3760" s="19">
        <v>0.5</v>
      </c>
      <c r="G3760" s="25">
        <v>12</v>
      </c>
      <c r="H3760" s="19" t="str">
        <f t="shared" si="66"/>
        <v>Berkley Bridge Away from Va Beach Summer Wednesday 12</v>
      </c>
      <c r="I3760" s="11">
        <f>+Berkley!O19</f>
        <v>3055.4615384615386</v>
      </c>
    </row>
    <row r="3761" spans="1:9" x14ac:dyDescent="0.25">
      <c r="A3761" t="s">
        <v>65</v>
      </c>
      <c r="B3761" t="s">
        <v>53</v>
      </c>
      <c r="C3761" t="s">
        <v>80</v>
      </c>
      <c r="D3761" t="s">
        <v>11</v>
      </c>
      <c r="E3761" t="s">
        <v>3</v>
      </c>
      <c r="F3761" s="19">
        <v>0.54166666666666696</v>
      </c>
      <c r="G3761" s="25">
        <v>13</v>
      </c>
      <c r="H3761" s="19" t="str">
        <f t="shared" si="66"/>
        <v>Berkley Bridge Away from Va Beach Summer Wednesday 13</v>
      </c>
      <c r="I3761" s="14">
        <f>+Berkley!O20</f>
        <v>3075.9230769230767</v>
      </c>
    </row>
    <row r="3762" spans="1:9" x14ac:dyDescent="0.25">
      <c r="A3762" t="s">
        <v>65</v>
      </c>
      <c r="B3762" t="s">
        <v>53</v>
      </c>
      <c r="C3762" t="s">
        <v>80</v>
      </c>
      <c r="D3762" t="s">
        <v>11</v>
      </c>
      <c r="E3762" t="s">
        <v>3</v>
      </c>
      <c r="F3762" s="19">
        <v>0.58333333333333304</v>
      </c>
      <c r="G3762" s="25">
        <v>14</v>
      </c>
      <c r="H3762" s="19" t="str">
        <f t="shared" si="66"/>
        <v>Berkley Bridge Away from Va Beach Summer Wednesday 14</v>
      </c>
      <c r="I3762" s="11">
        <f>+Berkley!O21</f>
        <v>3026.7692307692309</v>
      </c>
    </row>
    <row r="3763" spans="1:9" x14ac:dyDescent="0.25">
      <c r="A3763" t="s">
        <v>65</v>
      </c>
      <c r="B3763" t="s">
        <v>53</v>
      </c>
      <c r="C3763" t="s">
        <v>80</v>
      </c>
      <c r="D3763" t="s">
        <v>11</v>
      </c>
      <c r="E3763" t="s">
        <v>3</v>
      </c>
      <c r="F3763" s="19">
        <v>0.625</v>
      </c>
      <c r="G3763" s="25">
        <v>15</v>
      </c>
      <c r="H3763" s="19" t="str">
        <f t="shared" si="66"/>
        <v>Berkley Bridge Away from Va Beach Summer Wednesday 15</v>
      </c>
      <c r="I3763" s="14">
        <f>+Berkley!O22</f>
        <v>3007.4615384615386</v>
      </c>
    </row>
    <row r="3764" spans="1:9" x14ac:dyDescent="0.25">
      <c r="A3764" t="s">
        <v>65</v>
      </c>
      <c r="B3764" t="s">
        <v>53</v>
      </c>
      <c r="C3764" t="s">
        <v>80</v>
      </c>
      <c r="D3764" t="s">
        <v>11</v>
      </c>
      <c r="E3764" t="s">
        <v>3</v>
      </c>
      <c r="F3764" s="19">
        <v>0.66666666666666696</v>
      </c>
      <c r="G3764" s="25">
        <v>16</v>
      </c>
      <c r="H3764" s="19" t="str">
        <f t="shared" si="66"/>
        <v>Berkley Bridge Away from Va Beach Summer Wednesday 16</v>
      </c>
      <c r="I3764" s="11">
        <f>+Berkley!O23</f>
        <v>3181.6153846153843</v>
      </c>
    </row>
    <row r="3765" spans="1:9" x14ac:dyDescent="0.25">
      <c r="A3765" t="s">
        <v>65</v>
      </c>
      <c r="B3765" t="s">
        <v>53</v>
      </c>
      <c r="C3765" t="s">
        <v>80</v>
      </c>
      <c r="D3765" t="s">
        <v>11</v>
      </c>
      <c r="E3765" t="s">
        <v>3</v>
      </c>
      <c r="F3765" s="19">
        <v>0.70833333333333304</v>
      </c>
      <c r="G3765" s="25">
        <v>17</v>
      </c>
      <c r="H3765" s="19" t="str">
        <f t="shared" ref="H3765:H3828" si="67">+CONCATENATE(A3765," ",C3765," ",D3765," ",E3765," ",G3765)</f>
        <v>Berkley Bridge Away from Va Beach Summer Wednesday 17</v>
      </c>
      <c r="I3765" s="14">
        <f>+Berkley!O24</f>
        <v>3245.8461538461543</v>
      </c>
    </row>
    <row r="3766" spans="1:9" x14ac:dyDescent="0.25">
      <c r="A3766" t="s">
        <v>65</v>
      </c>
      <c r="B3766" t="s">
        <v>53</v>
      </c>
      <c r="C3766" t="s">
        <v>80</v>
      </c>
      <c r="D3766" t="s">
        <v>11</v>
      </c>
      <c r="E3766" t="s">
        <v>3</v>
      </c>
      <c r="F3766" s="19">
        <v>0.75</v>
      </c>
      <c r="G3766" s="25">
        <v>18</v>
      </c>
      <c r="H3766" s="19" t="str">
        <f t="shared" si="67"/>
        <v>Berkley Bridge Away from Va Beach Summer Wednesday 18</v>
      </c>
      <c r="I3766" s="11">
        <f>+Berkley!O25</f>
        <v>3086.1538461538462</v>
      </c>
    </row>
    <row r="3767" spans="1:9" x14ac:dyDescent="0.25">
      <c r="A3767" t="s">
        <v>65</v>
      </c>
      <c r="B3767" t="s">
        <v>53</v>
      </c>
      <c r="C3767" t="s">
        <v>80</v>
      </c>
      <c r="D3767" t="s">
        <v>11</v>
      </c>
      <c r="E3767" t="s">
        <v>3</v>
      </c>
      <c r="F3767" s="19">
        <v>0.79166666666666696</v>
      </c>
      <c r="G3767" s="25">
        <v>19</v>
      </c>
      <c r="H3767" s="19" t="str">
        <f t="shared" si="67"/>
        <v>Berkley Bridge Away from Va Beach Summer Wednesday 19</v>
      </c>
      <c r="I3767" s="14">
        <f>+Berkley!O26</f>
        <v>2626.0769230769233</v>
      </c>
    </row>
    <row r="3768" spans="1:9" x14ac:dyDescent="0.25">
      <c r="A3768" t="s">
        <v>65</v>
      </c>
      <c r="B3768" t="s">
        <v>53</v>
      </c>
      <c r="C3768" t="s">
        <v>80</v>
      </c>
      <c r="D3768" t="s">
        <v>11</v>
      </c>
      <c r="E3768" t="s">
        <v>3</v>
      </c>
      <c r="F3768" s="19">
        <v>0.83333333333333304</v>
      </c>
      <c r="G3768" s="25">
        <v>20</v>
      </c>
      <c r="H3768" s="19" t="str">
        <f t="shared" si="67"/>
        <v>Berkley Bridge Away from Va Beach Summer Wednesday 20</v>
      </c>
      <c r="I3768" s="11">
        <f>+Berkley!O27</f>
        <v>2159.3846153846152</v>
      </c>
    </row>
    <row r="3769" spans="1:9" x14ac:dyDescent="0.25">
      <c r="A3769" t="s">
        <v>65</v>
      </c>
      <c r="B3769" t="s">
        <v>53</v>
      </c>
      <c r="C3769" t="s">
        <v>80</v>
      </c>
      <c r="D3769" t="s">
        <v>11</v>
      </c>
      <c r="E3769" t="s">
        <v>3</v>
      </c>
      <c r="F3769" s="19">
        <v>0.875</v>
      </c>
      <c r="G3769" s="25">
        <v>21</v>
      </c>
      <c r="H3769" s="19" t="str">
        <f t="shared" si="67"/>
        <v>Berkley Bridge Away from Va Beach Summer Wednesday 21</v>
      </c>
      <c r="I3769" s="14">
        <f>+Berkley!O28</f>
        <v>1863.2307692307693</v>
      </c>
    </row>
    <row r="3770" spans="1:9" x14ac:dyDescent="0.25">
      <c r="A3770" t="s">
        <v>65</v>
      </c>
      <c r="B3770" t="s">
        <v>53</v>
      </c>
      <c r="C3770" t="s">
        <v>80</v>
      </c>
      <c r="D3770" t="s">
        <v>11</v>
      </c>
      <c r="E3770" t="s">
        <v>3</v>
      </c>
      <c r="F3770" s="19">
        <v>0.91666666666666696</v>
      </c>
      <c r="G3770" s="25">
        <v>22</v>
      </c>
      <c r="H3770" s="19" t="str">
        <f t="shared" si="67"/>
        <v>Berkley Bridge Away from Va Beach Summer Wednesday 22</v>
      </c>
      <c r="I3770" s="11">
        <f>+Berkley!O29</f>
        <v>1452.0769230769233</v>
      </c>
    </row>
    <row r="3771" spans="1:9" ht="15.75" thickBot="1" x14ac:dyDescent="0.3">
      <c r="A3771" t="s">
        <v>65</v>
      </c>
      <c r="B3771" t="s">
        <v>53</v>
      </c>
      <c r="C3771" t="s">
        <v>80</v>
      </c>
      <c r="D3771" t="s">
        <v>11</v>
      </c>
      <c r="E3771" t="s">
        <v>3</v>
      </c>
      <c r="F3771" s="19">
        <v>0.95833333333333304</v>
      </c>
      <c r="G3771" s="25">
        <v>23</v>
      </c>
      <c r="H3771" s="19" t="str">
        <f t="shared" si="67"/>
        <v>Berkley Bridge Away from Va Beach Summer Wednesday 23</v>
      </c>
      <c r="I3771" s="16">
        <f>+Berkley!O30</f>
        <v>1147.8461538461543</v>
      </c>
    </row>
    <row r="3772" spans="1:9" x14ac:dyDescent="0.25">
      <c r="A3772" t="s">
        <v>65</v>
      </c>
      <c r="B3772" t="s">
        <v>53</v>
      </c>
      <c r="C3772" t="s">
        <v>80</v>
      </c>
      <c r="D3772" t="s">
        <v>11</v>
      </c>
      <c r="E3772" t="s">
        <v>4</v>
      </c>
      <c r="F3772" s="19">
        <v>0</v>
      </c>
      <c r="G3772" s="25">
        <v>0</v>
      </c>
      <c r="H3772" s="19" t="str">
        <f t="shared" si="67"/>
        <v>Berkley Bridge Away from Va Beach Summer Thursday 0</v>
      </c>
      <c r="I3772" s="11">
        <f>+Berkley!P7</f>
        <v>693.60897435897436</v>
      </c>
    </row>
    <row r="3773" spans="1:9" x14ac:dyDescent="0.25">
      <c r="A3773" t="s">
        <v>65</v>
      </c>
      <c r="B3773" t="s">
        <v>53</v>
      </c>
      <c r="C3773" t="s">
        <v>80</v>
      </c>
      <c r="D3773" t="s">
        <v>11</v>
      </c>
      <c r="E3773" t="s">
        <v>4</v>
      </c>
      <c r="F3773" s="19">
        <v>4.1666666666666664E-2</v>
      </c>
      <c r="G3773" s="25">
        <v>1</v>
      </c>
      <c r="H3773" s="19" t="str">
        <f t="shared" si="67"/>
        <v>Berkley Bridge Away from Va Beach Summer Thursday 1</v>
      </c>
      <c r="I3773" s="14">
        <f>+Berkley!P8</f>
        <v>435.92307692307685</v>
      </c>
    </row>
    <row r="3774" spans="1:9" x14ac:dyDescent="0.25">
      <c r="A3774" t="s">
        <v>65</v>
      </c>
      <c r="B3774" t="s">
        <v>53</v>
      </c>
      <c r="C3774" t="s">
        <v>80</v>
      </c>
      <c r="D3774" t="s">
        <v>11</v>
      </c>
      <c r="E3774" t="s">
        <v>4</v>
      </c>
      <c r="F3774" s="19">
        <v>8.3333333333333329E-2</v>
      </c>
      <c r="G3774" s="25">
        <v>2</v>
      </c>
      <c r="H3774" s="19" t="str">
        <f t="shared" si="67"/>
        <v>Berkley Bridge Away from Va Beach Summer Thursday 2</v>
      </c>
      <c r="I3774" s="11">
        <f>+Berkley!P9</f>
        <v>336.76923076923077</v>
      </c>
    </row>
    <row r="3775" spans="1:9" x14ac:dyDescent="0.25">
      <c r="A3775" t="s">
        <v>65</v>
      </c>
      <c r="B3775" t="s">
        <v>53</v>
      </c>
      <c r="C3775" t="s">
        <v>80</v>
      </c>
      <c r="D3775" t="s">
        <v>11</v>
      </c>
      <c r="E3775" t="s">
        <v>4</v>
      </c>
      <c r="F3775" s="19">
        <v>0.125</v>
      </c>
      <c r="G3775" s="25">
        <v>3</v>
      </c>
      <c r="H3775" s="19" t="str">
        <f t="shared" si="67"/>
        <v>Berkley Bridge Away from Va Beach Summer Thursday 3</v>
      </c>
      <c r="I3775" s="14">
        <f>+Berkley!P10</f>
        <v>331.76923076923077</v>
      </c>
    </row>
    <row r="3776" spans="1:9" x14ac:dyDescent="0.25">
      <c r="A3776" t="s">
        <v>65</v>
      </c>
      <c r="B3776" t="s">
        <v>53</v>
      </c>
      <c r="C3776" t="s">
        <v>80</v>
      </c>
      <c r="D3776" t="s">
        <v>11</v>
      </c>
      <c r="E3776" t="s">
        <v>4</v>
      </c>
      <c r="F3776" s="19">
        <v>0.16666666666666699</v>
      </c>
      <c r="G3776" s="25">
        <v>4</v>
      </c>
      <c r="H3776" s="19" t="str">
        <f t="shared" si="67"/>
        <v>Berkley Bridge Away from Va Beach Summer Thursday 4</v>
      </c>
      <c r="I3776" s="11">
        <f>+Berkley!P11</f>
        <v>781.84615384615381</v>
      </c>
    </row>
    <row r="3777" spans="1:9" x14ac:dyDescent="0.25">
      <c r="A3777" t="s">
        <v>65</v>
      </c>
      <c r="B3777" t="s">
        <v>53</v>
      </c>
      <c r="C3777" t="s">
        <v>80</v>
      </c>
      <c r="D3777" t="s">
        <v>11</v>
      </c>
      <c r="E3777" t="s">
        <v>4</v>
      </c>
      <c r="F3777" s="19">
        <v>0.20833333333333301</v>
      </c>
      <c r="G3777" s="25">
        <v>5</v>
      </c>
      <c r="H3777" s="19" t="str">
        <f t="shared" si="67"/>
        <v>Berkley Bridge Away from Va Beach Summer Thursday 5</v>
      </c>
      <c r="I3777" s="14">
        <f>+Berkley!P12</f>
        <v>2557.6923076923076</v>
      </c>
    </row>
    <row r="3778" spans="1:9" x14ac:dyDescent="0.25">
      <c r="A3778" t="s">
        <v>65</v>
      </c>
      <c r="B3778" t="s">
        <v>53</v>
      </c>
      <c r="C3778" t="s">
        <v>80</v>
      </c>
      <c r="D3778" t="s">
        <v>11</v>
      </c>
      <c r="E3778" t="s">
        <v>4</v>
      </c>
      <c r="F3778" s="19">
        <v>0.25</v>
      </c>
      <c r="G3778" s="25">
        <v>6</v>
      </c>
      <c r="H3778" s="19" t="str">
        <f t="shared" si="67"/>
        <v>Berkley Bridge Away from Va Beach Summer Thursday 6</v>
      </c>
      <c r="I3778" s="11">
        <f>+Berkley!P13</f>
        <v>2888.8461538461538</v>
      </c>
    </row>
    <row r="3779" spans="1:9" x14ac:dyDescent="0.25">
      <c r="A3779" t="s">
        <v>65</v>
      </c>
      <c r="B3779" t="s">
        <v>53</v>
      </c>
      <c r="C3779" t="s">
        <v>80</v>
      </c>
      <c r="D3779" t="s">
        <v>11</v>
      </c>
      <c r="E3779" t="s">
        <v>4</v>
      </c>
      <c r="F3779" s="19">
        <v>0.29166666666666702</v>
      </c>
      <c r="G3779" s="25">
        <v>7</v>
      </c>
      <c r="H3779" s="19" t="str">
        <f t="shared" si="67"/>
        <v>Berkley Bridge Away from Va Beach Summer Thursday 7</v>
      </c>
      <c r="I3779" s="14">
        <f>+Berkley!P14</f>
        <v>2896.1538461538457</v>
      </c>
    </row>
    <row r="3780" spans="1:9" x14ac:dyDescent="0.25">
      <c r="A3780" t="s">
        <v>65</v>
      </c>
      <c r="B3780" t="s">
        <v>53</v>
      </c>
      <c r="C3780" t="s">
        <v>80</v>
      </c>
      <c r="D3780" t="s">
        <v>11</v>
      </c>
      <c r="E3780" t="s">
        <v>4</v>
      </c>
      <c r="F3780" s="19">
        <v>0.33333333333333298</v>
      </c>
      <c r="G3780" s="25">
        <v>8</v>
      </c>
      <c r="H3780" s="19" t="str">
        <f t="shared" si="67"/>
        <v>Berkley Bridge Away from Va Beach Summer Thursday 8</v>
      </c>
      <c r="I3780" s="11">
        <f>+Berkley!P15</f>
        <v>2809.6923076923076</v>
      </c>
    </row>
    <row r="3781" spans="1:9" x14ac:dyDescent="0.25">
      <c r="A3781" t="s">
        <v>65</v>
      </c>
      <c r="B3781" t="s">
        <v>53</v>
      </c>
      <c r="C3781" t="s">
        <v>80</v>
      </c>
      <c r="D3781" t="s">
        <v>11</v>
      </c>
      <c r="E3781" t="s">
        <v>4</v>
      </c>
      <c r="F3781" s="19">
        <v>0.375</v>
      </c>
      <c r="G3781" s="25">
        <v>9</v>
      </c>
      <c r="H3781" s="19" t="str">
        <f t="shared" si="67"/>
        <v>Berkley Bridge Away from Va Beach Summer Thursday 9</v>
      </c>
      <c r="I3781" s="14">
        <f>+Berkley!P16</f>
        <v>2442.6153846153843</v>
      </c>
    </row>
    <row r="3782" spans="1:9" x14ac:dyDescent="0.25">
      <c r="A3782" t="s">
        <v>65</v>
      </c>
      <c r="B3782" t="s">
        <v>53</v>
      </c>
      <c r="C3782" t="s">
        <v>80</v>
      </c>
      <c r="D3782" t="s">
        <v>11</v>
      </c>
      <c r="E3782" t="s">
        <v>4</v>
      </c>
      <c r="F3782" s="19">
        <v>0.41666666666666702</v>
      </c>
      <c r="G3782" s="25">
        <v>10</v>
      </c>
      <c r="H3782" s="19" t="str">
        <f t="shared" si="67"/>
        <v>Berkley Bridge Away from Va Beach Summer Thursday 10</v>
      </c>
      <c r="I3782" s="11">
        <f>+Berkley!P17</f>
        <v>2666.5384615384614</v>
      </c>
    </row>
    <row r="3783" spans="1:9" x14ac:dyDescent="0.25">
      <c r="A3783" t="s">
        <v>65</v>
      </c>
      <c r="B3783" t="s">
        <v>53</v>
      </c>
      <c r="C3783" t="s">
        <v>80</v>
      </c>
      <c r="D3783" t="s">
        <v>11</v>
      </c>
      <c r="E3783" t="s">
        <v>4</v>
      </c>
      <c r="F3783" s="19">
        <v>0.45833333333333298</v>
      </c>
      <c r="G3783" s="25">
        <v>11</v>
      </c>
      <c r="H3783" s="19" t="str">
        <f t="shared" si="67"/>
        <v>Berkley Bridge Away from Va Beach Summer Thursday 11</v>
      </c>
      <c r="I3783" s="14">
        <f>+Berkley!P18</f>
        <v>2674.0769230769229</v>
      </c>
    </row>
    <row r="3784" spans="1:9" x14ac:dyDescent="0.25">
      <c r="A3784" t="s">
        <v>65</v>
      </c>
      <c r="B3784" t="s">
        <v>53</v>
      </c>
      <c r="C3784" t="s">
        <v>80</v>
      </c>
      <c r="D3784" t="s">
        <v>11</v>
      </c>
      <c r="E3784" t="s">
        <v>4</v>
      </c>
      <c r="F3784" s="19">
        <v>0.5</v>
      </c>
      <c r="G3784" s="25">
        <v>12</v>
      </c>
      <c r="H3784" s="19" t="str">
        <f t="shared" si="67"/>
        <v>Berkley Bridge Away from Va Beach Summer Thursday 12</v>
      </c>
      <c r="I3784" s="11">
        <f>+Berkley!P19</f>
        <v>3249.2307692307695</v>
      </c>
    </row>
    <row r="3785" spans="1:9" x14ac:dyDescent="0.25">
      <c r="A3785" t="s">
        <v>65</v>
      </c>
      <c r="B3785" t="s">
        <v>53</v>
      </c>
      <c r="C3785" t="s">
        <v>80</v>
      </c>
      <c r="D3785" t="s">
        <v>11</v>
      </c>
      <c r="E3785" t="s">
        <v>4</v>
      </c>
      <c r="F3785" s="19">
        <v>0.54166666666666696</v>
      </c>
      <c r="G3785" s="25">
        <v>13</v>
      </c>
      <c r="H3785" s="19" t="str">
        <f t="shared" si="67"/>
        <v>Berkley Bridge Away from Va Beach Summer Thursday 13</v>
      </c>
      <c r="I3785" s="14">
        <f>+Berkley!P20</f>
        <v>2957.3846153846152</v>
      </c>
    </row>
    <row r="3786" spans="1:9" x14ac:dyDescent="0.25">
      <c r="A3786" t="s">
        <v>65</v>
      </c>
      <c r="B3786" t="s">
        <v>53</v>
      </c>
      <c r="C3786" t="s">
        <v>80</v>
      </c>
      <c r="D3786" t="s">
        <v>11</v>
      </c>
      <c r="E3786" t="s">
        <v>4</v>
      </c>
      <c r="F3786" s="19">
        <v>0.58333333333333304</v>
      </c>
      <c r="G3786" s="25">
        <v>14</v>
      </c>
      <c r="H3786" s="19" t="str">
        <f t="shared" si="67"/>
        <v>Berkley Bridge Away from Va Beach Summer Thursday 14</v>
      </c>
      <c r="I3786" s="11">
        <f>+Berkley!P21</f>
        <v>3004.3076923076933</v>
      </c>
    </row>
    <row r="3787" spans="1:9" x14ac:dyDescent="0.25">
      <c r="A3787" t="s">
        <v>65</v>
      </c>
      <c r="B3787" t="s">
        <v>53</v>
      </c>
      <c r="C3787" t="s">
        <v>80</v>
      </c>
      <c r="D3787" t="s">
        <v>11</v>
      </c>
      <c r="E3787" t="s">
        <v>4</v>
      </c>
      <c r="F3787" s="19">
        <v>0.625</v>
      </c>
      <c r="G3787" s="25">
        <v>15</v>
      </c>
      <c r="H3787" s="19" t="str">
        <f t="shared" si="67"/>
        <v>Berkley Bridge Away from Va Beach Summer Thursday 15</v>
      </c>
      <c r="I3787" s="14">
        <f>+Berkley!P22</f>
        <v>2988.9230769230771</v>
      </c>
    </row>
    <row r="3788" spans="1:9" x14ac:dyDescent="0.25">
      <c r="A3788" t="s">
        <v>65</v>
      </c>
      <c r="B3788" t="s">
        <v>53</v>
      </c>
      <c r="C3788" t="s">
        <v>80</v>
      </c>
      <c r="D3788" t="s">
        <v>11</v>
      </c>
      <c r="E3788" t="s">
        <v>4</v>
      </c>
      <c r="F3788" s="19">
        <v>0.66666666666666696</v>
      </c>
      <c r="G3788" s="25">
        <v>16</v>
      </c>
      <c r="H3788" s="19" t="str">
        <f t="shared" si="67"/>
        <v>Berkley Bridge Away from Va Beach Summer Thursday 16</v>
      </c>
      <c r="I3788" s="11">
        <f>+Berkley!P23</f>
        <v>3109.9230769230771</v>
      </c>
    </row>
    <row r="3789" spans="1:9" x14ac:dyDescent="0.25">
      <c r="A3789" t="s">
        <v>65</v>
      </c>
      <c r="B3789" t="s">
        <v>53</v>
      </c>
      <c r="C3789" t="s">
        <v>80</v>
      </c>
      <c r="D3789" t="s">
        <v>11</v>
      </c>
      <c r="E3789" t="s">
        <v>4</v>
      </c>
      <c r="F3789" s="19">
        <v>0.70833333333333304</v>
      </c>
      <c r="G3789" s="25">
        <v>17</v>
      </c>
      <c r="H3789" s="19" t="str">
        <f t="shared" si="67"/>
        <v>Berkley Bridge Away from Va Beach Summer Thursday 17</v>
      </c>
      <c r="I3789" s="14">
        <f>+Berkley!P24</f>
        <v>3218.3076923076915</v>
      </c>
    </row>
    <row r="3790" spans="1:9" x14ac:dyDescent="0.25">
      <c r="A3790" t="s">
        <v>65</v>
      </c>
      <c r="B3790" t="s">
        <v>53</v>
      </c>
      <c r="C3790" t="s">
        <v>80</v>
      </c>
      <c r="D3790" t="s">
        <v>11</v>
      </c>
      <c r="E3790" t="s">
        <v>4</v>
      </c>
      <c r="F3790" s="19">
        <v>0.75</v>
      </c>
      <c r="G3790" s="25">
        <v>18</v>
      </c>
      <c r="H3790" s="19" t="str">
        <f t="shared" si="67"/>
        <v>Berkley Bridge Away from Va Beach Summer Thursday 18</v>
      </c>
      <c r="I3790" s="11">
        <f>+Berkley!P25</f>
        <v>3033.4615384615386</v>
      </c>
    </row>
    <row r="3791" spans="1:9" x14ac:dyDescent="0.25">
      <c r="A3791" t="s">
        <v>65</v>
      </c>
      <c r="B3791" t="s">
        <v>53</v>
      </c>
      <c r="C3791" t="s">
        <v>80</v>
      </c>
      <c r="D3791" t="s">
        <v>11</v>
      </c>
      <c r="E3791" t="s">
        <v>4</v>
      </c>
      <c r="F3791" s="19">
        <v>0.79166666666666696</v>
      </c>
      <c r="G3791" s="25">
        <v>19</v>
      </c>
      <c r="H3791" s="19" t="str">
        <f t="shared" si="67"/>
        <v>Berkley Bridge Away from Va Beach Summer Thursday 19</v>
      </c>
      <c r="I3791" s="14">
        <f>+Berkley!P26</f>
        <v>2728.4615384615381</v>
      </c>
    </row>
    <row r="3792" spans="1:9" x14ac:dyDescent="0.25">
      <c r="A3792" t="s">
        <v>65</v>
      </c>
      <c r="B3792" t="s">
        <v>53</v>
      </c>
      <c r="C3792" t="s">
        <v>80</v>
      </c>
      <c r="D3792" t="s">
        <v>11</v>
      </c>
      <c r="E3792" t="s">
        <v>4</v>
      </c>
      <c r="F3792" s="19">
        <v>0.83333333333333304</v>
      </c>
      <c r="G3792" s="25">
        <v>20</v>
      </c>
      <c r="H3792" s="19" t="str">
        <f t="shared" si="67"/>
        <v>Berkley Bridge Away from Va Beach Summer Thursday 20</v>
      </c>
      <c r="I3792" s="11">
        <f>+Berkley!P27</f>
        <v>2336.8461538461538</v>
      </c>
    </row>
    <row r="3793" spans="1:9" x14ac:dyDescent="0.25">
      <c r="A3793" t="s">
        <v>65</v>
      </c>
      <c r="B3793" t="s">
        <v>53</v>
      </c>
      <c r="C3793" t="s">
        <v>80</v>
      </c>
      <c r="D3793" t="s">
        <v>11</v>
      </c>
      <c r="E3793" t="s">
        <v>4</v>
      </c>
      <c r="F3793" s="19">
        <v>0.875</v>
      </c>
      <c r="G3793" s="25">
        <v>21</v>
      </c>
      <c r="H3793" s="19" t="str">
        <f t="shared" si="67"/>
        <v>Berkley Bridge Away from Va Beach Summer Thursday 21</v>
      </c>
      <c r="I3793" s="14">
        <f>+Berkley!P28</f>
        <v>1831.1538461538462</v>
      </c>
    </row>
    <row r="3794" spans="1:9" x14ac:dyDescent="0.25">
      <c r="A3794" t="s">
        <v>65</v>
      </c>
      <c r="B3794" t="s">
        <v>53</v>
      </c>
      <c r="C3794" t="s">
        <v>80</v>
      </c>
      <c r="D3794" t="s">
        <v>11</v>
      </c>
      <c r="E3794" t="s">
        <v>4</v>
      </c>
      <c r="F3794" s="19">
        <v>0.91666666666666696</v>
      </c>
      <c r="G3794" s="25">
        <v>22</v>
      </c>
      <c r="H3794" s="19" t="str">
        <f t="shared" si="67"/>
        <v>Berkley Bridge Away from Va Beach Summer Thursday 22</v>
      </c>
      <c r="I3794" s="11">
        <f>+Berkley!P29</f>
        <v>1507.9230769230769</v>
      </c>
    </row>
    <row r="3795" spans="1:9" ht="15.75" thickBot="1" x14ac:dyDescent="0.3">
      <c r="A3795" t="s">
        <v>65</v>
      </c>
      <c r="B3795" t="s">
        <v>53</v>
      </c>
      <c r="C3795" t="s">
        <v>80</v>
      </c>
      <c r="D3795" t="s">
        <v>11</v>
      </c>
      <c r="E3795" t="s">
        <v>4</v>
      </c>
      <c r="F3795" s="19">
        <v>0.95833333333333304</v>
      </c>
      <c r="G3795" s="25">
        <v>23</v>
      </c>
      <c r="H3795" s="19" t="str">
        <f t="shared" si="67"/>
        <v>Berkley Bridge Away from Va Beach Summer Thursday 23</v>
      </c>
      <c r="I3795" s="16">
        <f>+Berkley!P30</f>
        <v>1199.6153846153845</v>
      </c>
    </row>
    <row r="3796" spans="1:9" x14ac:dyDescent="0.25">
      <c r="A3796" t="s">
        <v>65</v>
      </c>
      <c r="B3796" t="s">
        <v>53</v>
      </c>
      <c r="C3796" t="s">
        <v>80</v>
      </c>
      <c r="D3796" t="s">
        <v>11</v>
      </c>
      <c r="E3796" t="s">
        <v>5</v>
      </c>
      <c r="F3796" s="19">
        <v>0</v>
      </c>
      <c r="G3796" s="25">
        <v>0</v>
      </c>
      <c r="H3796" s="19" t="str">
        <f t="shared" si="67"/>
        <v>Berkley Bridge Away from Va Beach Summer Friday 0</v>
      </c>
      <c r="I3796" s="11">
        <f>+Berkley!Q7</f>
        <v>744.46153846153845</v>
      </c>
    </row>
    <row r="3797" spans="1:9" x14ac:dyDescent="0.25">
      <c r="A3797" t="s">
        <v>65</v>
      </c>
      <c r="B3797" t="s">
        <v>53</v>
      </c>
      <c r="C3797" t="s">
        <v>80</v>
      </c>
      <c r="D3797" t="s">
        <v>11</v>
      </c>
      <c r="E3797" t="s">
        <v>5</v>
      </c>
      <c r="F3797" s="19">
        <v>4.1666666666666664E-2</v>
      </c>
      <c r="G3797" s="25">
        <v>1</v>
      </c>
      <c r="H3797" s="19" t="str">
        <f t="shared" si="67"/>
        <v>Berkley Bridge Away from Va Beach Summer Friday 1</v>
      </c>
      <c r="I3797" s="14">
        <f>+Berkley!Q8</f>
        <v>511.07692307692309</v>
      </c>
    </row>
    <row r="3798" spans="1:9" x14ac:dyDescent="0.25">
      <c r="A3798" t="s">
        <v>65</v>
      </c>
      <c r="B3798" t="s">
        <v>53</v>
      </c>
      <c r="C3798" t="s">
        <v>80</v>
      </c>
      <c r="D3798" t="s">
        <v>11</v>
      </c>
      <c r="E3798" t="s">
        <v>5</v>
      </c>
      <c r="F3798" s="19">
        <v>8.3333333333333329E-2</v>
      </c>
      <c r="G3798" s="25">
        <v>2</v>
      </c>
      <c r="H3798" s="19" t="str">
        <f t="shared" si="67"/>
        <v>Berkley Bridge Away from Va Beach Summer Friday 2</v>
      </c>
      <c r="I3798" s="11">
        <f>+Berkley!Q9</f>
        <v>457.23076923076923</v>
      </c>
    </row>
    <row r="3799" spans="1:9" x14ac:dyDescent="0.25">
      <c r="A3799" t="s">
        <v>65</v>
      </c>
      <c r="B3799" t="s">
        <v>53</v>
      </c>
      <c r="C3799" t="s">
        <v>80</v>
      </c>
      <c r="D3799" t="s">
        <v>11</v>
      </c>
      <c r="E3799" t="s">
        <v>5</v>
      </c>
      <c r="F3799" s="19">
        <v>0.125</v>
      </c>
      <c r="G3799" s="25">
        <v>3</v>
      </c>
      <c r="H3799" s="19" t="str">
        <f t="shared" si="67"/>
        <v>Berkley Bridge Away from Va Beach Summer Friday 3</v>
      </c>
      <c r="I3799" s="14">
        <f>+Berkley!Q10</f>
        <v>390.92307692307685</v>
      </c>
    </row>
    <row r="3800" spans="1:9" x14ac:dyDescent="0.25">
      <c r="A3800" t="s">
        <v>65</v>
      </c>
      <c r="B3800" t="s">
        <v>53</v>
      </c>
      <c r="C3800" t="s">
        <v>80</v>
      </c>
      <c r="D3800" t="s">
        <v>11</v>
      </c>
      <c r="E3800" t="s">
        <v>5</v>
      </c>
      <c r="F3800" s="19">
        <v>0.16666666666666699</v>
      </c>
      <c r="G3800" s="25">
        <v>4</v>
      </c>
      <c r="H3800" s="19" t="str">
        <f t="shared" si="67"/>
        <v>Berkley Bridge Away from Va Beach Summer Friday 4</v>
      </c>
      <c r="I3800" s="11">
        <f>+Berkley!Q11</f>
        <v>792</v>
      </c>
    </row>
    <row r="3801" spans="1:9" x14ac:dyDescent="0.25">
      <c r="A3801" t="s">
        <v>65</v>
      </c>
      <c r="B3801" t="s">
        <v>53</v>
      </c>
      <c r="C3801" t="s">
        <v>80</v>
      </c>
      <c r="D3801" t="s">
        <v>11</v>
      </c>
      <c r="E3801" t="s">
        <v>5</v>
      </c>
      <c r="F3801" s="19">
        <v>0.20833333333333301</v>
      </c>
      <c r="G3801" s="25">
        <v>5</v>
      </c>
      <c r="H3801" s="19" t="str">
        <f t="shared" si="67"/>
        <v>Berkley Bridge Away from Va Beach Summer Friday 5</v>
      </c>
      <c r="I3801" s="14">
        <f>+Berkley!Q12</f>
        <v>2453.4615384615386</v>
      </c>
    </row>
    <row r="3802" spans="1:9" x14ac:dyDescent="0.25">
      <c r="A3802" t="s">
        <v>65</v>
      </c>
      <c r="B3802" t="s">
        <v>53</v>
      </c>
      <c r="C3802" t="s">
        <v>80</v>
      </c>
      <c r="D3802" t="s">
        <v>11</v>
      </c>
      <c r="E3802" t="s">
        <v>5</v>
      </c>
      <c r="F3802" s="19">
        <v>0.25</v>
      </c>
      <c r="G3802" s="25">
        <v>6</v>
      </c>
      <c r="H3802" s="19" t="str">
        <f t="shared" si="67"/>
        <v>Berkley Bridge Away from Va Beach Summer Friday 6</v>
      </c>
      <c r="I3802" s="11">
        <f>+Berkley!Q13</f>
        <v>2969</v>
      </c>
    </row>
    <row r="3803" spans="1:9" x14ac:dyDescent="0.25">
      <c r="A3803" t="s">
        <v>65</v>
      </c>
      <c r="B3803" t="s">
        <v>53</v>
      </c>
      <c r="C3803" t="s">
        <v>80</v>
      </c>
      <c r="D3803" t="s">
        <v>11</v>
      </c>
      <c r="E3803" t="s">
        <v>5</v>
      </c>
      <c r="F3803" s="19">
        <v>0.29166666666666702</v>
      </c>
      <c r="G3803" s="25">
        <v>7</v>
      </c>
      <c r="H3803" s="19" t="str">
        <f t="shared" si="67"/>
        <v>Berkley Bridge Away from Va Beach Summer Friday 7</v>
      </c>
      <c r="I3803" s="14">
        <f>+Berkley!Q14</f>
        <v>2930.2307692307695</v>
      </c>
    </row>
    <row r="3804" spans="1:9" x14ac:dyDescent="0.25">
      <c r="A3804" t="s">
        <v>65</v>
      </c>
      <c r="B3804" t="s">
        <v>53</v>
      </c>
      <c r="C3804" t="s">
        <v>80</v>
      </c>
      <c r="D3804" t="s">
        <v>11</v>
      </c>
      <c r="E3804" t="s">
        <v>5</v>
      </c>
      <c r="F3804" s="19">
        <v>0.33333333333333298</v>
      </c>
      <c r="G3804" s="25">
        <v>8</v>
      </c>
      <c r="H3804" s="19" t="str">
        <f t="shared" si="67"/>
        <v>Berkley Bridge Away from Va Beach Summer Friday 8</v>
      </c>
      <c r="I3804" s="11">
        <f>+Berkley!Q15</f>
        <v>2736.1538461538457</v>
      </c>
    </row>
    <row r="3805" spans="1:9" x14ac:dyDescent="0.25">
      <c r="A3805" t="s">
        <v>65</v>
      </c>
      <c r="B3805" t="s">
        <v>53</v>
      </c>
      <c r="C3805" t="s">
        <v>80</v>
      </c>
      <c r="D3805" t="s">
        <v>11</v>
      </c>
      <c r="E3805" t="s">
        <v>5</v>
      </c>
      <c r="F3805" s="19">
        <v>0.375</v>
      </c>
      <c r="G3805" s="25">
        <v>9</v>
      </c>
      <c r="H3805" s="19" t="str">
        <f t="shared" si="67"/>
        <v>Berkley Bridge Away from Va Beach Summer Friday 9</v>
      </c>
      <c r="I3805" s="14">
        <f>+Berkley!Q16</f>
        <v>2550.7692307692305</v>
      </c>
    </row>
    <row r="3806" spans="1:9" x14ac:dyDescent="0.25">
      <c r="A3806" t="s">
        <v>65</v>
      </c>
      <c r="B3806" t="s">
        <v>53</v>
      </c>
      <c r="C3806" t="s">
        <v>80</v>
      </c>
      <c r="D3806" t="s">
        <v>11</v>
      </c>
      <c r="E3806" t="s">
        <v>5</v>
      </c>
      <c r="F3806" s="19">
        <v>0.41666666666666702</v>
      </c>
      <c r="G3806" s="25">
        <v>10</v>
      </c>
      <c r="H3806" s="19" t="str">
        <f t="shared" si="67"/>
        <v>Berkley Bridge Away from Va Beach Summer Friday 10</v>
      </c>
      <c r="I3806" s="11">
        <f>+Berkley!Q17</f>
        <v>2837.8461538461538</v>
      </c>
    </row>
    <row r="3807" spans="1:9" x14ac:dyDescent="0.25">
      <c r="A3807" t="s">
        <v>65</v>
      </c>
      <c r="B3807" t="s">
        <v>53</v>
      </c>
      <c r="C3807" t="s">
        <v>80</v>
      </c>
      <c r="D3807" t="s">
        <v>11</v>
      </c>
      <c r="E3807" t="s">
        <v>5</v>
      </c>
      <c r="F3807" s="19">
        <v>0.45833333333333298</v>
      </c>
      <c r="G3807" s="25">
        <v>11</v>
      </c>
      <c r="H3807" s="19" t="str">
        <f t="shared" si="67"/>
        <v>Berkley Bridge Away from Va Beach Summer Friday 11</v>
      </c>
      <c r="I3807" s="14">
        <f>+Berkley!Q18</f>
        <v>3034.3076923076924</v>
      </c>
    </row>
    <row r="3808" spans="1:9" x14ac:dyDescent="0.25">
      <c r="A3808" t="s">
        <v>65</v>
      </c>
      <c r="B3808" t="s">
        <v>53</v>
      </c>
      <c r="C3808" t="s">
        <v>80</v>
      </c>
      <c r="D3808" t="s">
        <v>11</v>
      </c>
      <c r="E3808" t="s">
        <v>5</v>
      </c>
      <c r="F3808" s="19">
        <v>0.5</v>
      </c>
      <c r="G3808" s="25">
        <v>12</v>
      </c>
      <c r="H3808" s="19" t="str">
        <f t="shared" si="67"/>
        <v>Berkley Bridge Away from Va Beach Summer Friday 12</v>
      </c>
      <c r="I3808" s="11">
        <f>+Berkley!Q19</f>
        <v>3192.3846153846157</v>
      </c>
    </row>
    <row r="3809" spans="1:9" x14ac:dyDescent="0.25">
      <c r="A3809" t="s">
        <v>65</v>
      </c>
      <c r="B3809" t="s">
        <v>53</v>
      </c>
      <c r="C3809" t="s">
        <v>80</v>
      </c>
      <c r="D3809" t="s">
        <v>11</v>
      </c>
      <c r="E3809" t="s">
        <v>5</v>
      </c>
      <c r="F3809" s="19">
        <v>0.54166666666666696</v>
      </c>
      <c r="G3809" s="25">
        <v>13</v>
      </c>
      <c r="H3809" s="19" t="str">
        <f t="shared" si="67"/>
        <v>Berkley Bridge Away from Va Beach Summer Friday 13</v>
      </c>
      <c r="I3809" s="14">
        <f>+Berkley!Q20</f>
        <v>3050.4615384615386</v>
      </c>
    </row>
    <row r="3810" spans="1:9" x14ac:dyDescent="0.25">
      <c r="A3810" t="s">
        <v>65</v>
      </c>
      <c r="B3810" t="s">
        <v>53</v>
      </c>
      <c r="C3810" t="s">
        <v>80</v>
      </c>
      <c r="D3810" t="s">
        <v>11</v>
      </c>
      <c r="E3810" t="s">
        <v>5</v>
      </c>
      <c r="F3810" s="19">
        <v>0.58333333333333304</v>
      </c>
      <c r="G3810" s="25">
        <v>14</v>
      </c>
      <c r="H3810" s="19" t="str">
        <f t="shared" si="67"/>
        <v>Berkley Bridge Away from Va Beach Summer Friday 14</v>
      </c>
      <c r="I3810" s="11">
        <f>+Berkley!Q21</f>
        <v>2957.3846153846157</v>
      </c>
    </row>
    <row r="3811" spans="1:9" x14ac:dyDescent="0.25">
      <c r="A3811" t="s">
        <v>65</v>
      </c>
      <c r="B3811" t="s">
        <v>53</v>
      </c>
      <c r="C3811" t="s">
        <v>80</v>
      </c>
      <c r="D3811" t="s">
        <v>11</v>
      </c>
      <c r="E3811" t="s">
        <v>5</v>
      </c>
      <c r="F3811" s="19">
        <v>0.625</v>
      </c>
      <c r="G3811" s="25">
        <v>15</v>
      </c>
      <c r="H3811" s="19" t="str">
        <f t="shared" si="67"/>
        <v>Berkley Bridge Away from Va Beach Summer Friday 15</v>
      </c>
      <c r="I3811" s="14">
        <f>+Berkley!Q22</f>
        <v>2996</v>
      </c>
    </row>
    <row r="3812" spans="1:9" x14ac:dyDescent="0.25">
      <c r="A3812" t="s">
        <v>65</v>
      </c>
      <c r="B3812" t="s">
        <v>53</v>
      </c>
      <c r="C3812" t="s">
        <v>80</v>
      </c>
      <c r="D3812" t="s">
        <v>11</v>
      </c>
      <c r="E3812" t="s">
        <v>5</v>
      </c>
      <c r="F3812" s="19">
        <v>0.66666666666666696</v>
      </c>
      <c r="G3812" s="25">
        <v>16</v>
      </c>
      <c r="H3812" s="19" t="str">
        <f t="shared" si="67"/>
        <v>Berkley Bridge Away from Va Beach Summer Friday 16</v>
      </c>
      <c r="I3812" s="11">
        <f>+Berkley!Q23</f>
        <v>3035.9230769230776</v>
      </c>
    </row>
    <row r="3813" spans="1:9" x14ac:dyDescent="0.25">
      <c r="A3813" t="s">
        <v>65</v>
      </c>
      <c r="B3813" t="s">
        <v>53</v>
      </c>
      <c r="C3813" t="s">
        <v>80</v>
      </c>
      <c r="D3813" t="s">
        <v>11</v>
      </c>
      <c r="E3813" t="s">
        <v>5</v>
      </c>
      <c r="F3813" s="19">
        <v>0.70833333333333304</v>
      </c>
      <c r="G3813" s="25">
        <v>17</v>
      </c>
      <c r="H3813" s="19" t="str">
        <f t="shared" si="67"/>
        <v>Berkley Bridge Away from Va Beach Summer Friday 17</v>
      </c>
      <c r="I3813" s="14">
        <f>+Berkley!Q24</f>
        <v>3073.3846153846152</v>
      </c>
    </row>
    <row r="3814" spans="1:9" x14ac:dyDescent="0.25">
      <c r="A3814" t="s">
        <v>65</v>
      </c>
      <c r="B3814" t="s">
        <v>53</v>
      </c>
      <c r="C3814" t="s">
        <v>80</v>
      </c>
      <c r="D3814" t="s">
        <v>11</v>
      </c>
      <c r="E3814" t="s">
        <v>5</v>
      </c>
      <c r="F3814" s="19">
        <v>0.75</v>
      </c>
      <c r="G3814" s="25">
        <v>18</v>
      </c>
      <c r="H3814" s="19" t="str">
        <f t="shared" si="67"/>
        <v>Berkley Bridge Away from Va Beach Summer Friday 18</v>
      </c>
      <c r="I3814" s="11">
        <f>+Berkley!Q25</f>
        <v>2908.1538461538462</v>
      </c>
    </row>
    <row r="3815" spans="1:9" x14ac:dyDescent="0.25">
      <c r="A3815" t="s">
        <v>65</v>
      </c>
      <c r="B3815" t="s">
        <v>53</v>
      </c>
      <c r="C3815" t="s">
        <v>80</v>
      </c>
      <c r="D3815" t="s">
        <v>11</v>
      </c>
      <c r="E3815" t="s">
        <v>5</v>
      </c>
      <c r="F3815" s="19">
        <v>0.79166666666666696</v>
      </c>
      <c r="G3815" s="25">
        <v>19</v>
      </c>
      <c r="H3815" s="19" t="str">
        <f t="shared" si="67"/>
        <v>Berkley Bridge Away from Va Beach Summer Friday 19</v>
      </c>
      <c r="I3815" s="14">
        <f>+Berkley!Q26</f>
        <v>2606.7692307692305</v>
      </c>
    </row>
    <row r="3816" spans="1:9" x14ac:dyDescent="0.25">
      <c r="A3816" t="s">
        <v>65</v>
      </c>
      <c r="B3816" t="s">
        <v>53</v>
      </c>
      <c r="C3816" t="s">
        <v>80</v>
      </c>
      <c r="D3816" t="s">
        <v>11</v>
      </c>
      <c r="E3816" t="s">
        <v>5</v>
      </c>
      <c r="F3816" s="19">
        <v>0.83333333333333304</v>
      </c>
      <c r="G3816" s="25">
        <v>20</v>
      </c>
      <c r="H3816" s="19" t="str">
        <f t="shared" si="67"/>
        <v>Berkley Bridge Away from Va Beach Summer Friday 20</v>
      </c>
      <c r="I3816" s="11">
        <f>+Berkley!Q27</f>
        <v>2402.7692307692305</v>
      </c>
    </row>
    <row r="3817" spans="1:9" x14ac:dyDescent="0.25">
      <c r="A3817" t="s">
        <v>65</v>
      </c>
      <c r="B3817" t="s">
        <v>53</v>
      </c>
      <c r="C3817" t="s">
        <v>80</v>
      </c>
      <c r="D3817" t="s">
        <v>11</v>
      </c>
      <c r="E3817" t="s">
        <v>5</v>
      </c>
      <c r="F3817" s="19">
        <v>0.875</v>
      </c>
      <c r="G3817" s="25">
        <v>21</v>
      </c>
      <c r="H3817" s="19" t="str">
        <f t="shared" si="67"/>
        <v>Berkley Bridge Away from Va Beach Summer Friday 21</v>
      </c>
      <c r="I3817" s="14">
        <f>+Berkley!Q28</f>
        <v>2609.4615384615386</v>
      </c>
    </row>
    <row r="3818" spans="1:9" x14ac:dyDescent="0.25">
      <c r="A3818" t="s">
        <v>65</v>
      </c>
      <c r="B3818" t="s">
        <v>53</v>
      </c>
      <c r="C3818" t="s">
        <v>80</v>
      </c>
      <c r="D3818" t="s">
        <v>11</v>
      </c>
      <c r="E3818" t="s">
        <v>5</v>
      </c>
      <c r="F3818" s="19">
        <v>0.91666666666666696</v>
      </c>
      <c r="G3818" s="25">
        <v>22</v>
      </c>
      <c r="H3818" s="19" t="str">
        <f t="shared" si="67"/>
        <v>Berkley Bridge Away from Va Beach Summer Friday 22</v>
      </c>
      <c r="I3818" s="11">
        <f>+Berkley!Q29</f>
        <v>2158.9230769230771</v>
      </c>
    </row>
    <row r="3819" spans="1:9" ht="15.75" thickBot="1" x14ac:dyDescent="0.3">
      <c r="A3819" t="s">
        <v>65</v>
      </c>
      <c r="B3819" t="s">
        <v>53</v>
      </c>
      <c r="C3819" t="s">
        <v>80</v>
      </c>
      <c r="D3819" t="s">
        <v>11</v>
      </c>
      <c r="E3819" t="s">
        <v>5</v>
      </c>
      <c r="F3819" s="19">
        <v>0.95833333333333304</v>
      </c>
      <c r="G3819" s="25">
        <v>23</v>
      </c>
      <c r="H3819" s="19" t="str">
        <f t="shared" si="67"/>
        <v>Berkley Bridge Away from Va Beach Summer Friday 23</v>
      </c>
      <c r="I3819" s="16">
        <f>+Berkley!Q30</f>
        <v>1689.8461538461536</v>
      </c>
    </row>
    <row r="3820" spans="1:9" x14ac:dyDescent="0.25">
      <c r="A3820" t="s">
        <v>65</v>
      </c>
      <c r="B3820" t="s">
        <v>53</v>
      </c>
      <c r="C3820" t="s">
        <v>80</v>
      </c>
      <c r="D3820" t="s">
        <v>11</v>
      </c>
      <c r="E3820" t="s">
        <v>6</v>
      </c>
      <c r="F3820" s="19">
        <v>0</v>
      </c>
      <c r="G3820" s="25">
        <v>0</v>
      </c>
      <c r="H3820" s="19" t="str">
        <f t="shared" si="67"/>
        <v>Berkley Bridge Away from Va Beach Summer Saturday 0</v>
      </c>
      <c r="I3820" s="11">
        <f>+Berkley!R7</f>
        <v>1211.25</v>
      </c>
    </row>
    <row r="3821" spans="1:9" x14ac:dyDescent="0.25">
      <c r="A3821" t="s">
        <v>65</v>
      </c>
      <c r="B3821" t="s">
        <v>53</v>
      </c>
      <c r="C3821" t="s">
        <v>80</v>
      </c>
      <c r="D3821" t="s">
        <v>11</v>
      </c>
      <c r="E3821" t="s">
        <v>6</v>
      </c>
      <c r="F3821" s="19">
        <v>4.1666666666666664E-2</v>
      </c>
      <c r="G3821" s="25">
        <v>1</v>
      </c>
      <c r="H3821" s="19" t="str">
        <f t="shared" si="67"/>
        <v>Berkley Bridge Away from Va Beach Summer Saturday 1</v>
      </c>
      <c r="I3821" s="14">
        <f>+Berkley!R8</f>
        <v>886.66666666666674</v>
      </c>
    </row>
    <row r="3822" spans="1:9" x14ac:dyDescent="0.25">
      <c r="A3822" t="s">
        <v>65</v>
      </c>
      <c r="B3822" t="s">
        <v>53</v>
      </c>
      <c r="C3822" t="s">
        <v>80</v>
      </c>
      <c r="D3822" t="s">
        <v>11</v>
      </c>
      <c r="E3822" t="s">
        <v>6</v>
      </c>
      <c r="F3822" s="19">
        <v>8.3333333333333329E-2</v>
      </c>
      <c r="G3822" s="25">
        <v>2</v>
      </c>
      <c r="H3822" s="19" t="str">
        <f t="shared" si="67"/>
        <v>Berkley Bridge Away from Va Beach Summer Saturday 2</v>
      </c>
      <c r="I3822" s="11">
        <f>+Berkley!R9</f>
        <v>780.00000000000011</v>
      </c>
    </row>
    <row r="3823" spans="1:9" x14ac:dyDescent="0.25">
      <c r="A3823" t="s">
        <v>65</v>
      </c>
      <c r="B3823" t="s">
        <v>53</v>
      </c>
      <c r="C3823" t="s">
        <v>80</v>
      </c>
      <c r="D3823" t="s">
        <v>11</v>
      </c>
      <c r="E3823" t="s">
        <v>6</v>
      </c>
      <c r="F3823" s="19">
        <v>0.125</v>
      </c>
      <c r="G3823" s="25">
        <v>3</v>
      </c>
      <c r="H3823" s="19" t="str">
        <f t="shared" si="67"/>
        <v>Berkley Bridge Away from Va Beach Summer Saturday 3</v>
      </c>
      <c r="I3823" s="14">
        <f>+Berkley!R10</f>
        <v>466.58333333333331</v>
      </c>
    </row>
    <row r="3824" spans="1:9" x14ac:dyDescent="0.25">
      <c r="A3824" t="s">
        <v>65</v>
      </c>
      <c r="B3824" t="s">
        <v>53</v>
      </c>
      <c r="C3824" t="s">
        <v>80</v>
      </c>
      <c r="D3824" t="s">
        <v>11</v>
      </c>
      <c r="E3824" t="s">
        <v>6</v>
      </c>
      <c r="F3824" s="19">
        <v>0.16666666666666699</v>
      </c>
      <c r="G3824" s="25">
        <v>4</v>
      </c>
      <c r="H3824" s="19" t="str">
        <f t="shared" si="67"/>
        <v>Berkley Bridge Away from Va Beach Summer Saturday 4</v>
      </c>
      <c r="I3824" s="11">
        <f>+Berkley!R11</f>
        <v>454</v>
      </c>
    </row>
    <row r="3825" spans="1:9" x14ac:dyDescent="0.25">
      <c r="A3825" t="s">
        <v>65</v>
      </c>
      <c r="B3825" t="s">
        <v>53</v>
      </c>
      <c r="C3825" t="s">
        <v>80</v>
      </c>
      <c r="D3825" t="s">
        <v>11</v>
      </c>
      <c r="E3825" t="s">
        <v>6</v>
      </c>
      <c r="F3825" s="19">
        <v>0.20833333333333301</v>
      </c>
      <c r="G3825" s="25">
        <v>5</v>
      </c>
      <c r="H3825" s="19" t="str">
        <f t="shared" si="67"/>
        <v>Berkley Bridge Away from Va Beach Summer Saturday 5</v>
      </c>
      <c r="I3825" s="14">
        <f>+Berkley!R12</f>
        <v>997.16666666666674</v>
      </c>
    </row>
    <row r="3826" spans="1:9" x14ac:dyDescent="0.25">
      <c r="A3826" t="s">
        <v>65</v>
      </c>
      <c r="B3826" t="s">
        <v>53</v>
      </c>
      <c r="C3826" t="s">
        <v>80</v>
      </c>
      <c r="D3826" t="s">
        <v>11</v>
      </c>
      <c r="E3826" t="s">
        <v>6</v>
      </c>
      <c r="F3826" s="19">
        <v>0.25</v>
      </c>
      <c r="G3826" s="25">
        <v>6</v>
      </c>
      <c r="H3826" s="19" t="str">
        <f t="shared" si="67"/>
        <v>Berkley Bridge Away from Va Beach Summer Saturday 6</v>
      </c>
      <c r="I3826" s="11">
        <f>+Berkley!R13</f>
        <v>1575.1666666666667</v>
      </c>
    </row>
    <row r="3827" spans="1:9" x14ac:dyDescent="0.25">
      <c r="A3827" t="s">
        <v>65</v>
      </c>
      <c r="B3827" t="s">
        <v>53</v>
      </c>
      <c r="C3827" t="s">
        <v>80</v>
      </c>
      <c r="D3827" t="s">
        <v>11</v>
      </c>
      <c r="E3827" t="s">
        <v>6</v>
      </c>
      <c r="F3827" s="19">
        <v>0.29166666666666702</v>
      </c>
      <c r="G3827" s="25">
        <v>7</v>
      </c>
      <c r="H3827" s="19" t="str">
        <f t="shared" si="67"/>
        <v>Berkley Bridge Away from Va Beach Summer Saturday 7</v>
      </c>
      <c r="I3827" s="14">
        <f>+Berkley!R14</f>
        <v>1583.4999999999998</v>
      </c>
    </row>
    <row r="3828" spans="1:9" x14ac:dyDescent="0.25">
      <c r="A3828" t="s">
        <v>65</v>
      </c>
      <c r="B3828" t="s">
        <v>53</v>
      </c>
      <c r="C3828" t="s">
        <v>80</v>
      </c>
      <c r="D3828" t="s">
        <v>11</v>
      </c>
      <c r="E3828" t="s">
        <v>6</v>
      </c>
      <c r="F3828" s="19">
        <v>0.33333333333333298</v>
      </c>
      <c r="G3828" s="25">
        <v>8</v>
      </c>
      <c r="H3828" s="19" t="str">
        <f t="shared" si="67"/>
        <v>Berkley Bridge Away from Va Beach Summer Saturday 8</v>
      </c>
      <c r="I3828" s="11">
        <f>+Berkley!R15</f>
        <v>1823.2499999999998</v>
      </c>
    </row>
    <row r="3829" spans="1:9" x14ac:dyDescent="0.25">
      <c r="A3829" t="s">
        <v>65</v>
      </c>
      <c r="B3829" t="s">
        <v>53</v>
      </c>
      <c r="C3829" t="s">
        <v>80</v>
      </c>
      <c r="D3829" t="s">
        <v>11</v>
      </c>
      <c r="E3829" t="s">
        <v>6</v>
      </c>
      <c r="F3829" s="19">
        <v>0.375</v>
      </c>
      <c r="G3829" s="25">
        <v>9</v>
      </c>
      <c r="H3829" s="19" t="str">
        <f t="shared" ref="H3829:H3892" si="68">+CONCATENATE(A3829," ",C3829," ",D3829," ",E3829," ",G3829)</f>
        <v>Berkley Bridge Away from Va Beach Summer Saturday 9</v>
      </c>
      <c r="I3829" s="14">
        <f>+Berkley!R16</f>
        <v>2149.166666666667</v>
      </c>
    </row>
    <row r="3830" spans="1:9" x14ac:dyDescent="0.25">
      <c r="A3830" t="s">
        <v>65</v>
      </c>
      <c r="B3830" t="s">
        <v>53</v>
      </c>
      <c r="C3830" t="s">
        <v>80</v>
      </c>
      <c r="D3830" t="s">
        <v>11</v>
      </c>
      <c r="E3830" t="s">
        <v>6</v>
      </c>
      <c r="F3830" s="19">
        <v>0.41666666666666702</v>
      </c>
      <c r="G3830" s="25">
        <v>10</v>
      </c>
      <c r="H3830" s="19" t="str">
        <f t="shared" si="68"/>
        <v>Berkley Bridge Away from Va Beach Summer Saturday 10</v>
      </c>
      <c r="I3830" s="11">
        <f>+Berkley!R17</f>
        <v>2485.6666666666665</v>
      </c>
    </row>
    <row r="3831" spans="1:9" x14ac:dyDescent="0.25">
      <c r="A3831" t="s">
        <v>65</v>
      </c>
      <c r="B3831" t="s">
        <v>53</v>
      </c>
      <c r="C3831" t="s">
        <v>80</v>
      </c>
      <c r="D3831" t="s">
        <v>11</v>
      </c>
      <c r="E3831" t="s">
        <v>6</v>
      </c>
      <c r="F3831" s="19">
        <v>0.45833333333333298</v>
      </c>
      <c r="G3831" s="25">
        <v>11</v>
      </c>
      <c r="H3831" s="19" t="str">
        <f t="shared" si="68"/>
        <v>Berkley Bridge Away from Va Beach Summer Saturday 11</v>
      </c>
      <c r="I3831" s="14">
        <f>+Berkley!R18</f>
        <v>2746.1666666666665</v>
      </c>
    </row>
    <row r="3832" spans="1:9" x14ac:dyDescent="0.25">
      <c r="A3832" t="s">
        <v>65</v>
      </c>
      <c r="B3832" t="s">
        <v>53</v>
      </c>
      <c r="C3832" t="s">
        <v>80</v>
      </c>
      <c r="D3832" t="s">
        <v>11</v>
      </c>
      <c r="E3832" t="s">
        <v>6</v>
      </c>
      <c r="F3832" s="19">
        <v>0.5</v>
      </c>
      <c r="G3832" s="25">
        <v>12</v>
      </c>
      <c r="H3832" s="19" t="str">
        <f t="shared" si="68"/>
        <v>Berkley Bridge Away from Va Beach Summer Saturday 12</v>
      </c>
      <c r="I3832" s="11">
        <f>+Berkley!R19</f>
        <v>2991.5833333333339</v>
      </c>
    </row>
    <row r="3833" spans="1:9" x14ac:dyDescent="0.25">
      <c r="A3833" t="s">
        <v>65</v>
      </c>
      <c r="B3833" t="s">
        <v>53</v>
      </c>
      <c r="C3833" t="s">
        <v>80</v>
      </c>
      <c r="D3833" t="s">
        <v>11</v>
      </c>
      <c r="E3833" t="s">
        <v>6</v>
      </c>
      <c r="F3833" s="19">
        <v>0.54166666666666696</v>
      </c>
      <c r="G3833" s="25">
        <v>13</v>
      </c>
      <c r="H3833" s="19" t="str">
        <f t="shared" si="68"/>
        <v>Berkley Bridge Away from Va Beach Summer Saturday 13</v>
      </c>
      <c r="I3833" s="14">
        <f>+Berkley!R20</f>
        <v>3040.25</v>
      </c>
    </row>
    <row r="3834" spans="1:9" x14ac:dyDescent="0.25">
      <c r="A3834" t="s">
        <v>65</v>
      </c>
      <c r="B3834" t="s">
        <v>53</v>
      </c>
      <c r="C3834" t="s">
        <v>80</v>
      </c>
      <c r="D3834" t="s">
        <v>11</v>
      </c>
      <c r="E3834" t="s">
        <v>6</v>
      </c>
      <c r="F3834" s="19">
        <v>0.58333333333333304</v>
      </c>
      <c r="G3834" s="25">
        <v>14</v>
      </c>
      <c r="H3834" s="19" t="str">
        <f t="shared" si="68"/>
        <v>Berkley Bridge Away from Va Beach Summer Saturday 14</v>
      </c>
      <c r="I3834" s="11">
        <f>+Berkley!R21</f>
        <v>3082.2500000000005</v>
      </c>
    </row>
    <row r="3835" spans="1:9" x14ac:dyDescent="0.25">
      <c r="A3835" t="s">
        <v>65</v>
      </c>
      <c r="B3835" t="s">
        <v>53</v>
      </c>
      <c r="C3835" t="s">
        <v>80</v>
      </c>
      <c r="D3835" t="s">
        <v>11</v>
      </c>
      <c r="E3835" t="s">
        <v>6</v>
      </c>
      <c r="F3835" s="19">
        <v>0.625</v>
      </c>
      <c r="G3835" s="25">
        <v>15</v>
      </c>
      <c r="H3835" s="19" t="str">
        <f t="shared" si="68"/>
        <v>Berkley Bridge Away from Va Beach Summer Saturday 15</v>
      </c>
      <c r="I3835" s="14">
        <f>+Berkley!R22</f>
        <v>3146.416666666667</v>
      </c>
    </row>
    <row r="3836" spans="1:9" x14ac:dyDescent="0.25">
      <c r="A3836" t="s">
        <v>65</v>
      </c>
      <c r="B3836" t="s">
        <v>53</v>
      </c>
      <c r="C3836" t="s">
        <v>80</v>
      </c>
      <c r="D3836" t="s">
        <v>11</v>
      </c>
      <c r="E3836" t="s">
        <v>6</v>
      </c>
      <c r="F3836" s="19">
        <v>0.66666666666666696</v>
      </c>
      <c r="G3836" s="25">
        <v>16</v>
      </c>
      <c r="H3836" s="19" t="str">
        <f t="shared" si="68"/>
        <v>Berkley Bridge Away from Va Beach Summer Saturday 16</v>
      </c>
      <c r="I3836" s="11">
        <f>+Berkley!R23</f>
        <v>3009.4166666666665</v>
      </c>
    </row>
    <row r="3837" spans="1:9" x14ac:dyDescent="0.25">
      <c r="A3837" t="s">
        <v>65</v>
      </c>
      <c r="B3837" t="s">
        <v>53</v>
      </c>
      <c r="C3837" t="s">
        <v>80</v>
      </c>
      <c r="D3837" t="s">
        <v>11</v>
      </c>
      <c r="E3837" t="s">
        <v>6</v>
      </c>
      <c r="F3837" s="19">
        <v>0.70833333333333304</v>
      </c>
      <c r="G3837" s="25">
        <v>17</v>
      </c>
      <c r="H3837" s="19" t="str">
        <f t="shared" si="68"/>
        <v>Berkley Bridge Away from Va Beach Summer Saturday 17</v>
      </c>
      <c r="I3837" s="14">
        <f>+Berkley!R24</f>
        <v>2858.5833333333335</v>
      </c>
    </row>
    <row r="3838" spans="1:9" x14ac:dyDescent="0.25">
      <c r="A3838" t="s">
        <v>65</v>
      </c>
      <c r="B3838" t="s">
        <v>53</v>
      </c>
      <c r="C3838" t="s">
        <v>80</v>
      </c>
      <c r="D3838" t="s">
        <v>11</v>
      </c>
      <c r="E3838" t="s">
        <v>6</v>
      </c>
      <c r="F3838" s="19">
        <v>0.75</v>
      </c>
      <c r="G3838" s="25">
        <v>18</v>
      </c>
      <c r="H3838" s="19" t="str">
        <f t="shared" si="68"/>
        <v>Berkley Bridge Away from Va Beach Summer Saturday 18</v>
      </c>
      <c r="I3838" s="11">
        <f>+Berkley!R25</f>
        <v>2691.916666666667</v>
      </c>
    </row>
    <row r="3839" spans="1:9" x14ac:dyDescent="0.25">
      <c r="A3839" t="s">
        <v>65</v>
      </c>
      <c r="B3839" t="s">
        <v>53</v>
      </c>
      <c r="C3839" t="s">
        <v>80</v>
      </c>
      <c r="D3839" t="s">
        <v>11</v>
      </c>
      <c r="E3839" t="s">
        <v>6</v>
      </c>
      <c r="F3839" s="19">
        <v>0.79166666666666696</v>
      </c>
      <c r="G3839" s="25">
        <v>19</v>
      </c>
      <c r="H3839" s="19" t="str">
        <f t="shared" si="68"/>
        <v>Berkley Bridge Away from Va Beach Summer Saturday 19</v>
      </c>
      <c r="I3839" s="14">
        <f>+Berkley!R26</f>
        <v>2512.2500000000005</v>
      </c>
    </row>
    <row r="3840" spans="1:9" x14ac:dyDescent="0.25">
      <c r="A3840" t="s">
        <v>65</v>
      </c>
      <c r="B3840" t="s">
        <v>53</v>
      </c>
      <c r="C3840" t="s">
        <v>80</v>
      </c>
      <c r="D3840" t="s">
        <v>11</v>
      </c>
      <c r="E3840" t="s">
        <v>6</v>
      </c>
      <c r="F3840" s="19">
        <v>0.83333333333333304</v>
      </c>
      <c r="G3840" s="25">
        <v>20</v>
      </c>
      <c r="H3840" s="19" t="str">
        <f t="shared" si="68"/>
        <v>Berkley Bridge Away from Va Beach Summer Saturday 20</v>
      </c>
      <c r="I3840" s="11">
        <f>+Berkley!R27</f>
        <v>2357.0833333333335</v>
      </c>
    </row>
    <row r="3841" spans="1:9" x14ac:dyDescent="0.25">
      <c r="A3841" t="s">
        <v>65</v>
      </c>
      <c r="B3841" t="s">
        <v>53</v>
      </c>
      <c r="C3841" t="s">
        <v>80</v>
      </c>
      <c r="D3841" t="s">
        <v>11</v>
      </c>
      <c r="E3841" t="s">
        <v>6</v>
      </c>
      <c r="F3841" s="19">
        <v>0.875</v>
      </c>
      <c r="G3841" s="25">
        <v>21</v>
      </c>
      <c r="H3841" s="19" t="str">
        <f t="shared" si="68"/>
        <v>Berkley Bridge Away from Va Beach Summer Saturday 21</v>
      </c>
      <c r="I3841" s="14">
        <f>+Berkley!R28</f>
        <v>2476.8333333333335</v>
      </c>
    </row>
    <row r="3842" spans="1:9" x14ac:dyDescent="0.25">
      <c r="A3842" t="s">
        <v>65</v>
      </c>
      <c r="B3842" t="s">
        <v>53</v>
      </c>
      <c r="C3842" t="s">
        <v>80</v>
      </c>
      <c r="D3842" t="s">
        <v>11</v>
      </c>
      <c r="E3842" t="s">
        <v>6</v>
      </c>
      <c r="F3842" s="19">
        <v>0.91666666666666696</v>
      </c>
      <c r="G3842" s="25">
        <v>22</v>
      </c>
      <c r="H3842" s="19" t="str">
        <f t="shared" si="68"/>
        <v>Berkley Bridge Away from Va Beach Summer Saturday 22</v>
      </c>
      <c r="I3842" s="11">
        <f>+Berkley!R29</f>
        <v>2244.2500000000005</v>
      </c>
    </row>
    <row r="3843" spans="1:9" ht="15.75" thickBot="1" x14ac:dyDescent="0.3">
      <c r="A3843" t="s">
        <v>65</v>
      </c>
      <c r="B3843" t="s">
        <v>53</v>
      </c>
      <c r="C3843" t="s">
        <v>80</v>
      </c>
      <c r="D3843" t="s">
        <v>11</v>
      </c>
      <c r="E3843" t="s">
        <v>6</v>
      </c>
      <c r="F3843" s="19">
        <v>0.95833333333333304</v>
      </c>
      <c r="G3843" s="25">
        <v>23</v>
      </c>
      <c r="H3843" s="19" t="str">
        <f t="shared" si="68"/>
        <v>Berkley Bridge Away from Va Beach Summer Saturday 23</v>
      </c>
      <c r="I3843" s="16">
        <f>+Berkley!R30</f>
        <v>1698.25</v>
      </c>
    </row>
    <row r="3844" spans="1:9" x14ac:dyDescent="0.25">
      <c r="A3844" t="s">
        <v>65</v>
      </c>
      <c r="B3844" t="s">
        <v>53</v>
      </c>
      <c r="C3844" t="s">
        <v>80</v>
      </c>
      <c r="D3844" t="s">
        <v>11</v>
      </c>
      <c r="E3844" t="s">
        <v>7</v>
      </c>
      <c r="F3844" s="19">
        <v>0</v>
      </c>
      <c r="G3844" s="25">
        <v>0</v>
      </c>
      <c r="H3844" s="19" t="str">
        <f t="shared" si="68"/>
        <v>Berkley Bridge Away from Va Beach Summer Sunday 0</v>
      </c>
      <c r="I3844" s="13">
        <f>+Berkley!S7</f>
        <v>1219.25</v>
      </c>
    </row>
    <row r="3845" spans="1:9" x14ac:dyDescent="0.25">
      <c r="A3845" t="s">
        <v>65</v>
      </c>
      <c r="B3845" t="s">
        <v>53</v>
      </c>
      <c r="C3845" t="s">
        <v>80</v>
      </c>
      <c r="D3845" t="s">
        <v>11</v>
      </c>
      <c r="E3845" t="s">
        <v>7</v>
      </c>
      <c r="F3845" s="19">
        <v>4.1666666666666664E-2</v>
      </c>
      <c r="G3845" s="25">
        <v>1</v>
      </c>
      <c r="H3845" s="19" t="str">
        <f t="shared" si="68"/>
        <v>Berkley Bridge Away from Va Beach Summer Sunday 1</v>
      </c>
      <c r="I3845" s="15">
        <f>+Berkley!S8</f>
        <v>901.58333333333337</v>
      </c>
    </row>
    <row r="3846" spans="1:9" x14ac:dyDescent="0.25">
      <c r="A3846" t="s">
        <v>65</v>
      </c>
      <c r="B3846" t="s">
        <v>53</v>
      </c>
      <c r="C3846" t="s">
        <v>80</v>
      </c>
      <c r="D3846" t="s">
        <v>11</v>
      </c>
      <c r="E3846" t="s">
        <v>7</v>
      </c>
      <c r="F3846" s="19">
        <v>8.3333333333333329E-2</v>
      </c>
      <c r="G3846" s="25">
        <v>2</v>
      </c>
      <c r="H3846" s="19" t="str">
        <f t="shared" si="68"/>
        <v>Berkley Bridge Away from Va Beach Summer Sunday 2</v>
      </c>
      <c r="I3846" s="13">
        <f>+Berkley!S9</f>
        <v>884.33333333333337</v>
      </c>
    </row>
    <row r="3847" spans="1:9" x14ac:dyDescent="0.25">
      <c r="A3847" t="s">
        <v>65</v>
      </c>
      <c r="B3847" t="s">
        <v>53</v>
      </c>
      <c r="C3847" t="s">
        <v>80</v>
      </c>
      <c r="D3847" t="s">
        <v>11</v>
      </c>
      <c r="E3847" t="s">
        <v>7</v>
      </c>
      <c r="F3847" s="19">
        <v>0.125</v>
      </c>
      <c r="G3847" s="25">
        <v>3</v>
      </c>
      <c r="H3847" s="19" t="str">
        <f t="shared" si="68"/>
        <v>Berkley Bridge Away from Va Beach Summer Sunday 3</v>
      </c>
      <c r="I3847" s="15">
        <f>+Berkley!S10</f>
        <v>461.83333333333331</v>
      </c>
    </row>
    <row r="3848" spans="1:9" x14ac:dyDescent="0.25">
      <c r="A3848" t="s">
        <v>65</v>
      </c>
      <c r="B3848" t="s">
        <v>53</v>
      </c>
      <c r="C3848" t="s">
        <v>80</v>
      </c>
      <c r="D3848" t="s">
        <v>11</v>
      </c>
      <c r="E3848" t="s">
        <v>7</v>
      </c>
      <c r="F3848" s="19">
        <v>0.16666666666666699</v>
      </c>
      <c r="G3848" s="25">
        <v>4</v>
      </c>
      <c r="H3848" s="19" t="str">
        <f t="shared" si="68"/>
        <v>Berkley Bridge Away from Va Beach Summer Sunday 4</v>
      </c>
      <c r="I3848" s="13">
        <f>+Berkley!S11</f>
        <v>371.66666666666669</v>
      </c>
    </row>
    <row r="3849" spans="1:9" x14ac:dyDescent="0.25">
      <c r="A3849" t="s">
        <v>65</v>
      </c>
      <c r="B3849" t="s">
        <v>53</v>
      </c>
      <c r="C3849" t="s">
        <v>80</v>
      </c>
      <c r="D3849" t="s">
        <v>11</v>
      </c>
      <c r="E3849" t="s">
        <v>7</v>
      </c>
      <c r="F3849" s="19">
        <v>0.20833333333333301</v>
      </c>
      <c r="G3849" s="25">
        <v>5</v>
      </c>
      <c r="H3849" s="19" t="str">
        <f t="shared" si="68"/>
        <v>Berkley Bridge Away from Va Beach Summer Sunday 5</v>
      </c>
      <c r="I3849" s="15">
        <f>+Berkley!S12</f>
        <v>555.25</v>
      </c>
    </row>
    <row r="3850" spans="1:9" x14ac:dyDescent="0.25">
      <c r="A3850" t="s">
        <v>65</v>
      </c>
      <c r="B3850" t="s">
        <v>53</v>
      </c>
      <c r="C3850" t="s">
        <v>80</v>
      </c>
      <c r="D3850" t="s">
        <v>11</v>
      </c>
      <c r="E3850" t="s">
        <v>7</v>
      </c>
      <c r="F3850" s="19">
        <v>0.25</v>
      </c>
      <c r="G3850" s="25">
        <v>6</v>
      </c>
      <c r="H3850" s="19" t="str">
        <f t="shared" si="68"/>
        <v>Berkley Bridge Away from Va Beach Summer Sunday 6</v>
      </c>
      <c r="I3850" s="13">
        <f>+Berkley!S13</f>
        <v>1102.5833333333333</v>
      </c>
    </row>
    <row r="3851" spans="1:9" x14ac:dyDescent="0.25">
      <c r="A3851" t="s">
        <v>65</v>
      </c>
      <c r="B3851" t="s">
        <v>53</v>
      </c>
      <c r="C3851" t="s">
        <v>80</v>
      </c>
      <c r="D3851" t="s">
        <v>11</v>
      </c>
      <c r="E3851" t="s">
        <v>7</v>
      </c>
      <c r="F3851" s="19">
        <v>0.29166666666666702</v>
      </c>
      <c r="G3851" s="25">
        <v>7</v>
      </c>
      <c r="H3851" s="19" t="str">
        <f t="shared" si="68"/>
        <v>Berkley Bridge Away from Va Beach Summer Sunday 7</v>
      </c>
      <c r="I3851" s="15">
        <f>+Berkley!S14</f>
        <v>1032.5833333333333</v>
      </c>
    </row>
    <row r="3852" spans="1:9" x14ac:dyDescent="0.25">
      <c r="A3852" t="s">
        <v>65</v>
      </c>
      <c r="B3852" t="s">
        <v>53</v>
      </c>
      <c r="C3852" t="s">
        <v>80</v>
      </c>
      <c r="D3852" t="s">
        <v>11</v>
      </c>
      <c r="E3852" t="s">
        <v>7</v>
      </c>
      <c r="F3852" s="19">
        <v>0.33333333333333298</v>
      </c>
      <c r="G3852" s="25">
        <v>8</v>
      </c>
      <c r="H3852" s="19" t="str">
        <f t="shared" si="68"/>
        <v>Berkley Bridge Away from Va Beach Summer Sunday 8</v>
      </c>
      <c r="I3852" s="13">
        <f>+Berkley!S15</f>
        <v>1150.5833333333333</v>
      </c>
    </row>
    <row r="3853" spans="1:9" x14ac:dyDescent="0.25">
      <c r="A3853" t="s">
        <v>65</v>
      </c>
      <c r="B3853" t="s">
        <v>53</v>
      </c>
      <c r="C3853" t="s">
        <v>80</v>
      </c>
      <c r="D3853" t="s">
        <v>11</v>
      </c>
      <c r="E3853" t="s">
        <v>7</v>
      </c>
      <c r="F3853" s="19">
        <v>0.375</v>
      </c>
      <c r="G3853" s="25">
        <v>9</v>
      </c>
      <c r="H3853" s="19" t="str">
        <f t="shared" si="68"/>
        <v>Berkley Bridge Away from Va Beach Summer Sunday 9</v>
      </c>
      <c r="I3853" s="15">
        <f>+Berkley!S16</f>
        <v>1566.916666666667</v>
      </c>
    </row>
    <row r="3854" spans="1:9" x14ac:dyDescent="0.25">
      <c r="A3854" t="s">
        <v>65</v>
      </c>
      <c r="B3854" t="s">
        <v>53</v>
      </c>
      <c r="C3854" t="s">
        <v>80</v>
      </c>
      <c r="D3854" t="s">
        <v>11</v>
      </c>
      <c r="E3854" t="s">
        <v>7</v>
      </c>
      <c r="F3854" s="19">
        <v>0.41666666666666702</v>
      </c>
      <c r="G3854" s="25">
        <v>10</v>
      </c>
      <c r="H3854" s="19" t="str">
        <f t="shared" si="68"/>
        <v>Berkley Bridge Away from Va Beach Summer Sunday 10</v>
      </c>
      <c r="I3854" s="13">
        <f>+Berkley!S17</f>
        <v>2157.9166666666665</v>
      </c>
    </row>
    <row r="3855" spans="1:9" x14ac:dyDescent="0.25">
      <c r="A3855" t="s">
        <v>65</v>
      </c>
      <c r="B3855" t="s">
        <v>53</v>
      </c>
      <c r="C3855" t="s">
        <v>80</v>
      </c>
      <c r="D3855" t="s">
        <v>11</v>
      </c>
      <c r="E3855" t="s">
        <v>7</v>
      </c>
      <c r="F3855" s="19">
        <v>0.45833333333333298</v>
      </c>
      <c r="G3855" s="25">
        <v>11</v>
      </c>
      <c r="H3855" s="19" t="str">
        <f t="shared" si="68"/>
        <v>Berkley Bridge Away from Va Beach Summer Sunday 11</v>
      </c>
      <c r="I3855" s="15">
        <f>+Berkley!S18</f>
        <v>2283.9999999999995</v>
      </c>
    </row>
    <row r="3856" spans="1:9" x14ac:dyDescent="0.25">
      <c r="A3856" t="s">
        <v>65</v>
      </c>
      <c r="B3856" t="s">
        <v>53</v>
      </c>
      <c r="C3856" t="s">
        <v>80</v>
      </c>
      <c r="D3856" t="s">
        <v>11</v>
      </c>
      <c r="E3856" t="s">
        <v>7</v>
      </c>
      <c r="F3856" s="19">
        <v>0.5</v>
      </c>
      <c r="G3856" s="25">
        <v>12</v>
      </c>
      <c r="H3856" s="19" t="str">
        <f t="shared" si="68"/>
        <v>Berkley Bridge Away from Va Beach Summer Sunday 12</v>
      </c>
      <c r="I3856" s="13">
        <f>+Berkley!S19</f>
        <v>2556</v>
      </c>
    </row>
    <row r="3857" spans="1:9" x14ac:dyDescent="0.25">
      <c r="A3857" t="s">
        <v>65</v>
      </c>
      <c r="B3857" t="s">
        <v>53</v>
      </c>
      <c r="C3857" t="s">
        <v>80</v>
      </c>
      <c r="D3857" t="s">
        <v>11</v>
      </c>
      <c r="E3857" t="s">
        <v>7</v>
      </c>
      <c r="F3857" s="19">
        <v>0.54166666666666696</v>
      </c>
      <c r="G3857" s="25">
        <v>13</v>
      </c>
      <c r="H3857" s="19" t="str">
        <f t="shared" si="68"/>
        <v>Berkley Bridge Away from Va Beach Summer Sunday 13</v>
      </c>
      <c r="I3857" s="15">
        <f>+Berkley!S20</f>
        <v>2946.4166666666674</v>
      </c>
    </row>
    <row r="3858" spans="1:9" x14ac:dyDescent="0.25">
      <c r="A3858" t="s">
        <v>65</v>
      </c>
      <c r="B3858" t="s">
        <v>53</v>
      </c>
      <c r="C3858" t="s">
        <v>80</v>
      </c>
      <c r="D3858" t="s">
        <v>11</v>
      </c>
      <c r="E3858" t="s">
        <v>7</v>
      </c>
      <c r="F3858" s="19">
        <v>0.58333333333333304</v>
      </c>
      <c r="G3858" s="25">
        <v>14</v>
      </c>
      <c r="H3858" s="19" t="str">
        <f t="shared" si="68"/>
        <v>Berkley Bridge Away from Va Beach Summer Sunday 14</v>
      </c>
      <c r="I3858" s="13">
        <f>+Berkley!S21</f>
        <v>2972.9166666666661</v>
      </c>
    </row>
    <row r="3859" spans="1:9" x14ac:dyDescent="0.25">
      <c r="A3859" t="s">
        <v>65</v>
      </c>
      <c r="B3859" t="s">
        <v>53</v>
      </c>
      <c r="C3859" t="s">
        <v>80</v>
      </c>
      <c r="D3859" t="s">
        <v>11</v>
      </c>
      <c r="E3859" t="s">
        <v>7</v>
      </c>
      <c r="F3859" s="19">
        <v>0.625</v>
      </c>
      <c r="G3859" s="25">
        <v>15</v>
      </c>
      <c r="H3859" s="19" t="str">
        <f t="shared" si="68"/>
        <v>Berkley Bridge Away from Va Beach Summer Sunday 15</v>
      </c>
      <c r="I3859" s="15">
        <f>+Berkley!S22</f>
        <v>2871.25</v>
      </c>
    </row>
    <row r="3860" spans="1:9" x14ac:dyDescent="0.25">
      <c r="A3860" t="s">
        <v>65</v>
      </c>
      <c r="B3860" t="s">
        <v>53</v>
      </c>
      <c r="C3860" t="s">
        <v>80</v>
      </c>
      <c r="D3860" t="s">
        <v>11</v>
      </c>
      <c r="E3860" t="s">
        <v>7</v>
      </c>
      <c r="F3860" s="19">
        <v>0.66666666666666696</v>
      </c>
      <c r="G3860" s="25">
        <v>16</v>
      </c>
      <c r="H3860" s="19" t="str">
        <f t="shared" si="68"/>
        <v>Berkley Bridge Away from Va Beach Summer Sunday 16</v>
      </c>
      <c r="I3860" s="13">
        <f>+Berkley!S23</f>
        <v>2778.9166666666665</v>
      </c>
    </row>
    <row r="3861" spans="1:9" x14ac:dyDescent="0.25">
      <c r="A3861" t="s">
        <v>65</v>
      </c>
      <c r="B3861" t="s">
        <v>53</v>
      </c>
      <c r="C3861" t="s">
        <v>80</v>
      </c>
      <c r="D3861" t="s">
        <v>11</v>
      </c>
      <c r="E3861" t="s">
        <v>7</v>
      </c>
      <c r="F3861" s="19">
        <v>0.70833333333333304</v>
      </c>
      <c r="G3861" s="25">
        <v>17</v>
      </c>
      <c r="H3861" s="19" t="str">
        <f t="shared" si="68"/>
        <v>Berkley Bridge Away from Va Beach Summer Sunday 17</v>
      </c>
      <c r="I3861" s="15">
        <f>+Berkley!S24</f>
        <v>2685.416666666667</v>
      </c>
    </row>
    <row r="3862" spans="1:9" x14ac:dyDescent="0.25">
      <c r="A3862" t="s">
        <v>65</v>
      </c>
      <c r="B3862" t="s">
        <v>53</v>
      </c>
      <c r="C3862" t="s">
        <v>80</v>
      </c>
      <c r="D3862" t="s">
        <v>11</v>
      </c>
      <c r="E3862" t="s">
        <v>7</v>
      </c>
      <c r="F3862" s="19">
        <v>0.75</v>
      </c>
      <c r="G3862" s="25">
        <v>18</v>
      </c>
      <c r="H3862" s="19" t="str">
        <f t="shared" si="68"/>
        <v>Berkley Bridge Away from Va Beach Summer Sunday 18</v>
      </c>
      <c r="I3862" s="13">
        <f>+Berkley!S25</f>
        <v>2600.5833333333335</v>
      </c>
    </row>
    <row r="3863" spans="1:9" x14ac:dyDescent="0.25">
      <c r="A3863" t="s">
        <v>65</v>
      </c>
      <c r="B3863" t="s">
        <v>53</v>
      </c>
      <c r="C3863" t="s">
        <v>80</v>
      </c>
      <c r="D3863" t="s">
        <v>11</v>
      </c>
      <c r="E3863" t="s">
        <v>7</v>
      </c>
      <c r="F3863" s="19">
        <v>0.79166666666666696</v>
      </c>
      <c r="G3863" s="25">
        <v>19</v>
      </c>
      <c r="H3863" s="19" t="str">
        <f t="shared" si="68"/>
        <v>Berkley Bridge Away from Va Beach Summer Sunday 19</v>
      </c>
      <c r="I3863" s="15">
        <f>+Berkley!S26</f>
        <v>2146.333333333333</v>
      </c>
    </row>
    <row r="3864" spans="1:9" x14ac:dyDescent="0.25">
      <c r="A3864" t="s">
        <v>65</v>
      </c>
      <c r="B3864" t="s">
        <v>53</v>
      </c>
      <c r="C3864" t="s">
        <v>80</v>
      </c>
      <c r="D3864" t="s">
        <v>11</v>
      </c>
      <c r="E3864" t="s">
        <v>7</v>
      </c>
      <c r="F3864" s="19">
        <v>0.83333333333333304</v>
      </c>
      <c r="G3864" s="25">
        <v>20</v>
      </c>
      <c r="H3864" s="19" t="str">
        <f t="shared" si="68"/>
        <v>Berkley Bridge Away from Va Beach Summer Sunday 20</v>
      </c>
      <c r="I3864" s="13">
        <f>+Berkley!S27</f>
        <v>1805</v>
      </c>
    </row>
    <row r="3865" spans="1:9" x14ac:dyDescent="0.25">
      <c r="A3865" t="s">
        <v>65</v>
      </c>
      <c r="B3865" t="s">
        <v>53</v>
      </c>
      <c r="C3865" t="s">
        <v>80</v>
      </c>
      <c r="D3865" t="s">
        <v>11</v>
      </c>
      <c r="E3865" t="s">
        <v>7</v>
      </c>
      <c r="F3865" s="19">
        <v>0.875</v>
      </c>
      <c r="G3865" s="25">
        <v>21</v>
      </c>
      <c r="H3865" s="19" t="str">
        <f t="shared" si="68"/>
        <v>Berkley Bridge Away from Va Beach Summer Sunday 21</v>
      </c>
      <c r="I3865" s="15">
        <f>+Berkley!S28</f>
        <v>1559.1666666666665</v>
      </c>
    </row>
    <row r="3866" spans="1:9" x14ac:dyDescent="0.25">
      <c r="A3866" t="s">
        <v>65</v>
      </c>
      <c r="B3866" t="s">
        <v>53</v>
      </c>
      <c r="C3866" t="s">
        <v>80</v>
      </c>
      <c r="D3866" t="s">
        <v>11</v>
      </c>
      <c r="E3866" t="s">
        <v>7</v>
      </c>
      <c r="F3866" s="19">
        <v>0.91666666666666696</v>
      </c>
      <c r="G3866" s="25">
        <v>22</v>
      </c>
      <c r="H3866" s="19" t="str">
        <f t="shared" si="68"/>
        <v>Berkley Bridge Away from Va Beach Summer Sunday 22</v>
      </c>
      <c r="I3866" s="13">
        <f>+Berkley!S29</f>
        <v>1320.9166666666667</v>
      </c>
    </row>
    <row r="3867" spans="1:9" ht="15.75" thickBot="1" x14ac:dyDescent="0.3">
      <c r="A3867" s="29" t="s">
        <v>65</v>
      </c>
      <c r="B3867" s="29" t="s">
        <v>53</v>
      </c>
      <c r="C3867" s="29" t="s">
        <v>80</v>
      </c>
      <c r="D3867" s="29" t="s">
        <v>11</v>
      </c>
      <c r="E3867" s="29" t="s">
        <v>7</v>
      </c>
      <c r="F3867" s="30">
        <v>0.95833333333333304</v>
      </c>
      <c r="G3867" s="31">
        <v>23</v>
      </c>
      <c r="H3867" s="32" t="str">
        <f t="shared" si="68"/>
        <v>Berkley Bridge Away from Va Beach Summer Sunday 23</v>
      </c>
      <c r="I3867" s="17">
        <f>+Berkley!S30</f>
        <v>1064.4166666666665</v>
      </c>
    </row>
    <row r="3868" spans="1:9" x14ac:dyDescent="0.25">
      <c r="A3868" t="s">
        <v>65</v>
      </c>
      <c r="B3868" t="s">
        <v>53</v>
      </c>
      <c r="C3868" t="s">
        <v>80</v>
      </c>
      <c r="D3868" t="s">
        <v>12</v>
      </c>
      <c r="E3868" t="s">
        <v>1</v>
      </c>
      <c r="F3868" s="19">
        <v>0</v>
      </c>
      <c r="G3868" s="25">
        <v>0</v>
      </c>
      <c r="H3868" s="19" t="str">
        <f t="shared" si="68"/>
        <v>Berkley Bridge Away from Va Beach Non-Summer Monday 0</v>
      </c>
      <c r="I3868" s="11">
        <f>+Berkley!M32</f>
        <v>498.76190476190482</v>
      </c>
    </row>
    <row r="3869" spans="1:9" x14ac:dyDescent="0.25">
      <c r="A3869" t="s">
        <v>65</v>
      </c>
      <c r="B3869" t="s">
        <v>53</v>
      </c>
      <c r="C3869" t="s">
        <v>80</v>
      </c>
      <c r="D3869" t="s">
        <v>12</v>
      </c>
      <c r="E3869" t="s">
        <v>1</v>
      </c>
      <c r="F3869" s="19">
        <v>4.1666666666666664E-2</v>
      </c>
      <c r="G3869" s="25">
        <v>1</v>
      </c>
      <c r="H3869" s="19" t="str">
        <f t="shared" si="68"/>
        <v>Berkley Bridge Away from Va Beach Non-Summer Monday 1</v>
      </c>
      <c r="I3869" s="14">
        <f>+Berkley!M33</f>
        <v>310.90476190476187</v>
      </c>
    </row>
    <row r="3870" spans="1:9" x14ac:dyDescent="0.25">
      <c r="A3870" t="s">
        <v>65</v>
      </c>
      <c r="B3870" t="s">
        <v>53</v>
      </c>
      <c r="C3870" t="s">
        <v>80</v>
      </c>
      <c r="D3870" t="s">
        <v>12</v>
      </c>
      <c r="E3870" t="s">
        <v>1</v>
      </c>
      <c r="F3870" s="19">
        <v>8.3333333333333329E-2</v>
      </c>
      <c r="G3870" s="25">
        <v>2</v>
      </c>
      <c r="H3870" s="19" t="str">
        <f t="shared" si="68"/>
        <v>Berkley Bridge Away from Va Beach Non-Summer Monday 2</v>
      </c>
      <c r="I3870" s="11">
        <f>+Berkley!M34</f>
        <v>277.57142857142856</v>
      </c>
    </row>
    <row r="3871" spans="1:9" x14ac:dyDescent="0.25">
      <c r="A3871" t="s">
        <v>65</v>
      </c>
      <c r="B3871" t="s">
        <v>53</v>
      </c>
      <c r="C3871" t="s">
        <v>80</v>
      </c>
      <c r="D3871" t="s">
        <v>12</v>
      </c>
      <c r="E3871" t="s">
        <v>1</v>
      </c>
      <c r="F3871" s="19">
        <v>0.125</v>
      </c>
      <c r="G3871" s="25">
        <v>3</v>
      </c>
      <c r="H3871" s="19" t="str">
        <f t="shared" si="68"/>
        <v>Berkley Bridge Away from Va Beach Non-Summer Monday 3</v>
      </c>
      <c r="I3871" s="14">
        <f>+Berkley!M35</f>
        <v>252.76190476190476</v>
      </c>
    </row>
    <row r="3872" spans="1:9" x14ac:dyDescent="0.25">
      <c r="A3872" t="s">
        <v>65</v>
      </c>
      <c r="B3872" t="s">
        <v>53</v>
      </c>
      <c r="C3872" t="s">
        <v>80</v>
      </c>
      <c r="D3872" t="s">
        <v>12</v>
      </c>
      <c r="E3872" t="s">
        <v>1</v>
      </c>
      <c r="F3872" s="19">
        <v>0.16666666666666699</v>
      </c>
      <c r="G3872" s="25">
        <v>4</v>
      </c>
      <c r="H3872" s="19" t="str">
        <f t="shared" si="68"/>
        <v>Berkley Bridge Away from Va Beach Non-Summer Monday 4</v>
      </c>
      <c r="I3872" s="11">
        <f>+Berkley!M36</f>
        <v>645.61904761904759</v>
      </c>
    </row>
    <row r="3873" spans="1:9" x14ac:dyDescent="0.25">
      <c r="A3873" t="s">
        <v>65</v>
      </c>
      <c r="B3873" t="s">
        <v>53</v>
      </c>
      <c r="C3873" t="s">
        <v>80</v>
      </c>
      <c r="D3873" t="s">
        <v>12</v>
      </c>
      <c r="E3873" t="s">
        <v>1</v>
      </c>
      <c r="F3873" s="19">
        <v>0.20833333333333301</v>
      </c>
      <c r="G3873" s="25">
        <v>5</v>
      </c>
      <c r="H3873" s="19" t="str">
        <f t="shared" si="68"/>
        <v>Berkley Bridge Away from Va Beach Non-Summer Monday 5</v>
      </c>
      <c r="I3873" s="14">
        <f>+Berkley!M37</f>
        <v>2351.9047619047619</v>
      </c>
    </row>
    <row r="3874" spans="1:9" x14ac:dyDescent="0.25">
      <c r="A3874" t="s">
        <v>65</v>
      </c>
      <c r="B3874" t="s">
        <v>53</v>
      </c>
      <c r="C3874" t="s">
        <v>80</v>
      </c>
      <c r="D3874" t="s">
        <v>12</v>
      </c>
      <c r="E3874" t="s">
        <v>1</v>
      </c>
      <c r="F3874" s="19">
        <v>0.25</v>
      </c>
      <c r="G3874" s="25">
        <v>6</v>
      </c>
      <c r="H3874" s="19" t="str">
        <f t="shared" si="68"/>
        <v>Berkley Bridge Away from Va Beach Non-Summer Monday 6</v>
      </c>
      <c r="I3874" s="11">
        <f>+Berkley!M38</f>
        <v>2613.7142857142858</v>
      </c>
    </row>
    <row r="3875" spans="1:9" x14ac:dyDescent="0.25">
      <c r="A3875" t="s">
        <v>65</v>
      </c>
      <c r="B3875" t="s">
        <v>53</v>
      </c>
      <c r="C3875" t="s">
        <v>80</v>
      </c>
      <c r="D3875" t="s">
        <v>12</v>
      </c>
      <c r="E3875" t="s">
        <v>1</v>
      </c>
      <c r="F3875" s="19">
        <v>0.29166666666666702</v>
      </c>
      <c r="G3875" s="25">
        <v>7</v>
      </c>
      <c r="H3875" s="19" t="str">
        <f t="shared" si="68"/>
        <v>Berkley Bridge Away from Va Beach Non-Summer Monday 7</v>
      </c>
      <c r="I3875" s="14">
        <f>+Berkley!M39</f>
        <v>2717.9523809523807</v>
      </c>
    </row>
    <row r="3876" spans="1:9" x14ac:dyDescent="0.25">
      <c r="A3876" t="s">
        <v>65</v>
      </c>
      <c r="B3876" t="s">
        <v>53</v>
      </c>
      <c r="C3876" t="s">
        <v>80</v>
      </c>
      <c r="D3876" t="s">
        <v>12</v>
      </c>
      <c r="E3876" t="s">
        <v>1</v>
      </c>
      <c r="F3876" s="19">
        <v>0.33333333333333298</v>
      </c>
      <c r="G3876" s="25">
        <v>8</v>
      </c>
      <c r="H3876" s="19" t="str">
        <f t="shared" si="68"/>
        <v>Berkley Bridge Away from Va Beach Non-Summer Monday 8</v>
      </c>
      <c r="I3876" s="11">
        <f>+Berkley!M40</f>
        <v>2592.5714285714289</v>
      </c>
    </row>
    <row r="3877" spans="1:9" x14ac:dyDescent="0.25">
      <c r="A3877" t="s">
        <v>65</v>
      </c>
      <c r="B3877" t="s">
        <v>53</v>
      </c>
      <c r="C3877" t="s">
        <v>80</v>
      </c>
      <c r="D3877" t="s">
        <v>12</v>
      </c>
      <c r="E3877" t="s">
        <v>1</v>
      </c>
      <c r="F3877" s="19">
        <v>0.375</v>
      </c>
      <c r="G3877" s="25">
        <v>9</v>
      </c>
      <c r="H3877" s="19" t="str">
        <f t="shared" si="68"/>
        <v>Berkley Bridge Away from Va Beach Non-Summer Monday 9</v>
      </c>
      <c r="I3877" s="14">
        <f>+Berkley!M41</f>
        <v>2296.1904761904761</v>
      </c>
    </row>
    <row r="3878" spans="1:9" x14ac:dyDescent="0.25">
      <c r="A3878" t="s">
        <v>65</v>
      </c>
      <c r="B3878" t="s">
        <v>53</v>
      </c>
      <c r="C3878" t="s">
        <v>80</v>
      </c>
      <c r="D3878" t="s">
        <v>12</v>
      </c>
      <c r="E3878" t="s">
        <v>1</v>
      </c>
      <c r="F3878" s="19">
        <v>0.41666666666666702</v>
      </c>
      <c r="G3878" s="25">
        <v>10</v>
      </c>
      <c r="H3878" s="19" t="str">
        <f t="shared" si="68"/>
        <v>Berkley Bridge Away from Va Beach Non-Summer Monday 10</v>
      </c>
      <c r="I3878" s="11">
        <f>+Berkley!M42</f>
        <v>2476.5714285714284</v>
      </c>
    </row>
    <row r="3879" spans="1:9" x14ac:dyDescent="0.25">
      <c r="A3879" t="s">
        <v>65</v>
      </c>
      <c r="B3879" t="s">
        <v>53</v>
      </c>
      <c r="C3879" t="s">
        <v>80</v>
      </c>
      <c r="D3879" t="s">
        <v>12</v>
      </c>
      <c r="E3879" t="s">
        <v>1</v>
      </c>
      <c r="F3879" s="19">
        <v>0.45833333333333298</v>
      </c>
      <c r="G3879" s="25">
        <v>11</v>
      </c>
      <c r="H3879" s="19" t="str">
        <f t="shared" si="68"/>
        <v>Berkley Bridge Away from Va Beach Non-Summer Monday 11</v>
      </c>
      <c r="I3879" s="14">
        <f>+Berkley!M43</f>
        <v>2634.761904761905</v>
      </c>
    </row>
    <row r="3880" spans="1:9" x14ac:dyDescent="0.25">
      <c r="A3880" t="s">
        <v>65</v>
      </c>
      <c r="B3880" t="s">
        <v>53</v>
      </c>
      <c r="C3880" t="s">
        <v>80</v>
      </c>
      <c r="D3880" t="s">
        <v>12</v>
      </c>
      <c r="E3880" t="s">
        <v>1</v>
      </c>
      <c r="F3880" s="19">
        <v>0.5</v>
      </c>
      <c r="G3880" s="25">
        <v>12</v>
      </c>
      <c r="H3880" s="19" t="str">
        <f t="shared" si="68"/>
        <v>Berkley Bridge Away from Va Beach Non-Summer Monday 12</v>
      </c>
      <c r="I3880" s="11">
        <f>+Berkley!M44</f>
        <v>3052.9523809523807</v>
      </c>
    </row>
    <row r="3881" spans="1:9" x14ac:dyDescent="0.25">
      <c r="A3881" t="s">
        <v>65</v>
      </c>
      <c r="B3881" t="s">
        <v>53</v>
      </c>
      <c r="C3881" t="s">
        <v>80</v>
      </c>
      <c r="D3881" t="s">
        <v>12</v>
      </c>
      <c r="E3881" t="s">
        <v>1</v>
      </c>
      <c r="F3881" s="19">
        <v>0.54166666666666696</v>
      </c>
      <c r="G3881" s="25">
        <v>13</v>
      </c>
      <c r="H3881" s="19" t="str">
        <f t="shared" si="68"/>
        <v>Berkley Bridge Away from Va Beach Non-Summer Monday 13</v>
      </c>
      <c r="I3881" s="14">
        <f>+Berkley!M45</f>
        <v>3005.1428571428573</v>
      </c>
    </row>
    <row r="3882" spans="1:9" x14ac:dyDescent="0.25">
      <c r="A3882" t="s">
        <v>65</v>
      </c>
      <c r="B3882" t="s">
        <v>53</v>
      </c>
      <c r="C3882" t="s">
        <v>80</v>
      </c>
      <c r="D3882" t="s">
        <v>12</v>
      </c>
      <c r="E3882" t="s">
        <v>1</v>
      </c>
      <c r="F3882" s="19">
        <v>0.58333333333333304</v>
      </c>
      <c r="G3882" s="25">
        <v>14</v>
      </c>
      <c r="H3882" s="19" t="str">
        <f t="shared" si="68"/>
        <v>Berkley Bridge Away from Va Beach Non-Summer Monday 14</v>
      </c>
      <c r="I3882" s="11">
        <f>+Berkley!M46</f>
        <v>3219.6190476190477</v>
      </c>
    </row>
    <row r="3883" spans="1:9" x14ac:dyDescent="0.25">
      <c r="A3883" t="s">
        <v>65</v>
      </c>
      <c r="B3883" t="s">
        <v>53</v>
      </c>
      <c r="C3883" t="s">
        <v>80</v>
      </c>
      <c r="D3883" t="s">
        <v>12</v>
      </c>
      <c r="E3883" t="s">
        <v>1</v>
      </c>
      <c r="F3883" s="19">
        <v>0.625</v>
      </c>
      <c r="G3883" s="25">
        <v>15</v>
      </c>
      <c r="H3883" s="19" t="str">
        <f t="shared" si="68"/>
        <v>Berkley Bridge Away from Va Beach Non-Summer Monday 15</v>
      </c>
      <c r="I3883" s="14">
        <f>+Berkley!M47</f>
        <v>3282.9047619047615</v>
      </c>
    </row>
    <row r="3884" spans="1:9" x14ac:dyDescent="0.25">
      <c r="A3884" t="s">
        <v>65</v>
      </c>
      <c r="B3884" t="s">
        <v>53</v>
      </c>
      <c r="C3884" t="s">
        <v>80</v>
      </c>
      <c r="D3884" t="s">
        <v>12</v>
      </c>
      <c r="E3884" t="s">
        <v>1</v>
      </c>
      <c r="F3884" s="19">
        <v>0.66666666666666696</v>
      </c>
      <c r="G3884" s="25">
        <v>16</v>
      </c>
      <c r="H3884" s="19" t="str">
        <f t="shared" si="68"/>
        <v>Berkley Bridge Away from Va Beach Non-Summer Monday 16</v>
      </c>
      <c r="I3884" s="11">
        <f>+Berkley!M48</f>
        <v>3178.2857142857147</v>
      </c>
    </row>
    <row r="3885" spans="1:9" x14ac:dyDescent="0.25">
      <c r="A3885" t="s">
        <v>65</v>
      </c>
      <c r="B3885" t="s">
        <v>53</v>
      </c>
      <c r="C3885" t="s">
        <v>80</v>
      </c>
      <c r="D3885" t="s">
        <v>12</v>
      </c>
      <c r="E3885" t="s">
        <v>1</v>
      </c>
      <c r="F3885" s="19">
        <v>0.70833333333333304</v>
      </c>
      <c r="G3885" s="25">
        <v>17</v>
      </c>
      <c r="H3885" s="19" t="str">
        <f t="shared" si="68"/>
        <v>Berkley Bridge Away from Va Beach Non-Summer Monday 17</v>
      </c>
      <c r="I3885" s="14">
        <f>+Berkley!M49</f>
        <v>3142.8571428571422</v>
      </c>
    </row>
    <row r="3886" spans="1:9" x14ac:dyDescent="0.25">
      <c r="A3886" t="s">
        <v>65</v>
      </c>
      <c r="B3886" t="s">
        <v>53</v>
      </c>
      <c r="C3886" t="s">
        <v>80</v>
      </c>
      <c r="D3886" t="s">
        <v>12</v>
      </c>
      <c r="E3886" t="s">
        <v>1</v>
      </c>
      <c r="F3886" s="19">
        <v>0.75</v>
      </c>
      <c r="G3886" s="25">
        <v>18</v>
      </c>
      <c r="H3886" s="19" t="str">
        <f t="shared" si="68"/>
        <v>Berkley Bridge Away from Va Beach Non-Summer Monday 18</v>
      </c>
      <c r="I3886" s="11">
        <f>+Berkley!M50</f>
        <v>2878.3809523809527</v>
      </c>
    </row>
    <row r="3887" spans="1:9" x14ac:dyDescent="0.25">
      <c r="A3887" t="s">
        <v>65</v>
      </c>
      <c r="B3887" t="s">
        <v>53</v>
      </c>
      <c r="C3887" t="s">
        <v>80</v>
      </c>
      <c r="D3887" t="s">
        <v>12</v>
      </c>
      <c r="E3887" t="s">
        <v>1</v>
      </c>
      <c r="F3887" s="19">
        <v>0.79166666666666696</v>
      </c>
      <c r="G3887" s="25">
        <v>19</v>
      </c>
      <c r="H3887" s="19" t="str">
        <f t="shared" si="68"/>
        <v>Berkley Bridge Away from Va Beach Non-Summer Monday 19</v>
      </c>
      <c r="I3887" s="14">
        <f>+Berkley!M51</f>
        <v>2332.6190476190473</v>
      </c>
    </row>
    <row r="3888" spans="1:9" x14ac:dyDescent="0.25">
      <c r="A3888" t="s">
        <v>65</v>
      </c>
      <c r="B3888" t="s">
        <v>53</v>
      </c>
      <c r="C3888" t="s">
        <v>80</v>
      </c>
      <c r="D3888" t="s">
        <v>12</v>
      </c>
      <c r="E3888" t="s">
        <v>1</v>
      </c>
      <c r="F3888" s="19">
        <v>0.83333333333333304</v>
      </c>
      <c r="G3888" s="25">
        <v>20</v>
      </c>
      <c r="H3888" s="19" t="str">
        <f t="shared" si="68"/>
        <v>Berkley Bridge Away from Va Beach Non-Summer Monday 20</v>
      </c>
      <c r="I3888" s="11">
        <f>+Berkley!M52</f>
        <v>1916.3809523809523</v>
      </c>
    </row>
    <row r="3889" spans="1:9" x14ac:dyDescent="0.25">
      <c r="A3889" t="s">
        <v>65</v>
      </c>
      <c r="B3889" t="s">
        <v>53</v>
      </c>
      <c r="C3889" t="s">
        <v>80</v>
      </c>
      <c r="D3889" t="s">
        <v>12</v>
      </c>
      <c r="E3889" t="s">
        <v>1</v>
      </c>
      <c r="F3889" s="19">
        <v>0.875</v>
      </c>
      <c r="G3889" s="25">
        <v>21</v>
      </c>
      <c r="H3889" s="19" t="str">
        <f t="shared" si="68"/>
        <v>Berkley Bridge Away from Va Beach Non-Summer Monday 21</v>
      </c>
      <c r="I3889" s="14">
        <f>+Berkley!M53</f>
        <v>1704.5238095238094</v>
      </c>
    </row>
    <row r="3890" spans="1:9" x14ac:dyDescent="0.25">
      <c r="A3890" t="s">
        <v>65</v>
      </c>
      <c r="B3890" t="s">
        <v>53</v>
      </c>
      <c r="C3890" t="s">
        <v>80</v>
      </c>
      <c r="D3890" t="s">
        <v>12</v>
      </c>
      <c r="E3890" t="s">
        <v>1</v>
      </c>
      <c r="F3890" s="19">
        <v>0.91666666666666696</v>
      </c>
      <c r="G3890" s="25">
        <v>22</v>
      </c>
      <c r="H3890" s="19" t="str">
        <f t="shared" si="68"/>
        <v>Berkley Bridge Away from Va Beach Non-Summer Monday 22</v>
      </c>
      <c r="I3890" s="11">
        <f>+Berkley!M54</f>
        <v>1296.4285714285711</v>
      </c>
    </row>
    <row r="3891" spans="1:9" ht="15.75" thickBot="1" x14ac:dyDescent="0.3">
      <c r="A3891" t="s">
        <v>65</v>
      </c>
      <c r="B3891" t="s">
        <v>53</v>
      </c>
      <c r="C3891" t="s">
        <v>80</v>
      </c>
      <c r="D3891" t="s">
        <v>12</v>
      </c>
      <c r="E3891" t="s">
        <v>1</v>
      </c>
      <c r="F3891" s="19">
        <v>0.95833333333333304</v>
      </c>
      <c r="G3891" s="25">
        <v>23</v>
      </c>
      <c r="H3891" s="19" t="str">
        <f t="shared" si="68"/>
        <v>Berkley Bridge Away from Va Beach Non-Summer Monday 23</v>
      </c>
      <c r="I3891" s="16">
        <f>+Berkley!M55</f>
        <v>913.04761904761904</v>
      </c>
    </row>
    <row r="3892" spans="1:9" x14ac:dyDescent="0.25">
      <c r="A3892" t="s">
        <v>65</v>
      </c>
      <c r="B3892" t="s">
        <v>53</v>
      </c>
      <c r="C3892" t="s">
        <v>80</v>
      </c>
      <c r="D3892" t="s">
        <v>12</v>
      </c>
      <c r="E3892" t="s">
        <v>2</v>
      </c>
      <c r="F3892" s="19">
        <v>0</v>
      </c>
      <c r="G3892" s="25">
        <v>0</v>
      </c>
      <c r="H3892" s="19" t="str">
        <f t="shared" si="68"/>
        <v>Berkley Bridge Away from Va Beach Non-Summer Tuesday 0</v>
      </c>
      <c r="I3892" s="12">
        <f>+Berkley!N32</f>
        <v>555</v>
      </c>
    </row>
    <row r="3893" spans="1:9" x14ac:dyDescent="0.25">
      <c r="A3893" t="s">
        <v>65</v>
      </c>
      <c r="B3893" t="s">
        <v>53</v>
      </c>
      <c r="C3893" t="s">
        <v>80</v>
      </c>
      <c r="D3893" t="s">
        <v>12</v>
      </c>
      <c r="E3893" t="s">
        <v>2</v>
      </c>
      <c r="F3893" s="19">
        <v>4.1666666666666664E-2</v>
      </c>
      <c r="G3893" s="25">
        <v>1</v>
      </c>
      <c r="H3893" s="19" t="str">
        <f t="shared" ref="H3893:H3956" si="69">+CONCATENATE(A3893," ",C3893," ",D3893," ",E3893," ",G3893)</f>
        <v>Berkley Bridge Away from Va Beach Non-Summer Tuesday 1</v>
      </c>
      <c r="I3893" s="14">
        <f>+Berkley!N33</f>
        <v>310.14285714285717</v>
      </c>
    </row>
    <row r="3894" spans="1:9" x14ac:dyDescent="0.25">
      <c r="A3894" t="s">
        <v>65</v>
      </c>
      <c r="B3894" t="s">
        <v>53</v>
      </c>
      <c r="C3894" t="s">
        <v>80</v>
      </c>
      <c r="D3894" t="s">
        <v>12</v>
      </c>
      <c r="E3894" t="s">
        <v>2</v>
      </c>
      <c r="F3894" s="19">
        <v>8.3333333333333329E-2</v>
      </c>
      <c r="G3894" s="25">
        <v>2</v>
      </c>
      <c r="H3894" s="19" t="str">
        <f t="shared" si="69"/>
        <v>Berkley Bridge Away from Va Beach Non-Summer Tuesday 2</v>
      </c>
      <c r="I3894" s="12">
        <f>+Berkley!N34</f>
        <v>237.04761904761904</v>
      </c>
    </row>
    <row r="3895" spans="1:9" x14ac:dyDescent="0.25">
      <c r="A3895" t="s">
        <v>65</v>
      </c>
      <c r="B3895" t="s">
        <v>53</v>
      </c>
      <c r="C3895" t="s">
        <v>80</v>
      </c>
      <c r="D3895" t="s">
        <v>12</v>
      </c>
      <c r="E3895" t="s">
        <v>2</v>
      </c>
      <c r="F3895" s="19">
        <v>0.125</v>
      </c>
      <c r="G3895" s="25">
        <v>3</v>
      </c>
      <c r="H3895" s="19" t="str">
        <f t="shared" si="69"/>
        <v>Berkley Bridge Away from Va Beach Non-Summer Tuesday 3</v>
      </c>
      <c r="I3895" s="14">
        <f>+Berkley!N35</f>
        <v>259.66666666666669</v>
      </c>
    </row>
    <row r="3896" spans="1:9" x14ac:dyDescent="0.25">
      <c r="A3896" t="s">
        <v>65</v>
      </c>
      <c r="B3896" t="s">
        <v>53</v>
      </c>
      <c r="C3896" t="s">
        <v>80</v>
      </c>
      <c r="D3896" t="s">
        <v>12</v>
      </c>
      <c r="E3896" t="s">
        <v>2</v>
      </c>
      <c r="F3896" s="19">
        <v>0.16666666666666699</v>
      </c>
      <c r="G3896" s="25">
        <v>4</v>
      </c>
      <c r="H3896" s="19" t="str">
        <f t="shared" si="69"/>
        <v>Berkley Bridge Away from Va Beach Non-Summer Tuesday 4</v>
      </c>
      <c r="I3896" s="12">
        <f>+Berkley!N36</f>
        <v>722.28571428571422</v>
      </c>
    </row>
    <row r="3897" spans="1:9" x14ac:dyDescent="0.25">
      <c r="A3897" t="s">
        <v>65</v>
      </c>
      <c r="B3897" t="s">
        <v>53</v>
      </c>
      <c r="C3897" t="s">
        <v>80</v>
      </c>
      <c r="D3897" t="s">
        <v>12</v>
      </c>
      <c r="E3897" t="s">
        <v>2</v>
      </c>
      <c r="F3897" s="19">
        <v>0.20833333333333301</v>
      </c>
      <c r="G3897" s="25">
        <v>5</v>
      </c>
      <c r="H3897" s="19" t="str">
        <f t="shared" si="69"/>
        <v>Berkley Bridge Away from Va Beach Non-Summer Tuesday 5</v>
      </c>
      <c r="I3897" s="14">
        <f>+Berkley!N37</f>
        <v>2556.9523809523807</v>
      </c>
    </row>
    <row r="3898" spans="1:9" x14ac:dyDescent="0.25">
      <c r="A3898" t="s">
        <v>65</v>
      </c>
      <c r="B3898" t="s">
        <v>53</v>
      </c>
      <c r="C3898" t="s">
        <v>80</v>
      </c>
      <c r="D3898" t="s">
        <v>12</v>
      </c>
      <c r="E3898" t="s">
        <v>2</v>
      </c>
      <c r="F3898" s="19">
        <v>0.25</v>
      </c>
      <c r="G3898" s="25">
        <v>6</v>
      </c>
      <c r="H3898" s="19" t="str">
        <f t="shared" si="69"/>
        <v>Berkley Bridge Away from Va Beach Non-Summer Tuesday 6</v>
      </c>
      <c r="I3898" s="12">
        <f>+Berkley!N38</f>
        <v>2702.3809523809527</v>
      </c>
    </row>
    <row r="3899" spans="1:9" x14ac:dyDescent="0.25">
      <c r="A3899" t="s">
        <v>65</v>
      </c>
      <c r="B3899" t="s">
        <v>53</v>
      </c>
      <c r="C3899" t="s">
        <v>80</v>
      </c>
      <c r="D3899" t="s">
        <v>12</v>
      </c>
      <c r="E3899" t="s">
        <v>2</v>
      </c>
      <c r="F3899" s="19">
        <v>0.29166666666666702</v>
      </c>
      <c r="G3899" s="25">
        <v>7</v>
      </c>
      <c r="H3899" s="19" t="str">
        <f t="shared" si="69"/>
        <v>Berkley Bridge Away from Va Beach Non-Summer Tuesday 7</v>
      </c>
      <c r="I3899" s="14">
        <f>+Berkley!N39</f>
        <v>2809.9047619047619</v>
      </c>
    </row>
    <row r="3900" spans="1:9" x14ac:dyDescent="0.25">
      <c r="A3900" t="s">
        <v>65</v>
      </c>
      <c r="B3900" t="s">
        <v>53</v>
      </c>
      <c r="C3900" t="s">
        <v>80</v>
      </c>
      <c r="D3900" t="s">
        <v>12</v>
      </c>
      <c r="E3900" t="s">
        <v>2</v>
      </c>
      <c r="F3900" s="19">
        <v>0.33333333333333298</v>
      </c>
      <c r="G3900" s="25">
        <v>8</v>
      </c>
      <c r="H3900" s="19" t="str">
        <f t="shared" si="69"/>
        <v>Berkley Bridge Away from Va Beach Non-Summer Tuesday 8</v>
      </c>
      <c r="I3900" s="12">
        <f>+Berkley!N40</f>
        <v>2706.7142857142862</v>
      </c>
    </row>
    <row r="3901" spans="1:9" x14ac:dyDescent="0.25">
      <c r="A3901" t="s">
        <v>65</v>
      </c>
      <c r="B3901" t="s">
        <v>53</v>
      </c>
      <c r="C3901" t="s">
        <v>80</v>
      </c>
      <c r="D3901" t="s">
        <v>12</v>
      </c>
      <c r="E3901" t="s">
        <v>2</v>
      </c>
      <c r="F3901" s="19">
        <v>0.375</v>
      </c>
      <c r="G3901" s="25">
        <v>9</v>
      </c>
      <c r="H3901" s="19" t="str">
        <f t="shared" si="69"/>
        <v>Berkley Bridge Away from Va Beach Non-Summer Tuesday 9</v>
      </c>
      <c r="I3901" s="14">
        <f>+Berkley!N41</f>
        <v>2456.7142857142853</v>
      </c>
    </row>
    <row r="3902" spans="1:9" x14ac:dyDescent="0.25">
      <c r="A3902" t="s">
        <v>65</v>
      </c>
      <c r="B3902" t="s">
        <v>53</v>
      </c>
      <c r="C3902" t="s">
        <v>80</v>
      </c>
      <c r="D3902" t="s">
        <v>12</v>
      </c>
      <c r="E3902" t="s">
        <v>2</v>
      </c>
      <c r="F3902" s="19">
        <v>0.41666666666666702</v>
      </c>
      <c r="G3902" s="25">
        <v>10</v>
      </c>
      <c r="H3902" s="19" t="str">
        <f t="shared" si="69"/>
        <v>Berkley Bridge Away from Va Beach Non-Summer Tuesday 10</v>
      </c>
      <c r="I3902" s="12">
        <f>+Berkley!N42</f>
        <v>2545.8571428571431</v>
      </c>
    </row>
    <row r="3903" spans="1:9" x14ac:dyDescent="0.25">
      <c r="A3903" t="s">
        <v>65</v>
      </c>
      <c r="B3903" t="s">
        <v>53</v>
      </c>
      <c r="C3903" t="s">
        <v>80</v>
      </c>
      <c r="D3903" t="s">
        <v>12</v>
      </c>
      <c r="E3903" t="s">
        <v>2</v>
      </c>
      <c r="F3903" s="19">
        <v>0.45833333333333298</v>
      </c>
      <c r="G3903" s="25">
        <v>11</v>
      </c>
      <c r="H3903" s="19" t="str">
        <f t="shared" si="69"/>
        <v>Berkley Bridge Away from Va Beach Non-Summer Tuesday 11</v>
      </c>
      <c r="I3903" s="14">
        <f>+Berkley!N43</f>
        <v>2700.4761904761904</v>
      </c>
    </row>
    <row r="3904" spans="1:9" x14ac:dyDescent="0.25">
      <c r="A3904" t="s">
        <v>65</v>
      </c>
      <c r="B3904" t="s">
        <v>53</v>
      </c>
      <c r="C3904" t="s">
        <v>80</v>
      </c>
      <c r="D3904" t="s">
        <v>12</v>
      </c>
      <c r="E3904" t="s">
        <v>2</v>
      </c>
      <c r="F3904" s="19">
        <v>0.5</v>
      </c>
      <c r="G3904" s="25">
        <v>12</v>
      </c>
      <c r="H3904" s="19" t="str">
        <f t="shared" si="69"/>
        <v>Berkley Bridge Away from Va Beach Non-Summer Tuesday 12</v>
      </c>
      <c r="I3904" s="12">
        <f>+Berkley!N44</f>
        <v>3123.4761904761899</v>
      </c>
    </row>
    <row r="3905" spans="1:9" x14ac:dyDescent="0.25">
      <c r="A3905" t="s">
        <v>65</v>
      </c>
      <c r="B3905" t="s">
        <v>53</v>
      </c>
      <c r="C3905" t="s">
        <v>80</v>
      </c>
      <c r="D3905" t="s">
        <v>12</v>
      </c>
      <c r="E3905" t="s">
        <v>2</v>
      </c>
      <c r="F3905" s="19">
        <v>0.54166666666666696</v>
      </c>
      <c r="G3905" s="25">
        <v>13</v>
      </c>
      <c r="H3905" s="19" t="str">
        <f t="shared" si="69"/>
        <v>Berkley Bridge Away from Va Beach Non-Summer Tuesday 13</v>
      </c>
      <c r="I3905" s="14">
        <f>+Berkley!N45</f>
        <v>2982.3809523809518</v>
      </c>
    </row>
    <row r="3906" spans="1:9" x14ac:dyDescent="0.25">
      <c r="A3906" t="s">
        <v>65</v>
      </c>
      <c r="B3906" t="s">
        <v>53</v>
      </c>
      <c r="C3906" t="s">
        <v>80</v>
      </c>
      <c r="D3906" t="s">
        <v>12</v>
      </c>
      <c r="E3906" t="s">
        <v>2</v>
      </c>
      <c r="F3906" s="19">
        <v>0.58333333333333304</v>
      </c>
      <c r="G3906" s="25">
        <v>14</v>
      </c>
      <c r="H3906" s="19" t="str">
        <f t="shared" si="69"/>
        <v>Berkley Bridge Away from Va Beach Non-Summer Tuesday 14</v>
      </c>
      <c r="I3906" s="12">
        <f>+Berkley!N46</f>
        <v>3160.7619047619046</v>
      </c>
    </row>
    <row r="3907" spans="1:9" x14ac:dyDescent="0.25">
      <c r="A3907" t="s">
        <v>65</v>
      </c>
      <c r="B3907" t="s">
        <v>53</v>
      </c>
      <c r="C3907" t="s">
        <v>80</v>
      </c>
      <c r="D3907" t="s">
        <v>12</v>
      </c>
      <c r="E3907" t="s">
        <v>2</v>
      </c>
      <c r="F3907" s="19">
        <v>0.625</v>
      </c>
      <c r="G3907" s="25">
        <v>15</v>
      </c>
      <c r="H3907" s="19" t="str">
        <f t="shared" si="69"/>
        <v>Berkley Bridge Away from Va Beach Non-Summer Tuesday 15</v>
      </c>
      <c r="I3907" s="14">
        <f>+Berkley!N47</f>
        <v>3281.0000000000005</v>
      </c>
    </row>
    <row r="3908" spans="1:9" x14ac:dyDescent="0.25">
      <c r="A3908" t="s">
        <v>65</v>
      </c>
      <c r="B3908" t="s">
        <v>53</v>
      </c>
      <c r="C3908" t="s">
        <v>80</v>
      </c>
      <c r="D3908" t="s">
        <v>12</v>
      </c>
      <c r="E3908" t="s">
        <v>2</v>
      </c>
      <c r="F3908" s="19">
        <v>0.66666666666666696</v>
      </c>
      <c r="G3908" s="25">
        <v>16</v>
      </c>
      <c r="H3908" s="19" t="str">
        <f t="shared" si="69"/>
        <v>Berkley Bridge Away from Va Beach Non-Summer Tuesday 16</v>
      </c>
      <c r="I3908" s="12">
        <f>+Berkley!N48</f>
        <v>3081.6666666666665</v>
      </c>
    </row>
    <row r="3909" spans="1:9" x14ac:dyDescent="0.25">
      <c r="A3909" t="s">
        <v>65</v>
      </c>
      <c r="B3909" t="s">
        <v>53</v>
      </c>
      <c r="C3909" t="s">
        <v>80</v>
      </c>
      <c r="D3909" t="s">
        <v>12</v>
      </c>
      <c r="E3909" t="s">
        <v>2</v>
      </c>
      <c r="F3909" s="19">
        <v>0.70833333333333304</v>
      </c>
      <c r="G3909" s="25">
        <v>17</v>
      </c>
      <c r="H3909" s="19" t="str">
        <f t="shared" si="69"/>
        <v>Berkley Bridge Away from Va Beach Non-Summer Tuesday 17</v>
      </c>
      <c r="I3909" s="14">
        <f>+Berkley!N49</f>
        <v>3140.7619047619046</v>
      </c>
    </row>
    <row r="3910" spans="1:9" x14ac:dyDescent="0.25">
      <c r="A3910" t="s">
        <v>65</v>
      </c>
      <c r="B3910" t="s">
        <v>53</v>
      </c>
      <c r="C3910" t="s">
        <v>80</v>
      </c>
      <c r="D3910" t="s">
        <v>12</v>
      </c>
      <c r="E3910" t="s">
        <v>2</v>
      </c>
      <c r="F3910" s="19">
        <v>0.75</v>
      </c>
      <c r="G3910" s="25">
        <v>18</v>
      </c>
      <c r="H3910" s="19" t="str">
        <f t="shared" si="69"/>
        <v>Berkley Bridge Away from Va Beach Non-Summer Tuesday 18</v>
      </c>
      <c r="I3910" s="12">
        <f>+Berkley!N50</f>
        <v>3048.7142857142862</v>
      </c>
    </row>
    <row r="3911" spans="1:9" x14ac:dyDescent="0.25">
      <c r="A3911" t="s">
        <v>65</v>
      </c>
      <c r="B3911" t="s">
        <v>53</v>
      </c>
      <c r="C3911" t="s">
        <v>80</v>
      </c>
      <c r="D3911" t="s">
        <v>12</v>
      </c>
      <c r="E3911" t="s">
        <v>2</v>
      </c>
      <c r="F3911" s="19">
        <v>0.79166666666666696</v>
      </c>
      <c r="G3911" s="25">
        <v>19</v>
      </c>
      <c r="H3911" s="19" t="str">
        <f t="shared" si="69"/>
        <v>Berkley Bridge Away from Va Beach Non-Summer Tuesday 19</v>
      </c>
      <c r="I3911" s="14">
        <f>+Berkley!N51</f>
        <v>2493.8214285714289</v>
      </c>
    </row>
    <row r="3912" spans="1:9" x14ac:dyDescent="0.25">
      <c r="A3912" t="s">
        <v>65</v>
      </c>
      <c r="B3912" t="s">
        <v>53</v>
      </c>
      <c r="C3912" t="s">
        <v>80</v>
      </c>
      <c r="D3912" t="s">
        <v>12</v>
      </c>
      <c r="E3912" t="s">
        <v>2</v>
      </c>
      <c r="F3912" s="19">
        <v>0.83333333333333304</v>
      </c>
      <c r="G3912" s="25">
        <v>20</v>
      </c>
      <c r="H3912" s="19" t="str">
        <f t="shared" si="69"/>
        <v>Berkley Bridge Away from Va Beach Non-Summer Tuesday 20</v>
      </c>
      <c r="I3912" s="12">
        <f>+Berkley!N52</f>
        <v>1956.6190476190477</v>
      </c>
    </row>
    <row r="3913" spans="1:9" x14ac:dyDescent="0.25">
      <c r="A3913" t="s">
        <v>65</v>
      </c>
      <c r="B3913" t="s">
        <v>53</v>
      </c>
      <c r="C3913" t="s">
        <v>80</v>
      </c>
      <c r="D3913" t="s">
        <v>12</v>
      </c>
      <c r="E3913" t="s">
        <v>2</v>
      </c>
      <c r="F3913" s="19">
        <v>0.875</v>
      </c>
      <c r="G3913" s="25">
        <v>21</v>
      </c>
      <c r="H3913" s="19" t="str">
        <f t="shared" si="69"/>
        <v>Berkley Bridge Away from Va Beach Non-Summer Tuesday 21</v>
      </c>
      <c r="I3913" s="14">
        <f>+Berkley!N53</f>
        <v>1772</v>
      </c>
    </row>
    <row r="3914" spans="1:9" x14ac:dyDescent="0.25">
      <c r="A3914" t="s">
        <v>65</v>
      </c>
      <c r="B3914" t="s">
        <v>53</v>
      </c>
      <c r="C3914" t="s">
        <v>80</v>
      </c>
      <c r="D3914" t="s">
        <v>12</v>
      </c>
      <c r="E3914" t="s">
        <v>2</v>
      </c>
      <c r="F3914" s="19">
        <v>0.91666666666666696</v>
      </c>
      <c r="G3914" s="25">
        <v>22</v>
      </c>
      <c r="H3914" s="19" t="str">
        <f t="shared" si="69"/>
        <v>Berkley Bridge Away from Va Beach Non-Summer Tuesday 22</v>
      </c>
      <c r="I3914" s="12">
        <f>+Berkley!N54</f>
        <v>1281</v>
      </c>
    </row>
    <row r="3915" spans="1:9" ht="15.75" thickBot="1" x14ac:dyDescent="0.3">
      <c r="A3915" t="s">
        <v>65</v>
      </c>
      <c r="B3915" t="s">
        <v>53</v>
      </c>
      <c r="C3915" t="s">
        <v>80</v>
      </c>
      <c r="D3915" t="s">
        <v>12</v>
      </c>
      <c r="E3915" t="s">
        <v>2</v>
      </c>
      <c r="F3915" s="19">
        <v>0.95833333333333304</v>
      </c>
      <c r="G3915" s="25">
        <v>23</v>
      </c>
      <c r="H3915" s="19" t="str">
        <f t="shared" si="69"/>
        <v>Berkley Bridge Away from Va Beach Non-Summer Tuesday 23</v>
      </c>
      <c r="I3915" s="16">
        <f>+Berkley!N55</f>
        <v>968.42857142857122</v>
      </c>
    </row>
    <row r="3916" spans="1:9" x14ac:dyDescent="0.25">
      <c r="A3916" t="s">
        <v>65</v>
      </c>
      <c r="B3916" t="s">
        <v>53</v>
      </c>
      <c r="C3916" t="s">
        <v>80</v>
      </c>
      <c r="D3916" t="s">
        <v>12</v>
      </c>
      <c r="E3916" t="s">
        <v>3</v>
      </c>
      <c r="F3916" s="19">
        <v>0</v>
      </c>
      <c r="G3916" s="25">
        <v>0</v>
      </c>
      <c r="H3916" s="19" t="str">
        <f t="shared" si="69"/>
        <v>Berkley Bridge Away from Va Beach Non-Summer Wednesday 0</v>
      </c>
      <c r="I3916" s="11">
        <f>+Berkley!O32</f>
        <v>573.08333333333348</v>
      </c>
    </row>
    <row r="3917" spans="1:9" x14ac:dyDescent="0.25">
      <c r="A3917" t="s">
        <v>65</v>
      </c>
      <c r="B3917" t="s">
        <v>53</v>
      </c>
      <c r="C3917" t="s">
        <v>80</v>
      </c>
      <c r="D3917" t="s">
        <v>12</v>
      </c>
      <c r="E3917" t="s">
        <v>3</v>
      </c>
      <c r="F3917" s="19">
        <v>4.1666666666666664E-2</v>
      </c>
      <c r="G3917" s="25">
        <v>1</v>
      </c>
      <c r="H3917" s="19" t="str">
        <f t="shared" si="69"/>
        <v>Berkley Bridge Away from Va Beach Non-Summer Wednesday 1</v>
      </c>
      <c r="I3917" s="14">
        <f>+Berkley!O33</f>
        <v>327.95238095238091</v>
      </c>
    </row>
    <row r="3918" spans="1:9" x14ac:dyDescent="0.25">
      <c r="A3918" t="s">
        <v>65</v>
      </c>
      <c r="B3918" t="s">
        <v>53</v>
      </c>
      <c r="C3918" t="s">
        <v>80</v>
      </c>
      <c r="D3918" t="s">
        <v>12</v>
      </c>
      <c r="E3918" t="s">
        <v>3</v>
      </c>
      <c r="F3918" s="19">
        <v>8.3333333333333329E-2</v>
      </c>
      <c r="G3918" s="25">
        <v>2</v>
      </c>
      <c r="H3918" s="19" t="str">
        <f t="shared" si="69"/>
        <v>Berkley Bridge Away from Va Beach Non-Summer Wednesday 2</v>
      </c>
      <c r="I3918" s="11">
        <f>+Berkley!O34</f>
        <v>266.09523809523813</v>
      </c>
    </row>
    <row r="3919" spans="1:9" x14ac:dyDescent="0.25">
      <c r="A3919" t="s">
        <v>65</v>
      </c>
      <c r="B3919" t="s">
        <v>53</v>
      </c>
      <c r="C3919" t="s">
        <v>80</v>
      </c>
      <c r="D3919" t="s">
        <v>12</v>
      </c>
      <c r="E3919" t="s">
        <v>3</v>
      </c>
      <c r="F3919" s="19">
        <v>0.125</v>
      </c>
      <c r="G3919" s="25">
        <v>3</v>
      </c>
      <c r="H3919" s="19" t="str">
        <f t="shared" si="69"/>
        <v>Berkley Bridge Away from Va Beach Non-Summer Wednesday 3</v>
      </c>
      <c r="I3919" s="14">
        <f>+Berkley!O35</f>
        <v>270</v>
      </c>
    </row>
    <row r="3920" spans="1:9" x14ac:dyDescent="0.25">
      <c r="A3920" t="s">
        <v>65</v>
      </c>
      <c r="B3920" t="s">
        <v>53</v>
      </c>
      <c r="C3920" t="s">
        <v>80</v>
      </c>
      <c r="D3920" t="s">
        <v>12</v>
      </c>
      <c r="E3920" t="s">
        <v>3</v>
      </c>
      <c r="F3920" s="19">
        <v>0.16666666666666699</v>
      </c>
      <c r="G3920" s="25">
        <v>4</v>
      </c>
      <c r="H3920" s="19" t="str">
        <f t="shared" si="69"/>
        <v>Berkley Bridge Away from Va Beach Non-Summer Wednesday 4</v>
      </c>
      <c r="I3920" s="11">
        <f>+Berkley!O36</f>
        <v>691.66666666666652</v>
      </c>
    </row>
    <row r="3921" spans="1:9" x14ac:dyDescent="0.25">
      <c r="A3921" t="s">
        <v>65</v>
      </c>
      <c r="B3921" t="s">
        <v>53</v>
      </c>
      <c r="C3921" t="s">
        <v>80</v>
      </c>
      <c r="D3921" t="s">
        <v>12</v>
      </c>
      <c r="E3921" t="s">
        <v>3</v>
      </c>
      <c r="F3921" s="19">
        <v>0.20833333333333301</v>
      </c>
      <c r="G3921" s="25">
        <v>5</v>
      </c>
      <c r="H3921" s="19" t="str">
        <f t="shared" si="69"/>
        <v>Berkley Bridge Away from Va Beach Non-Summer Wednesday 5</v>
      </c>
      <c r="I3921" s="14">
        <f>+Berkley!O37</f>
        <v>2496.2857142857142</v>
      </c>
    </row>
    <row r="3922" spans="1:9" x14ac:dyDescent="0.25">
      <c r="A3922" t="s">
        <v>65</v>
      </c>
      <c r="B3922" t="s">
        <v>53</v>
      </c>
      <c r="C3922" t="s">
        <v>80</v>
      </c>
      <c r="D3922" t="s">
        <v>12</v>
      </c>
      <c r="E3922" t="s">
        <v>3</v>
      </c>
      <c r="F3922" s="19">
        <v>0.25</v>
      </c>
      <c r="G3922" s="25">
        <v>6</v>
      </c>
      <c r="H3922" s="19" t="str">
        <f t="shared" si="69"/>
        <v>Berkley Bridge Away from Va Beach Non-Summer Wednesday 6</v>
      </c>
      <c r="I3922" s="11">
        <f>+Berkley!O38</f>
        <v>2626.7142857142858</v>
      </c>
    </row>
    <row r="3923" spans="1:9" x14ac:dyDescent="0.25">
      <c r="A3923" t="s">
        <v>65</v>
      </c>
      <c r="B3923" t="s">
        <v>53</v>
      </c>
      <c r="C3923" t="s">
        <v>80</v>
      </c>
      <c r="D3923" t="s">
        <v>12</v>
      </c>
      <c r="E3923" t="s">
        <v>3</v>
      </c>
      <c r="F3923" s="19">
        <v>0.29166666666666702</v>
      </c>
      <c r="G3923" s="25">
        <v>7</v>
      </c>
      <c r="H3923" s="19" t="str">
        <f t="shared" si="69"/>
        <v>Berkley Bridge Away from Va Beach Non-Summer Wednesday 7</v>
      </c>
      <c r="I3923" s="14">
        <f>+Berkley!O39</f>
        <v>2764.0476190476193</v>
      </c>
    </row>
    <row r="3924" spans="1:9" x14ac:dyDescent="0.25">
      <c r="A3924" t="s">
        <v>65</v>
      </c>
      <c r="B3924" t="s">
        <v>53</v>
      </c>
      <c r="C3924" t="s">
        <v>80</v>
      </c>
      <c r="D3924" t="s">
        <v>12</v>
      </c>
      <c r="E3924" t="s">
        <v>3</v>
      </c>
      <c r="F3924" s="19">
        <v>0.33333333333333298</v>
      </c>
      <c r="G3924" s="25">
        <v>8</v>
      </c>
      <c r="H3924" s="19" t="str">
        <f t="shared" si="69"/>
        <v>Berkley Bridge Away from Va Beach Non-Summer Wednesday 8</v>
      </c>
      <c r="I3924" s="11">
        <f>+Berkley!O40</f>
        <v>2697.6666666666665</v>
      </c>
    </row>
    <row r="3925" spans="1:9" x14ac:dyDescent="0.25">
      <c r="A3925" t="s">
        <v>65</v>
      </c>
      <c r="B3925" t="s">
        <v>53</v>
      </c>
      <c r="C3925" t="s">
        <v>80</v>
      </c>
      <c r="D3925" t="s">
        <v>12</v>
      </c>
      <c r="E3925" t="s">
        <v>3</v>
      </c>
      <c r="F3925" s="19">
        <v>0.375</v>
      </c>
      <c r="G3925" s="25">
        <v>9</v>
      </c>
      <c r="H3925" s="19" t="str">
        <f t="shared" si="69"/>
        <v>Berkley Bridge Away from Va Beach Non-Summer Wednesday 9</v>
      </c>
      <c r="I3925" s="14">
        <f>+Berkley!O41</f>
        <v>2425.666666666667</v>
      </c>
    </row>
    <row r="3926" spans="1:9" x14ac:dyDescent="0.25">
      <c r="A3926" t="s">
        <v>65</v>
      </c>
      <c r="B3926" t="s">
        <v>53</v>
      </c>
      <c r="C3926" t="s">
        <v>80</v>
      </c>
      <c r="D3926" t="s">
        <v>12</v>
      </c>
      <c r="E3926" t="s">
        <v>3</v>
      </c>
      <c r="F3926" s="19">
        <v>0.41666666666666702</v>
      </c>
      <c r="G3926" s="25">
        <v>10</v>
      </c>
      <c r="H3926" s="19" t="str">
        <f t="shared" si="69"/>
        <v>Berkley Bridge Away from Va Beach Non-Summer Wednesday 10</v>
      </c>
      <c r="I3926" s="11">
        <f>+Berkley!O42</f>
        <v>2533.9047619047619</v>
      </c>
    </row>
    <row r="3927" spans="1:9" x14ac:dyDescent="0.25">
      <c r="A3927" t="s">
        <v>65</v>
      </c>
      <c r="B3927" t="s">
        <v>53</v>
      </c>
      <c r="C3927" t="s">
        <v>80</v>
      </c>
      <c r="D3927" t="s">
        <v>12</v>
      </c>
      <c r="E3927" t="s">
        <v>3</v>
      </c>
      <c r="F3927" s="19">
        <v>0.45833333333333298</v>
      </c>
      <c r="G3927" s="25">
        <v>11</v>
      </c>
      <c r="H3927" s="19" t="str">
        <f t="shared" si="69"/>
        <v>Berkley Bridge Away from Va Beach Non-Summer Wednesday 11</v>
      </c>
      <c r="I3927" s="14">
        <f>+Berkley!O43</f>
        <v>2707.8571428571431</v>
      </c>
    </row>
    <row r="3928" spans="1:9" x14ac:dyDescent="0.25">
      <c r="A3928" t="s">
        <v>65</v>
      </c>
      <c r="B3928" t="s">
        <v>53</v>
      </c>
      <c r="C3928" t="s">
        <v>80</v>
      </c>
      <c r="D3928" t="s">
        <v>12</v>
      </c>
      <c r="E3928" t="s">
        <v>3</v>
      </c>
      <c r="F3928" s="19">
        <v>0.5</v>
      </c>
      <c r="G3928" s="25">
        <v>12</v>
      </c>
      <c r="H3928" s="19" t="str">
        <f t="shared" si="69"/>
        <v>Berkley Bridge Away from Va Beach Non-Summer Wednesday 12</v>
      </c>
      <c r="I3928" s="11">
        <f>+Berkley!O44</f>
        <v>3079.1904761904761</v>
      </c>
    </row>
    <row r="3929" spans="1:9" x14ac:dyDescent="0.25">
      <c r="A3929" t="s">
        <v>65</v>
      </c>
      <c r="B3929" t="s">
        <v>53</v>
      </c>
      <c r="C3929" t="s">
        <v>80</v>
      </c>
      <c r="D3929" t="s">
        <v>12</v>
      </c>
      <c r="E3929" t="s">
        <v>3</v>
      </c>
      <c r="F3929" s="19">
        <v>0.54166666666666696</v>
      </c>
      <c r="G3929" s="25">
        <v>13</v>
      </c>
      <c r="H3929" s="19" t="str">
        <f t="shared" si="69"/>
        <v>Berkley Bridge Away from Va Beach Non-Summer Wednesday 13</v>
      </c>
      <c r="I3929" s="14">
        <f>+Berkley!O45</f>
        <v>3056.9523809523807</v>
      </c>
    </row>
    <row r="3930" spans="1:9" x14ac:dyDescent="0.25">
      <c r="A3930" t="s">
        <v>65</v>
      </c>
      <c r="B3930" t="s">
        <v>53</v>
      </c>
      <c r="C3930" t="s">
        <v>80</v>
      </c>
      <c r="D3930" t="s">
        <v>12</v>
      </c>
      <c r="E3930" t="s">
        <v>3</v>
      </c>
      <c r="F3930" s="19">
        <v>0.58333333333333304</v>
      </c>
      <c r="G3930" s="25">
        <v>14</v>
      </c>
      <c r="H3930" s="19" t="str">
        <f t="shared" si="69"/>
        <v>Berkley Bridge Away from Va Beach Non-Summer Wednesday 14</v>
      </c>
      <c r="I3930" s="11">
        <f>+Berkley!O46</f>
        <v>3239.0476190476193</v>
      </c>
    </row>
    <row r="3931" spans="1:9" x14ac:dyDescent="0.25">
      <c r="A3931" t="s">
        <v>65</v>
      </c>
      <c r="B3931" t="s">
        <v>53</v>
      </c>
      <c r="C3931" t="s">
        <v>80</v>
      </c>
      <c r="D3931" t="s">
        <v>12</v>
      </c>
      <c r="E3931" t="s">
        <v>3</v>
      </c>
      <c r="F3931" s="19">
        <v>0.625</v>
      </c>
      <c r="G3931" s="25">
        <v>15</v>
      </c>
      <c r="H3931" s="19" t="str">
        <f t="shared" si="69"/>
        <v>Berkley Bridge Away from Va Beach Non-Summer Wednesday 15</v>
      </c>
      <c r="I3931" s="14">
        <f>+Berkley!O47</f>
        <v>3254.7142857142858</v>
      </c>
    </row>
    <row r="3932" spans="1:9" x14ac:dyDescent="0.25">
      <c r="A3932" t="s">
        <v>65</v>
      </c>
      <c r="B3932" t="s">
        <v>53</v>
      </c>
      <c r="C3932" t="s">
        <v>80</v>
      </c>
      <c r="D3932" t="s">
        <v>12</v>
      </c>
      <c r="E3932" t="s">
        <v>3</v>
      </c>
      <c r="F3932" s="19">
        <v>0.66666666666666696</v>
      </c>
      <c r="G3932" s="25">
        <v>16</v>
      </c>
      <c r="H3932" s="19" t="str">
        <f t="shared" si="69"/>
        <v>Berkley Bridge Away from Va Beach Non-Summer Wednesday 16</v>
      </c>
      <c r="I3932" s="11">
        <f>+Berkley!O48</f>
        <v>3167.6666666666665</v>
      </c>
    </row>
    <row r="3933" spans="1:9" x14ac:dyDescent="0.25">
      <c r="A3933" t="s">
        <v>65</v>
      </c>
      <c r="B3933" t="s">
        <v>53</v>
      </c>
      <c r="C3933" t="s">
        <v>80</v>
      </c>
      <c r="D3933" t="s">
        <v>12</v>
      </c>
      <c r="E3933" t="s">
        <v>3</v>
      </c>
      <c r="F3933" s="19">
        <v>0.70833333333333304</v>
      </c>
      <c r="G3933" s="25">
        <v>17</v>
      </c>
      <c r="H3933" s="19" t="str">
        <f t="shared" si="69"/>
        <v>Berkley Bridge Away from Va Beach Non-Summer Wednesday 17</v>
      </c>
      <c r="I3933" s="14">
        <f>+Berkley!O49</f>
        <v>3099.0476190476193</v>
      </c>
    </row>
    <row r="3934" spans="1:9" x14ac:dyDescent="0.25">
      <c r="A3934" t="s">
        <v>65</v>
      </c>
      <c r="B3934" t="s">
        <v>53</v>
      </c>
      <c r="C3934" t="s">
        <v>80</v>
      </c>
      <c r="D3934" t="s">
        <v>12</v>
      </c>
      <c r="E3934" t="s">
        <v>3</v>
      </c>
      <c r="F3934" s="19">
        <v>0.75</v>
      </c>
      <c r="G3934" s="25">
        <v>18</v>
      </c>
      <c r="H3934" s="19" t="str">
        <f t="shared" si="69"/>
        <v>Berkley Bridge Away from Va Beach Non-Summer Wednesday 18</v>
      </c>
      <c r="I3934" s="11">
        <f>+Berkley!O50</f>
        <v>3017.1904761904761</v>
      </c>
    </row>
    <row r="3935" spans="1:9" x14ac:dyDescent="0.25">
      <c r="A3935" t="s">
        <v>65</v>
      </c>
      <c r="B3935" t="s">
        <v>53</v>
      </c>
      <c r="C3935" t="s">
        <v>80</v>
      </c>
      <c r="D3935" t="s">
        <v>12</v>
      </c>
      <c r="E3935" t="s">
        <v>3</v>
      </c>
      <c r="F3935" s="19">
        <v>0.79166666666666696</v>
      </c>
      <c r="G3935" s="25">
        <v>19</v>
      </c>
      <c r="H3935" s="19" t="str">
        <f t="shared" si="69"/>
        <v>Berkley Bridge Away from Va Beach Non-Summer Wednesday 19</v>
      </c>
      <c r="I3935" s="14">
        <f>+Berkley!O51</f>
        <v>2559.0476190476188</v>
      </c>
    </row>
    <row r="3936" spans="1:9" x14ac:dyDescent="0.25">
      <c r="A3936" t="s">
        <v>65</v>
      </c>
      <c r="B3936" t="s">
        <v>53</v>
      </c>
      <c r="C3936" t="s">
        <v>80</v>
      </c>
      <c r="D3936" t="s">
        <v>12</v>
      </c>
      <c r="E3936" t="s">
        <v>3</v>
      </c>
      <c r="F3936" s="19">
        <v>0.83333333333333304</v>
      </c>
      <c r="G3936" s="25">
        <v>20</v>
      </c>
      <c r="H3936" s="19" t="str">
        <f t="shared" si="69"/>
        <v>Berkley Bridge Away from Va Beach Non-Summer Wednesday 20</v>
      </c>
      <c r="I3936" s="11">
        <f>+Berkley!O52</f>
        <v>2166.9047619047619</v>
      </c>
    </row>
    <row r="3937" spans="1:9" x14ac:dyDescent="0.25">
      <c r="A3937" t="s">
        <v>65</v>
      </c>
      <c r="B3937" t="s">
        <v>53</v>
      </c>
      <c r="C3937" t="s">
        <v>80</v>
      </c>
      <c r="D3937" t="s">
        <v>12</v>
      </c>
      <c r="E3937" t="s">
        <v>3</v>
      </c>
      <c r="F3937" s="19">
        <v>0.875</v>
      </c>
      <c r="G3937" s="25">
        <v>21</v>
      </c>
      <c r="H3937" s="19" t="str">
        <f t="shared" si="69"/>
        <v>Berkley Bridge Away from Va Beach Non-Summer Wednesday 21</v>
      </c>
      <c r="I3937" s="14">
        <f>+Berkley!O53</f>
        <v>1984.5714285714284</v>
      </c>
    </row>
    <row r="3938" spans="1:9" x14ac:dyDescent="0.25">
      <c r="A3938" t="s">
        <v>65</v>
      </c>
      <c r="B3938" t="s">
        <v>53</v>
      </c>
      <c r="C3938" t="s">
        <v>80</v>
      </c>
      <c r="D3938" t="s">
        <v>12</v>
      </c>
      <c r="E3938" t="s">
        <v>3</v>
      </c>
      <c r="F3938" s="19">
        <v>0.91666666666666696</v>
      </c>
      <c r="G3938" s="25">
        <v>22</v>
      </c>
      <c r="H3938" s="19" t="str">
        <f t="shared" si="69"/>
        <v>Berkley Bridge Away from Va Beach Non-Summer Wednesday 22</v>
      </c>
      <c r="I3938" s="11">
        <f>+Berkley!O54</f>
        <v>1415.2857142857142</v>
      </c>
    </row>
    <row r="3939" spans="1:9" ht="15.75" thickBot="1" x14ac:dyDescent="0.3">
      <c r="A3939" t="s">
        <v>65</v>
      </c>
      <c r="B3939" t="s">
        <v>53</v>
      </c>
      <c r="C3939" t="s">
        <v>80</v>
      </c>
      <c r="D3939" t="s">
        <v>12</v>
      </c>
      <c r="E3939" t="s">
        <v>3</v>
      </c>
      <c r="F3939" s="19">
        <v>0.95833333333333304</v>
      </c>
      <c r="G3939" s="25">
        <v>23</v>
      </c>
      <c r="H3939" s="19" t="str">
        <f t="shared" si="69"/>
        <v>Berkley Bridge Away from Va Beach Non-Summer Wednesday 23</v>
      </c>
      <c r="I3939" s="16">
        <f>+Berkley!O55</f>
        <v>985.89047619047631</v>
      </c>
    </row>
    <row r="3940" spans="1:9" x14ac:dyDescent="0.25">
      <c r="A3940" t="s">
        <v>65</v>
      </c>
      <c r="B3940" t="s">
        <v>53</v>
      </c>
      <c r="C3940" t="s">
        <v>80</v>
      </c>
      <c r="D3940" t="s">
        <v>12</v>
      </c>
      <c r="E3940" t="s">
        <v>4</v>
      </c>
      <c r="F3940" s="19">
        <v>0</v>
      </c>
      <c r="G3940" s="25">
        <v>0</v>
      </c>
      <c r="H3940" s="19" t="str">
        <f t="shared" si="69"/>
        <v>Berkley Bridge Away from Va Beach Non-Summer Thursday 0</v>
      </c>
      <c r="I3940" s="11">
        <f>+Berkley!P32</f>
        <v>625.65</v>
      </c>
    </row>
    <row r="3941" spans="1:9" x14ac:dyDescent="0.25">
      <c r="A3941" t="s">
        <v>65</v>
      </c>
      <c r="B3941" t="s">
        <v>53</v>
      </c>
      <c r="C3941" t="s">
        <v>80</v>
      </c>
      <c r="D3941" t="s">
        <v>12</v>
      </c>
      <c r="E3941" t="s">
        <v>4</v>
      </c>
      <c r="F3941" s="19">
        <v>4.1666666666666664E-2</v>
      </c>
      <c r="G3941" s="25">
        <v>1</v>
      </c>
      <c r="H3941" s="19" t="str">
        <f t="shared" si="69"/>
        <v>Berkley Bridge Away from Va Beach Non-Summer Thursday 1</v>
      </c>
      <c r="I3941" s="14">
        <f>+Berkley!P33</f>
        <v>367.1904761904762</v>
      </c>
    </row>
    <row r="3942" spans="1:9" x14ac:dyDescent="0.25">
      <c r="A3942" t="s">
        <v>65</v>
      </c>
      <c r="B3942" t="s">
        <v>53</v>
      </c>
      <c r="C3942" t="s">
        <v>80</v>
      </c>
      <c r="D3942" t="s">
        <v>12</v>
      </c>
      <c r="E3942" t="s">
        <v>4</v>
      </c>
      <c r="F3942" s="19">
        <v>8.3333333333333329E-2</v>
      </c>
      <c r="G3942" s="25">
        <v>2</v>
      </c>
      <c r="H3942" s="19" t="str">
        <f t="shared" si="69"/>
        <v>Berkley Bridge Away from Va Beach Non-Summer Thursday 2</v>
      </c>
      <c r="I3942" s="11">
        <f>+Berkley!P34</f>
        <v>299.80952380952385</v>
      </c>
    </row>
    <row r="3943" spans="1:9" x14ac:dyDescent="0.25">
      <c r="A3943" t="s">
        <v>65</v>
      </c>
      <c r="B3943" t="s">
        <v>53</v>
      </c>
      <c r="C3943" t="s">
        <v>80</v>
      </c>
      <c r="D3943" t="s">
        <v>12</v>
      </c>
      <c r="E3943" t="s">
        <v>4</v>
      </c>
      <c r="F3943" s="19">
        <v>0.125</v>
      </c>
      <c r="G3943" s="25">
        <v>3</v>
      </c>
      <c r="H3943" s="19" t="str">
        <f t="shared" si="69"/>
        <v>Berkley Bridge Away from Va Beach Non-Summer Thursday 3</v>
      </c>
      <c r="I3943" s="14">
        <f>+Berkley!P35</f>
        <v>273.47619047619048</v>
      </c>
    </row>
    <row r="3944" spans="1:9" x14ac:dyDescent="0.25">
      <c r="A3944" t="s">
        <v>65</v>
      </c>
      <c r="B3944" t="s">
        <v>53</v>
      </c>
      <c r="C3944" t="s">
        <v>80</v>
      </c>
      <c r="D3944" t="s">
        <v>12</v>
      </c>
      <c r="E3944" t="s">
        <v>4</v>
      </c>
      <c r="F3944" s="19">
        <v>0.16666666666666699</v>
      </c>
      <c r="G3944" s="25">
        <v>4</v>
      </c>
      <c r="H3944" s="19" t="str">
        <f t="shared" si="69"/>
        <v>Berkley Bridge Away from Va Beach Non-Summer Thursday 4</v>
      </c>
      <c r="I3944" s="11">
        <f>+Berkley!P36</f>
        <v>721.42857142857144</v>
      </c>
    </row>
    <row r="3945" spans="1:9" x14ac:dyDescent="0.25">
      <c r="A3945" t="s">
        <v>65</v>
      </c>
      <c r="B3945" t="s">
        <v>53</v>
      </c>
      <c r="C3945" t="s">
        <v>80</v>
      </c>
      <c r="D3945" t="s">
        <v>12</v>
      </c>
      <c r="E3945" t="s">
        <v>4</v>
      </c>
      <c r="F3945" s="19">
        <v>0.20833333333333301</v>
      </c>
      <c r="G3945" s="25">
        <v>5</v>
      </c>
      <c r="H3945" s="19" t="str">
        <f t="shared" si="69"/>
        <v>Berkley Bridge Away from Va Beach Non-Summer Thursday 5</v>
      </c>
      <c r="I3945" s="14">
        <f>+Berkley!P37</f>
        <v>2528.9047619047624</v>
      </c>
    </row>
    <row r="3946" spans="1:9" x14ac:dyDescent="0.25">
      <c r="A3946" t="s">
        <v>65</v>
      </c>
      <c r="B3946" t="s">
        <v>53</v>
      </c>
      <c r="C3946" t="s">
        <v>80</v>
      </c>
      <c r="D3946" t="s">
        <v>12</v>
      </c>
      <c r="E3946" t="s">
        <v>4</v>
      </c>
      <c r="F3946" s="19">
        <v>0.25</v>
      </c>
      <c r="G3946" s="25">
        <v>6</v>
      </c>
      <c r="H3946" s="19" t="str">
        <f t="shared" si="69"/>
        <v>Berkley Bridge Away from Va Beach Non-Summer Thursday 6</v>
      </c>
      <c r="I3946" s="11">
        <f>+Berkley!P38</f>
        <v>2649.0476190476193</v>
      </c>
    </row>
    <row r="3947" spans="1:9" x14ac:dyDescent="0.25">
      <c r="A3947" t="s">
        <v>65</v>
      </c>
      <c r="B3947" t="s">
        <v>53</v>
      </c>
      <c r="C3947" t="s">
        <v>80</v>
      </c>
      <c r="D3947" t="s">
        <v>12</v>
      </c>
      <c r="E3947" t="s">
        <v>4</v>
      </c>
      <c r="F3947" s="19">
        <v>0.29166666666666702</v>
      </c>
      <c r="G3947" s="25">
        <v>7</v>
      </c>
      <c r="H3947" s="19" t="str">
        <f t="shared" si="69"/>
        <v>Berkley Bridge Away from Va Beach Non-Summer Thursday 7</v>
      </c>
      <c r="I3947" s="14">
        <f>+Berkley!P39</f>
        <v>2749.1428571428569</v>
      </c>
    </row>
    <row r="3948" spans="1:9" x14ac:dyDescent="0.25">
      <c r="A3948" t="s">
        <v>65</v>
      </c>
      <c r="B3948" t="s">
        <v>53</v>
      </c>
      <c r="C3948" t="s">
        <v>80</v>
      </c>
      <c r="D3948" t="s">
        <v>12</v>
      </c>
      <c r="E3948" t="s">
        <v>4</v>
      </c>
      <c r="F3948" s="19">
        <v>0.33333333333333298</v>
      </c>
      <c r="G3948" s="25">
        <v>8</v>
      </c>
      <c r="H3948" s="19" t="str">
        <f t="shared" si="69"/>
        <v>Berkley Bridge Away from Va Beach Non-Summer Thursday 8</v>
      </c>
      <c r="I3948" s="11">
        <f>+Berkley!P40</f>
        <v>2746.7619047619046</v>
      </c>
    </row>
    <row r="3949" spans="1:9" x14ac:dyDescent="0.25">
      <c r="A3949" t="s">
        <v>65</v>
      </c>
      <c r="B3949" t="s">
        <v>53</v>
      </c>
      <c r="C3949" t="s">
        <v>80</v>
      </c>
      <c r="D3949" t="s">
        <v>12</v>
      </c>
      <c r="E3949" t="s">
        <v>4</v>
      </c>
      <c r="F3949" s="19">
        <v>0.375</v>
      </c>
      <c r="G3949" s="25">
        <v>9</v>
      </c>
      <c r="H3949" s="19" t="str">
        <f t="shared" si="69"/>
        <v>Berkley Bridge Away from Va Beach Non-Summer Thursday 9</v>
      </c>
      <c r="I3949" s="14">
        <f>+Berkley!P41</f>
        <v>2416.5714285714284</v>
      </c>
    </row>
    <row r="3950" spans="1:9" x14ac:dyDescent="0.25">
      <c r="A3950" t="s">
        <v>65</v>
      </c>
      <c r="B3950" t="s">
        <v>53</v>
      </c>
      <c r="C3950" t="s">
        <v>80</v>
      </c>
      <c r="D3950" t="s">
        <v>12</v>
      </c>
      <c r="E3950" t="s">
        <v>4</v>
      </c>
      <c r="F3950" s="19">
        <v>0.41666666666666702</v>
      </c>
      <c r="G3950" s="25">
        <v>10</v>
      </c>
      <c r="H3950" s="19" t="str">
        <f t="shared" si="69"/>
        <v>Berkley Bridge Away from Va Beach Non-Summer Thursday 10</v>
      </c>
      <c r="I3950" s="11">
        <f>+Berkley!P42</f>
        <v>2583.7142857142858</v>
      </c>
    </row>
    <row r="3951" spans="1:9" x14ac:dyDescent="0.25">
      <c r="A3951" t="s">
        <v>65</v>
      </c>
      <c r="B3951" t="s">
        <v>53</v>
      </c>
      <c r="C3951" t="s">
        <v>80</v>
      </c>
      <c r="D3951" t="s">
        <v>12</v>
      </c>
      <c r="E3951" t="s">
        <v>4</v>
      </c>
      <c r="F3951" s="19">
        <v>0.45833333333333298</v>
      </c>
      <c r="G3951" s="25">
        <v>11</v>
      </c>
      <c r="H3951" s="19" t="str">
        <f t="shared" si="69"/>
        <v>Berkley Bridge Away from Va Beach Non-Summer Thursday 11</v>
      </c>
      <c r="I3951" s="14">
        <f>+Berkley!P43</f>
        <v>2734.333333333333</v>
      </c>
    </row>
    <row r="3952" spans="1:9" x14ac:dyDescent="0.25">
      <c r="A3952" t="s">
        <v>65</v>
      </c>
      <c r="B3952" t="s">
        <v>53</v>
      </c>
      <c r="C3952" t="s">
        <v>80</v>
      </c>
      <c r="D3952" t="s">
        <v>12</v>
      </c>
      <c r="E3952" t="s">
        <v>4</v>
      </c>
      <c r="F3952" s="19">
        <v>0.5</v>
      </c>
      <c r="G3952" s="25">
        <v>12</v>
      </c>
      <c r="H3952" s="19" t="str">
        <f t="shared" si="69"/>
        <v>Berkley Bridge Away from Va Beach Non-Summer Thursday 12</v>
      </c>
      <c r="I3952" s="11">
        <f>+Berkley!P44</f>
        <v>3191.0476190476193</v>
      </c>
    </row>
    <row r="3953" spans="1:9" x14ac:dyDescent="0.25">
      <c r="A3953" t="s">
        <v>65</v>
      </c>
      <c r="B3953" t="s">
        <v>53</v>
      </c>
      <c r="C3953" t="s">
        <v>80</v>
      </c>
      <c r="D3953" t="s">
        <v>12</v>
      </c>
      <c r="E3953" t="s">
        <v>4</v>
      </c>
      <c r="F3953" s="19">
        <v>0.54166666666666696</v>
      </c>
      <c r="G3953" s="25">
        <v>13</v>
      </c>
      <c r="H3953" s="19" t="str">
        <f t="shared" si="69"/>
        <v>Berkley Bridge Away from Va Beach Non-Summer Thursday 13</v>
      </c>
      <c r="I3953" s="14">
        <f>+Berkley!P45</f>
        <v>3122.0952380952385</v>
      </c>
    </row>
    <row r="3954" spans="1:9" x14ac:dyDescent="0.25">
      <c r="A3954" t="s">
        <v>65</v>
      </c>
      <c r="B3954" t="s">
        <v>53</v>
      </c>
      <c r="C3954" t="s">
        <v>80</v>
      </c>
      <c r="D3954" t="s">
        <v>12</v>
      </c>
      <c r="E3954" t="s">
        <v>4</v>
      </c>
      <c r="F3954" s="19">
        <v>0.58333333333333304</v>
      </c>
      <c r="G3954" s="25">
        <v>14</v>
      </c>
      <c r="H3954" s="19" t="str">
        <f t="shared" si="69"/>
        <v>Berkley Bridge Away from Va Beach Non-Summer Thursday 14</v>
      </c>
      <c r="I3954" s="11">
        <f>+Berkley!P46</f>
        <v>3287.0952380952385</v>
      </c>
    </row>
    <row r="3955" spans="1:9" x14ac:dyDescent="0.25">
      <c r="A3955" t="s">
        <v>65</v>
      </c>
      <c r="B3955" t="s">
        <v>53</v>
      </c>
      <c r="C3955" t="s">
        <v>80</v>
      </c>
      <c r="D3955" t="s">
        <v>12</v>
      </c>
      <c r="E3955" t="s">
        <v>4</v>
      </c>
      <c r="F3955" s="19">
        <v>0.625</v>
      </c>
      <c r="G3955" s="25">
        <v>15</v>
      </c>
      <c r="H3955" s="19" t="str">
        <f t="shared" si="69"/>
        <v>Berkley Bridge Away from Va Beach Non-Summer Thursday 15</v>
      </c>
      <c r="I3955" s="14">
        <f>+Berkley!P47</f>
        <v>3237.0476190476188</v>
      </c>
    </row>
    <row r="3956" spans="1:9" x14ac:dyDescent="0.25">
      <c r="A3956" t="s">
        <v>65</v>
      </c>
      <c r="B3956" t="s">
        <v>53</v>
      </c>
      <c r="C3956" t="s">
        <v>80</v>
      </c>
      <c r="D3956" t="s">
        <v>12</v>
      </c>
      <c r="E3956" t="s">
        <v>4</v>
      </c>
      <c r="F3956" s="19">
        <v>0.66666666666666696</v>
      </c>
      <c r="G3956" s="25">
        <v>16</v>
      </c>
      <c r="H3956" s="19" t="str">
        <f t="shared" si="69"/>
        <v>Berkley Bridge Away from Va Beach Non-Summer Thursday 16</v>
      </c>
      <c r="I3956" s="11">
        <f>+Berkley!P48</f>
        <v>3141.9999999999995</v>
      </c>
    </row>
    <row r="3957" spans="1:9" x14ac:dyDescent="0.25">
      <c r="A3957" t="s">
        <v>65</v>
      </c>
      <c r="B3957" t="s">
        <v>53</v>
      </c>
      <c r="C3957" t="s">
        <v>80</v>
      </c>
      <c r="D3957" t="s">
        <v>12</v>
      </c>
      <c r="E3957" t="s">
        <v>4</v>
      </c>
      <c r="F3957" s="19">
        <v>0.70833333333333304</v>
      </c>
      <c r="G3957" s="25">
        <v>17</v>
      </c>
      <c r="H3957" s="19" t="str">
        <f t="shared" ref="H3957:H4020" si="70">+CONCATENATE(A3957," ",C3957," ",D3957," ",E3957," ",G3957)</f>
        <v>Berkley Bridge Away from Va Beach Non-Summer Thursday 17</v>
      </c>
      <c r="I3957" s="14">
        <f>+Berkley!P49</f>
        <v>3099.1904761904761</v>
      </c>
    </row>
    <row r="3958" spans="1:9" x14ac:dyDescent="0.25">
      <c r="A3958" t="s">
        <v>65</v>
      </c>
      <c r="B3958" t="s">
        <v>53</v>
      </c>
      <c r="C3958" t="s">
        <v>80</v>
      </c>
      <c r="D3958" t="s">
        <v>12</v>
      </c>
      <c r="E3958" t="s">
        <v>4</v>
      </c>
      <c r="F3958" s="19">
        <v>0.75</v>
      </c>
      <c r="G3958" s="25">
        <v>18</v>
      </c>
      <c r="H3958" s="19" t="str">
        <f t="shared" si="70"/>
        <v>Berkley Bridge Away from Va Beach Non-Summer Thursday 18</v>
      </c>
      <c r="I3958" s="11">
        <f>+Berkley!P50</f>
        <v>2996.7619047619046</v>
      </c>
    </row>
    <row r="3959" spans="1:9" x14ac:dyDescent="0.25">
      <c r="A3959" t="s">
        <v>65</v>
      </c>
      <c r="B3959" t="s">
        <v>53</v>
      </c>
      <c r="C3959" t="s">
        <v>80</v>
      </c>
      <c r="D3959" t="s">
        <v>12</v>
      </c>
      <c r="E3959" t="s">
        <v>4</v>
      </c>
      <c r="F3959" s="19">
        <v>0.79166666666666696</v>
      </c>
      <c r="G3959" s="25">
        <v>19</v>
      </c>
      <c r="H3959" s="19" t="str">
        <f t="shared" si="70"/>
        <v>Berkley Bridge Away from Va Beach Non-Summer Thursday 19</v>
      </c>
      <c r="I3959" s="14">
        <f>+Berkley!P51</f>
        <v>2572.4357142857143</v>
      </c>
    </row>
    <row r="3960" spans="1:9" x14ac:dyDescent="0.25">
      <c r="A3960" t="s">
        <v>65</v>
      </c>
      <c r="B3960" t="s">
        <v>53</v>
      </c>
      <c r="C3960" t="s">
        <v>80</v>
      </c>
      <c r="D3960" t="s">
        <v>12</v>
      </c>
      <c r="E3960" t="s">
        <v>4</v>
      </c>
      <c r="F3960" s="19">
        <v>0.83333333333333304</v>
      </c>
      <c r="G3960" s="25">
        <v>20</v>
      </c>
      <c r="H3960" s="19" t="str">
        <f t="shared" si="70"/>
        <v>Berkley Bridge Away from Va Beach Non-Summer Thursday 20</v>
      </c>
      <c r="I3960" s="11">
        <f>+Berkley!P52</f>
        <v>2222.1428571428573</v>
      </c>
    </row>
    <row r="3961" spans="1:9" x14ac:dyDescent="0.25">
      <c r="A3961" t="s">
        <v>65</v>
      </c>
      <c r="B3961" t="s">
        <v>53</v>
      </c>
      <c r="C3961" t="s">
        <v>80</v>
      </c>
      <c r="D3961" t="s">
        <v>12</v>
      </c>
      <c r="E3961" t="s">
        <v>4</v>
      </c>
      <c r="F3961" s="19">
        <v>0.875</v>
      </c>
      <c r="G3961" s="25">
        <v>21</v>
      </c>
      <c r="H3961" s="19" t="str">
        <f t="shared" si="70"/>
        <v>Berkley Bridge Away from Va Beach Non-Summer Thursday 21</v>
      </c>
      <c r="I3961" s="14">
        <f>+Berkley!P53</f>
        <v>2017.4285714285711</v>
      </c>
    </row>
    <row r="3962" spans="1:9" x14ac:dyDescent="0.25">
      <c r="A3962" t="s">
        <v>65</v>
      </c>
      <c r="B3962" t="s">
        <v>53</v>
      </c>
      <c r="C3962" t="s">
        <v>80</v>
      </c>
      <c r="D3962" t="s">
        <v>12</v>
      </c>
      <c r="E3962" t="s">
        <v>4</v>
      </c>
      <c r="F3962" s="19">
        <v>0.91666666666666696</v>
      </c>
      <c r="G3962" s="25">
        <v>22</v>
      </c>
      <c r="H3962" s="19" t="str">
        <f t="shared" si="70"/>
        <v>Berkley Bridge Away from Va Beach Non-Summer Thursday 22</v>
      </c>
      <c r="I3962" s="11">
        <f>+Berkley!P54</f>
        <v>1489.4285714285713</v>
      </c>
    </row>
    <row r="3963" spans="1:9" ht="15.75" thickBot="1" x14ac:dyDescent="0.3">
      <c r="A3963" t="s">
        <v>65</v>
      </c>
      <c r="B3963" t="s">
        <v>53</v>
      </c>
      <c r="C3963" t="s">
        <v>80</v>
      </c>
      <c r="D3963" t="s">
        <v>12</v>
      </c>
      <c r="E3963" t="s">
        <v>4</v>
      </c>
      <c r="F3963" s="19">
        <v>0.95833333333333304</v>
      </c>
      <c r="G3963" s="25">
        <v>23</v>
      </c>
      <c r="H3963" s="19" t="str">
        <f t="shared" si="70"/>
        <v>Berkley Bridge Away from Va Beach Non-Summer Thursday 23</v>
      </c>
      <c r="I3963" s="16">
        <f>+Berkley!P55</f>
        <v>1080.8095238095236</v>
      </c>
    </row>
    <row r="3964" spans="1:9" x14ac:dyDescent="0.25">
      <c r="A3964" t="s">
        <v>65</v>
      </c>
      <c r="B3964" t="s">
        <v>53</v>
      </c>
      <c r="C3964" t="s">
        <v>80</v>
      </c>
      <c r="D3964" t="s">
        <v>12</v>
      </c>
      <c r="E3964" t="s">
        <v>5</v>
      </c>
      <c r="F3964" s="19">
        <v>0</v>
      </c>
      <c r="G3964" s="25">
        <v>0</v>
      </c>
      <c r="H3964" s="19" t="str">
        <f t="shared" si="70"/>
        <v>Berkley Bridge Away from Va Beach Non-Summer Friday 0</v>
      </c>
      <c r="I3964" s="11">
        <f>+Berkley!Q32</f>
        <v>655.38095238095229</v>
      </c>
    </row>
    <row r="3965" spans="1:9" x14ac:dyDescent="0.25">
      <c r="A3965" t="s">
        <v>65</v>
      </c>
      <c r="B3965" t="s">
        <v>53</v>
      </c>
      <c r="C3965" t="s">
        <v>80</v>
      </c>
      <c r="D3965" t="s">
        <v>12</v>
      </c>
      <c r="E3965" t="s">
        <v>5</v>
      </c>
      <c r="F3965" s="19">
        <v>4.1666666666666664E-2</v>
      </c>
      <c r="G3965" s="25">
        <v>1</v>
      </c>
      <c r="H3965" s="19" t="str">
        <f t="shared" si="70"/>
        <v>Berkley Bridge Away from Va Beach Non-Summer Friday 1</v>
      </c>
      <c r="I3965" s="14">
        <f>+Berkley!Q33</f>
        <v>419.23809523809524</v>
      </c>
    </row>
    <row r="3966" spans="1:9" x14ac:dyDescent="0.25">
      <c r="A3966" t="s">
        <v>65</v>
      </c>
      <c r="B3966" t="s">
        <v>53</v>
      </c>
      <c r="C3966" t="s">
        <v>80</v>
      </c>
      <c r="D3966" t="s">
        <v>12</v>
      </c>
      <c r="E3966" t="s">
        <v>5</v>
      </c>
      <c r="F3966" s="19">
        <v>8.3333333333333329E-2</v>
      </c>
      <c r="G3966" s="25">
        <v>2</v>
      </c>
      <c r="H3966" s="19" t="str">
        <f t="shared" si="70"/>
        <v>Berkley Bridge Away from Va Beach Non-Summer Friday 2</v>
      </c>
      <c r="I3966" s="11">
        <f>+Berkley!Q34</f>
        <v>377.71428571428567</v>
      </c>
    </row>
    <row r="3967" spans="1:9" x14ac:dyDescent="0.25">
      <c r="A3967" t="s">
        <v>65</v>
      </c>
      <c r="B3967" t="s">
        <v>53</v>
      </c>
      <c r="C3967" t="s">
        <v>80</v>
      </c>
      <c r="D3967" t="s">
        <v>12</v>
      </c>
      <c r="E3967" t="s">
        <v>5</v>
      </c>
      <c r="F3967" s="19">
        <v>0.125</v>
      </c>
      <c r="G3967" s="25">
        <v>3</v>
      </c>
      <c r="H3967" s="19" t="str">
        <f t="shared" si="70"/>
        <v>Berkley Bridge Away from Va Beach Non-Summer Friday 3</v>
      </c>
      <c r="I3967" s="14">
        <f>+Berkley!Q35</f>
        <v>475.09523809523807</v>
      </c>
    </row>
    <row r="3968" spans="1:9" x14ac:dyDescent="0.25">
      <c r="A3968" t="s">
        <v>65</v>
      </c>
      <c r="B3968" t="s">
        <v>53</v>
      </c>
      <c r="C3968" t="s">
        <v>80</v>
      </c>
      <c r="D3968" t="s">
        <v>12</v>
      </c>
      <c r="E3968" t="s">
        <v>5</v>
      </c>
      <c r="F3968" s="19">
        <v>0.16666666666666699</v>
      </c>
      <c r="G3968" s="25">
        <v>4</v>
      </c>
      <c r="H3968" s="19" t="str">
        <f t="shared" si="70"/>
        <v>Berkley Bridge Away from Va Beach Non-Summer Friday 4</v>
      </c>
      <c r="I3968" s="11">
        <f>+Berkley!Q36</f>
        <v>859.14285714285711</v>
      </c>
    </row>
    <row r="3969" spans="1:9" x14ac:dyDescent="0.25">
      <c r="A3969" t="s">
        <v>65</v>
      </c>
      <c r="B3969" t="s">
        <v>53</v>
      </c>
      <c r="C3969" t="s">
        <v>80</v>
      </c>
      <c r="D3969" t="s">
        <v>12</v>
      </c>
      <c r="E3969" t="s">
        <v>5</v>
      </c>
      <c r="F3969" s="19">
        <v>0.20833333333333301</v>
      </c>
      <c r="G3969" s="25">
        <v>5</v>
      </c>
      <c r="H3969" s="19" t="str">
        <f t="shared" si="70"/>
        <v>Berkley Bridge Away from Va Beach Non-Summer Friday 5</v>
      </c>
      <c r="I3969" s="14">
        <f>+Berkley!Q37</f>
        <v>2335.238095238095</v>
      </c>
    </row>
    <row r="3970" spans="1:9" x14ac:dyDescent="0.25">
      <c r="A3970" t="s">
        <v>65</v>
      </c>
      <c r="B3970" t="s">
        <v>53</v>
      </c>
      <c r="C3970" t="s">
        <v>80</v>
      </c>
      <c r="D3970" t="s">
        <v>12</v>
      </c>
      <c r="E3970" t="s">
        <v>5</v>
      </c>
      <c r="F3970" s="19">
        <v>0.25</v>
      </c>
      <c r="G3970" s="25">
        <v>6</v>
      </c>
      <c r="H3970" s="19" t="str">
        <f t="shared" si="70"/>
        <v>Berkley Bridge Away from Va Beach Non-Summer Friday 6</v>
      </c>
      <c r="I3970" s="11">
        <f>+Berkley!Q38</f>
        <v>2717.7142857142853</v>
      </c>
    </row>
    <row r="3971" spans="1:9" x14ac:dyDescent="0.25">
      <c r="A3971" t="s">
        <v>65</v>
      </c>
      <c r="B3971" t="s">
        <v>53</v>
      </c>
      <c r="C3971" t="s">
        <v>80</v>
      </c>
      <c r="D3971" t="s">
        <v>12</v>
      </c>
      <c r="E3971" t="s">
        <v>5</v>
      </c>
      <c r="F3971" s="19">
        <v>0.29166666666666702</v>
      </c>
      <c r="G3971" s="25">
        <v>7</v>
      </c>
      <c r="H3971" s="19" t="str">
        <f t="shared" si="70"/>
        <v>Berkley Bridge Away from Va Beach Non-Summer Friday 7</v>
      </c>
      <c r="I3971" s="14">
        <f>+Berkley!Q39</f>
        <v>2896.2857142857142</v>
      </c>
    </row>
    <row r="3972" spans="1:9" x14ac:dyDescent="0.25">
      <c r="A3972" t="s">
        <v>65</v>
      </c>
      <c r="B3972" t="s">
        <v>53</v>
      </c>
      <c r="C3972" t="s">
        <v>80</v>
      </c>
      <c r="D3972" t="s">
        <v>12</v>
      </c>
      <c r="E3972" t="s">
        <v>5</v>
      </c>
      <c r="F3972" s="19">
        <v>0.33333333333333298</v>
      </c>
      <c r="G3972" s="25">
        <v>8</v>
      </c>
      <c r="H3972" s="19" t="str">
        <f t="shared" si="70"/>
        <v>Berkley Bridge Away from Va Beach Non-Summer Friday 8</v>
      </c>
      <c r="I3972" s="11">
        <f>+Berkley!Q40</f>
        <v>2786.5238095238096</v>
      </c>
    </row>
    <row r="3973" spans="1:9" x14ac:dyDescent="0.25">
      <c r="A3973" t="s">
        <v>65</v>
      </c>
      <c r="B3973" t="s">
        <v>53</v>
      </c>
      <c r="C3973" t="s">
        <v>80</v>
      </c>
      <c r="D3973" t="s">
        <v>12</v>
      </c>
      <c r="E3973" t="s">
        <v>5</v>
      </c>
      <c r="F3973" s="19">
        <v>0.375</v>
      </c>
      <c r="G3973" s="25">
        <v>9</v>
      </c>
      <c r="H3973" s="19" t="str">
        <f t="shared" si="70"/>
        <v>Berkley Bridge Away from Va Beach Non-Summer Friday 9</v>
      </c>
      <c r="I3973" s="14">
        <f>+Berkley!Q41</f>
        <v>2467.9523809523812</v>
      </c>
    </row>
    <row r="3974" spans="1:9" x14ac:dyDescent="0.25">
      <c r="A3974" t="s">
        <v>65</v>
      </c>
      <c r="B3974" t="s">
        <v>53</v>
      </c>
      <c r="C3974" t="s">
        <v>80</v>
      </c>
      <c r="D3974" t="s">
        <v>12</v>
      </c>
      <c r="E3974" t="s">
        <v>5</v>
      </c>
      <c r="F3974" s="19">
        <v>0.41666666666666702</v>
      </c>
      <c r="G3974" s="25">
        <v>10</v>
      </c>
      <c r="H3974" s="19" t="str">
        <f t="shared" si="70"/>
        <v>Berkley Bridge Away from Va Beach Non-Summer Friday 10</v>
      </c>
      <c r="I3974" s="11">
        <f>+Berkley!Q42</f>
        <v>2733.0476190476188</v>
      </c>
    </row>
    <row r="3975" spans="1:9" x14ac:dyDescent="0.25">
      <c r="A3975" t="s">
        <v>65</v>
      </c>
      <c r="B3975" t="s">
        <v>53</v>
      </c>
      <c r="C3975" t="s">
        <v>80</v>
      </c>
      <c r="D3975" t="s">
        <v>12</v>
      </c>
      <c r="E3975" t="s">
        <v>5</v>
      </c>
      <c r="F3975" s="19">
        <v>0.45833333333333298</v>
      </c>
      <c r="G3975" s="25">
        <v>11</v>
      </c>
      <c r="H3975" s="19" t="str">
        <f t="shared" si="70"/>
        <v>Berkley Bridge Away from Va Beach Non-Summer Friday 11</v>
      </c>
      <c r="I3975" s="14">
        <f>+Berkley!Q43</f>
        <v>2936.0476190476193</v>
      </c>
    </row>
    <row r="3976" spans="1:9" x14ac:dyDescent="0.25">
      <c r="A3976" t="s">
        <v>65</v>
      </c>
      <c r="B3976" t="s">
        <v>53</v>
      </c>
      <c r="C3976" t="s">
        <v>80</v>
      </c>
      <c r="D3976" t="s">
        <v>12</v>
      </c>
      <c r="E3976" t="s">
        <v>5</v>
      </c>
      <c r="F3976" s="19">
        <v>0.5</v>
      </c>
      <c r="G3976" s="25">
        <v>12</v>
      </c>
      <c r="H3976" s="19" t="str">
        <f t="shared" si="70"/>
        <v>Berkley Bridge Away from Va Beach Non-Summer Friday 12</v>
      </c>
      <c r="I3976" s="11">
        <f>+Berkley!Q44</f>
        <v>3420.5238095238101</v>
      </c>
    </row>
    <row r="3977" spans="1:9" x14ac:dyDescent="0.25">
      <c r="A3977" t="s">
        <v>65</v>
      </c>
      <c r="B3977" t="s">
        <v>53</v>
      </c>
      <c r="C3977" t="s">
        <v>80</v>
      </c>
      <c r="D3977" t="s">
        <v>12</v>
      </c>
      <c r="E3977" t="s">
        <v>5</v>
      </c>
      <c r="F3977" s="19">
        <v>0.54166666666666696</v>
      </c>
      <c r="G3977" s="25">
        <v>13</v>
      </c>
      <c r="H3977" s="19" t="str">
        <f t="shared" si="70"/>
        <v>Berkley Bridge Away from Va Beach Non-Summer Friday 13</v>
      </c>
      <c r="I3977" s="14">
        <f>+Berkley!Q45</f>
        <v>3264.5714285714284</v>
      </c>
    </row>
    <row r="3978" spans="1:9" x14ac:dyDescent="0.25">
      <c r="A3978" t="s">
        <v>65</v>
      </c>
      <c r="B3978" t="s">
        <v>53</v>
      </c>
      <c r="C3978" t="s">
        <v>80</v>
      </c>
      <c r="D3978" t="s">
        <v>12</v>
      </c>
      <c r="E3978" t="s">
        <v>5</v>
      </c>
      <c r="F3978" s="19">
        <v>0.58333333333333304</v>
      </c>
      <c r="G3978" s="25">
        <v>14</v>
      </c>
      <c r="H3978" s="19" t="str">
        <f t="shared" si="70"/>
        <v>Berkley Bridge Away from Va Beach Non-Summer Friday 14</v>
      </c>
      <c r="I3978" s="11">
        <f>+Berkley!Q46</f>
        <v>3160.4761904761913</v>
      </c>
    </row>
    <row r="3979" spans="1:9" x14ac:dyDescent="0.25">
      <c r="A3979" t="s">
        <v>65</v>
      </c>
      <c r="B3979" t="s">
        <v>53</v>
      </c>
      <c r="C3979" t="s">
        <v>80</v>
      </c>
      <c r="D3979" t="s">
        <v>12</v>
      </c>
      <c r="E3979" t="s">
        <v>5</v>
      </c>
      <c r="F3979" s="19">
        <v>0.625</v>
      </c>
      <c r="G3979" s="25">
        <v>15</v>
      </c>
      <c r="H3979" s="19" t="str">
        <f t="shared" si="70"/>
        <v>Berkley Bridge Away from Va Beach Non-Summer Friday 15</v>
      </c>
      <c r="I3979" s="14">
        <f>+Berkley!Q47</f>
        <v>3067.7142857142858</v>
      </c>
    </row>
    <row r="3980" spans="1:9" x14ac:dyDescent="0.25">
      <c r="A3980" t="s">
        <v>65</v>
      </c>
      <c r="B3980" t="s">
        <v>53</v>
      </c>
      <c r="C3980" t="s">
        <v>80</v>
      </c>
      <c r="D3980" t="s">
        <v>12</v>
      </c>
      <c r="E3980" t="s">
        <v>5</v>
      </c>
      <c r="F3980" s="19">
        <v>0.66666666666666696</v>
      </c>
      <c r="G3980" s="25">
        <v>16</v>
      </c>
      <c r="H3980" s="19" t="str">
        <f t="shared" si="70"/>
        <v>Berkley Bridge Away from Va Beach Non-Summer Friday 16</v>
      </c>
      <c r="I3980" s="11">
        <f>+Berkley!Q48</f>
        <v>3097.7142857142862</v>
      </c>
    </row>
    <row r="3981" spans="1:9" x14ac:dyDescent="0.25">
      <c r="A3981" t="s">
        <v>65</v>
      </c>
      <c r="B3981" t="s">
        <v>53</v>
      </c>
      <c r="C3981" t="s">
        <v>80</v>
      </c>
      <c r="D3981" t="s">
        <v>12</v>
      </c>
      <c r="E3981" t="s">
        <v>5</v>
      </c>
      <c r="F3981" s="19">
        <v>0.70833333333333304</v>
      </c>
      <c r="G3981" s="25">
        <v>17</v>
      </c>
      <c r="H3981" s="19" t="str">
        <f t="shared" si="70"/>
        <v>Berkley Bridge Away from Va Beach Non-Summer Friday 17</v>
      </c>
      <c r="I3981" s="14">
        <f>+Berkley!Q49</f>
        <v>3068.6190476190473</v>
      </c>
    </row>
    <row r="3982" spans="1:9" x14ac:dyDescent="0.25">
      <c r="A3982" t="s">
        <v>65</v>
      </c>
      <c r="B3982" t="s">
        <v>53</v>
      </c>
      <c r="C3982" t="s">
        <v>80</v>
      </c>
      <c r="D3982" t="s">
        <v>12</v>
      </c>
      <c r="E3982" t="s">
        <v>5</v>
      </c>
      <c r="F3982" s="19">
        <v>0.75</v>
      </c>
      <c r="G3982" s="25">
        <v>18</v>
      </c>
      <c r="H3982" s="19" t="str">
        <f t="shared" si="70"/>
        <v>Berkley Bridge Away from Va Beach Non-Summer Friday 18</v>
      </c>
      <c r="I3982" s="11">
        <f>+Berkley!Q50</f>
        <v>2844.1904761904761</v>
      </c>
    </row>
    <row r="3983" spans="1:9" x14ac:dyDescent="0.25">
      <c r="A3983" t="s">
        <v>65</v>
      </c>
      <c r="B3983" t="s">
        <v>53</v>
      </c>
      <c r="C3983" t="s">
        <v>80</v>
      </c>
      <c r="D3983" t="s">
        <v>12</v>
      </c>
      <c r="E3983" t="s">
        <v>5</v>
      </c>
      <c r="F3983" s="19">
        <v>0.79166666666666696</v>
      </c>
      <c r="G3983" s="25">
        <v>19</v>
      </c>
      <c r="H3983" s="19" t="str">
        <f t="shared" si="70"/>
        <v>Berkley Bridge Away from Va Beach Non-Summer Friday 19</v>
      </c>
      <c r="I3983" s="14">
        <f>+Berkley!Q51</f>
        <v>2347.9047619047619</v>
      </c>
    </row>
    <row r="3984" spans="1:9" x14ac:dyDescent="0.25">
      <c r="A3984" t="s">
        <v>65</v>
      </c>
      <c r="B3984" t="s">
        <v>53</v>
      </c>
      <c r="C3984" t="s">
        <v>80</v>
      </c>
      <c r="D3984" t="s">
        <v>12</v>
      </c>
      <c r="E3984" t="s">
        <v>5</v>
      </c>
      <c r="F3984" s="19">
        <v>0.83333333333333304</v>
      </c>
      <c r="G3984" s="25">
        <v>20</v>
      </c>
      <c r="H3984" s="19" t="str">
        <f t="shared" si="70"/>
        <v>Berkley Bridge Away from Va Beach Non-Summer Friday 20</v>
      </c>
      <c r="I3984" s="11">
        <f>+Berkley!Q52</f>
        <v>2063.8571428571431</v>
      </c>
    </row>
    <row r="3985" spans="1:9" x14ac:dyDescent="0.25">
      <c r="A3985" t="s">
        <v>65</v>
      </c>
      <c r="B3985" t="s">
        <v>53</v>
      </c>
      <c r="C3985" t="s">
        <v>80</v>
      </c>
      <c r="D3985" t="s">
        <v>12</v>
      </c>
      <c r="E3985" t="s">
        <v>5</v>
      </c>
      <c r="F3985" s="19">
        <v>0.875</v>
      </c>
      <c r="G3985" s="25">
        <v>21</v>
      </c>
      <c r="H3985" s="19" t="str">
        <f t="shared" si="70"/>
        <v>Berkley Bridge Away from Va Beach Non-Summer Friday 21</v>
      </c>
      <c r="I3985" s="14">
        <f>+Berkley!Q53</f>
        <v>2187.7619047619046</v>
      </c>
    </row>
    <row r="3986" spans="1:9" x14ac:dyDescent="0.25">
      <c r="A3986" t="s">
        <v>65</v>
      </c>
      <c r="B3986" t="s">
        <v>53</v>
      </c>
      <c r="C3986" t="s">
        <v>80</v>
      </c>
      <c r="D3986" t="s">
        <v>12</v>
      </c>
      <c r="E3986" t="s">
        <v>5</v>
      </c>
      <c r="F3986" s="19">
        <v>0.91666666666666696</v>
      </c>
      <c r="G3986" s="25">
        <v>22</v>
      </c>
      <c r="H3986" s="19" t="str">
        <f t="shared" si="70"/>
        <v>Berkley Bridge Away from Va Beach Non-Summer Friday 22</v>
      </c>
      <c r="I3986" s="11">
        <f>+Berkley!Q54</f>
        <v>1900.5714285714289</v>
      </c>
    </row>
    <row r="3987" spans="1:9" ht="15.75" thickBot="1" x14ac:dyDescent="0.3">
      <c r="A3987" t="s">
        <v>65</v>
      </c>
      <c r="B3987" t="s">
        <v>53</v>
      </c>
      <c r="C3987" t="s">
        <v>80</v>
      </c>
      <c r="D3987" t="s">
        <v>12</v>
      </c>
      <c r="E3987" t="s">
        <v>5</v>
      </c>
      <c r="F3987" s="19">
        <v>0.95833333333333304</v>
      </c>
      <c r="G3987" s="25">
        <v>23</v>
      </c>
      <c r="H3987" s="19" t="str">
        <f t="shared" si="70"/>
        <v>Berkley Bridge Away from Va Beach Non-Summer Friday 23</v>
      </c>
      <c r="I3987" s="16">
        <f>+Berkley!Q55</f>
        <v>1345.4761904761904</v>
      </c>
    </row>
    <row r="3988" spans="1:9" x14ac:dyDescent="0.25">
      <c r="A3988" t="s">
        <v>65</v>
      </c>
      <c r="B3988" t="s">
        <v>53</v>
      </c>
      <c r="C3988" t="s">
        <v>80</v>
      </c>
      <c r="D3988" t="s">
        <v>12</v>
      </c>
      <c r="E3988" t="s">
        <v>6</v>
      </c>
      <c r="F3988" s="19">
        <v>0</v>
      </c>
      <c r="G3988" s="25">
        <v>0</v>
      </c>
      <c r="H3988" s="19" t="str">
        <f t="shared" si="70"/>
        <v>Berkley Bridge Away from Va Beach Non-Summer Saturday 0</v>
      </c>
      <c r="I3988" s="11">
        <f>+Berkley!R32</f>
        <v>945.38095238095241</v>
      </c>
    </row>
    <row r="3989" spans="1:9" x14ac:dyDescent="0.25">
      <c r="A3989" t="s">
        <v>65</v>
      </c>
      <c r="B3989" t="s">
        <v>53</v>
      </c>
      <c r="C3989" t="s">
        <v>80</v>
      </c>
      <c r="D3989" t="s">
        <v>12</v>
      </c>
      <c r="E3989" t="s">
        <v>6</v>
      </c>
      <c r="F3989" s="19">
        <v>4.1666666666666664E-2</v>
      </c>
      <c r="G3989" s="25">
        <v>1</v>
      </c>
      <c r="H3989" s="19" t="str">
        <f t="shared" si="70"/>
        <v>Berkley Bridge Away from Va Beach Non-Summer Saturday 1</v>
      </c>
      <c r="I3989" s="14">
        <f>+Berkley!R33</f>
        <v>662.28571428571422</v>
      </c>
    </row>
    <row r="3990" spans="1:9" x14ac:dyDescent="0.25">
      <c r="A3990" t="s">
        <v>65</v>
      </c>
      <c r="B3990" t="s">
        <v>53</v>
      </c>
      <c r="C3990" t="s">
        <v>80</v>
      </c>
      <c r="D3990" t="s">
        <v>12</v>
      </c>
      <c r="E3990" t="s">
        <v>6</v>
      </c>
      <c r="F3990" s="19">
        <v>8.3333333333333329E-2</v>
      </c>
      <c r="G3990" s="25">
        <v>2</v>
      </c>
      <c r="H3990" s="19" t="str">
        <f t="shared" si="70"/>
        <v>Berkley Bridge Away from Va Beach Non-Summer Saturday 2</v>
      </c>
      <c r="I3990" s="11">
        <f>+Berkley!R34</f>
        <v>595.90476190476193</v>
      </c>
    </row>
    <row r="3991" spans="1:9" x14ac:dyDescent="0.25">
      <c r="A3991" t="s">
        <v>65</v>
      </c>
      <c r="B3991" t="s">
        <v>53</v>
      </c>
      <c r="C3991" t="s">
        <v>80</v>
      </c>
      <c r="D3991" t="s">
        <v>12</v>
      </c>
      <c r="E3991" t="s">
        <v>6</v>
      </c>
      <c r="F3991" s="19">
        <v>0.125</v>
      </c>
      <c r="G3991" s="25">
        <v>3</v>
      </c>
      <c r="H3991" s="19" t="str">
        <f t="shared" si="70"/>
        <v>Berkley Bridge Away from Va Beach Non-Summer Saturday 3</v>
      </c>
      <c r="I3991" s="14">
        <f>+Berkley!R35</f>
        <v>368.47619047619042</v>
      </c>
    </row>
    <row r="3992" spans="1:9" x14ac:dyDescent="0.25">
      <c r="A3992" t="s">
        <v>65</v>
      </c>
      <c r="B3992" t="s">
        <v>53</v>
      </c>
      <c r="C3992" t="s">
        <v>80</v>
      </c>
      <c r="D3992" t="s">
        <v>12</v>
      </c>
      <c r="E3992" t="s">
        <v>6</v>
      </c>
      <c r="F3992" s="19">
        <v>0.16666666666666699</v>
      </c>
      <c r="G3992" s="25">
        <v>4</v>
      </c>
      <c r="H3992" s="19" t="str">
        <f t="shared" si="70"/>
        <v>Berkley Bridge Away from Va Beach Non-Summer Saturday 4</v>
      </c>
      <c r="I3992" s="11">
        <f>+Berkley!R36</f>
        <v>392.23809523809524</v>
      </c>
    </row>
    <row r="3993" spans="1:9" x14ac:dyDescent="0.25">
      <c r="A3993" t="s">
        <v>65</v>
      </c>
      <c r="B3993" t="s">
        <v>53</v>
      </c>
      <c r="C3993" t="s">
        <v>80</v>
      </c>
      <c r="D3993" t="s">
        <v>12</v>
      </c>
      <c r="E3993" t="s">
        <v>6</v>
      </c>
      <c r="F3993" s="19">
        <v>0.20833333333333301</v>
      </c>
      <c r="G3993" s="25">
        <v>5</v>
      </c>
      <c r="H3993" s="19" t="str">
        <f t="shared" si="70"/>
        <v>Berkley Bridge Away from Va Beach Non-Summer Saturday 5</v>
      </c>
      <c r="I3993" s="14">
        <f>+Berkley!R37</f>
        <v>871.33333333333326</v>
      </c>
    </row>
    <row r="3994" spans="1:9" x14ac:dyDescent="0.25">
      <c r="A3994" t="s">
        <v>65</v>
      </c>
      <c r="B3994" t="s">
        <v>53</v>
      </c>
      <c r="C3994" t="s">
        <v>80</v>
      </c>
      <c r="D3994" t="s">
        <v>12</v>
      </c>
      <c r="E3994" t="s">
        <v>6</v>
      </c>
      <c r="F3994" s="19">
        <v>0.25</v>
      </c>
      <c r="G3994" s="25">
        <v>6</v>
      </c>
      <c r="H3994" s="19" t="str">
        <f t="shared" si="70"/>
        <v>Berkley Bridge Away from Va Beach Non-Summer Saturday 6</v>
      </c>
      <c r="I3994" s="11">
        <f>+Berkley!R38</f>
        <v>1392.0952380952381</v>
      </c>
    </row>
    <row r="3995" spans="1:9" x14ac:dyDescent="0.25">
      <c r="A3995" t="s">
        <v>65</v>
      </c>
      <c r="B3995" t="s">
        <v>53</v>
      </c>
      <c r="C3995" t="s">
        <v>80</v>
      </c>
      <c r="D3995" t="s">
        <v>12</v>
      </c>
      <c r="E3995" t="s">
        <v>6</v>
      </c>
      <c r="F3995" s="19">
        <v>0.29166666666666702</v>
      </c>
      <c r="G3995" s="25">
        <v>7</v>
      </c>
      <c r="H3995" s="19" t="str">
        <f t="shared" si="70"/>
        <v>Berkley Bridge Away from Va Beach Non-Summer Saturday 7</v>
      </c>
      <c r="I3995" s="14">
        <f>+Berkley!R39</f>
        <v>1275.333333333333</v>
      </c>
    </row>
    <row r="3996" spans="1:9" x14ac:dyDescent="0.25">
      <c r="A3996" t="s">
        <v>65</v>
      </c>
      <c r="B3996" t="s">
        <v>53</v>
      </c>
      <c r="C3996" t="s">
        <v>80</v>
      </c>
      <c r="D3996" t="s">
        <v>12</v>
      </c>
      <c r="E3996" t="s">
        <v>6</v>
      </c>
      <c r="F3996" s="19">
        <v>0.33333333333333298</v>
      </c>
      <c r="G3996" s="25">
        <v>8</v>
      </c>
      <c r="H3996" s="19" t="str">
        <f t="shared" si="70"/>
        <v>Berkley Bridge Away from Va Beach Non-Summer Saturday 8</v>
      </c>
      <c r="I3996" s="11">
        <f>+Berkley!R40</f>
        <v>1407.5714285714284</v>
      </c>
    </row>
    <row r="3997" spans="1:9" x14ac:dyDescent="0.25">
      <c r="A3997" t="s">
        <v>65</v>
      </c>
      <c r="B3997" t="s">
        <v>53</v>
      </c>
      <c r="C3997" t="s">
        <v>80</v>
      </c>
      <c r="D3997" t="s">
        <v>12</v>
      </c>
      <c r="E3997" t="s">
        <v>6</v>
      </c>
      <c r="F3997" s="19">
        <v>0.375</v>
      </c>
      <c r="G3997" s="25">
        <v>9</v>
      </c>
      <c r="H3997" s="19" t="str">
        <f t="shared" si="70"/>
        <v>Berkley Bridge Away from Va Beach Non-Summer Saturday 9</v>
      </c>
      <c r="I3997" s="14">
        <f>+Berkley!R41</f>
        <v>1620</v>
      </c>
    </row>
    <row r="3998" spans="1:9" x14ac:dyDescent="0.25">
      <c r="A3998" t="s">
        <v>65</v>
      </c>
      <c r="B3998" t="s">
        <v>53</v>
      </c>
      <c r="C3998" t="s">
        <v>80</v>
      </c>
      <c r="D3998" t="s">
        <v>12</v>
      </c>
      <c r="E3998" t="s">
        <v>6</v>
      </c>
      <c r="F3998" s="19">
        <v>0.41666666666666702</v>
      </c>
      <c r="G3998" s="25">
        <v>10</v>
      </c>
      <c r="H3998" s="19" t="str">
        <f t="shared" si="70"/>
        <v>Berkley Bridge Away from Va Beach Non-Summer Saturday 10</v>
      </c>
      <c r="I3998" s="11">
        <f>+Berkley!R42</f>
        <v>1876.2857142857144</v>
      </c>
    </row>
    <row r="3999" spans="1:9" x14ac:dyDescent="0.25">
      <c r="A3999" t="s">
        <v>65</v>
      </c>
      <c r="B3999" t="s">
        <v>53</v>
      </c>
      <c r="C3999" t="s">
        <v>80</v>
      </c>
      <c r="D3999" t="s">
        <v>12</v>
      </c>
      <c r="E3999" t="s">
        <v>6</v>
      </c>
      <c r="F3999" s="19">
        <v>0.45833333333333298</v>
      </c>
      <c r="G3999" s="25">
        <v>11</v>
      </c>
      <c r="H3999" s="19" t="str">
        <f t="shared" si="70"/>
        <v>Berkley Bridge Away from Va Beach Non-Summer Saturday 11</v>
      </c>
      <c r="I3999" s="14">
        <f>+Berkley!R43</f>
        <v>2154.5238095238092</v>
      </c>
    </row>
    <row r="4000" spans="1:9" x14ac:dyDescent="0.25">
      <c r="A4000" t="s">
        <v>65</v>
      </c>
      <c r="B4000" t="s">
        <v>53</v>
      </c>
      <c r="C4000" t="s">
        <v>80</v>
      </c>
      <c r="D4000" t="s">
        <v>12</v>
      </c>
      <c r="E4000" t="s">
        <v>6</v>
      </c>
      <c r="F4000" s="19">
        <v>0.5</v>
      </c>
      <c r="G4000" s="25">
        <v>12</v>
      </c>
      <c r="H4000" s="19" t="str">
        <f t="shared" si="70"/>
        <v>Berkley Bridge Away from Va Beach Non-Summer Saturday 12</v>
      </c>
      <c r="I4000" s="11">
        <f>+Berkley!R44</f>
        <v>2429.7142857142862</v>
      </c>
    </row>
    <row r="4001" spans="1:9" x14ac:dyDescent="0.25">
      <c r="A4001" t="s">
        <v>65</v>
      </c>
      <c r="B4001" t="s">
        <v>53</v>
      </c>
      <c r="C4001" t="s">
        <v>80</v>
      </c>
      <c r="D4001" t="s">
        <v>12</v>
      </c>
      <c r="E4001" t="s">
        <v>6</v>
      </c>
      <c r="F4001" s="19">
        <v>0.54166666666666696</v>
      </c>
      <c r="G4001" s="25">
        <v>13</v>
      </c>
      <c r="H4001" s="19" t="str">
        <f t="shared" si="70"/>
        <v>Berkley Bridge Away from Va Beach Non-Summer Saturday 13</v>
      </c>
      <c r="I4001" s="14">
        <f>+Berkley!R45</f>
        <v>2541.9047619047619</v>
      </c>
    </row>
    <row r="4002" spans="1:9" x14ac:dyDescent="0.25">
      <c r="A4002" t="s">
        <v>65</v>
      </c>
      <c r="B4002" t="s">
        <v>53</v>
      </c>
      <c r="C4002" t="s">
        <v>80</v>
      </c>
      <c r="D4002" t="s">
        <v>12</v>
      </c>
      <c r="E4002" t="s">
        <v>6</v>
      </c>
      <c r="F4002" s="19">
        <v>0.58333333333333304</v>
      </c>
      <c r="G4002" s="25">
        <v>14</v>
      </c>
      <c r="H4002" s="19" t="str">
        <f t="shared" si="70"/>
        <v>Berkley Bridge Away from Va Beach Non-Summer Saturday 14</v>
      </c>
      <c r="I4002" s="11">
        <f>+Berkley!R46</f>
        <v>2620.1428571428573</v>
      </c>
    </row>
    <row r="4003" spans="1:9" x14ac:dyDescent="0.25">
      <c r="A4003" t="s">
        <v>65</v>
      </c>
      <c r="B4003" t="s">
        <v>53</v>
      </c>
      <c r="C4003" t="s">
        <v>80</v>
      </c>
      <c r="D4003" t="s">
        <v>12</v>
      </c>
      <c r="E4003" t="s">
        <v>6</v>
      </c>
      <c r="F4003" s="19">
        <v>0.625</v>
      </c>
      <c r="G4003" s="25">
        <v>15</v>
      </c>
      <c r="H4003" s="19" t="str">
        <f t="shared" si="70"/>
        <v>Berkley Bridge Away from Va Beach Non-Summer Saturday 15</v>
      </c>
      <c r="I4003" s="14">
        <f>+Berkley!R47</f>
        <v>2774.6190476190482</v>
      </c>
    </row>
    <row r="4004" spans="1:9" x14ac:dyDescent="0.25">
      <c r="A4004" t="s">
        <v>65</v>
      </c>
      <c r="B4004" t="s">
        <v>53</v>
      </c>
      <c r="C4004" t="s">
        <v>80</v>
      </c>
      <c r="D4004" t="s">
        <v>12</v>
      </c>
      <c r="E4004" t="s">
        <v>6</v>
      </c>
      <c r="F4004" s="19">
        <v>0.66666666666666696</v>
      </c>
      <c r="G4004" s="25">
        <v>16</v>
      </c>
      <c r="H4004" s="19" t="str">
        <f t="shared" si="70"/>
        <v>Berkley Bridge Away from Va Beach Non-Summer Saturday 16</v>
      </c>
      <c r="I4004" s="11">
        <f>+Berkley!R48</f>
        <v>2692.8571428571427</v>
      </c>
    </row>
    <row r="4005" spans="1:9" x14ac:dyDescent="0.25">
      <c r="A4005" t="s">
        <v>65</v>
      </c>
      <c r="B4005" t="s">
        <v>53</v>
      </c>
      <c r="C4005" t="s">
        <v>80</v>
      </c>
      <c r="D4005" t="s">
        <v>12</v>
      </c>
      <c r="E4005" t="s">
        <v>6</v>
      </c>
      <c r="F4005" s="19">
        <v>0.70833333333333304</v>
      </c>
      <c r="G4005" s="25">
        <v>17</v>
      </c>
      <c r="H4005" s="19" t="str">
        <f t="shared" si="70"/>
        <v>Berkley Bridge Away from Va Beach Non-Summer Saturday 17</v>
      </c>
      <c r="I4005" s="14">
        <f>+Berkley!R49</f>
        <v>2540.0952380952381</v>
      </c>
    </row>
    <row r="4006" spans="1:9" x14ac:dyDescent="0.25">
      <c r="A4006" t="s">
        <v>65</v>
      </c>
      <c r="B4006" t="s">
        <v>53</v>
      </c>
      <c r="C4006" t="s">
        <v>80</v>
      </c>
      <c r="D4006" t="s">
        <v>12</v>
      </c>
      <c r="E4006" t="s">
        <v>6</v>
      </c>
      <c r="F4006" s="19">
        <v>0.75</v>
      </c>
      <c r="G4006" s="25">
        <v>18</v>
      </c>
      <c r="H4006" s="19" t="str">
        <f t="shared" si="70"/>
        <v>Berkley Bridge Away from Va Beach Non-Summer Saturday 18</v>
      </c>
      <c r="I4006" s="11">
        <f>+Berkley!R50</f>
        <v>2313.4761904761904</v>
      </c>
    </row>
    <row r="4007" spans="1:9" x14ac:dyDescent="0.25">
      <c r="A4007" t="s">
        <v>65</v>
      </c>
      <c r="B4007" t="s">
        <v>53</v>
      </c>
      <c r="C4007" t="s">
        <v>80</v>
      </c>
      <c r="D4007" t="s">
        <v>12</v>
      </c>
      <c r="E4007" t="s">
        <v>6</v>
      </c>
      <c r="F4007" s="19">
        <v>0.79166666666666696</v>
      </c>
      <c r="G4007" s="25">
        <v>19</v>
      </c>
      <c r="H4007" s="19" t="str">
        <f t="shared" si="70"/>
        <v>Berkley Bridge Away from Va Beach Non-Summer Saturday 19</v>
      </c>
      <c r="I4007" s="14">
        <f>+Berkley!R51</f>
        <v>2009.1904761904766</v>
      </c>
    </row>
    <row r="4008" spans="1:9" x14ac:dyDescent="0.25">
      <c r="A4008" t="s">
        <v>65</v>
      </c>
      <c r="B4008" t="s">
        <v>53</v>
      </c>
      <c r="C4008" t="s">
        <v>80</v>
      </c>
      <c r="D4008" t="s">
        <v>12</v>
      </c>
      <c r="E4008" t="s">
        <v>6</v>
      </c>
      <c r="F4008" s="19">
        <v>0.83333333333333304</v>
      </c>
      <c r="G4008" s="25">
        <v>20</v>
      </c>
      <c r="H4008" s="19" t="str">
        <f t="shared" si="70"/>
        <v>Berkley Bridge Away from Va Beach Non-Summer Saturday 20</v>
      </c>
      <c r="I4008" s="11">
        <f>+Berkley!R52</f>
        <v>1843.9047619047619</v>
      </c>
    </row>
    <row r="4009" spans="1:9" x14ac:dyDescent="0.25">
      <c r="A4009" t="s">
        <v>65</v>
      </c>
      <c r="B4009" t="s">
        <v>53</v>
      </c>
      <c r="C4009" t="s">
        <v>80</v>
      </c>
      <c r="D4009" t="s">
        <v>12</v>
      </c>
      <c r="E4009" t="s">
        <v>6</v>
      </c>
      <c r="F4009" s="19">
        <v>0.875</v>
      </c>
      <c r="G4009" s="25">
        <v>21</v>
      </c>
      <c r="H4009" s="19" t="str">
        <f t="shared" si="70"/>
        <v>Berkley Bridge Away from Va Beach Non-Summer Saturday 21</v>
      </c>
      <c r="I4009" s="14">
        <f>+Berkley!R53</f>
        <v>2006.1904761904761</v>
      </c>
    </row>
    <row r="4010" spans="1:9" x14ac:dyDescent="0.25">
      <c r="A4010" t="s">
        <v>65</v>
      </c>
      <c r="B4010" t="s">
        <v>53</v>
      </c>
      <c r="C4010" t="s">
        <v>80</v>
      </c>
      <c r="D4010" t="s">
        <v>12</v>
      </c>
      <c r="E4010" t="s">
        <v>6</v>
      </c>
      <c r="F4010" s="19">
        <v>0.91666666666666696</v>
      </c>
      <c r="G4010" s="25">
        <v>22</v>
      </c>
      <c r="H4010" s="19" t="str">
        <f t="shared" si="70"/>
        <v>Berkley Bridge Away from Va Beach Non-Summer Saturday 22</v>
      </c>
      <c r="I4010" s="11">
        <f>+Berkley!R54</f>
        <v>1720.9047619047619</v>
      </c>
    </row>
    <row r="4011" spans="1:9" ht="15.75" thickBot="1" x14ac:dyDescent="0.3">
      <c r="A4011" t="s">
        <v>65</v>
      </c>
      <c r="B4011" t="s">
        <v>53</v>
      </c>
      <c r="C4011" t="s">
        <v>80</v>
      </c>
      <c r="D4011" t="s">
        <v>12</v>
      </c>
      <c r="E4011" t="s">
        <v>6</v>
      </c>
      <c r="F4011" s="19">
        <v>0.95833333333333304</v>
      </c>
      <c r="G4011" s="25">
        <v>23</v>
      </c>
      <c r="H4011" s="19" t="str">
        <f t="shared" si="70"/>
        <v>Berkley Bridge Away from Va Beach Non-Summer Saturday 23</v>
      </c>
      <c r="I4011" s="16">
        <f>+Berkley!R55</f>
        <v>1217.2857142857142</v>
      </c>
    </row>
    <row r="4012" spans="1:9" x14ac:dyDescent="0.25">
      <c r="A4012" t="s">
        <v>65</v>
      </c>
      <c r="B4012" t="s">
        <v>53</v>
      </c>
      <c r="C4012" t="s">
        <v>80</v>
      </c>
      <c r="D4012" t="s">
        <v>12</v>
      </c>
      <c r="E4012" t="s">
        <v>7</v>
      </c>
      <c r="F4012" s="19">
        <v>0</v>
      </c>
      <c r="G4012" s="25">
        <v>0</v>
      </c>
      <c r="H4012" s="19" t="str">
        <f t="shared" si="70"/>
        <v>Berkley Bridge Away from Va Beach Non-Summer Sunday 0</v>
      </c>
      <c r="I4012" s="13">
        <f>+Berkley!S32</f>
        <v>898.04761904761915</v>
      </c>
    </row>
    <row r="4013" spans="1:9" x14ac:dyDescent="0.25">
      <c r="A4013" t="s">
        <v>65</v>
      </c>
      <c r="B4013" t="s">
        <v>53</v>
      </c>
      <c r="C4013" t="s">
        <v>80</v>
      </c>
      <c r="D4013" t="s">
        <v>12</v>
      </c>
      <c r="E4013" t="s">
        <v>7</v>
      </c>
      <c r="F4013" s="19">
        <v>4.1666666666666664E-2</v>
      </c>
      <c r="G4013" s="25">
        <v>1</v>
      </c>
      <c r="H4013" s="19" t="str">
        <f t="shared" si="70"/>
        <v>Berkley Bridge Away from Va Beach Non-Summer Sunday 1</v>
      </c>
      <c r="I4013" s="15">
        <f>+Berkley!S33</f>
        <v>684.95238095238096</v>
      </c>
    </row>
    <row r="4014" spans="1:9" x14ac:dyDescent="0.25">
      <c r="A4014" t="s">
        <v>65</v>
      </c>
      <c r="B4014" t="s">
        <v>53</v>
      </c>
      <c r="C4014" t="s">
        <v>80</v>
      </c>
      <c r="D4014" t="s">
        <v>12</v>
      </c>
      <c r="E4014" t="s">
        <v>7</v>
      </c>
      <c r="F4014" s="19">
        <v>8.3333333333333329E-2</v>
      </c>
      <c r="G4014" s="25">
        <v>2</v>
      </c>
      <c r="H4014" s="19" t="str">
        <f t="shared" si="70"/>
        <v>Berkley Bridge Away from Va Beach Non-Summer Sunday 2</v>
      </c>
      <c r="I4014" s="13">
        <f>+Berkley!S34</f>
        <v>678.80952380952374</v>
      </c>
    </row>
    <row r="4015" spans="1:9" x14ac:dyDescent="0.25">
      <c r="A4015" t="s">
        <v>65</v>
      </c>
      <c r="B4015" t="s">
        <v>53</v>
      </c>
      <c r="C4015" t="s">
        <v>80</v>
      </c>
      <c r="D4015" t="s">
        <v>12</v>
      </c>
      <c r="E4015" t="s">
        <v>7</v>
      </c>
      <c r="F4015" s="19">
        <v>0.125</v>
      </c>
      <c r="G4015" s="25">
        <v>3</v>
      </c>
      <c r="H4015" s="19" t="str">
        <f t="shared" si="70"/>
        <v>Berkley Bridge Away from Va Beach Non-Summer Sunday 3</v>
      </c>
      <c r="I4015" s="15">
        <f>+Berkley!S35</f>
        <v>366.23809523809524</v>
      </c>
    </row>
    <row r="4016" spans="1:9" x14ac:dyDescent="0.25">
      <c r="A4016" t="s">
        <v>65</v>
      </c>
      <c r="B4016" t="s">
        <v>53</v>
      </c>
      <c r="C4016" t="s">
        <v>80</v>
      </c>
      <c r="D4016" t="s">
        <v>12</v>
      </c>
      <c r="E4016" t="s">
        <v>7</v>
      </c>
      <c r="F4016" s="19">
        <v>0.16666666666666699</v>
      </c>
      <c r="G4016" s="25">
        <v>4</v>
      </c>
      <c r="H4016" s="19" t="str">
        <f t="shared" si="70"/>
        <v>Berkley Bridge Away from Va Beach Non-Summer Sunday 4</v>
      </c>
      <c r="I4016" s="13">
        <f>+Berkley!S36</f>
        <v>291.47619047619048</v>
      </c>
    </row>
    <row r="4017" spans="1:9" x14ac:dyDescent="0.25">
      <c r="A4017" t="s">
        <v>65</v>
      </c>
      <c r="B4017" t="s">
        <v>53</v>
      </c>
      <c r="C4017" t="s">
        <v>80</v>
      </c>
      <c r="D4017" t="s">
        <v>12</v>
      </c>
      <c r="E4017" t="s">
        <v>7</v>
      </c>
      <c r="F4017" s="19">
        <v>0.20833333333333301</v>
      </c>
      <c r="G4017" s="25">
        <v>5</v>
      </c>
      <c r="H4017" s="19" t="str">
        <f t="shared" si="70"/>
        <v>Berkley Bridge Away from Va Beach Non-Summer Sunday 5</v>
      </c>
      <c r="I4017" s="15">
        <f>+Berkley!S37</f>
        <v>545.95238095238096</v>
      </c>
    </row>
    <row r="4018" spans="1:9" x14ac:dyDescent="0.25">
      <c r="A4018" t="s">
        <v>65</v>
      </c>
      <c r="B4018" t="s">
        <v>53</v>
      </c>
      <c r="C4018" t="s">
        <v>80</v>
      </c>
      <c r="D4018" t="s">
        <v>12</v>
      </c>
      <c r="E4018" t="s">
        <v>7</v>
      </c>
      <c r="F4018" s="19">
        <v>0.25</v>
      </c>
      <c r="G4018" s="25">
        <v>6</v>
      </c>
      <c r="H4018" s="19" t="str">
        <f t="shared" si="70"/>
        <v>Berkley Bridge Away from Va Beach Non-Summer Sunday 6</v>
      </c>
      <c r="I4018" s="13">
        <f>+Berkley!S38</f>
        <v>999</v>
      </c>
    </row>
    <row r="4019" spans="1:9" x14ac:dyDescent="0.25">
      <c r="A4019" t="s">
        <v>65</v>
      </c>
      <c r="B4019" t="s">
        <v>53</v>
      </c>
      <c r="C4019" t="s">
        <v>80</v>
      </c>
      <c r="D4019" t="s">
        <v>12</v>
      </c>
      <c r="E4019" t="s">
        <v>7</v>
      </c>
      <c r="F4019" s="19">
        <v>0.29166666666666702</v>
      </c>
      <c r="G4019" s="25">
        <v>7</v>
      </c>
      <c r="H4019" s="19" t="str">
        <f t="shared" si="70"/>
        <v>Berkley Bridge Away from Va Beach Non-Summer Sunday 7</v>
      </c>
      <c r="I4019" s="15">
        <f>+Berkley!S39</f>
        <v>851.90476190476181</v>
      </c>
    </row>
    <row r="4020" spans="1:9" x14ac:dyDescent="0.25">
      <c r="A4020" t="s">
        <v>65</v>
      </c>
      <c r="B4020" t="s">
        <v>53</v>
      </c>
      <c r="C4020" t="s">
        <v>80</v>
      </c>
      <c r="D4020" t="s">
        <v>12</v>
      </c>
      <c r="E4020" t="s">
        <v>7</v>
      </c>
      <c r="F4020" s="19">
        <v>0.33333333333333298</v>
      </c>
      <c r="G4020" s="25">
        <v>8</v>
      </c>
      <c r="H4020" s="19" t="str">
        <f t="shared" si="70"/>
        <v>Berkley Bridge Away from Va Beach Non-Summer Sunday 8</v>
      </c>
      <c r="I4020" s="13">
        <f>+Berkley!S40</f>
        <v>905.09523809523796</v>
      </c>
    </row>
    <row r="4021" spans="1:9" x14ac:dyDescent="0.25">
      <c r="A4021" t="s">
        <v>65</v>
      </c>
      <c r="B4021" t="s">
        <v>53</v>
      </c>
      <c r="C4021" t="s">
        <v>80</v>
      </c>
      <c r="D4021" t="s">
        <v>12</v>
      </c>
      <c r="E4021" t="s">
        <v>7</v>
      </c>
      <c r="F4021" s="19">
        <v>0.375</v>
      </c>
      <c r="G4021" s="25">
        <v>9</v>
      </c>
      <c r="H4021" s="19" t="str">
        <f t="shared" ref="H4021:H4035" si="71">+CONCATENATE(A4021," ",C4021," ",D4021," ",E4021," ",G4021)</f>
        <v>Berkley Bridge Away from Va Beach Non-Summer Sunday 9</v>
      </c>
      <c r="I4021" s="15">
        <f>+Berkley!S41</f>
        <v>1268.4761904761906</v>
      </c>
    </row>
    <row r="4022" spans="1:9" x14ac:dyDescent="0.25">
      <c r="A4022" t="s">
        <v>65</v>
      </c>
      <c r="B4022" t="s">
        <v>53</v>
      </c>
      <c r="C4022" t="s">
        <v>80</v>
      </c>
      <c r="D4022" t="s">
        <v>12</v>
      </c>
      <c r="E4022" t="s">
        <v>7</v>
      </c>
      <c r="F4022" s="19">
        <v>0.41666666666666702</v>
      </c>
      <c r="G4022" s="25">
        <v>10</v>
      </c>
      <c r="H4022" s="19" t="str">
        <f t="shared" si="71"/>
        <v>Berkley Bridge Away from Va Beach Non-Summer Sunday 10</v>
      </c>
      <c r="I4022" s="13">
        <f>+Berkley!S42</f>
        <v>1762.8095238095239</v>
      </c>
    </row>
    <row r="4023" spans="1:9" x14ac:dyDescent="0.25">
      <c r="A4023" t="s">
        <v>65</v>
      </c>
      <c r="B4023" t="s">
        <v>53</v>
      </c>
      <c r="C4023" t="s">
        <v>80</v>
      </c>
      <c r="D4023" t="s">
        <v>12</v>
      </c>
      <c r="E4023" t="s">
        <v>7</v>
      </c>
      <c r="F4023" s="19">
        <v>0.45833333333333298</v>
      </c>
      <c r="G4023" s="25">
        <v>11</v>
      </c>
      <c r="H4023" s="19" t="str">
        <f t="shared" si="71"/>
        <v>Berkley Bridge Away from Va Beach Non-Summer Sunday 11</v>
      </c>
      <c r="I4023" s="15">
        <f>+Berkley!S43</f>
        <v>1806.238095238095</v>
      </c>
    </row>
    <row r="4024" spans="1:9" x14ac:dyDescent="0.25">
      <c r="A4024" t="s">
        <v>65</v>
      </c>
      <c r="B4024" t="s">
        <v>53</v>
      </c>
      <c r="C4024" t="s">
        <v>80</v>
      </c>
      <c r="D4024" t="s">
        <v>12</v>
      </c>
      <c r="E4024" t="s">
        <v>7</v>
      </c>
      <c r="F4024" s="19">
        <v>0.5</v>
      </c>
      <c r="G4024" s="25">
        <v>12</v>
      </c>
      <c r="H4024" s="19" t="str">
        <f t="shared" si="71"/>
        <v>Berkley Bridge Away from Va Beach Non-Summer Sunday 12</v>
      </c>
      <c r="I4024" s="13">
        <f>+Berkley!S44</f>
        <v>1994.6190476190473</v>
      </c>
    </row>
    <row r="4025" spans="1:9" x14ac:dyDescent="0.25">
      <c r="A4025" t="s">
        <v>65</v>
      </c>
      <c r="B4025" t="s">
        <v>53</v>
      </c>
      <c r="C4025" t="s">
        <v>80</v>
      </c>
      <c r="D4025" t="s">
        <v>12</v>
      </c>
      <c r="E4025" t="s">
        <v>7</v>
      </c>
      <c r="F4025" s="19">
        <v>0.54166666666666696</v>
      </c>
      <c r="G4025" s="25">
        <v>13</v>
      </c>
      <c r="H4025" s="19" t="str">
        <f t="shared" si="71"/>
        <v>Berkley Bridge Away from Va Beach Non-Summer Sunday 13</v>
      </c>
      <c r="I4025" s="15">
        <f>+Berkley!S45</f>
        <v>2346.0476190476193</v>
      </c>
    </row>
    <row r="4026" spans="1:9" x14ac:dyDescent="0.25">
      <c r="A4026" t="s">
        <v>65</v>
      </c>
      <c r="B4026" t="s">
        <v>53</v>
      </c>
      <c r="C4026" t="s">
        <v>80</v>
      </c>
      <c r="D4026" t="s">
        <v>12</v>
      </c>
      <c r="E4026" t="s">
        <v>7</v>
      </c>
      <c r="F4026" s="19">
        <v>0.58333333333333304</v>
      </c>
      <c r="G4026" s="25">
        <v>14</v>
      </c>
      <c r="H4026" s="19" t="str">
        <f t="shared" si="71"/>
        <v>Berkley Bridge Away from Va Beach Non-Summer Sunday 14</v>
      </c>
      <c r="I4026" s="13">
        <f>+Berkley!S46</f>
        <v>2439.0952380952381</v>
      </c>
    </row>
    <row r="4027" spans="1:9" x14ac:dyDescent="0.25">
      <c r="A4027" t="s">
        <v>65</v>
      </c>
      <c r="B4027" t="s">
        <v>53</v>
      </c>
      <c r="C4027" t="s">
        <v>80</v>
      </c>
      <c r="D4027" t="s">
        <v>12</v>
      </c>
      <c r="E4027" t="s">
        <v>7</v>
      </c>
      <c r="F4027" s="19">
        <v>0.625</v>
      </c>
      <c r="G4027" s="25">
        <v>15</v>
      </c>
      <c r="H4027" s="19" t="str">
        <f t="shared" si="71"/>
        <v>Berkley Bridge Away from Va Beach Non-Summer Sunday 15</v>
      </c>
      <c r="I4027" s="15">
        <f>+Berkley!S47</f>
        <v>2504</v>
      </c>
    </row>
    <row r="4028" spans="1:9" x14ac:dyDescent="0.25">
      <c r="A4028" t="s">
        <v>65</v>
      </c>
      <c r="B4028" t="s">
        <v>53</v>
      </c>
      <c r="C4028" t="s">
        <v>80</v>
      </c>
      <c r="D4028" t="s">
        <v>12</v>
      </c>
      <c r="E4028" t="s">
        <v>7</v>
      </c>
      <c r="F4028" s="19">
        <v>0.66666666666666696</v>
      </c>
      <c r="G4028" s="25">
        <v>16</v>
      </c>
      <c r="H4028" s="19" t="str">
        <f t="shared" si="71"/>
        <v>Berkley Bridge Away from Va Beach Non-Summer Sunday 16</v>
      </c>
      <c r="I4028" s="13">
        <f>+Berkley!S48</f>
        <v>2390.5714285714289</v>
      </c>
    </row>
    <row r="4029" spans="1:9" x14ac:dyDescent="0.25">
      <c r="A4029" t="s">
        <v>65</v>
      </c>
      <c r="B4029" t="s">
        <v>53</v>
      </c>
      <c r="C4029" t="s">
        <v>80</v>
      </c>
      <c r="D4029" t="s">
        <v>12</v>
      </c>
      <c r="E4029" t="s">
        <v>7</v>
      </c>
      <c r="F4029" s="19">
        <v>0.70833333333333304</v>
      </c>
      <c r="G4029" s="25">
        <v>17</v>
      </c>
      <c r="H4029" s="19" t="str">
        <f t="shared" si="71"/>
        <v>Berkley Bridge Away from Va Beach Non-Summer Sunday 17</v>
      </c>
      <c r="I4029" s="15">
        <f>+Berkley!S49</f>
        <v>2305.7142857142858</v>
      </c>
    </row>
    <row r="4030" spans="1:9" x14ac:dyDescent="0.25">
      <c r="A4030" t="s">
        <v>65</v>
      </c>
      <c r="B4030" t="s">
        <v>53</v>
      </c>
      <c r="C4030" t="s">
        <v>80</v>
      </c>
      <c r="D4030" t="s">
        <v>12</v>
      </c>
      <c r="E4030" t="s">
        <v>7</v>
      </c>
      <c r="F4030" s="19">
        <v>0.75</v>
      </c>
      <c r="G4030" s="25">
        <v>18</v>
      </c>
      <c r="H4030" s="19" t="str">
        <f t="shared" si="71"/>
        <v>Berkley Bridge Away from Va Beach Non-Summer Sunday 18</v>
      </c>
      <c r="I4030" s="13">
        <f>+Berkley!S50</f>
        <v>2119.9523809523807</v>
      </c>
    </row>
    <row r="4031" spans="1:9" x14ac:dyDescent="0.25">
      <c r="A4031" t="s">
        <v>65</v>
      </c>
      <c r="B4031" t="s">
        <v>53</v>
      </c>
      <c r="C4031" t="s">
        <v>80</v>
      </c>
      <c r="D4031" t="s">
        <v>12</v>
      </c>
      <c r="E4031" t="s">
        <v>7</v>
      </c>
      <c r="F4031" s="19">
        <v>0.79166666666666696</v>
      </c>
      <c r="G4031" s="25">
        <v>19</v>
      </c>
      <c r="H4031" s="19" t="str">
        <f t="shared" si="71"/>
        <v>Berkley Bridge Away from Va Beach Non-Summer Sunday 19</v>
      </c>
      <c r="I4031" s="15">
        <f>+Berkley!S51</f>
        <v>1726.9047619047617</v>
      </c>
    </row>
    <row r="4032" spans="1:9" x14ac:dyDescent="0.25">
      <c r="A4032" t="s">
        <v>65</v>
      </c>
      <c r="B4032" t="s">
        <v>53</v>
      </c>
      <c r="C4032" t="s">
        <v>80</v>
      </c>
      <c r="D4032" t="s">
        <v>12</v>
      </c>
      <c r="E4032" t="s">
        <v>7</v>
      </c>
      <c r="F4032" s="19">
        <v>0.83333333333333304</v>
      </c>
      <c r="G4032" s="25">
        <v>20</v>
      </c>
      <c r="H4032" s="19" t="str">
        <f t="shared" si="71"/>
        <v>Berkley Bridge Away from Va Beach Non-Summer Sunday 20</v>
      </c>
      <c r="I4032" s="13">
        <f>+Berkley!S52</f>
        <v>1490.8571428571427</v>
      </c>
    </row>
    <row r="4033" spans="1:9" x14ac:dyDescent="0.25">
      <c r="A4033" t="s">
        <v>65</v>
      </c>
      <c r="B4033" t="s">
        <v>53</v>
      </c>
      <c r="C4033" t="s">
        <v>80</v>
      </c>
      <c r="D4033" t="s">
        <v>12</v>
      </c>
      <c r="E4033" t="s">
        <v>7</v>
      </c>
      <c r="F4033" s="19">
        <v>0.875</v>
      </c>
      <c r="G4033" s="25">
        <v>21</v>
      </c>
      <c r="H4033" s="19" t="str">
        <f t="shared" si="71"/>
        <v>Berkley Bridge Away from Va Beach Non-Summer Sunday 21</v>
      </c>
      <c r="I4033" s="15">
        <f>+Berkley!S53</f>
        <v>1241.5714285714284</v>
      </c>
    </row>
    <row r="4034" spans="1:9" x14ac:dyDescent="0.25">
      <c r="A4034" t="s">
        <v>65</v>
      </c>
      <c r="B4034" t="s">
        <v>53</v>
      </c>
      <c r="C4034" t="s">
        <v>80</v>
      </c>
      <c r="D4034" t="s">
        <v>12</v>
      </c>
      <c r="E4034" t="s">
        <v>7</v>
      </c>
      <c r="F4034" s="19">
        <v>0.91666666666666696</v>
      </c>
      <c r="G4034" s="25">
        <v>22</v>
      </c>
      <c r="H4034" s="19" t="str">
        <f t="shared" si="71"/>
        <v>Berkley Bridge Away from Va Beach Non-Summer Sunday 22</v>
      </c>
      <c r="I4034" s="13">
        <f>+Berkley!S54</f>
        <v>1071.6666666666667</v>
      </c>
    </row>
    <row r="4035" spans="1:9" ht="15.75" thickBot="1" x14ac:dyDescent="0.3">
      <c r="A4035" s="29" t="s">
        <v>65</v>
      </c>
      <c r="B4035" s="29" t="s">
        <v>53</v>
      </c>
      <c r="C4035" s="29" t="s">
        <v>80</v>
      </c>
      <c r="D4035" s="29" t="s">
        <v>12</v>
      </c>
      <c r="E4035" s="29" t="s">
        <v>7</v>
      </c>
      <c r="F4035" s="30">
        <v>0.95833333333333304</v>
      </c>
      <c r="G4035" s="31">
        <v>23</v>
      </c>
      <c r="H4035" s="30" t="str">
        <f t="shared" si="71"/>
        <v>Berkley Bridge Away from Va Beach Non-Summer Sunday 23</v>
      </c>
      <c r="I4035" s="17">
        <f>+Berkley!S55</f>
        <v>791.09523809523819</v>
      </c>
    </row>
    <row r="4036" spans="1:9" x14ac:dyDescent="0.25">
      <c r="A4036" t="s">
        <v>66</v>
      </c>
      <c r="B4036" t="s">
        <v>50</v>
      </c>
      <c r="C4036" t="s">
        <v>81</v>
      </c>
      <c r="D4036" t="s">
        <v>11</v>
      </c>
      <c r="E4036" t="s">
        <v>1</v>
      </c>
      <c r="F4036" s="19">
        <v>0</v>
      </c>
      <c r="G4036" s="25">
        <v>0</v>
      </c>
      <c r="H4036" s="19" t="str">
        <f>+CONCATENATE(A4036," ",C4036," ",D4036," ",E4036," ",G4036)</f>
        <v>Gilmerton Bridge Toward Va Beach Summer Monday 0</v>
      </c>
      <c r="I4036" s="11">
        <f>+Gilm!C7</f>
        <v>119.61538461538461</v>
      </c>
    </row>
    <row r="4037" spans="1:9" x14ac:dyDescent="0.25">
      <c r="A4037" t="s">
        <v>66</v>
      </c>
      <c r="B4037" t="s">
        <v>50</v>
      </c>
      <c r="C4037" t="s">
        <v>81</v>
      </c>
      <c r="D4037" t="s">
        <v>11</v>
      </c>
      <c r="E4037" t="s">
        <v>1</v>
      </c>
      <c r="F4037" s="19">
        <v>4.1666666666666664E-2</v>
      </c>
      <c r="G4037" s="25">
        <v>1</v>
      </c>
      <c r="H4037" s="19" t="str">
        <f t="shared" ref="H4037:H4100" si="72">+CONCATENATE(A4037," ",C4037," ",D4037," ",E4037," ",G4037)</f>
        <v>Gilmerton Bridge Toward Va Beach Summer Monday 1</v>
      </c>
      <c r="I4037" s="14">
        <f>+Gilm!C8</f>
        <v>72.307692307692307</v>
      </c>
    </row>
    <row r="4038" spans="1:9" x14ac:dyDescent="0.25">
      <c r="A4038" t="s">
        <v>66</v>
      </c>
      <c r="B4038" t="s">
        <v>50</v>
      </c>
      <c r="C4038" t="s">
        <v>81</v>
      </c>
      <c r="D4038" t="s">
        <v>11</v>
      </c>
      <c r="E4038" t="s">
        <v>1</v>
      </c>
      <c r="F4038" s="19">
        <v>8.3333333333333329E-2</v>
      </c>
      <c r="G4038" s="25">
        <v>2</v>
      </c>
      <c r="H4038" s="19" t="str">
        <f t="shared" si="72"/>
        <v>Gilmerton Bridge Toward Va Beach Summer Monday 2</v>
      </c>
      <c r="I4038" s="11">
        <f>+Gilm!C9</f>
        <v>73.84615384615384</v>
      </c>
    </row>
    <row r="4039" spans="1:9" x14ac:dyDescent="0.25">
      <c r="A4039" t="s">
        <v>66</v>
      </c>
      <c r="B4039" t="s">
        <v>50</v>
      </c>
      <c r="C4039" t="s">
        <v>81</v>
      </c>
      <c r="D4039" t="s">
        <v>11</v>
      </c>
      <c r="E4039" t="s">
        <v>1</v>
      </c>
      <c r="F4039" s="19">
        <v>0.125</v>
      </c>
      <c r="G4039" s="25">
        <v>3</v>
      </c>
      <c r="H4039" s="19" t="str">
        <f t="shared" si="72"/>
        <v>Gilmerton Bridge Toward Va Beach Summer Monday 3</v>
      </c>
      <c r="I4039" s="14">
        <f>+Gilm!C10</f>
        <v>96.384615384615387</v>
      </c>
    </row>
    <row r="4040" spans="1:9" x14ac:dyDescent="0.25">
      <c r="A4040" t="s">
        <v>66</v>
      </c>
      <c r="B4040" t="s">
        <v>50</v>
      </c>
      <c r="C4040" t="s">
        <v>81</v>
      </c>
      <c r="D4040" t="s">
        <v>11</v>
      </c>
      <c r="E4040" t="s">
        <v>1</v>
      </c>
      <c r="F4040" s="19">
        <v>0.16666666666666699</v>
      </c>
      <c r="G4040" s="25">
        <v>4</v>
      </c>
      <c r="H4040" s="19" t="str">
        <f t="shared" si="72"/>
        <v>Gilmerton Bridge Toward Va Beach Summer Monday 4</v>
      </c>
      <c r="I4040" s="11">
        <f>+Gilm!C11</f>
        <v>151</v>
      </c>
    </row>
    <row r="4041" spans="1:9" x14ac:dyDescent="0.25">
      <c r="A4041" t="s">
        <v>66</v>
      </c>
      <c r="B4041" t="s">
        <v>50</v>
      </c>
      <c r="C4041" t="s">
        <v>81</v>
      </c>
      <c r="D4041" t="s">
        <v>11</v>
      </c>
      <c r="E4041" t="s">
        <v>1</v>
      </c>
      <c r="F4041" s="19">
        <v>0.20833333333333301</v>
      </c>
      <c r="G4041" s="25">
        <v>5</v>
      </c>
      <c r="H4041" s="19" t="str">
        <f t="shared" si="72"/>
        <v>Gilmerton Bridge Toward Va Beach Summer Monday 5</v>
      </c>
      <c r="I4041" s="14">
        <f>+Gilm!C12</f>
        <v>478.46153846153845</v>
      </c>
    </row>
    <row r="4042" spans="1:9" x14ac:dyDescent="0.25">
      <c r="A4042" t="s">
        <v>66</v>
      </c>
      <c r="B4042" t="s">
        <v>50</v>
      </c>
      <c r="C4042" t="s">
        <v>81</v>
      </c>
      <c r="D4042" t="s">
        <v>11</v>
      </c>
      <c r="E4042" t="s">
        <v>1</v>
      </c>
      <c r="F4042" s="19">
        <v>0.25</v>
      </c>
      <c r="G4042" s="25">
        <v>6</v>
      </c>
      <c r="H4042" s="19" t="str">
        <f t="shared" si="72"/>
        <v>Gilmerton Bridge Toward Va Beach Summer Monday 6</v>
      </c>
      <c r="I4042" s="11">
        <f>+Gilm!C13</f>
        <v>1126.6153846153848</v>
      </c>
    </row>
    <row r="4043" spans="1:9" x14ac:dyDescent="0.25">
      <c r="A4043" t="s">
        <v>66</v>
      </c>
      <c r="B4043" t="s">
        <v>50</v>
      </c>
      <c r="C4043" t="s">
        <v>81</v>
      </c>
      <c r="D4043" t="s">
        <v>11</v>
      </c>
      <c r="E4043" t="s">
        <v>1</v>
      </c>
      <c r="F4043" s="19">
        <v>0.29166666666666702</v>
      </c>
      <c r="G4043" s="25">
        <v>7</v>
      </c>
      <c r="H4043" s="19" t="str">
        <f t="shared" si="72"/>
        <v>Gilmerton Bridge Toward Va Beach Summer Monday 7</v>
      </c>
      <c r="I4043" s="14">
        <f>+Gilm!C14</f>
        <v>1632.3846153846152</v>
      </c>
    </row>
    <row r="4044" spans="1:9" x14ac:dyDescent="0.25">
      <c r="A4044" t="s">
        <v>66</v>
      </c>
      <c r="B4044" t="s">
        <v>50</v>
      </c>
      <c r="C4044" t="s">
        <v>81</v>
      </c>
      <c r="D4044" t="s">
        <v>11</v>
      </c>
      <c r="E4044" t="s">
        <v>1</v>
      </c>
      <c r="F4044" s="19">
        <v>0.33333333333333298</v>
      </c>
      <c r="G4044" s="25">
        <v>8</v>
      </c>
      <c r="H4044" s="19" t="str">
        <f t="shared" si="72"/>
        <v>Gilmerton Bridge Toward Va Beach Summer Monday 8</v>
      </c>
      <c r="I4044" s="11">
        <f>+Gilm!C15</f>
        <v>1240.5384615384617</v>
      </c>
    </row>
    <row r="4045" spans="1:9" x14ac:dyDescent="0.25">
      <c r="A4045" t="s">
        <v>66</v>
      </c>
      <c r="B4045" t="s">
        <v>50</v>
      </c>
      <c r="C4045" t="s">
        <v>81</v>
      </c>
      <c r="D4045" t="s">
        <v>11</v>
      </c>
      <c r="E4045" t="s">
        <v>1</v>
      </c>
      <c r="F4045" s="19">
        <v>0.375</v>
      </c>
      <c r="G4045" s="25">
        <v>9</v>
      </c>
      <c r="H4045" s="19" t="str">
        <f t="shared" si="72"/>
        <v>Gilmerton Bridge Toward Va Beach Summer Monday 9</v>
      </c>
      <c r="I4045" s="14">
        <f>+Gilm!C16</f>
        <v>772</v>
      </c>
    </row>
    <row r="4046" spans="1:9" x14ac:dyDescent="0.25">
      <c r="A4046" t="s">
        <v>66</v>
      </c>
      <c r="B4046" t="s">
        <v>50</v>
      </c>
      <c r="C4046" t="s">
        <v>81</v>
      </c>
      <c r="D4046" t="s">
        <v>11</v>
      </c>
      <c r="E4046" t="s">
        <v>1</v>
      </c>
      <c r="F4046" s="19">
        <v>0.41666666666666702</v>
      </c>
      <c r="G4046" s="25">
        <v>10</v>
      </c>
      <c r="H4046" s="19" t="str">
        <f t="shared" si="72"/>
        <v>Gilmerton Bridge Toward Va Beach Summer Monday 10</v>
      </c>
      <c r="I4046" s="11">
        <f>+Gilm!C17</f>
        <v>779.15384615384619</v>
      </c>
    </row>
    <row r="4047" spans="1:9" x14ac:dyDescent="0.25">
      <c r="A4047" t="s">
        <v>66</v>
      </c>
      <c r="B4047" t="s">
        <v>50</v>
      </c>
      <c r="C4047" t="s">
        <v>81</v>
      </c>
      <c r="D4047" t="s">
        <v>11</v>
      </c>
      <c r="E4047" t="s">
        <v>1</v>
      </c>
      <c r="F4047" s="19">
        <v>0.45833333333333298</v>
      </c>
      <c r="G4047" s="25">
        <v>11</v>
      </c>
      <c r="H4047" s="19" t="str">
        <f t="shared" si="72"/>
        <v>Gilmerton Bridge Toward Va Beach Summer Monday 11</v>
      </c>
      <c r="I4047" s="14">
        <f>+Gilm!C18</f>
        <v>791.76923076923083</v>
      </c>
    </row>
    <row r="4048" spans="1:9" x14ac:dyDescent="0.25">
      <c r="A4048" t="s">
        <v>66</v>
      </c>
      <c r="B4048" t="s">
        <v>50</v>
      </c>
      <c r="C4048" t="s">
        <v>81</v>
      </c>
      <c r="D4048" t="s">
        <v>11</v>
      </c>
      <c r="E4048" t="s">
        <v>1</v>
      </c>
      <c r="F4048" s="19">
        <v>0.5</v>
      </c>
      <c r="G4048" s="25">
        <v>12</v>
      </c>
      <c r="H4048" s="19" t="str">
        <f t="shared" si="72"/>
        <v>Gilmerton Bridge Toward Va Beach Summer Monday 12</v>
      </c>
      <c r="I4048" s="11">
        <f>+Gilm!C19</f>
        <v>823.61538461538453</v>
      </c>
    </row>
    <row r="4049" spans="1:9" x14ac:dyDescent="0.25">
      <c r="A4049" t="s">
        <v>66</v>
      </c>
      <c r="B4049" t="s">
        <v>50</v>
      </c>
      <c r="C4049" t="s">
        <v>81</v>
      </c>
      <c r="D4049" t="s">
        <v>11</v>
      </c>
      <c r="E4049" t="s">
        <v>1</v>
      </c>
      <c r="F4049" s="19">
        <v>0.54166666666666696</v>
      </c>
      <c r="G4049" s="25">
        <v>13</v>
      </c>
      <c r="H4049" s="19" t="str">
        <f t="shared" si="72"/>
        <v>Gilmerton Bridge Toward Va Beach Summer Monday 13</v>
      </c>
      <c r="I4049" s="14">
        <f>+Gilm!C20</f>
        <v>857.23076923076917</v>
      </c>
    </row>
    <row r="4050" spans="1:9" x14ac:dyDescent="0.25">
      <c r="A4050" t="s">
        <v>66</v>
      </c>
      <c r="B4050" t="s">
        <v>50</v>
      </c>
      <c r="C4050" t="s">
        <v>81</v>
      </c>
      <c r="D4050" t="s">
        <v>11</v>
      </c>
      <c r="E4050" t="s">
        <v>1</v>
      </c>
      <c r="F4050" s="19">
        <v>0.58333333333333304</v>
      </c>
      <c r="G4050" s="25">
        <v>14</v>
      </c>
      <c r="H4050" s="19" t="str">
        <f t="shared" si="72"/>
        <v>Gilmerton Bridge Toward Va Beach Summer Monday 14</v>
      </c>
      <c r="I4050" s="11">
        <f>+Gilm!C21</f>
        <v>1021.7692307692308</v>
      </c>
    </row>
    <row r="4051" spans="1:9" x14ac:dyDescent="0.25">
      <c r="A4051" t="s">
        <v>66</v>
      </c>
      <c r="B4051" t="s">
        <v>50</v>
      </c>
      <c r="C4051" t="s">
        <v>81</v>
      </c>
      <c r="D4051" t="s">
        <v>11</v>
      </c>
      <c r="E4051" t="s">
        <v>1</v>
      </c>
      <c r="F4051" s="19">
        <v>0.625</v>
      </c>
      <c r="G4051" s="25">
        <v>15</v>
      </c>
      <c r="H4051" s="19" t="str">
        <f t="shared" si="72"/>
        <v>Gilmerton Bridge Toward Va Beach Summer Monday 15</v>
      </c>
      <c r="I4051" s="14">
        <f>+Gilm!C22</f>
        <v>1156.5384615384617</v>
      </c>
    </row>
    <row r="4052" spans="1:9" x14ac:dyDescent="0.25">
      <c r="A4052" t="s">
        <v>66</v>
      </c>
      <c r="B4052" t="s">
        <v>50</v>
      </c>
      <c r="C4052" t="s">
        <v>81</v>
      </c>
      <c r="D4052" t="s">
        <v>11</v>
      </c>
      <c r="E4052" t="s">
        <v>1</v>
      </c>
      <c r="F4052" s="19">
        <v>0.66666666666666696</v>
      </c>
      <c r="G4052" s="25">
        <v>16</v>
      </c>
      <c r="H4052" s="19" t="str">
        <f t="shared" si="72"/>
        <v>Gilmerton Bridge Toward Va Beach Summer Monday 16</v>
      </c>
      <c r="I4052" s="11">
        <f>+Gilm!C23</f>
        <v>1345.7692307692307</v>
      </c>
    </row>
    <row r="4053" spans="1:9" x14ac:dyDescent="0.25">
      <c r="A4053" t="s">
        <v>66</v>
      </c>
      <c r="B4053" t="s">
        <v>50</v>
      </c>
      <c r="C4053" t="s">
        <v>81</v>
      </c>
      <c r="D4053" t="s">
        <v>11</v>
      </c>
      <c r="E4053" t="s">
        <v>1</v>
      </c>
      <c r="F4053" s="19">
        <v>0.70833333333333304</v>
      </c>
      <c r="G4053" s="25">
        <v>17</v>
      </c>
      <c r="H4053" s="19" t="str">
        <f t="shared" si="72"/>
        <v>Gilmerton Bridge Toward Va Beach Summer Monday 17</v>
      </c>
      <c r="I4053" s="14">
        <f>+Gilm!C24</f>
        <v>1226.9230769230769</v>
      </c>
    </row>
    <row r="4054" spans="1:9" x14ac:dyDescent="0.25">
      <c r="A4054" t="s">
        <v>66</v>
      </c>
      <c r="B4054" t="s">
        <v>50</v>
      </c>
      <c r="C4054" t="s">
        <v>81</v>
      </c>
      <c r="D4054" t="s">
        <v>11</v>
      </c>
      <c r="E4054" t="s">
        <v>1</v>
      </c>
      <c r="F4054" s="19">
        <v>0.75</v>
      </c>
      <c r="G4054" s="25">
        <v>18</v>
      </c>
      <c r="H4054" s="19" t="str">
        <f t="shared" si="72"/>
        <v>Gilmerton Bridge Toward Va Beach Summer Monday 18</v>
      </c>
      <c r="I4054" s="11">
        <f>+Gilm!C25</f>
        <v>839.23076923076928</v>
      </c>
    </row>
    <row r="4055" spans="1:9" x14ac:dyDescent="0.25">
      <c r="A4055" t="s">
        <v>66</v>
      </c>
      <c r="B4055" t="s">
        <v>50</v>
      </c>
      <c r="C4055" t="s">
        <v>81</v>
      </c>
      <c r="D4055" t="s">
        <v>11</v>
      </c>
      <c r="E4055" t="s">
        <v>1</v>
      </c>
      <c r="F4055" s="19">
        <v>0.79166666666666696</v>
      </c>
      <c r="G4055" s="25">
        <v>19</v>
      </c>
      <c r="H4055" s="19" t="str">
        <f t="shared" si="72"/>
        <v>Gilmerton Bridge Toward Va Beach Summer Monday 19</v>
      </c>
      <c r="I4055" s="14">
        <f>+Gilm!C26</f>
        <v>593.92307692307691</v>
      </c>
    </row>
    <row r="4056" spans="1:9" x14ac:dyDescent="0.25">
      <c r="A4056" t="s">
        <v>66</v>
      </c>
      <c r="B4056" t="s">
        <v>50</v>
      </c>
      <c r="C4056" t="s">
        <v>81</v>
      </c>
      <c r="D4056" t="s">
        <v>11</v>
      </c>
      <c r="E4056" t="s">
        <v>1</v>
      </c>
      <c r="F4056" s="19">
        <v>0.83333333333333304</v>
      </c>
      <c r="G4056" s="25">
        <v>20</v>
      </c>
      <c r="H4056" s="19" t="str">
        <f t="shared" si="72"/>
        <v>Gilmerton Bridge Toward Va Beach Summer Monday 20</v>
      </c>
      <c r="I4056" s="11">
        <f>+Gilm!C27</f>
        <v>514.15384615384619</v>
      </c>
    </row>
    <row r="4057" spans="1:9" x14ac:dyDescent="0.25">
      <c r="A4057" t="s">
        <v>66</v>
      </c>
      <c r="B4057" t="s">
        <v>50</v>
      </c>
      <c r="C4057" t="s">
        <v>81</v>
      </c>
      <c r="D4057" t="s">
        <v>11</v>
      </c>
      <c r="E4057" t="s">
        <v>1</v>
      </c>
      <c r="F4057" s="19">
        <v>0.875</v>
      </c>
      <c r="G4057" s="25">
        <v>21</v>
      </c>
      <c r="H4057" s="19" t="str">
        <f t="shared" si="72"/>
        <v>Gilmerton Bridge Toward Va Beach Summer Monday 21</v>
      </c>
      <c r="I4057" s="14">
        <f>+Gilm!C28</f>
        <v>436.38461538461536</v>
      </c>
    </row>
    <row r="4058" spans="1:9" x14ac:dyDescent="0.25">
      <c r="A4058" t="s">
        <v>66</v>
      </c>
      <c r="B4058" t="s">
        <v>50</v>
      </c>
      <c r="C4058" t="s">
        <v>81</v>
      </c>
      <c r="D4058" t="s">
        <v>11</v>
      </c>
      <c r="E4058" t="s">
        <v>1</v>
      </c>
      <c r="F4058" s="19">
        <v>0.91666666666666696</v>
      </c>
      <c r="G4058" s="25">
        <v>22</v>
      </c>
      <c r="H4058" s="19" t="str">
        <f t="shared" si="72"/>
        <v>Gilmerton Bridge Toward Va Beach Summer Monday 22</v>
      </c>
      <c r="I4058" s="11">
        <f>+Gilm!C29</f>
        <v>332.46153846153851</v>
      </c>
    </row>
    <row r="4059" spans="1:9" ht="15.75" thickBot="1" x14ac:dyDescent="0.3">
      <c r="A4059" t="s">
        <v>66</v>
      </c>
      <c r="B4059" t="s">
        <v>50</v>
      </c>
      <c r="C4059" t="s">
        <v>81</v>
      </c>
      <c r="D4059" t="s">
        <v>11</v>
      </c>
      <c r="E4059" t="s">
        <v>1</v>
      </c>
      <c r="F4059" s="19">
        <v>0.95833333333333304</v>
      </c>
      <c r="G4059" s="25">
        <v>23</v>
      </c>
      <c r="H4059" s="19" t="str">
        <f t="shared" si="72"/>
        <v>Gilmerton Bridge Toward Va Beach Summer Monday 23</v>
      </c>
      <c r="I4059" s="16">
        <f>+Gilm!C30</f>
        <v>212.76923076923077</v>
      </c>
    </row>
    <row r="4060" spans="1:9" x14ac:dyDescent="0.25">
      <c r="A4060" t="s">
        <v>66</v>
      </c>
      <c r="B4060" t="s">
        <v>50</v>
      </c>
      <c r="C4060" t="s">
        <v>81</v>
      </c>
      <c r="D4060" t="s">
        <v>11</v>
      </c>
      <c r="E4060" t="s">
        <v>2</v>
      </c>
      <c r="F4060" s="19">
        <v>0</v>
      </c>
      <c r="G4060" s="25">
        <v>0</v>
      </c>
      <c r="H4060" s="19" t="str">
        <f t="shared" si="72"/>
        <v>Gilmerton Bridge Toward Va Beach Summer Tuesday 0</v>
      </c>
      <c r="I4060" s="12">
        <f>+Gilm!D7</f>
        <v>127.07692307692307</v>
      </c>
    </row>
    <row r="4061" spans="1:9" x14ac:dyDescent="0.25">
      <c r="A4061" t="s">
        <v>66</v>
      </c>
      <c r="B4061" t="s">
        <v>50</v>
      </c>
      <c r="C4061" t="s">
        <v>81</v>
      </c>
      <c r="D4061" t="s">
        <v>11</v>
      </c>
      <c r="E4061" t="s">
        <v>2</v>
      </c>
      <c r="F4061" s="19">
        <v>4.1666666666666664E-2</v>
      </c>
      <c r="G4061" s="25">
        <v>1</v>
      </c>
      <c r="H4061" s="19" t="str">
        <f t="shared" si="72"/>
        <v>Gilmerton Bridge Toward Va Beach Summer Tuesday 1</v>
      </c>
      <c r="I4061" s="14">
        <f>+Gilm!D8</f>
        <v>86.615384615384627</v>
      </c>
    </row>
    <row r="4062" spans="1:9" x14ac:dyDescent="0.25">
      <c r="A4062" t="s">
        <v>66</v>
      </c>
      <c r="B4062" t="s">
        <v>50</v>
      </c>
      <c r="C4062" t="s">
        <v>81</v>
      </c>
      <c r="D4062" t="s">
        <v>11</v>
      </c>
      <c r="E4062" t="s">
        <v>2</v>
      </c>
      <c r="F4062" s="19">
        <v>8.3333333333333329E-2</v>
      </c>
      <c r="G4062" s="25">
        <v>2</v>
      </c>
      <c r="H4062" s="19" t="str">
        <f t="shared" si="72"/>
        <v>Gilmerton Bridge Toward Va Beach Summer Tuesday 2</v>
      </c>
      <c r="I4062" s="12">
        <f>+Gilm!D9</f>
        <v>79.307692307692307</v>
      </c>
    </row>
    <row r="4063" spans="1:9" x14ac:dyDescent="0.25">
      <c r="A4063" t="s">
        <v>66</v>
      </c>
      <c r="B4063" t="s">
        <v>50</v>
      </c>
      <c r="C4063" t="s">
        <v>81</v>
      </c>
      <c r="D4063" t="s">
        <v>11</v>
      </c>
      <c r="E4063" t="s">
        <v>2</v>
      </c>
      <c r="F4063" s="19">
        <v>0.125</v>
      </c>
      <c r="G4063" s="25">
        <v>3</v>
      </c>
      <c r="H4063" s="19" t="str">
        <f t="shared" si="72"/>
        <v>Gilmerton Bridge Toward Va Beach Summer Tuesday 3</v>
      </c>
      <c r="I4063" s="14">
        <f>+Gilm!D10</f>
        <v>90.769230769230759</v>
      </c>
    </row>
    <row r="4064" spans="1:9" x14ac:dyDescent="0.25">
      <c r="A4064" t="s">
        <v>66</v>
      </c>
      <c r="B4064" t="s">
        <v>50</v>
      </c>
      <c r="C4064" t="s">
        <v>81</v>
      </c>
      <c r="D4064" t="s">
        <v>11</v>
      </c>
      <c r="E4064" t="s">
        <v>2</v>
      </c>
      <c r="F4064" s="19">
        <v>0.16666666666666699</v>
      </c>
      <c r="G4064" s="25">
        <v>4</v>
      </c>
      <c r="H4064" s="19" t="str">
        <f t="shared" si="72"/>
        <v>Gilmerton Bridge Toward Va Beach Summer Tuesday 4</v>
      </c>
      <c r="I4064" s="12">
        <f>+Gilm!D11</f>
        <v>156.30769230769232</v>
      </c>
    </row>
    <row r="4065" spans="1:9" x14ac:dyDescent="0.25">
      <c r="A4065" t="s">
        <v>66</v>
      </c>
      <c r="B4065" t="s">
        <v>50</v>
      </c>
      <c r="C4065" t="s">
        <v>81</v>
      </c>
      <c r="D4065" t="s">
        <v>11</v>
      </c>
      <c r="E4065" t="s">
        <v>2</v>
      </c>
      <c r="F4065" s="19">
        <v>0.20833333333333301</v>
      </c>
      <c r="G4065" s="25">
        <v>5</v>
      </c>
      <c r="H4065" s="19" t="str">
        <f t="shared" si="72"/>
        <v>Gilmerton Bridge Toward Va Beach Summer Tuesday 5</v>
      </c>
      <c r="I4065" s="14">
        <f>+Gilm!D12</f>
        <v>498.07692307692309</v>
      </c>
    </row>
    <row r="4066" spans="1:9" x14ac:dyDescent="0.25">
      <c r="A4066" t="s">
        <v>66</v>
      </c>
      <c r="B4066" t="s">
        <v>50</v>
      </c>
      <c r="C4066" t="s">
        <v>81</v>
      </c>
      <c r="D4066" t="s">
        <v>11</v>
      </c>
      <c r="E4066" t="s">
        <v>2</v>
      </c>
      <c r="F4066" s="19">
        <v>0.25</v>
      </c>
      <c r="G4066" s="25">
        <v>6</v>
      </c>
      <c r="H4066" s="19" t="str">
        <f t="shared" si="72"/>
        <v>Gilmerton Bridge Toward Va Beach Summer Tuesday 6</v>
      </c>
      <c r="I4066" s="12">
        <f>+Gilm!D13</f>
        <v>1238.4615384615386</v>
      </c>
    </row>
    <row r="4067" spans="1:9" x14ac:dyDescent="0.25">
      <c r="A4067" t="s">
        <v>66</v>
      </c>
      <c r="B4067" t="s">
        <v>50</v>
      </c>
      <c r="C4067" t="s">
        <v>81</v>
      </c>
      <c r="D4067" t="s">
        <v>11</v>
      </c>
      <c r="E4067" t="s">
        <v>2</v>
      </c>
      <c r="F4067" s="19">
        <v>0.29166666666666702</v>
      </c>
      <c r="G4067" s="25">
        <v>7</v>
      </c>
      <c r="H4067" s="19" t="str">
        <f t="shared" si="72"/>
        <v>Gilmerton Bridge Toward Va Beach Summer Tuesday 7</v>
      </c>
      <c r="I4067" s="14">
        <f>+Gilm!D14</f>
        <v>1754.6153846153848</v>
      </c>
    </row>
    <row r="4068" spans="1:9" x14ac:dyDescent="0.25">
      <c r="A4068" t="s">
        <v>66</v>
      </c>
      <c r="B4068" t="s">
        <v>50</v>
      </c>
      <c r="C4068" t="s">
        <v>81</v>
      </c>
      <c r="D4068" t="s">
        <v>11</v>
      </c>
      <c r="E4068" t="s">
        <v>2</v>
      </c>
      <c r="F4068" s="19">
        <v>0.33333333333333298</v>
      </c>
      <c r="G4068" s="25">
        <v>8</v>
      </c>
      <c r="H4068" s="19" t="str">
        <f t="shared" si="72"/>
        <v>Gilmerton Bridge Toward Va Beach Summer Tuesday 8</v>
      </c>
      <c r="I4068" s="12">
        <f>+Gilm!D15</f>
        <v>1288.0769230769233</v>
      </c>
    </row>
    <row r="4069" spans="1:9" x14ac:dyDescent="0.25">
      <c r="A4069" t="s">
        <v>66</v>
      </c>
      <c r="B4069" t="s">
        <v>50</v>
      </c>
      <c r="C4069" t="s">
        <v>81</v>
      </c>
      <c r="D4069" t="s">
        <v>11</v>
      </c>
      <c r="E4069" t="s">
        <v>2</v>
      </c>
      <c r="F4069" s="19">
        <v>0.375</v>
      </c>
      <c r="G4069" s="25">
        <v>9</v>
      </c>
      <c r="H4069" s="19" t="str">
        <f t="shared" si="72"/>
        <v>Gilmerton Bridge Toward Va Beach Summer Tuesday 9</v>
      </c>
      <c r="I4069" s="14">
        <f>+Gilm!D16</f>
        <v>779.84615384615381</v>
      </c>
    </row>
    <row r="4070" spans="1:9" x14ac:dyDescent="0.25">
      <c r="A4070" t="s">
        <v>66</v>
      </c>
      <c r="B4070" t="s">
        <v>50</v>
      </c>
      <c r="C4070" t="s">
        <v>81</v>
      </c>
      <c r="D4070" t="s">
        <v>11</v>
      </c>
      <c r="E4070" t="s">
        <v>2</v>
      </c>
      <c r="F4070" s="19">
        <v>0.41666666666666702</v>
      </c>
      <c r="G4070" s="25">
        <v>10</v>
      </c>
      <c r="H4070" s="19" t="str">
        <f t="shared" si="72"/>
        <v>Gilmerton Bridge Toward Va Beach Summer Tuesday 10</v>
      </c>
      <c r="I4070" s="12">
        <f>+Gilm!D17</f>
        <v>789.61538461538464</v>
      </c>
    </row>
    <row r="4071" spans="1:9" x14ac:dyDescent="0.25">
      <c r="A4071" t="s">
        <v>66</v>
      </c>
      <c r="B4071" t="s">
        <v>50</v>
      </c>
      <c r="C4071" t="s">
        <v>81</v>
      </c>
      <c r="D4071" t="s">
        <v>11</v>
      </c>
      <c r="E4071" t="s">
        <v>2</v>
      </c>
      <c r="F4071" s="19">
        <v>0.45833333333333298</v>
      </c>
      <c r="G4071" s="25">
        <v>11</v>
      </c>
      <c r="H4071" s="19" t="str">
        <f t="shared" si="72"/>
        <v>Gilmerton Bridge Toward Va Beach Summer Tuesday 11</v>
      </c>
      <c r="I4071" s="14">
        <f>+Gilm!D18</f>
        <v>808.76923076923072</v>
      </c>
    </row>
    <row r="4072" spans="1:9" x14ac:dyDescent="0.25">
      <c r="A4072" t="s">
        <v>66</v>
      </c>
      <c r="B4072" t="s">
        <v>50</v>
      </c>
      <c r="C4072" t="s">
        <v>81</v>
      </c>
      <c r="D4072" t="s">
        <v>11</v>
      </c>
      <c r="E4072" t="s">
        <v>2</v>
      </c>
      <c r="F4072" s="19">
        <v>0.5</v>
      </c>
      <c r="G4072" s="25">
        <v>12</v>
      </c>
      <c r="H4072" s="19" t="str">
        <f t="shared" si="72"/>
        <v>Gilmerton Bridge Toward Va Beach Summer Tuesday 12</v>
      </c>
      <c r="I4072" s="12">
        <f>+Gilm!D19</f>
        <v>797</v>
      </c>
    </row>
    <row r="4073" spans="1:9" x14ac:dyDescent="0.25">
      <c r="A4073" t="s">
        <v>66</v>
      </c>
      <c r="B4073" t="s">
        <v>50</v>
      </c>
      <c r="C4073" t="s">
        <v>81</v>
      </c>
      <c r="D4073" t="s">
        <v>11</v>
      </c>
      <c r="E4073" t="s">
        <v>2</v>
      </c>
      <c r="F4073" s="19">
        <v>0.54166666666666696</v>
      </c>
      <c r="G4073" s="25">
        <v>13</v>
      </c>
      <c r="H4073" s="19" t="str">
        <f t="shared" si="72"/>
        <v>Gilmerton Bridge Toward Va Beach Summer Tuesday 13</v>
      </c>
      <c r="I4073" s="14">
        <f>+Gilm!D20</f>
        <v>864.76923076923083</v>
      </c>
    </row>
    <row r="4074" spans="1:9" x14ac:dyDescent="0.25">
      <c r="A4074" t="s">
        <v>66</v>
      </c>
      <c r="B4074" t="s">
        <v>50</v>
      </c>
      <c r="C4074" t="s">
        <v>81</v>
      </c>
      <c r="D4074" t="s">
        <v>11</v>
      </c>
      <c r="E4074" t="s">
        <v>2</v>
      </c>
      <c r="F4074" s="19">
        <v>0.58333333333333304</v>
      </c>
      <c r="G4074" s="25">
        <v>14</v>
      </c>
      <c r="H4074" s="19" t="str">
        <f t="shared" si="72"/>
        <v>Gilmerton Bridge Toward Va Beach Summer Tuesday 14</v>
      </c>
      <c r="I4074" s="12">
        <f>+Gilm!D21</f>
        <v>1034.4615384615386</v>
      </c>
    </row>
    <row r="4075" spans="1:9" x14ac:dyDescent="0.25">
      <c r="A4075" t="s">
        <v>66</v>
      </c>
      <c r="B4075" t="s">
        <v>50</v>
      </c>
      <c r="C4075" t="s">
        <v>81</v>
      </c>
      <c r="D4075" t="s">
        <v>11</v>
      </c>
      <c r="E4075" t="s">
        <v>2</v>
      </c>
      <c r="F4075" s="19">
        <v>0.625</v>
      </c>
      <c r="G4075" s="25">
        <v>15</v>
      </c>
      <c r="H4075" s="19" t="str">
        <f t="shared" si="72"/>
        <v>Gilmerton Bridge Toward Va Beach Summer Tuesday 15</v>
      </c>
      <c r="I4075" s="14">
        <f>+Gilm!D22</f>
        <v>1197.5384615384614</v>
      </c>
    </row>
    <row r="4076" spans="1:9" x14ac:dyDescent="0.25">
      <c r="A4076" t="s">
        <v>66</v>
      </c>
      <c r="B4076" t="s">
        <v>50</v>
      </c>
      <c r="C4076" t="s">
        <v>81</v>
      </c>
      <c r="D4076" t="s">
        <v>11</v>
      </c>
      <c r="E4076" t="s">
        <v>2</v>
      </c>
      <c r="F4076" s="19">
        <v>0.66666666666666696</v>
      </c>
      <c r="G4076" s="25">
        <v>16</v>
      </c>
      <c r="H4076" s="19" t="str">
        <f t="shared" si="72"/>
        <v>Gilmerton Bridge Toward Va Beach Summer Tuesday 16</v>
      </c>
      <c r="I4076" s="12">
        <f>+Gilm!D23</f>
        <v>1426.8461538461538</v>
      </c>
    </row>
    <row r="4077" spans="1:9" x14ac:dyDescent="0.25">
      <c r="A4077" t="s">
        <v>66</v>
      </c>
      <c r="B4077" t="s">
        <v>50</v>
      </c>
      <c r="C4077" t="s">
        <v>81</v>
      </c>
      <c r="D4077" t="s">
        <v>11</v>
      </c>
      <c r="E4077" t="s">
        <v>2</v>
      </c>
      <c r="F4077" s="19">
        <v>0.70833333333333304</v>
      </c>
      <c r="G4077" s="25">
        <v>17</v>
      </c>
      <c r="H4077" s="19" t="str">
        <f t="shared" si="72"/>
        <v>Gilmerton Bridge Toward Va Beach Summer Tuesday 17</v>
      </c>
      <c r="I4077" s="14">
        <f>+Gilm!D24</f>
        <v>1292.6923076923076</v>
      </c>
    </row>
    <row r="4078" spans="1:9" x14ac:dyDescent="0.25">
      <c r="A4078" t="s">
        <v>66</v>
      </c>
      <c r="B4078" t="s">
        <v>50</v>
      </c>
      <c r="C4078" t="s">
        <v>81</v>
      </c>
      <c r="D4078" t="s">
        <v>11</v>
      </c>
      <c r="E4078" t="s">
        <v>2</v>
      </c>
      <c r="F4078" s="19">
        <v>0.75</v>
      </c>
      <c r="G4078" s="25">
        <v>18</v>
      </c>
      <c r="H4078" s="19" t="str">
        <f t="shared" si="72"/>
        <v>Gilmerton Bridge Toward Va Beach Summer Tuesday 18</v>
      </c>
      <c r="I4078" s="12">
        <f>+Gilm!D25</f>
        <v>897.15384615384619</v>
      </c>
    </row>
    <row r="4079" spans="1:9" x14ac:dyDescent="0.25">
      <c r="A4079" t="s">
        <v>66</v>
      </c>
      <c r="B4079" t="s">
        <v>50</v>
      </c>
      <c r="C4079" t="s">
        <v>81</v>
      </c>
      <c r="D4079" t="s">
        <v>11</v>
      </c>
      <c r="E4079" t="s">
        <v>2</v>
      </c>
      <c r="F4079" s="19">
        <v>0.79166666666666696</v>
      </c>
      <c r="G4079" s="25">
        <v>19</v>
      </c>
      <c r="H4079" s="19" t="str">
        <f t="shared" si="72"/>
        <v>Gilmerton Bridge Toward Va Beach Summer Tuesday 19</v>
      </c>
      <c r="I4079" s="14">
        <f>+Gilm!D26</f>
        <v>552.30769230769226</v>
      </c>
    </row>
    <row r="4080" spans="1:9" x14ac:dyDescent="0.25">
      <c r="A4080" t="s">
        <v>66</v>
      </c>
      <c r="B4080" t="s">
        <v>50</v>
      </c>
      <c r="C4080" t="s">
        <v>81</v>
      </c>
      <c r="D4080" t="s">
        <v>11</v>
      </c>
      <c r="E4080" t="s">
        <v>2</v>
      </c>
      <c r="F4080" s="19">
        <v>0.83333333333333304</v>
      </c>
      <c r="G4080" s="25">
        <v>20</v>
      </c>
      <c r="H4080" s="19" t="str">
        <f t="shared" si="72"/>
        <v>Gilmerton Bridge Toward Va Beach Summer Tuesday 20</v>
      </c>
      <c r="I4080" s="12">
        <f>+Gilm!D27</f>
        <v>493.61538461538458</v>
      </c>
    </row>
    <row r="4081" spans="1:9" x14ac:dyDescent="0.25">
      <c r="A4081" t="s">
        <v>66</v>
      </c>
      <c r="B4081" t="s">
        <v>50</v>
      </c>
      <c r="C4081" t="s">
        <v>81</v>
      </c>
      <c r="D4081" t="s">
        <v>11</v>
      </c>
      <c r="E4081" t="s">
        <v>2</v>
      </c>
      <c r="F4081" s="19">
        <v>0.875</v>
      </c>
      <c r="G4081" s="25">
        <v>21</v>
      </c>
      <c r="H4081" s="19" t="str">
        <f t="shared" si="72"/>
        <v>Gilmerton Bridge Toward Va Beach Summer Tuesday 21</v>
      </c>
      <c r="I4081" s="14">
        <f>+Gilm!D28</f>
        <v>417.84615384615387</v>
      </c>
    </row>
    <row r="4082" spans="1:9" x14ac:dyDescent="0.25">
      <c r="A4082" t="s">
        <v>66</v>
      </c>
      <c r="B4082" t="s">
        <v>50</v>
      </c>
      <c r="C4082" t="s">
        <v>81</v>
      </c>
      <c r="D4082" t="s">
        <v>11</v>
      </c>
      <c r="E4082" t="s">
        <v>2</v>
      </c>
      <c r="F4082" s="19">
        <v>0.91666666666666696</v>
      </c>
      <c r="G4082" s="25">
        <v>22</v>
      </c>
      <c r="H4082" s="19" t="str">
        <f t="shared" si="72"/>
        <v>Gilmerton Bridge Toward Va Beach Summer Tuesday 22</v>
      </c>
      <c r="I4082" s="12">
        <f>+Gilm!D29</f>
        <v>305.30769230769232</v>
      </c>
    </row>
    <row r="4083" spans="1:9" ht="15.75" thickBot="1" x14ac:dyDescent="0.3">
      <c r="A4083" t="s">
        <v>66</v>
      </c>
      <c r="B4083" t="s">
        <v>50</v>
      </c>
      <c r="C4083" t="s">
        <v>81</v>
      </c>
      <c r="D4083" t="s">
        <v>11</v>
      </c>
      <c r="E4083" t="s">
        <v>2</v>
      </c>
      <c r="F4083" s="19">
        <v>0.95833333333333304</v>
      </c>
      <c r="G4083" s="25">
        <v>23</v>
      </c>
      <c r="H4083" s="19" t="str">
        <f t="shared" si="72"/>
        <v>Gilmerton Bridge Toward Va Beach Summer Tuesday 23</v>
      </c>
      <c r="I4083" s="16">
        <f>+Gilm!D30</f>
        <v>203.53846153846152</v>
      </c>
    </row>
    <row r="4084" spans="1:9" x14ac:dyDescent="0.25">
      <c r="A4084" t="s">
        <v>66</v>
      </c>
      <c r="B4084" t="s">
        <v>50</v>
      </c>
      <c r="C4084" t="s">
        <v>81</v>
      </c>
      <c r="D4084" t="s">
        <v>11</v>
      </c>
      <c r="E4084" t="s">
        <v>3</v>
      </c>
      <c r="F4084" s="19">
        <v>0</v>
      </c>
      <c r="G4084" s="25">
        <v>0</v>
      </c>
      <c r="H4084" s="19" t="str">
        <f t="shared" si="72"/>
        <v>Gilmerton Bridge Toward Va Beach Summer Wednesday 0</v>
      </c>
      <c r="I4084" s="11">
        <f>+Gilm!E7</f>
        <v>116.35714285714286</v>
      </c>
    </row>
    <row r="4085" spans="1:9" x14ac:dyDescent="0.25">
      <c r="A4085" t="s">
        <v>66</v>
      </c>
      <c r="B4085" t="s">
        <v>50</v>
      </c>
      <c r="C4085" t="s">
        <v>81</v>
      </c>
      <c r="D4085" t="s">
        <v>11</v>
      </c>
      <c r="E4085" t="s">
        <v>3</v>
      </c>
      <c r="F4085" s="19">
        <v>4.1666666666666664E-2</v>
      </c>
      <c r="G4085" s="25">
        <v>1</v>
      </c>
      <c r="H4085" s="19" t="str">
        <f t="shared" si="72"/>
        <v>Gilmerton Bridge Toward Va Beach Summer Wednesday 1</v>
      </c>
      <c r="I4085" s="14">
        <f>+Gilm!E8</f>
        <v>74.928571428571431</v>
      </c>
    </row>
    <row r="4086" spans="1:9" x14ac:dyDescent="0.25">
      <c r="A4086" t="s">
        <v>66</v>
      </c>
      <c r="B4086" t="s">
        <v>50</v>
      </c>
      <c r="C4086" t="s">
        <v>81</v>
      </c>
      <c r="D4086" t="s">
        <v>11</v>
      </c>
      <c r="E4086" t="s">
        <v>3</v>
      </c>
      <c r="F4086" s="19">
        <v>8.3333333333333329E-2</v>
      </c>
      <c r="G4086" s="25">
        <v>2</v>
      </c>
      <c r="H4086" s="19" t="str">
        <f t="shared" si="72"/>
        <v>Gilmerton Bridge Toward Va Beach Summer Wednesday 2</v>
      </c>
      <c r="I4086" s="11">
        <f>+Gilm!E9</f>
        <v>71.571428571428569</v>
      </c>
    </row>
    <row r="4087" spans="1:9" x14ac:dyDescent="0.25">
      <c r="A4087" t="s">
        <v>66</v>
      </c>
      <c r="B4087" t="s">
        <v>50</v>
      </c>
      <c r="C4087" t="s">
        <v>81</v>
      </c>
      <c r="D4087" t="s">
        <v>11</v>
      </c>
      <c r="E4087" t="s">
        <v>3</v>
      </c>
      <c r="F4087" s="19">
        <v>0.125</v>
      </c>
      <c r="G4087" s="25">
        <v>3</v>
      </c>
      <c r="H4087" s="19" t="str">
        <f t="shared" si="72"/>
        <v>Gilmerton Bridge Toward Va Beach Summer Wednesday 3</v>
      </c>
      <c r="I4087" s="14">
        <f>+Gilm!E10</f>
        <v>85</v>
      </c>
    </row>
    <row r="4088" spans="1:9" x14ac:dyDescent="0.25">
      <c r="A4088" t="s">
        <v>66</v>
      </c>
      <c r="B4088" t="s">
        <v>50</v>
      </c>
      <c r="C4088" t="s">
        <v>81</v>
      </c>
      <c r="D4088" t="s">
        <v>11</v>
      </c>
      <c r="E4088" t="s">
        <v>3</v>
      </c>
      <c r="F4088" s="19">
        <v>0.16666666666666699</v>
      </c>
      <c r="G4088" s="25">
        <v>4</v>
      </c>
      <c r="H4088" s="19" t="str">
        <f t="shared" si="72"/>
        <v>Gilmerton Bridge Toward Va Beach Summer Wednesday 4</v>
      </c>
      <c r="I4088" s="11">
        <f>+Gilm!E11</f>
        <v>157.57142857142858</v>
      </c>
    </row>
    <row r="4089" spans="1:9" x14ac:dyDescent="0.25">
      <c r="A4089" t="s">
        <v>66</v>
      </c>
      <c r="B4089" t="s">
        <v>50</v>
      </c>
      <c r="C4089" t="s">
        <v>81</v>
      </c>
      <c r="D4089" t="s">
        <v>11</v>
      </c>
      <c r="E4089" t="s">
        <v>3</v>
      </c>
      <c r="F4089" s="19">
        <v>0.20833333333333301</v>
      </c>
      <c r="G4089" s="25">
        <v>5</v>
      </c>
      <c r="H4089" s="19" t="str">
        <f t="shared" si="72"/>
        <v>Gilmerton Bridge Toward Va Beach Summer Wednesday 5</v>
      </c>
      <c r="I4089" s="14">
        <f>+Gilm!E12</f>
        <v>486.14285714285711</v>
      </c>
    </row>
    <row r="4090" spans="1:9" x14ac:dyDescent="0.25">
      <c r="A4090" t="s">
        <v>66</v>
      </c>
      <c r="B4090" t="s">
        <v>50</v>
      </c>
      <c r="C4090" t="s">
        <v>81</v>
      </c>
      <c r="D4090" t="s">
        <v>11</v>
      </c>
      <c r="E4090" t="s">
        <v>3</v>
      </c>
      <c r="F4090" s="19">
        <v>0.25</v>
      </c>
      <c r="G4090" s="25">
        <v>6</v>
      </c>
      <c r="H4090" s="19" t="str">
        <f t="shared" si="72"/>
        <v>Gilmerton Bridge Toward Va Beach Summer Wednesday 6</v>
      </c>
      <c r="I4090" s="11">
        <f>+Gilm!E13</f>
        <v>1190.2857142857142</v>
      </c>
    </row>
    <row r="4091" spans="1:9" x14ac:dyDescent="0.25">
      <c r="A4091" t="s">
        <v>66</v>
      </c>
      <c r="B4091" t="s">
        <v>50</v>
      </c>
      <c r="C4091" t="s">
        <v>81</v>
      </c>
      <c r="D4091" t="s">
        <v>11</v>
      </c>
      <c r="E4091" t="s">
        <v>3</v>
      </c>
      <c r="F4091" s="19">
        <v>0.29166666666666702</v>
      </c>
      <c r="G4091" s="25">
        <v>7</v>
      </c>
      <c r="H4091" s="19" t="str">
        <f t="shared" si="72"/>
        <v>Gilmerton Bridge Toward Va Beach Summer Wednesday 7</v>
      </c>
      <c r="I4091" s="14">
        <f>+Gilm!E14</f>
        <v>1711.8571428571429</v>
      </c>
    </row>
    <row r="4092" spans="1:9" x14ac:dyDescent="0.25">
      <c r="A4092" t="s">
        <v>66</v>
      </c>
      <c r="B4092" t="s">
        <v>50</v>
      </c>
      <c r="C4092" t="s">
        <v>81</v>
      </c>
      <c r="D4092" t="s">
        <v>11</v>
      </c>
      <c r="E4092" t="s">
        <v>3</v>
      </c>
      <c r="F4092" s="19">
        <v>0.33333333333333298</v>
      </c>
      <c r="G4092" s="25">
        <v>8</v>
      </c>
      <c r="H4092" s="19" t="str">
        <f t="shared" si="72"/>
        <v>Gilmerton Bridge Toward Va Beach Summer Wednesday 8</v>
      </c>
      <c r="I4092" s="11">
        <f>+Gilm!E15</f>
        <v>1262.7142857142856</v>
      </c>
    </row>
    <row r="4093" spans="1:9" x14ac:dyDescent="0.25">
      <c r="A4093" t="s">
        <v>66</v>
      </c>
      <c r="B4093" t="s">
        <v>50</v>
      </c>
      <c r="C4093" t="s">
        <v>81</v>
      </c>
      <c r="D4093" t="s">
        <v>11</v>
      </c>
      <c r="E4093" t="s">
        <v>3</v>
      </c>
      <c r="F4093" s="19">
        <v>0.375</v>
      </c>
      <c r="G4093" s="25">
        <v>9</v>
      </c>
      <c r="H4093" s="19" t="str">
        <f t="shared" si="72"/>
        <v>Gilmerton Bridge Toward Va Beach Summer Wednesday 9</v>
      </c>
      <c r="I4093" s="14">
        <f>+Gilm!E16</f>
        <v>758.50000000000011</v>
      </c>
    </row>
    <row r="4094" spans="1:9" x14ac:dyDescent="0.25">
      <c r="A4094" t="s">
        <v>66</v>
      </c>
      <c r="B4094" t="s">
        <v>50</v>
      </c>
      <c r="C4094" t="s">
        <v>81</v>
      </c>
      <c r="D4094" t="s">
        <v>11</v>
      </c>
      <c r="E4094" t="s">
        <v>3</v>
      </c>
      <c r="F4094" s="19">
        <v>0.41666666666666702</v>
      </c>
      <c r="G4094" s="25">
        <v>10</v>
      </c>
      <c r="H4094" s="19" t="str">
        <f t="shared" si="72"/>
        <v>Gilmerton Bridge Toward Va Beach Summer Wednesday 10</v>
      </c>
      <c r="I4094" s="11">
        <f>+Gilm!E17</f>
        <v>744.92857142857133</v>
      </c>
    </row>
    <row r="4095" spans="1:9" x14ac:dyDescent="0.25">
      <c r="A4095" t="s">
        <v>66</v>
      </c>
      <c r="B4095" t="s">
        <v>50</v>
      </c>
      <c r="C4095" t="s">
        <v>81</v>
      </c>
      <c r="D4095" t="s">
        <v>11</v>
      </c>
      <c r="E4095" t="s">
        <v>3</v>
      </c>
      <c r="F4095" s="19">
        <v>0.45833333333333298</v>
      </c>
      <c r="G4095" s="25">
        <v>11</v>
      </c>
      <c r="H4095" s="19" t="str">
        <f t="shared" si="72"/>
        <v>Gilmerton Bridge Toward Va Beach Summer Wednesday 11</v>
      </c>
      <c r="I4095" s="14">
        <f>+Gilm!E18</f>
        <v>768.5</v>
      </c>
    </row>
    <row r="4096" spans="1:9" x14ac:dyDescent="0.25">
      <c r="A4096" t="s">
        <v>66</v>
      </c>
      <c r="B4096" t="s">
        <v>50</v>
      </c>
      <c r="C4096" t="s">
        <v>81</v>
      </c>
      <c r="D4096" t="s">
        <v>11</v>
      </c>
      <c r="E4096" t="s">
        <v>3</v>
      </c>
      <c r="F4096" s="19">
        <v>0.5</v>
      </c>
      <c r="G4096" s="25">
        <v>12</v>
      </c>
      <c r="H4096" s="19" t="str">
        <f t="shared" si="72"/>
        <v>Gilmerton Bridge Toward Va Beach Summer Wednesday 12</v>
      </c>
      <c r="I4096" s="11">
        <f>+Gilm!E19</f>
        <v>815.78571428571422</v>
      </c>
    </row>
    <row r="4097" spans="1:9" x14ac:dyDescent="0.25">
      <c r="A4097" t="s">
        <v>66</v>
      </c>
      <c r="B4097" t="s">
        <v>50</v>
      </c>
      <c r="C4097" t="s">
        <v>81</v>
      </c>
      <c r="D4097" t="s">
        <v>11</v>
      </c>
      <c r="E4097" t="s">
        <v>3</v>
      </c>
      <c r="F4097" s="19">
        <v>0.54166666666666696</v>
      </c>
      <c r="G4097" s="25">
        <v>13</v>
      </c>
      <c r="H4097" s="19" t="str">
        <f t="shared" si="72"/>
        <v>Gilmerton Bridge Toward Va Beach Summer Wednesday 13</v>
      </c>
      <c r="I4097" s="14">
        <f>+Gilm!E20</f>
        <v>894.28571428571433</v>
      </c>
    </row>
    <row r="4098" spans="1:9" x14ac:dyDescent="0.25">
      <c r="A4098" t="s">
        <v>66</v>
      </c>
      <c r="B4098" t="s">
        <v>50</v>
      </c>
      <c r="C4098" t="s">
        <v>81</v>
      </c>
      <c r="D4098" t="s">
        <v>11</v>
      </c>
      <c r="E4098" t="s">
        <v>3</v>
      </c>
      <c r="F4098" s="19">
        <v>0.58333333333333304</v>
      </c>
      <c r="G4098" s="25">
        <v>14</v>
      </c>
      <c r="H4098" s="19" t="str">
        <f t="shared" si="72"/>
        <v>Gilmerton Bridge Toward Va Beach Summer Wednesday 14</v>
      </c>
      <c r="I4098" s="11">
        <f>+Gilm!E21</f>
        <v>1040.7142857142858</v>
      </c>
    </row>
    <row r="4099" spans="1:9" x14ac:dyDescent="0.25">
      <c r="A4099" t="s">
        <v>66</v>
      </c>
      <c r="B4099" t="s">
        <v>50</v>
      </c>
      <c r="C4099" t="s">
        <v>81</v>
      </c>
      <c r="D4099" t="s">
        <v>11</v>
      </c>
      <c r="E4099" t="s">
        <v>3</v>
      </c>
      <c r="F4099" s="19">
        <v>0.625</v>
      </c>
      <c r="G4099" s="25">
        <v>15</v>
      </c>
      <c r="H4099" s="19" t="str">
        <f t="shared" si="72"/>
        <v>Gilmerton Bridge Toward Va Beach Summer Wednesday 15</v>
      </c>
      <c r="I4099" s="14">
        <f>+Gilm!E22</f>
        <v>1194.0714285714287</v>
      </c>
    </row>
    <row r="4100" spans="1:9" x14ac:dyDescent="0.25">
      <c r="A4100" t="s">
        <v>66</v>
      </c>
      <c r="B4100" t="s">
        <v>50</v>
      </c>
      <c r="C4100" t="s">
        <v>81</v>
      </c>
      <c r="D4100" t="s">
        <v>11</v>
      </c>
      <c r="E4100" t="s">
        <v>3</v>
      </c>
      <c r="F4100" s="19">
        <v>0.66666666666666696</v>
      </c>
      <c r="G4100" s="25">
        <v>16</v>
      </c>
      <c r="H4100" s="19" t="str">
        <f t="shared" si="72"/>
        <v>Gilmerton Bridge Toward Va Beach Summer Wednesday 16</v>
      </c>
      <c r="I4100" s="11">
        <f>+Gilm!E23</f>
        <v>1458.5714285714284</v>
      </c>
    </row>
    <row r="4101" spans="1:9" x14ac:dyDescent="0.25">
      <c r="A4101" t="s">
        <v>66</v>
      </c>
      <c r="B4101" t="s">
        <v>50</v>
      </c>
      <c r="C4101" t="s">
        <v>81</v>
      </c>
      <c r="D4101" t="s">
        <v>11</v>
      </c>
      <c r="E4101" t="s">
        <v>3</v>
      </c>
      <c r="F4101" s="19">
        <v>0.70833333333333304</v>
      </c>
      <c r="G4101" s="25">
        <v>17</v>
      </c>
      <c r="H4101" s="19" t="str">
        <f t="shared" ref="H4101:H4164" si="73">+CONCATENATE(A4101," ",C4101," ",D4101," ",E4101," ",G4101)</f>
        <v>Gilmerton Bridge Toward Va Beach Summer Wednesday 17</v>
      </c>
      <c r="I4101" s="14">
        <f>+Gilm!E24</f>
        <v>1293.1428571428571</v>
      </c>
    </row>
    <row r="4102" spans="1:9" x14ac:dyDescent="0.25">
      <c r="A4102" t="s">
        <v>66</v>
      </c>
      <c r="B4102" t="s">
        <v>50</v>
      </c>
      <c r="C4102" t="s">
        <v>81</v>
      </c>
      <c r="D4102" t="s">
        <v>11</v>
      </c>
      <c r="E4102" t="s">
        <v>3</v>
      </c>
      <c r="F4102" s="19">
        <v>0.75</v>
      </c>
      <c r="G4102" s="25">
        <v>18</v>
      </c>
      <c r="H4102" s="19" t="str">
        <f t="shared" si="73"/>
        <v>Gilmerton Bridge Toward Va Beach Summer Wednesday 18</v>
      </c>
      <c r="I4102" s="11">
        <f>+Gilm!E25</f>
        <v>918.78571428571422</v>
      </c>
    </row>
    <row r="4103" spans="1:9" x14ac:dyDescent="0.25">
      <c r="A4103" t="s">
        <v>66</v>
      </c>
      <c r="B4103" t="s">
        <v>50</v>
      </c>
      <c r="C4103" t="s">
        <v>81</v>
      </c>
      <c r="D4103" t="s">
        <v>11</v>
      </c>
      <c r="E4103" t="s">
        <v>3</v>
      </c>
      <c r="F4103" s="19">
        <v>0.79166666666666696</v>
      </c>
      <c r="G4103" s="25">
        <v>19</v>
      </c>
      <c r="H4103" s="19" t="str">
        <f t="shared" si="73"/>
        <v>Gilmerton Bridge Toward Va Beach Summer Wednesday 19</v>
      </c>
      <c r="I4103" s="14">
        <f>+Gilm!E26</f>
        <v>611.42857142857144</v>
      </c>
    </row>
    <row r="4104" spans="1:9" x14ac:dyDescent="0.25">
      <c r="A4104" t="s">
        <v>66</v>
      </c>
      <c r="B4104" t="s">
        <v>50</v>
      </c>
      <c r="C4104" t="s">
        <v>81</v>
      </c>
      <c r="D4104" t="s">
        <v>11</v>
      </c>
      <c r="E4104" t="s">
        <v>3</v>
      </c>
      <c r="F4104" s="19">
        <v>0.83333333333333304</v>
      </c>
      <c r="G4104" s="25">
        <v>20</v>
      </c>
      <c r="H4104" s="19" t="str">
        <f t="shared" si="73"/>
        <v>Gilmerton Bridge Toward Va Beach Summer Wednesday 20</v>
      </c>
      <c r="I4104" s="11">
        <f>+Gilm!E27</f>
        <v>549.14285714285711</v>
      </c>
    </row>
    <row r="4105" spans="1:9" x14ac:dyDescent="0.25">
      <c r="A4105" t="s">
        <v>66</v>
      </c>
      <c r="B4105" t="s">
        <v>50</v>
      </c>
      <c r="C4105" t="s">
        <v>81</v>
      </c>
      <c r="D4105" t="s">
        <v>11</v>
      </c>
      <c r="E4105" t="s">
        <v>3</v>
      </c>
      <c r="F4105" s="19">
        <v>0.875</v>
      </c>
      <c r="G4105" s="25">
        <v>21</v>
      </c>
      <c r="H4105" s="19" t="str">
        <f t="shared" si="73"/>
        <v>Gilmerton Bridge Toward Va Beach Summer Wednesday 21</v>
      </c>
      <c r="I4105" s="14">
        <f>+Gilm!E28</f>
        <v>476.64285714285711</v>
      </c>
    </row>
    <row r="4106" spans="1:9" x14ac:dyDescent="0.25">
      <c r="A4106" t="s">
        <v>66</v>
      </c>
      <c r="B4106" t="s">
        <v>50</v>
      </c>
      <c r="C4106" t="s">
        <v>81</v>
      </c>
      <c r="D4106" t="s">
        <v>11</v>
      </c>
      <c r="E4106" t="s">
        <v>3</v>
      </c>
      <c r="F4106" s="19">
        <v>0.91666666666666696</v>
      </c>
      <c r="G4106" s="25">
        <v>22</v>
      </c>
      <c r="H4106" s="19" t="str">
        <f t="shared" si="73"/>
        <v>Gilmerton Bridge Toward Va Beach Summer Wednesday 22</v>
      </c>
      <c r="I4106" s="11">
        <f>+Gilm!E29</f>
        <v>344.78571428571428</v>
      </c>
    </row>
    <row r="4107" spans="1:9" ht="15.75" thickBot="1" x14ac:dyDescent="0.3">
      <c r="A4107" t="s">
        <v>66</v>
      </c>
      <c r="B4107" t="s">
        <v>50</v>
      </c>
      <c r="C4107" t="s">
        <v>81</v>
      </c>
      <c r="D4107" t="s">
        <v>11</v>
      </c>
      <c r="E4107" t="s">
        <v>3</v>
      </c>
      <c r="F4107" s="19">
        <v>0.95833333333333304</v>
      </c>
      <c r="G4107" s="25">
        <v>23</v>
      </c>
      <c r="H4107" s="19" t="str">
        <f t="shared" si="73"/>
        <v>Gilmerton Bridge Toward Va Beach Summer Wednesday 23</v>
      </c>
      <c r="I4107" s="16">
        <f>+Gilm!E30</f>
        <v>208.92857142857142</v>
      </c>
    </row>
    <row r="4108" spans="1:9" x14ac:dyDescent="0.25">
      <c r="A4108" t="s">
        <v>66</v>
      </c>
      <c r="B4108" t="s">
        <v>50</v>
      </c>
      <c r="C4108" t="s">
        <v>81</v>
      </c>
      <c r="D4108" t="s">
        <v>11</v>
      </c>
      <c r="E4108" t="s">
        <v>4</v>
      </c>
      <c r="F4108" s="19">
        <v>0</v>
      </c>
      <c r="G4108" s="25">
        <v>0</v>
      </c>
      <c r="H4108" s="19" t="str">
        <f t="shared" si="73"/>
        <v>Gilmerton Bridge Toward Va Beach Summer Thursday 0</v>
      </c>
      <c r="I4108" s="11">
        <f>+Gilm!F7</f>
        <v>121.30769230769232</v>
      </c>
    </row>
    <row r="4109" spans="1:9" x14ac:dyDescent="0.25">
      <c r="A4109" t="s">
        <v>66</v>
      </c>
      <c r="B4109" t="s">
        <v>50</v>
      </c>
      <c r="C4109" t="s">
        <v>81</v>
      </c>
      <c r="D4109" t="s">
        <v>11</v>
      </c>
      <c r="E4109" t="s">
        <v>4</v>
      </c>
      <c r="F4109" s="19">
        <v>4.1666666666666664E-2</v>
      </c>
      <c r="G4109" s="25">
        <v>1</v>
      </c>
      <c r="H4109" s="19" t="str">
        <f t="shared" si="73"/>
        <v>Gilmerton Bridge Toward Va Beach Summer Thursday 1</v>
      </c>
      <c r="I4109" s="14">
        <f>+Gilm!F8</f>
        <v>85.307692307692292</v>
      </c>
    </row>
    <row r="4110" spans="1:9" x14ac:dyDescent="0.25">
      <c r="A4110" t="s">
        <v>66</v>
      </c>
      <c r="B4110" t="s">
        <v>50</v>
      </c>
      <c r="C4110" t="s">
        <v>81</v>
      </c>
      <c r="D4110" t="s">
        <v>11</v>
      </c>
      <c r="E4110" t="s">
        <v>4</v>
      </c>
      <c r="F4110" s="19">
        <v>8.3333333333333329E-2</v>
      </c>
      <c r="G4110" s="25">
        <v>2</v>
      </c>
      <c r="H4110" s="19" t="str">
        <f t="shared" si="73"/>
        <v>Gilmerton Bridge Toward Va Beach Summer Thursday 2</v>
      </c>
      <c r="I4110" s="11">
        <f>+Gilm!F9</f>
        <v>81.230769230769226</v>
      </c>
    </row>
    <row r="4111" spans="1:9" x14ac:dyDescent="0.25">
      <c r="A4111" t="s">
        <v>66</v>
      </c>
      <c r="B4111" t="s">
        <v>50</v>
      </c>
      <c r="C4111" t="s">
        <v>81</v>
      </c>
      <c r="D4111" t="s">
        <v>11</v>
      </c>
      <c r="E4111" t="s">
        <v>4</v>
      </c>
      <c r="F4111" s="19">
        <v>0.125</v>
      </c>
      <c r="G4111" s="25">
        <v>3</v>
      </c>
      <c r="H4111" s="19" t="str">
        <f t="shared" si="73"/>
        <v>Gilmerton Bridge Toward Va Beach Summer Thursday 3</v>
      </c>
      <c r="I4111" s="14">
        <f>+Gilm!F10</f>
        <v>111.69230769230768</v>
      </c>
    </row>
    <row r="4112" spans="1:9" x14ac:dyDescent="0.25">
      <c r="A4112" t="s">
        <v>66</v>
      </c>
      <c r="B4112" t="s">
        <v>50</v>
      </c>
      <c r="C4112" t="s">
        <v>81</v>
      </c>
      <c r="D4112" t="s">
        <v>11</v>
      </c>
      <c r="E4112" t="s">
        <v>4</v>
      </c>
      <c r="F4112" s="19">
        <v>0.16666666666666699</v>
      </c>
      <c r="G4112" s="25">
        <v>4</v>
      </c>
      <c r="H4112" s="19" t="str">
        <f t="shared" si="73"/>
        <v>Gilmerton Bridge Toward Va Beach Summer Thursday 4</v>
      </c>
      <c r="I4112" s="11">
        <f>+Gilm!F11</f>
        <v>159.92307692307691</v>
      </c>
    </row>
    <row r="4113" spans="1:9" x14ac:dyDescent="0.25">
      <c r="A4113" t="s">
        <v>66</v>
      </c>
      <c r="B4113" t="s">
        <v>50</v>
      </c>
      <c r="C4113" t="s">
        <v>81</v>
      </c>
      <c r="D4113" t="s">
        <v>11</v>
      </c>
      <c r="E4113" t="s">
        <v>4</v>
      </c>
      <c r="F4113" s="19">
        <v>0.20833333333333301</v>
      </c>
      <c r="G4113" s="25">
        <v>5</v>
      </c>
      <c r="H4113" s="19" t="str">
        <f t="shared" si="73"/>
        <v>Gilmerton Bridge Toward Va Beach Summer Thursday 5</v>
      </c>
      <c r="I4113" s="14">
        <f>+Gilm!F12</f>
        <v>484.23076923076917</v>
      </c>
    </row>
    <row r="4114" spans="1:9" x14ac:dyDescent="0.25">
      <c r="A4114" t="s">
        <v>66</v>
      </c>
      <c r="B4114" t="s">
        <v>50</v>
      </c>
      <c r="C4114" t="s">
        <v>81</v>
      </c>
      <c r="D4114" t="s">
        <v>11</v>
      </c>
      <c r="E4114" t="s">
        <v>4</v>
      </c>
      <c r="F4114" s="19">
        <v>0.25</v>
      </c>
      <c r="G4114" s="25">
        <v>6</v>
      </c>
      <c r="H4114" s="19" t="str">
        <f t="shared" si="73"/>
        <v>Gilmerton Bridge Toward Va Beach Summer Thursday 6</v>
      </c>
      <c r="I4114" s="11">
        <f>+Gilm!F13</f>
        <v>1197</v>
      </c>
    </row>
    <row r="4115" spans="1:9" x14ac:dyDescent="0.25">
      <c r="A4115" t="s">
        <v>66</v>
      </c>
      <c r="B4115" t="s">
        <v>50</v>
      </c>
      <c r="C4115" t="s">
        <v>81</v>
      </c>
      <c r="D4115" t="s">
        <v>11</v>
      </c>
      <c r="E4115" t="s">
        <v>4</v>
      </c>
      <c r="F4115" s="19">
        <v>0.29166666666666702</v>
      </c>
      <c r="G4115" s="25">
        <v>7</v>
      </c>
      <c r="H4115" s="19" t="str">
        <f t="shared" si="73"/>
        <v>Gilmerton Bridge Toward Va Beach Summer Thursday 7</v>
      </c>
      <c r="I4115" s="14">
        <f>+Gilm!F14</f>
        <v>1706.7692307692307</v>
      </c>
    </row>
    <row r="4116" spans="1:9" x14ac:dyDescent="0.25">
      <c r="A4116" t="s">
        <v>66</v>
      </c>
      <c r="B4116" t="s">
        <v>50</v>
      </c>
      <c r="C4116" t="s">
        <v>81</v>
      </c>
      <c r="D4116" t="s">
        <v>11</v>
      </c>
      <c r="E4116" t="s">
        <v>4</v>
      </c>
      <c r="F4116" s="19">
        <v>0.33333333333333298</v>
      </c>
      <c r="G4116" s="25">
        <v>8</v>
      </c>
      <c r="H4116" s="19" t="str">
        <f t="shared" si="73"/>
        <v>Gilmerton Bridge Toward Va Beach Summer Thursday 8</v>
      </c>
      <c r="I4116" s="11">
        <f>+Gilm!F15</f>
        <v>1308.1538461538462</v>
      </c>
    </row>
    <row r="4117" spans="1:9" x14ac:dyDescent="0.25">
      <c r="A4117" t="s">
        <v>66</v>
      </c>
      <c r="B4117" t="s">
        <v>50</v>
      </c>
      <c r="C4117" t="s">
        <v>81</v>
      </c>
      <c r="D4117" t="s">
        <v>11</v>
      </c>
      <c r="E4117" t="s">
        <v>4</v>
      </c>
      <c r="F4117" s="19">
        <v>0.375</v>
      </c>
      <c r="G4117" s="25">
        <v>9</v>
      </c>
      <c r="H4117" s="19" t="str">
        <f t="shared" si="73"/>
        <v>Gilmerton Bridge Toward Va Beach Summer Thursday 9</v>
      </c>
      <c r="I4117" s="14">
        <f>+Gilm!F16</f>
        <v>793.69230769230762</v>
      </c>
    </row>
    <row r="4118" spans="1:9" x14ac:dyDescent="0.25">
      <c r="A4118" t="s">
        <v>66</v>
      </c>
      <c r="B4118" t="s">
        <v>50</v>
      </c>
      <c r="C4118" t="s">
        <v>81</v>
      </c>
      <c r="D4118" t="s">
        <v>11</v>
      </c>
      <c r="E4118" t="s">
        <v>4</v>
      </c>
      <c r="F4118" s="19">
        <v>0.41666666666666702</v>
      </c>
      <c r="G4118" s="25">
        <v>10</v>
      </c>
      <c r="H4118" s="19" t="str">
        <f t="shared" si="73"/>
        <v>Gilmerton Bridge Toward Va Beach Summer Thursday 10</v>
      </c>
      <c r="I4118" s="11">
        <f>+Gilm!F17</f>
        <v>844.69230769230774</v>
      </c>
    </row>
    <row r="4119" spans="1:9" x14ac:dyDescent="0.25">
      <c r="A4119" t="s">
        <v>66</v>
      </c>
      <c r="B4119" t="s">
        <v>50</v>
      </c>
      <c r="C4119" t="s">
        <v>81</v>
      </c>
      <c r="D4119" t="s">
        <v>11</v>
      </c>
      <c r="E4119" t="s">
        <v>4</v>
      </c>
      <c r="F4119" s="19">
        <v>0.45833333333333298</v>
      </c>
      <c r="G4119" s="25">
        <v>11</v>
      </c>
      <c r="H4119" s="19" t="str">
        <f t="shared" si="73"/>
        <v>Gilmerton Bridge Toward Va Beach Summer Thursday 11</v>
      </c>
      <c r="I4119" s="14">
        <f>+Gilm!F18</f>
        <v>793.53846153846155</v>
      </c>
    </row>
    <row r="4120" spans="1:9" x14ac:dyDescent="0.25">
      <c r="A4120" t="s">
        <v>66</v>
      </c>
      <c r="B4120" t="s">
        <v>50</v>
      </c>
      <c r="C4120" t="s">
        <v>81</v>
      </c>
      <c r="D4120" t="s">
        <v>11</v>
      </c>
      <c r="E4120" t="s">
        <v>4</v>
      </c>
      <c r="F4120" s="19">
        <v>0.5</v>
      </c>
      <c r="G4120" s="25">
        <v>12</v>
      </c>
      <c r="H4120" s="19" t="str">
        <f t="shared" si="73"/>
        <v>Gilmerton Bridge Toward Va Beach Summer Thursday 12</v>
      </c>
      <c r="I4120" s="11">
        <f>+Gilm!F19</f>
        <v>818.53846153846143</v>
      </c>
    </row>
    <row r="4121" spans="1:9" x14ac:dyDescent="0.25">
      <c r="A4121" t="s">
        <v>66</v>
      </c>
      <c r="B4121" t="s">
        <v>50</v>
      </c>
      <c r="C4121" t="s">
        <v>81</v>
      </c>
      <c r="D4121" t="s">
        <v>11</v>
      </c>
      <c r="E4121" t="s">
        <v>4</v>
      </c>
      <c r="F4121" s="19">
        <v>0.54166666666666696</v>
      </c>
      <c r="G4121" s="25">
        <v>13</v>
      </c>
      <c r="H4121" s="19" t="str">
        <f t="shared" si="73"/>
        <v>Gilmerton Bridge Toward Va Beach Summer Thursday 13</v>
      </c>
      <c r="I4121" s="14">
        <f>+Gilm!F20</f>
        <v>892.07692307692309</v>
      </c>
    </row>
    <row r="4122" spans="1:9" x14ac:dyDescent="0.25">
      <c r="A4122" t="s">
        <v>66</v>
      </c>
      <c r="B4122" t="s">
        <v>50</v>
      </c>
      <c r="C4122" t="s">
        <v>81</v>
      </c>
      <c r="D4122" t="s">
        <v>11</v>
      </c>
      <c r="E4122" t="s">
        <v>4</v>
      </c>
      <c r="F4122" s="19">
        <v>0.58333333333333304</v>
      </c>
      <c r="G4122" s="25">
        <v>14</v>
      </c>
      <c r="H4122" s="19" t="str">
        <f t="shared" si="73"/>
        <v>Gilmerton Bridge Toward Va Beach Summer Thursday 14</v>
      </c>
      <c r="I4122" s="11">
        <f>+Gilm!F21</f>
        <v>1071.9230769230769</v>
      </c>
    </row>
    <row r="4123" spans="1:9" x14ac:dyDescent="0.25">
      <c r="A4123" t="s">
        <v>66</v>
      </c>
      <c r="B4123" t="s">
        <v>50</v>
      </c>
      <c r="C4123" t="s">
        <v>81</v>
      </c>
      <c r="D4123" t="s">
        <v>11</v>
      </c>
      <c r="E4123" t="s">
        <v>4</v>
      </c>
      <c r="F4123" s="19">
        <v>0.625</v>
      </c>
      <c r="G4123" s="25">
        <v>15</v>
      </c>
      <c r="H4123" s="19" t="str">
        <f t="shared" si="73"/>
        <v>Gilmerton Bridge Toward Va Beach Summer Thursday 15</v>
      </c>
      <c r="I4123" s="14">
        <f>+Gilm!F22</f>
        <v>1231.2307692307693</v>
      </c>
    </row>
    <row r="4124" spans="1:9" x14ac:dyDescent="0.25">
      <c r="A4124" t="s">
        <v>66</v>
      </c>
      <c r="B4124" t="s">
        <v>50</v>
      </c>
      <c r="C4124" t="s">
        <v>81</v>
      </c>
      <c r="D4124" t="s">
        <v>11</v>
      </c>
      <c r="E4124" t="s">
        <v>4</v>
      </c>
      <c r="F4124" s="19">
        <v>0.66666666666666696</v>
      </c>
      <c r="G4124" s="25">
        <v>16</v>
      </c>
      <c r="H4124" s="19" t="str">
        <f t="shared" si="73"/>
        <v>Gilmerton Bridge Toward Va Beach Summer Thursday 16</v>
      </c>
      <c r="I4124" s="11">
        <f>+Gilm!F23</f>
        <v>1585.0769230769231</v>
      </c>
    </row>
    <row r="4125" spans="1:9" x14ac:dyDescent="0.25">
      <c r="A4125" t="s">
        <v>66</v>
      </c>
      <c r="B4125" t="s">
        <v>50</v>
      </c>
      <c r="C4125" t="s">
        <v>81</v>
      </c>
      <c r="D4125" t="s">
        <v>11</v>
      </c>
      <c r="E4125" t="s">
        <v>4</v>
      </c>
      <c r="F4125" s="19">
        <v>0.70833333333333304</v>
      </c>
      <c r="G4125" s="25">
        <v>17</v>
      </c>
      <c r="H4125" s="19" t="str">
        <f t="shared" si="73"/>
        <v>Gilmerton Bridge Toward Va Beach Summer Thursday 17</v>
      </c>
      <c r="I4125" s="14">
        <f>+Gilm!F24</f>
        <v>1367.1538461538462</v>
      </c>
    </row>
    <row r="4126" spans="1:9" x14ac:dyDescent="0.25">
      <c r="A4126" t="s">
        <v>66</v>
      </c>
      <c r="B4126" t="s">
        <v>50</v>
      </c>
      <c r="C4126" t="s">
        <v>81</v>
      </c>
      <c r="D4126" t="s">
        <v>11</v>
      </c>
      <c r="E4126" t="s">
        <v>4</v>
      </c>
      <c r="F4126" s="19">
        <v>0.75</v>
      </c>
      <c r="G4126" s="25">
        <v>18</v>
      </c>
      <c r="H4126" s="19" t="str">
        <f t="shared" si="73"/>
        <v>Gilmerton Bridge Toward Va Beach Summer Thursday 18</v>
      </c>
      <c r="I4126" s="11">
        <f>+Gilm!F25</f>
        <v>1024.3076923076922</v>
      </c>
    </row>
    <row r="4127" spans="1:9" x14ac:dyDescent="0.25">
      <c r="A4127" t="s">
        <v>66</v>
      </c>
      <c r="B4127" t="s">
        <v>50</v>
      </c>
      <c r="C4127" t="s">
        <v>81</v>
      </c>
      <c r="D4127" t="s">
        <v>11</v>
      </c>
      <c r="E4127" t="s">
        <v>4</v>
      </c>
      <c r="F4127" s="19">
        <v>0.79166666666666696</v>
      </c>
      <c r="G4127" s="25">
        <v>19</v>
      </c>
      <c r="H4127" s="19" t="str">
        <f t="shared" si="73"/>
        <v>Gilmerton Bridge Toward Va Beach Summer Thursday 19</v>
      </c>
      <c r="I4127" s="14">
        <f>+Gilm!F26</f>
        <v>662.23076923076928</v>
      </c>
    </row>
    <row r="4128" spans="1:9" x14ac:dyDescent="0.25">
      <c r="A4128" t="s">
        <v>66</v>
      </c>
      <c r="B4128" t="s">
        <v>50</v>
      </c>
      <c r="C4128" t="s">
        <v>81</v>
      </c>
      <c r="D4128" t="s">
        <v>11</v>
      </c>
      <c r="E4128" t="s">
        <v>4</v>
      </c>
      <c r="F4128" s="19">
        <v>0.83333333333333304</v>
      </c>
      <c r="G4128" s="25">
        <v>20</v>
      </c>
      <c r="H4128" s="19" t="str">
        <f t="shared" si="73"/>
        <v>Gilmerton Bridge Toward Va Beach Summer Thursday 20</v>
      </c>
      <c r="I4128" s="11">
        <f>+Gilm!F27</f>
        <v>557.30769230769226</v>
      </c>
    </row>
    <row r="4129" spans="1:9" x14ac:dyDescent="0.25">
      <c r="A4129" t="s">
        <v>66</v>
      </c>
      <c r="B4129" t="s">
        <v>50</v>
      </c>
      <c r="C4129" t="s">
        <v>81</v>
      </c>
      <c r="D4129" t="s">
        <v>11</v>
      </c>
      <c r="E4129" t="s">
        <v>4</v>
      </c>
      <c r="F4129" s="19">
        <v>0.875</v>
      </c>
      <c r="G4129" s="25">
        <v>21</v>
      </c>
      <c r="H4129" s="19" t="str">
        <f t="shared" si="73"/>
        <v>Gilmerton Bridge Toward Va Beach Summer Thursday 21</v>
      </c>
      <c r="I4129" s="14">
        <f>+Gilm!F28</f>
        <v>499.84615384615387</v>
      </c>
    </row>
    <row r="4130" spans="1:9" x14ac:dyDescent="0.25">
      <c r="A4130" t="s">
        <v>66</v>
      </c>
      <c r="B4130" t="s">
        <v>50</v>
      </c>
      <c r="C4130" t="s">
        <v>81</v>
      </c>
      <c r="D4130" t="s">
        <v>11</v>
      </c>
      <c r="E4130" t="s">
        <v>4</v>
      </c>
      <c r="F4130" s="19">
        <v>0.91666666666666696</v>
      </c>
      <c r="G4130" s="25">
        <v>22</v>
      </c>
      <c r="H4130" s="19" t="str">
        <f t="shared" si="73"/>
        <v>Gilmerton Bridge Toward Va Beach Summer Thursday 22</v>
      </c>
      <c r="I4130" s="11">
        <f>+Gilm!F29</f>
        <v>386.23076923076923</v>
      </c>
    </row>
    <row r="4131" spans="1:9" ht="15.75" thickBot="1" x14ac:dyDescent="0.3">
      <c r="A4131" t="s">
        <v>66</v>
      </c>
      <c r="B4131" t="s">
        <v>50</v>
      </c>
      <c r="C4131" t="s">
        <v>81</v>
      </c>
      <c r="D4131" t="s">
        <v>11</v>
      </c>
      <c r="E4131" t="s">
        <v>4</v>
      </c>
      <c r="F4131" s="19">
        <v>0.95833333333333304</v>
      </c>
      <c r="G4131" s="25">
        <v>23</v>
      </c>
      <c r="H4131" s="19" t="str">
        <f t="shared" si="73"/>
        <v>Gilmerton Bridge Toward Va Beach Summer Thursday 23</v>
      </c>
      <c r="I4131" s="16">
        <f>+Gilm!F30</f>
        <v>234.46153846153845</v>
      </c>
    </row>
    <row r="4132" spans="1:9" x14ac:dyDescent="0.25">
      <c r="A4132" t="s">
        <v>66</v>
      </c>
      <c r="B4132" t="s">
        <v>50</v>
      </c>
      <c r="C4132" t="s">
        <v>81</v>
      </c>
      <c r="D4132" t="s">
        <v>11</v>
      </c>
      <c r="E4132" t="s">
        <v>5</v>
      </c>
      <c r="F4132" s="19">
        <v>0</v>
      </c>
      <c r="G4132" s="25">
        <v>0</v>
      </c>
      <c r="H4132" s="19" t="str">
        <f t="shared" si="73"/>
        <v>Gilmerton Bridge Toward Va Beach Summer Friday 0</v>
      </c>
      <c r="I4132" s="11">
        <f>+Gilm!G7</f>
        <v>138</v>
      </c>
    </row>
    <row r="4133" spans="1:9" x14ac:dyDescent="0.25">
      <c r="A4133" t="s">
        <v>66</v>
      </c>
      <c r="B4133" t="s">
        <v>50</v>
      </c>
      <c r="C4133" t="s">
        <v>81</v>
      </c>
      <c r="D4133" t="s">
        <v>11</v>
      </c>
      <c r="E4133" t="s">
        <v>5</v>
      </c>
      <c r="F4133" s="19">
        <v>4.1666666666666664E-2</v>
      </c>
      <c r="G4133" s="25">
        <v>1</v>
      </c>
      <c r="H4133" s="19" t="str">
        <f t="shared" si="73"/>
        <v>Gilmerton Bridge Toward Va Beach Summer Friday 1</v>
      </c>
      <c r="I4133" s="14">
        <f>+Gilm!G8</f>
        <v>98.384615384615387</v>
      </c>
    </row>
    <row r="4134" spans="1:9" x14ac:dyDescent="0.25">
      <c r="A4134" t="s">
        <v>66</v>
      </c>
      <c r="B4134" t="s">
        <v>50</v>
      </c>
      <c r="C4134" t="s">
        <v>81</v>
      </c>
      <c r="D4134" t="s">
        <v>11</v>
      </c>
      <c r="E4134" t="s">
        <v>5</v>
      </c>
      <c r="F4134" s="19">
        <v>8.3333333333333329E-2</v>
      </c>
      <c r="G4134" s="25">
        <v>2</v>
      </c>
      <c r="H4134" s="19" t="str">
        <f t="shared" si="73"/>
        <v>Gilmerton Bridge Toward Va Beach Summer Friday 2</v>
      </c>
      <c r="I4134" s="11">
        <f>+Gilm!G9</f>
        <v>93.538461538461533</v>
      </c>
    </row>
    <row r="4135" spans="1:9" x14ac:dyDescent="0.25">
      <c r="A4135" t="s">
        <v>66</v>
      </c>
      <c r="B4135" t="s">
        <v>50</v>
      </c>
      <c r="C4135" t="s">
        <v>81</v>
      </c>
      <c r="D4135" t="s">
        <v>11</v>
      </c>
      <c r="E4135" t="s">
        <v>5</v>
      </c>
      <c r="F4135" s="19">
        <v>0.125</v>
      </c>
      <c r="G4135" s="25">
        <v>3</v>
      </c>
      <c r="H4135" s="19" t="str">
        <f t="shared" si="73"/>
        <v>Gilmerton Bridge Toward Va Beach Summer Friday 3</v>
      </c>
      <c r="I4135" s="14">
        <f>+Gilm!G10</f>
        <v>97.923076923076934</v>
      </c>
    </row>
    <row r="4136" spans="1:9" x14ac:dyDescent="0.25">
      <c r="A4136" t="s">
        <v>66</v>
      </c>
      <c r="B4136" t="s">
        <v>50</v>
      </c>
      <c r="C4136" t="s">
        <v>81</v>
      </c>
      <c r="D4136" t="s">
        <v>11</v>
      </c>
      <c r="E4136" t="s">
        <v>5</v>
      </c>
      <c r="F4136" s="19">
        <v>0.16666666666666699</v>
      </c>
      <c r="G4136" s="25">
        <v>4</v>
      </c>
      <c r="H4136" s="19" t="str">
        <f t="shared" si="73"/>
        <v>Gilmerton Bridge Toward Va Beach Summer Friday 4</v>
      </c>
      <c r="I4136" s="11">
        <f>+Gilm!G11</f>
        <v>159.76923076923077</v>
      </c>
    </row>
    <row r="4137" spans="1:9" x14ac:dyDescent="0.25">
      <c r="A4137" t="s">
        <v>66</v>
      </c>
      <c r="B4137" t="s">
        <v>50</v>
      </c>
      <c r="C4137" t="s">
        <v>81</v>
      </c>
      <c r="D4137" t="s">
        <v>11</v>
      </c>
      <c r="E4137" t="s">
        <v>5</v>
      </c>
      <c r="F4137" s="19">
        <v>0.20833333333333301</v>
      </c>
      <c r="G4137" s="25">
        <v>5</v>
      </c>
      <c r="H4137" s="19" t="str">
        <f t="shared" si="73"/>
        <v>Gilmerton Bridge Toward Va Beach Summer Friday 5</v>
      </c>
      <c r="I4137" s="14">
        <f>+Gilm!G12</f>
        <v>465.69230769230774</v>
      </c>
    </row>
    <row r="4138" spans="1:9" x14ac:dyDescent="0.25">
      <c r="A4138" t="s">
        <v>66</v>
      </c>
      <c r="B4138" t="s">
        <v>50</v>
      </c>
      <c r="C4138" t="s">
        <v>81</v>
      </c>
      <c r="D4138" t="s">
        <v>11</v>
      </c>
      <c r="E4138" t="s">
        <v>5</v>
      </c>
      <c r="F4138" s="19">
        <v>0.25</v>
      </c>
      <c r="G4138" s="25">
        <v>6</v>
      </c>
      <c r="H4138" s="19" t="str">
        <f t="shared" si="73"/>
        <v>Gilmerton Bridge Toward Va Beach Summer Friday 6</v>
      </c>
      <c r="I4138" s="11">
        <f>+Gilm!G13</f>
        <v>1154.1538461538462</v>
      </c>
    </row>
    <row r="4139" spans="1:9" x14ac:dyDescent="0.25">
      <c r="A4139" t="s">
        <v>66</v>
      </c>
      <c r="B4139" t="s">
        <v>50</v>
      </c>
      <c r="C4139" t="s">
        <v>81</v>
      </c>
      <c r="D4139" t="s">
        <v>11</v>
      </c>
      <c r="E4139" t="s">
        <v>5</v>
      </c>
      <c r="F4139" s="19">
        <v>0.29166666666666702</v>
      </c>
      <c r="G4139" s="25">
        <v>7</v>
      </c>
      <c r="H4139" s="19" t="str">
        <f t="shared" si="73"/>
        <v>Gilmerton Bridge Toward Va Beach Summer Friday 7</v>
      </c>
      <c r="I4139" s="14">
        <f>+Gilm!G14</f>
        <v>1554.0769230769229</v>
      </c>
    </row>
    <row r="4140" spans="1:9" x14ac:dyDescent="0.25">
      <c r="A4140" t="s">
        <v>66</v>
      </c>
      <c r="B4140" t="s">
        <v>50</v>
      </c>
      <c r="C4140" t="s">
        <v>81</v>
      </c>
      <c r="D4140" t="s">
        <v>11</v>
      </c>
      <c r="E4140" t="s">
        <v>5</v>
      </c>
      <c r="F4140" s="19">
        <v>0.33333333333333298</v>
      </c>
      <c r="G4140" s="25">
        <v>8</v>
      </c>
      <c r="H4140" s="19" t="str">
        <f t="shared" si="73"/>
        <v>Gilmerton Bridge Toward Va Beach Summer Friday 8</v>
      </c>
      <c r="I4140" s="11">
        <f>+Gilm!G15</f>
        <v>1134.0769230769231</v>
      </c>
    </row>
    <row r="4141" spans="1:9" x14ac:dyDescent="0.25">
      <c r="A4141" t="s">
        <v>66</v>
      </c>
      <c r="B4141" t="s">
        <v>50</v>
      </c>
      <c r="C4141" t="s">
        <v>81</v>
      </c>
      <c r="D4141" t="s">
        <v>11</v>
      </c>
      <c r="E4141" t="s">
        <v>5</v>
      </c>
      <c r="F4141" s="19">
        <v>0.375</v>
      </c>
      <c r="G4141" s="25">
        <v>9</v>
      </c>
      <c r="H4141" s="19" t="str">
        <f t="shared" si="73"/>
        <v>Gilmerton Bridge Toward Va Beach Summer Friday 9</v>
      </c>
      <c r="I4141" s="14">
        <f>+Gilm!G16</f>
        <v>831.07692307692309</v>
      </c>
    </row>
    <row r="4142" spans="1:9" x14ac:dyDescent="0.25">
      <c r="A4142" t="s">
        <v>66</v>
      </c>
      <c r="B4142" t="s">
        <v>50</v>
      </c>
      <c r="C4142" t="s">
        <v>81</v>
      </c>
      <c r="D4142" t="s">
        <v>11</v>
      </c>
      <c r="E4142" t="s">
        <v>5</v>
      </c>
      <c r="F4142" s="19">
        <v>0.41666666666666702</v>
      </c>
      <c r="G4142" s="25">
        <v>10</v>
      </c>
      <c r="H4142" s="19" t="str">
        <f t="shared" si="73"/>
        <v>Gilmerton Bridge Toward Va Beach Summer Friday 10</v>
      </c>
      <c r="I4142" s="11">
        <f>+Gilm!G17</f>
        <v>886.61538461538464</v>
      </c>
    </row>
    <row r="4143" spans="1:9" x14ac:dyDescent="0.25">
      <c r="A4143" t="s">
        <v>66</v>
      </c>
      <c r="B4143" t="s">
        <v>50</v>
      </c>
      <c r="C4143" t="s">
        <v>81</v>
      </c>
      <c r="D4143" t="s">
        <v>11</v>
      </c>
      <c r="E4143" t="s">
        <v>5</v>
      </c>
      <c r="F4143" s="19">
        <v>0.45833333333333298</v>
      </c>
      <c r="G4143" s="25">
        <v>11</v>
      </c>
      <c r="H4143" s="19" t="str">
        <f t="shared" si="73"/>
        <v>Gilmerton Bridge Toward Va Beach Summer Friday 11</v>
      </c>
      <c r="I4143" s="14">
        <f>+Gilm!G18</f>
        <v>951.92307692307691</v>
      </c>
    </row>
    <row r="4144" spans="1:9" x14ac:dyDescent="0.25">
      <c r="A4144" t="s">
        <v>66</v>
      </c>
      <c r="B4144" t="s">
        <v>50</v>
      </c>
      <c r="C4144" t="s">
        <v>81</v>
      </c>
      <c r="D4144" t="s">
        <v>11</v>
      </c>
      <c r="E4144" t="s">
        <v>5</v>
      </c>
      <c r="F4144" s="19">
        <v>0.5</v>
      </c>
      <c r="G4144" s="25">
        <v>12</v>
      </c>
      <c r="H4144" s="19" t="str">
        <f t="shared" si="73"/>
        <v>Gilmerton Bridge Toward Va Beach Summer Friday 12</v>
      </c>
      <c r="I4144" s="11">
        <f>+Gilm!G19</f>
        <v>939.84615384615381</v>
      </c>
    </row>
    <row r="4145" spans="1:9" x14ac:dyDescent="0.25">
      <c r="A4145" t="s">
        <v>66</v>
      </c>
      <c r="B4145" t="s">
        <v>50</v>
      </c>
      <c r="C4145" t="s">
        <v>81</v>
      </c>
      <c r="D4145" t="s">
        <v>11</v>
      </c>
      <c r="E4145" t="s">
        <v>5</v>
      </c>
      <c r="F4145" s="19">
        <v>0.54166666666666696</v>
      </c>
      <c r="G4145" s="25">
        <v>13</v>
      </c>
      <c r="H4145" s="19" t="str">
        <f t="shared" si="73"/>
        <v>Gilmerton Bridge Toward Va Beach Summer Friday 13</v>
      </c>
      <c r="I4145" s="14">
        <f>+Gilm!G20</f>
        <v>1019.5384615384614</v>
      </c>
    </row>
    <row r="4146" spans="1:9" x14ac:dyDescent="0.25">
      <c r="A4146" t="s">
        <v>66</v>
      </c>
      <c r="B4146" t="s">
        <v>50</v>
      </c>
      <c r="C4146" t="s">
        <v>81</v>
      </c>
      <c r="D4146" t="s">
        <v>11</v>
      </c>
      <c r="E4146" t="s">
        <v>5</v>
      </c>
      <c r="F4146" s="19">
        <v>0.58333333333333304</v>
      </c>
      <c r="G4146" s="25">
        <v>14</v>
      </c>
      <c r="H4146" s="19" t="str">
        <f t="shared" si="73"/>
        <v>Gilmerton Bridge Toward Va Beach Summer Friday 14</v>
      </c>
      <c r="I4146" s="11">
        <f>+Gilm!G21</f>
        <v>1208.0769230769231</v>
      </c>
    </row>
    <row r="4147" spans="1:9" x14ac:dyDescent="0.25">
      <c r="A4147" t="s">
        <v>66</v>
      </c>
      <c r="B4147" t="s">
        <v>50</v>
      </c>
      <c r="C4147" t="s">
        <v>81</v>
      </c>
      <c r="D4147" t="s">
        <v>11</v>
      </c>
      <c r="E4147" t="s">
        <v>5</v>
      </c>
      <c r="F4147" s="19">
        <v>0.625</v>
      </c>
      <c r="G4147" s="25">
        <v>15</v>
      </c>
      <c r="H4147" s="19" t="str">
        <f t="shared" si="73"/>
        <v>Gilmerton Bridge Toward Va Beach Summer Friday 15</v>
      </c>
      <c r="I4147" s="14">
        <f>+Gilm!G22</f>
        <v>1326.8461538461538</v>
      </c>
    </row>
    <row r="4148" spans="1:9" x14ac:dyDescent="0.25">
      <c r="A4148" t="s">
        <v>66</v>
      </c>
      <c r="B4148" t="s">
        <v>50</v>
      </c>
      <c r="C4148" t="s">
        <v>81</v>
      </c>
      <c r="D4148" t="s">
        <v>11</v>
      </c>
      <c r="E4148" t="s">
        <v>5</v>
      </c>
      <c r="F4148" s="19">
        <v>0.66666666666666696</v>
      </c>
      <c r="G4148" s="25">
        <v>16</v>
      </c>
      <c r="H4148" s="19" t="str">
        <f t="shared" si="73"/>
        <v>Gilmerton Bridge Toward Va Beach Summer Friday 16</v>
      </c>
      <c r="I4148" s="11">
        <f>+Gilm!G23</f>
        <v>1524.9230769230769</v>
      </c>
    </row>
    <row r="4149" spans="1:9" x14ac:dyDescent="0.25">
      <c r="A4149" t="s">
        <v>66</v>
      </c>
      <c r="B4149" t="s">
        <v>50</v>
      </c>
      <c r="C4149" t="s">
        <v>81</v>
      </c>
      <c r="D4149" t="s">
        <v>11</v>
      </c>
      <c r="E4149" t="s">
        <v>5</v>
      </c>
      <c r="F4149" s="19">
        <v>0.70833333333333304</v>
      </c>
      <c r="G4149" s="25">
        <v>17</v>
      </c>
      <c r="H4149" s="19" t="str">
        <f t="shared" si="73"/>
        <v>Gilmerton Bridge Toward Va Beach Summer Friday 17</v>
      </c>
      <c r="I4149" s="14">
        <f>+Gilm!G24</f>
        <v>1377.8461538461538</v>
      </c>
    </row>
    <row r="4150" spans="1:9" x14ac:dyDescent="0.25">
      <c r="A4150" t="s">
        <v>66</v>
      </c>
      <c r="B4150" t="s">
        <v>50</v>
      </c>
      <c r="C4150" t="s">
        <v>81</v>
      </c>
      <c r="D4150" t="s">
        <v>11</v>
      </c>
      <c r="E4150" t="s">
        <v>5</v>
      </c>
      <c r="F4150" s="19">
        <v>0.75</v>
      </c>
      <c r="G4150" s="25">
        <v>18</v>
      </c>
      <c r="H4150" s="19" t="str">
        <f t="shared" si="73"/>
        <v>Gilmerton Bridge Toward Va Beach Summer Friday 18</v>
      </c>
      <c r="I4150" s="11">
        <f>+Gilm!G25</f>
        <v>1172.4615384615383</v>
      </c>
    </row>
    <row r="4151" spans="1:9" x14ac:dyDescent="0.25">
      <c r="A4151" t="s">
        <v>66</v>
      </c>
      <c r="B4151" t="s">
        <v>50</v>
      </c>
      <c r="C4151" t="s">
        <v>81</v>
      </c>
      <c r="D4151" t="s">
        <v>11</v>
      </c>
      <c r="E4151" t="s">
        <v>5</v>
      </c>
      <c r="F4151" s="19">
        <v>0.79166666666666696</v>
      </c>
      <c r="G4151" s="25">
        <v>19</v>
      </c>
      <c r="H4151" s="19" t="str">
        <f t="shared" si="73"/>
        <v>Gilmerton Bridge Toward Va Beach Summer Friday 19</v>
      </c>
      <c r="I4151" s="14">
        <f>+Gilm!G26</f>
        <v>796.53846153846155</v>
      </c>
    </row>
    <row r="4152" spans="1:9" x14ac:dyDescent="0.25">
      <c r="A4152" t="s">
        <v>66</v>
      </c>
      <c r="B4152" t="s">
        <v>50</v>
      </c>
      <c r="C4152" t="s">
        <v>81</v>
      </c>
      <c r="D4152" t="s">
        <v>11</v>
      </c>
      <c r="E4152" t="s">
        <v>5</v>
      </c>
      <c r="F4152" s="19">
        <v>0.83333333333333304</v>
      </c>
      <c r="G4152" s="25">
        <v>20</v>
      </c>
      <c r="H4152" s="19" t="str">
        <f t="shared" si="73"/>
        <v>Gilmerton Bridge Toward Va Beach Summer Friday 20</v>
      </c>
      <c r="I4152" s="11">
        <f>+Gilm!G27</f>
        <v>652.92307692307691</v>
      </c>
    </row>
    <row r="4153" spans="1:9" x14ac:dyDescent="0.25">
      <c r="A4153" t="s">
        <v>66</v>
      </c>
      <c r="B4153" t="s">
        <v>50</v>
      </c>
      <c r="C4153" t="s">
        <v>81</v>
      </c>
      <c r="D4153" t="s">
        <v>11</v>
      </c>
      <c r="E4153" t="s">
        <v>5</v>
      </c>
      <c r="F4153" s="19">
        <v>0.875</v>
      </c>
      <c r="G4153" s="25">
        <v>21</v>
      </c>
      <c r="H4153" s="19" t="str">
        <f t="shared" si="73"/>
        <v>Gilmerton Bridge Toward Va Beach Summer Friday 21</v>
      </c>
      <c r="I4153" s="14">
        <f>+Gilm!G28</f>
        <v>566</v>
      </c>
    </row>
    <row r="4154" spans="1:9" x14ac:dyDescent="0.25">
      <c r="A4154" t="s">
        <v>66</v>
      </c>
      <c r="B4154" t="s">
        <v>50</v>
      </c>
      <c r="C4154" t="s">
        <v>81</v>
      </c>
      <c r="D4154" t="s">
        <v>11</v>
      </c>
      <c r="E4154" t="s">
        <v>5</v>
      </c>
      <c r="F4154" s="19">
        <v>0.91666666666666696</v>
      </c>
      <c r="G4154" s="25">
        <v>22</v>
      </c>
      <c r="H4154" s="19" t="str">
        <f t="shared" si="73"/>
        <v>Gilmerton Bridge Toward Va Beach Summer Friday 22</v>
      </c>
      <c r="I4154" s="11">
        <f>+Gilm!G29</f>
        <v>457.38461538461536</v>
      </c>
    </row>
    <row r="4155" spans="1:9" ht="15.75" thickBot="1" x14ac:dyDescent="0.3">
      <c r="A4155" t="s">
        <v>66</v>
      </c>
      <c r="B4155" t="s">
        <v>50</v>
      </c>
      <c r="C4155" t="s">
        <v>81</v>
      </c>
      <c r="D4155" t="s">
        <v>11</v>
      </c>
      <c r="E4155" t="s">
        <v>5</v>
      </c>
      <c r="F4155" s="19">
        <v>0.95833333333333304</v>
      </c>
      <c r="G4155" s="25">
        <v>23</v>
      </c>
      <c r="H4155" s="19" t="str">
        <f t="shared" si="73"/>
        <v>Gilmerton Bridge Toward Va Beach Summer Friday 23</v>
      </c>
      <c r="I4155" s="16">
        <f>+Gilm!G30</f>
        <v>320.92307692307691</v>
      </c>
    </row>
    <row r="4156" spans="1:9" x14ac:dyDescent="0.25">
      <c r="A4156" t="s">
        <v>66</v>
      </c>
      <c r="B4156" t="s">
        <v>50</v>
      </c>
      <c r="C4156" t="s">
        <v>81</v>
      </c>
      <c r="D4156" t="s">
        <v>11</v>
      </c>
      <c r="E4156" t="s">
        <v>6</v>
      </c>
      <c r="F4156" s="19">
        <v>0</v>
      </c>
      <c r="G4156" s="25">
        <v>0</v>
      </c>
      <c r="H4156" s="19" t="str">
        <f t="shared" si="73"/>
        <v>Gilmerton Bridge Toward Va Beach Summer Saturday 0</v>
      </c>
      <c r="I4156" s="11">
        <f>+Gilm!H7</f>
        <v>206.07692307692309</v>
      </c>
    </row>
    <row r="4157" spans="1:9" x14ac:dyDescent="0.25">
      <c r="A4157" t="s">
        <v>66</v>
      </c>
      <c r="B4157" t="s">
        <v>50</v>
      </c>
      <c r="C4157" t="s">
        <v>81</v>
      </c>
      <c r="D4157" t="s">
        <v>11</v>
      </c>
      <c r="E4157" t="s">
        <v>6</v>
      </c>
      <c r="F4157" s="19">
        <v>4.1666666666666664E-2</v>
      </c>
      <c r="G4157" s="25">
        <v>1</v>
      </c>
      <c r="H4157" s="19" t="str">
        <f t="shared" si="73"/>
        <v>Gilmerton Bridge Toward Va Beach Summer Saturday 1</v>
      </c>
      <c r="I4157" s="14">
        <f>+Gilm!H8</f>
        <v>145.53846153846155</v>
      </c>
    </row>
    <row r="4158" spans="1:9" x14ac:dyDescent="0.25">
      <c r="A4158" t="s">
        <v>66</v>
      </c>
      <c r="B4158" t="s">
        <v>50</v>
      </c>
      <c r="C4158" t="s">
        <v>81</v>
      </c>
      <c r="D4158" t="s">
        <v>11</v>
      </c>
      <c r="E4158" t="s">
        <v>6</v>
      </c>
      <c r="F4158" s="19">
        <v>8.3333333333333329E-2</v>
      </c>
      <c r="G4158" s="25">
        <v>2</v>
      </c>
      <c r="H4158" s="19" t="str">
        <f t="shared" si="73"/>
        <v>Gilmerton Bridge Toward Va Beach Summer Saturday 2</v>
      </c>
      <c r="I4158" s="11">
        <f>+Gilm!H9</f>
        <v>135.61538461538461</v>
      </c>
    </row>
    <row r="4159" spans="1:9" x14ac:dyDescent="0.25">
      <c r="A4159" t="s">
        <v>66</v>
      </c>
      <c r="B4159" t="s">
        <v>50</v>
      </c>
      <c r="C4159" t="s">
        <v>81</v>
      </c>
      <c r="D4159" t="s">
        <v>11</v>
      </c>
      <c r="E4159" t="s">
        <v>6</v>
      </c>
      <c r="F4159" s="19">
        <v>0.125</v>
      </c>
      <c r="G4159" s="25">
        <v>3</v>
      </c>
      <c r="H4159" s="19" t="str">
        <f t="shared" si="73"/>
        <v>Gilmerton Bridge Toward Va Beach Summer Saturday 3</v>
      </c>
      <c r="I4159" s="14">
        <f>+Gilm!H10</f>
        <v>130.53846153846155</v>
      </c>
    </row>
    <row r="4160" spans="1:9" x14ac:dyDescent="0.25">
      <c r="A4160" t="s">
        <v>66</v>
      </c>
      <c r="B4160" t="s">
        <v>50</v>
      </c>
      <c r="C4160" t="s">
        <v>81</v>
      </c>
      <c r="D4160" t="s">
        <v>11</v>
      </c>
      <c r="E4160" t="s">
        <v>6</v>
      </c>
      <c r="F4160" s="19">
        <v>0.16666666666666699</v>
      </c>
      <c r="G4160" s="25">
        <v>4</v>
      </c>
      <c r="H4160" s="19" t="str">
        <f t="shared" si="73"/>
        <v>Gilmerton Bridge Toward Va Beach Summer Saturday 4</v>
      </c>
      <c r="I4160" s="11">
        <f>+Gilm!H11</f>
        <v>96.923076923076934</v>
      </c>
    </row>
    <row r="4161" spans="1:9" x14ac:dyDescent="0.25">
      <c r="A4161" t="s">
        <v>66</v>
      </c>
      <c r="B4161" t="s">
        <v>50</v>
      </c>
      <c r="C4161" t="s">
        <v>81</v>
      </c>
      <c r="D4161" t="s">
        <v>11</v>
      </c>
      <c r="E4161" t="s">
        <v>6</v>
      </c>
      <c r="F4161" s="19">
        <v>0.20833333333333301</v>
      </c>
      <c r="G4161" s="25">
        <v>5</v>
      </c>
      <c r="H4161" s="19" t="str">
        <f t="shared" si="73"/>
        <v>Gilmerton Bridge Toward Va Beach Summer Saturday 5</v>
      </c>
      <c r="I4161" s="14">
        <f>+Gilm!H12</f>
        <v>236.30769230769232</v>
      </c>
    </row>
    <row r="4162" spans="1:9" x14ac:dyDescent="0.25">
      <c r="A4162" t="s">
        <v>66</v>
      </c>
      <c r="B4162" t="s">
        <v>50</v>
      </c>
      <c r="C4162" t="s">
        <v>81</v>
      </c>
      <c r="D4162" t="s">
        <v>11</v>
      </c>
      <c r="E4162" t="s">
        <v>6</v>
      </c>
      <c r="F4162" s="19">
        <v>0.25</v>
      </c>
      <c r="G4162" s="25">
        <v>6</v>
      </c>
      <c r="H4162" s="19" t="str">
        <f t="shared" si="73"/>
        <v>Gilmerton Bridge Toward Va Beach Summer Saturday 6</v>
      </c>
      <c r="I4162" s="11">
        <f>+Gilm!H13</f>
        <v>428.76923076923077</v>
      </c>
    </row>
    <row r="4163" spans="1:9" x14ac:dyDescent="0.25">
      <c r="A4163" t="s">
        <v>66</v>
      </c>
      <c r="B4163" t="s">
        <v>50</v>
      </c>
      <c r="C4163" t="s">
        <v>81</v>
      </c>
      <c r="D4163" t="s">
        <v>11</v>
      </c>
      <c r="E4163" t="s">
        <v>6</v>
      </c>
      <c r="F4163" s="19">
        <v>0.29166666666666702</v>
      </c>
      <c r="G4163" s="25">
        <v>7</v>
      </c>
      <c r="H4163" s="19" t="str">
        <f t="shared" si="73"/>
        <v>Gilmerton Bridge Toward Va Beach Summer Saturday 7</v>
      </c>
      <c r="I4163" s="14">
        <f>+Gilm!H14</f>
        <v>580.69230769230774</v>
      </c>
    </row>
    <row r="4164" spans="1:9" x14ac:dyDescent="0.25">
      <c r="A4164" t="s">
        <v>66</v>
      </c>
      <c r="B4164" t="s">
        <v>50</v>
      </c>
      <c r="C4164" t="s">
        <v>81</v>
      </c>
      <c r="D4164" t="s">
        <v>11</v>
      </c>
      <c r="E4164" t="s">
        <v>6</v>
      </c>
      <c r="F4164" s="19">
        <v>0.33333333333333298</v>
      </c>
      <c r="G4164" s="25">
        <v>8</v>
      </c>
      <c r="H4164" s="19" t="str">
        <f t="shared" si="73"/>
        <v>Gilmerton Bridge Toward Va Beach Summer Saturday 8</v>
      </c>
      <c r="I4164" s="11">
        <f>+Gilm!H15</f>
        <v>683.15384615384619</v>
      </c>
    </row>
    <row r="4165" spans="1:9" x14ac:dyDescent="0.25">
      <c r="A4165" t="s">
        <v>66</v>
      </c>
      <c r="B4165" t="s">
        <v>50</v>
      </c>
      <c r="C4165" t="s">
        <v>81</v>
      </c>
      <c r="D4165" t="s">
        <v>11</v>
      </c>
      <c r="E4165" t="s">
        <v>6</v>
      </c>
      <c r="F4165" s="19">
        <v>0.375</v>
      </c>
      <c r="G4165" s="25">
        <v>9</v>
      </c>
      <c r="H4165" s="19" t="str">
        <f t="shared" ref="H4165:H4228" si="74">+CONCATENATE(A4165," ",C4165," ",D4165," ",E4165," ",G4165)</f>
        <v>Gilmerton Bridge Toward Va Beach Summer Saturday 9</v>
      </c>
      <c r="I4165" s="14">
        <f>+Gilm!H16</f>
        <v>697.76923076923072</v>
      </c>
    </row>
    <row r="4166" spans="1:9" x14ac:dyDescent="0.25">
      <c r="A4166" t="s">
        <v>66</v>
      </c>
      <c r="B4166" t="s">
        <v>50</v>
      </c>
      <c r="C4166" t="s">
        <v>81</v>
      </c>
      <c r="D4166" t="s">
        <v>11</v>
      </c>
      <c r="E4166" t="s">
        <v>6</v>
      </c>
      <c r="F4166" s="19">
        <v>0.41666666666666702</v>
      </c>
      <c r="G4166" s="25">
        <v>10</v>
      </c>
      <c r="H4166" s="19" t="str">
        <f t="shared" si="74"/>
        <v>Gilmerton Bridge Toward Va Beach Summer Saturday 10</v>
      </c>
      <c r="I4166" s="11">
        <f>+Gilm!H17</f>
        <v>813.38461538461536</v>
      </c>
    </row>
    <row r="4167" spans="1:9" x14ac:dyDescent="0.25">
      <c r="A4167" t="s">
        <v>66</v>
      </c>
      <c r="B4167" t="s">
        <v>50</v>
      </c>
      <c r="C4167" t="s">
        <v>81</v>
      </c>
      <c r="D4167" t="s">
        <v>11</v>
      </c>
      <c r="E4167" t="s">
        <v>6</v>
      </c>
      <c r="F4167" s="19">
        <v>0.45833333333333298</v>
      </c>
      <c r="G4167" s="25">
        <v>11</v>
      </c>
      <c r="H4167" s="19" t="str">
        <f t="shared" si="74"/>
        <v>Gilmerton Bridge Toward Va Beach Summer Saturday 11</v>
      </c>
      <c r="I4167" s="14">
        <f>+Gilm!H18</f>
        <v>924.15384615384619</v>
      </c>
    </row>
    <row r="4168" spans="1:9" x14ac:dyDescent="0.25">
      <c r="A4168" t="s">
        <v>66</v>
      </c>
      <c r="B4168" t="s">
        <v>50</v>
      </c>
      <c r="C4168" t="s">
        <v>81</v>
      </c>
      <c r="D4168" t="s">
        <v>11</v>
      </c>
      <c r="E4168" t="s">
        <v>6</v>
      </c>
      <c r="F4168" s="19">
        <v>0.5</v>
      </c>
      <c r="G4168" s="25">
        <v>12</v>
      </c>
      <c r="H4168" s="19" t="str">
        <f t="shared" si="74"/>
        <v>Gilmerton Bridge Toward Va Beach Summer Saturday 12</v>
      </c>
      <c r="I4168" s="11">
        <f>+Gilm!H19</f>
        <v>1018.2307692307693</v>
      </c>
    </row>
    <row r="4169" spans="1:9" x14ac:dyDescent="0.25">
      <c r="A4169" t="s">
        <v>66</v>
      </c>
      <c r="B4169" t="s">
        <v>50</v>
      </c>
      <c r="C4169" t="s">
        <v>81</v>
      </c>
      <c r="D4169" t="s">
        <v>11</v>
      </c>
      <c r="E4169" t="s">
        <v>6</v>
      </c>
      <c r="F4169" s="19">
        <v>0.54166666666666696</v>
      </c>
      <c r="G4169" s="25">
        <v>13</v>
      </c>
      <c r="H4169" s="19" t="str">
        <f t="shared" si="74"/>
        <v>Gilmerton Bridge Toward Va Beach Summer Saturday 13</v>
      </c>
      <c r="I4169" s="14">
        <f>+Gilm!H20</f>
        <v>1008.2307692307692</v>
      </c>
    </row>
    <row r="4170" spans="1:9" x14ac:dyDescent="0.25">
      <c r="A4170" t="s">
        <v>66</v>
      </c>
      <c r="B4170" t="s">
        <v>50</v>
      </c>
      <c r="C4170" t="s">
        <v>81</v>
      </c>
      <c r="D4170" t="s">
        <v>11</v>
      </c>
      <c r="E4170" t="s">
        <v>6</v>
      </c>
      <c r="F4170" s="19">
        <v>0.58333333333333304</v>
      </c>
      <c r="G4170" s="25">
        <v>14</v>
      </c>
      <c r="H4170" s="19" t="str">
        <f t="shared" si="74"/>
        <v>Gilmerton Bridge Toward Va Beach Summer Saturday 14</v>
      </c>
      <c r="I4170" s="11">
        <f>+Gilm!H21</f>
        <v>999.69230769230774</v>
      </c>
    </row>
    <row r="4171" spans="1:9" x14ac:dyDescent="0.25">
      <c r="A4171" t="s">
        <v>66</v>
      </c>
      <c r="B4171" t="s">
        <v>50</v>
      </c>
      <c r="C4171" t="s">
        <v>81</v>
      </c>
      <c r="D4171" t="s">
        <v>11</v>
      </c>
      <c r="E4171" t="s">
        <v>6</v>
      </c>
      <c r="F4171" s="19">
        <v>0.625</v>
      </c>
      <c r="G4171" s="25">
        <v>15</v>
      </c>
      <c r="H4171" s="19" t="str">
        <f t="shared" si="74"/>
        <v>Gilmerton Bridge Toward Va Beach Summer Saturday 15</v>
      </c>
      <c r="I4171" s="14">
        <f>+Gilm!H22</f>
        <v>955.30769230769238</v>
      </c>
    </row>
    <row r="4172" spans="1:9" x14ac:dyDescent="0.25">
      <c r="A4172" t="s">
        <v>66</v>
      </c>
      <c r="B4172" t="s">
        <v>50</v>
      </c>
      <c r="C4172" t="s">
        <v>81</v>
      </c>
      <c r="D4172" t="s">
        <v>11</v>
      </c>
      <c r="E4172" t="s">
        <v>6</v>
      </c>
      <c r="F4172" s="19">
        <v>0.66666666666666696</v>
      </c>
      <c r="G4172" s="25">
        <v>16</v>
      </c>
      <c r="H4172" s="19" t="str">
        <f t="shared" si="74"/>
        <v>Gilmerton Bridge Toward Va Beach Summer Saturday 16</v>
      </c>
      <c r="I4172" s="11">
        <f>+Gilm!H23</f>
        <v>1057.6923076923076</v>
      </c>
    </row>
    <row r="4173" spans="1:9" x14ac:dyDescent="0.25">
      <c r="A4173" t="s">
        <v>66</v>
      </c>
      <c r="B4173" t="s">
        <v>50</v>
      </c>
      <c r="C4173" t="s">
        <v>81</v>
      </c>
      <c r="D4173" t="s">
        <v>11</v>
      </c>
      <c r="E4173" t="s">
        <v>6</v>
      </c>
      <c r="F4173" s="19">
        <v>0.70833333333333304</v>
      </c>
      <c r="G4173" s="25">
        <v>17</v>
      </c>
      <c r="H4173" s="19" t="str">
        <f t="shared" si="74"/>
        <v>Gilmerton Bridge Toward Va Beach Summer Saturday 17</v>
      </c>
      <c r="I4173" s="14">
        <f>+Gilm!H24</f>
        <v>1006.3076923076923</v>
      </c>
    </row>
    <row r="4174" spans="1:9" x14ac:dyDescent="0.25">
      <c r="A4174" t="s">
        <v>66</v>
      </c>
      <c r="B4174" t="s">
        <v>50</v>
      </c>
      <c r="C4174" t="s">
        <v>81</v>
      </c>
      <c r="D4174" t="s">
        <v>11</v>
      </c>
      <c r="E4174" t="s">
        <v>6</v>
      </c>
      <c r="F4174" s="19">
        <v>0.75</v>
      </c>
      <c r="G4174" s="25">
        <v>18</v>
      </c>
      <c r="H4174" s="19" t="str">
        <f t="shared" si="74"/>
        <v>Gilmerton Bridge Toward Va Beach Summer Saturday 18</v>
      </c>
      <c r="I4174" s="11">
        <f>+Gilm!H25</f>
        <v>879.69230769230774</v>
      </c>
    </row>
    <row r="4175" spans="1:9" x14ac:dyDescent="0.25">
      <c r="A4175" t="s">
        <v>66</v>
      </c>
      <c r="B4175" t="s">
        <v>50</v>
      </c>
      <c r="C4175" t="s">
        <v>81</v>
      </c>
      <c r="D4175" t="s">
        <v>11</v>
      </c>
      <c r="E4175" t="s">
        <v>6</v>
      </c>
      <c r="F4175" s="19">
        <v>0.79166666666666696</v>
      </c>
      <c r="G4175" s="25">
        <v>19</v>
      </c>
      <c r="H4175" s="19" t="str">
        <f t="shared" si="74"/>
        <v>Gilmerton Bridge Toward Va Beach Summer Saturday 19</v>
      </c>
      <c r="I4175" s="14">
        <f>+Gilm!H26</f>
        <v>656.69230769230762</v>
      </c>
    </row>
    <row r="4176" spans="1:9" x14ac:dyDescent="0.25">
      <c r="A4176" t="s">
        <v>66</v>
      </c>
      <c r="B4176" t="s">
        <v>50</v>
      </c>
      <c r="C4176" t="s">
        <v>81</v>
      </c>
      <c r="D4176" t="s">
        <v>11</v>
      </c>
      <c r="E4176" t="s">
        <v>6</v>
      </c>
      <c r="F4176" s="19">
        <v>0.83333333333333304</v>
      </c>
      <c r="G4176" s="25">
        <v>20</v>
      </c>
      <c r="H4176" s="19" t="str">
        <f t="shared" si="74"/>
        <v>Gilmerton Bridge Toward Va Beach Summer Saturday 20</v>
      </c>
      <c r="I4176" s="11">
        <f>+Gilm!H27</f>
        <v>593.38461538461536</v>
      </c>
    </row>
    <row r="4177" spans="1:9" x14ac:dyDescent="0.25">
      <c r="A4177" t="s">
        <v>66</v>
      </c>
      <c r="B4177" t="s">
        <v>50</v>
      </c>
      <c r="C4177" t="s">
        <v>81</v>
      </c>
      <c r="D4177" t="s">
        <v>11</v>
      </c>
      <c r="E4177" t="s">
        <v>6</v>
      </c>
      <c r="F4177" s="19">
        <v>0.875</v>
      </c>
      <c r="G4177" s="25">
        <v>21</v>
      </c>
      <c r="H4177" s="19" t="str">
        <f t="shared" si="74"/>
        <v>Gilmerton Bridge Toward Va Beach Summer Saturday 21</v>
      </c>
      <c r="I4177" s="14">
        <f>+Gilm!H28</f>
        <v>528.53846153846155</v>
      </c>
    </row>
    <row r="4178" spans="1:9" x14ac:dyDescent="0.25">
      <c r="A4178" t="s">
        <v>66</v>
      </c>
      <c r="B4178" t="s">
        <v>50</v>
      </c>
      <c r="C4178" t="s">
        <v>81</v>
      </c>
      <c r="D4178" t="s">
        <v>11</v>
      </c>
      <c r="E4178" t="s">
        <v>6</v>
      </c>
      <c r="F4178" s="19">
        <v>0.91666666666666696</v>
      </c>
      <c r="G4178" s="25">
        <v>22</v>
      </c>
      <c r="H4178" s="19" t="str">
        <f t="shared" si="74"/>
        <v>Gilmerton Bridge Toward Va Beach Summer Saturday 22</v>
      </c>
      <c r="I4178" s="11">
        <f>+Gilm!H29</f>
        <v>447.53846153846155</v>
      </c>
    </row>
    <row r="4179" spans="1:9" ht="15.75" thickBot="1" x14ac:dyDescent="0.3">
      <c r="A4179" t="s">
        <v>66</v>
      </c>
      <c r="B4179" t="s">
        <v>50</v>
      </c>
      <c r="C4179" t="s">
        <v>81</v>
      </c>
      <c r="D4179" t="s">
        <v>11</v>
      </c>
      <c r="E4179" t="s">
        <v>6</v>
      </c>
      <c r="F4179" s="19">
        <v>0.95833333333333304</v>
      </c>
      <c r="G4179" s="25">
        <v>23</v>
      </c>
      <c r="H4179" s="19" t="str">
        <f t="shared" si="74"/>
        <v>Gilmerton Bridge Toward Va Beach Summer Saturday 23</v>
      </c>
      <c r="I4179" s="16">
        <f>+Gilm!H30</f>
        <v>329.92307692307691</v>
      </c>
    </row>
    <row r="4180" spans="1:9" x14ac:dyDescent="0.25">
      <c r="A4180" t="s">
        <v>66</v>
      </c>
      <c r="B4180" t="s">
        <v>50</v>
      </c>
      <c r="C4180" t="s">
        <v>81</v>
      </c>
      <c r="D4180" t="s">
        <v>11</v>
      </c>
      <c r="E4180" t="s">
        <v>7</v>
      </c>
      <c r="F4180" s="19">
        <v>0</v>
      </c>
      <c r="G4180" s="25">
        <v>0</v>
      </c>
      <c r="H4180" s="19" t="str">
        <f t="shared" si="74"/>
        <v>Gilmerton Bridge Toward Va Beach Summer Sunday 0</v>
      </c>
      <c r="I4180" s="13">
        <f>+Gilm!I7</f>
        <v>213.61538461538464</v>
      </c>
    </row>
    <row r="4181" spans="1:9" x14ac:dyDescent="0.25">
      <c r="A4181" t="s">
        <v>66</v>
      </c>
      <c r="B4181" t="s">
        <v>50</v>
      </c>
      <c r="C4181" t="s">
        <v>81</v>
      </c>
      <c r="D4181" t="s">
        <v>11</v>
      </c>
      <c r="E4181" t="s">
        <v>7</v>
      </c>
      <c r="F4181" s="19">
        <v>4.1666666666666664E-2</v>
      </c>
      <c r="G4181" s="25">
        <v>1</v>
      </c>
      <c r="H4181" s="19" t="str">
        <f t="shared" si="74"/>
        <v>Gilmerton Bridge Toward Va Beach Summer Sunday 1</v>
      </c>
      <c r="I4181" s="15">
        <f>+Gilm!I8</f>
        <v>150.69230769230768</v>
      </c>
    </row>
    <row r="4182" spans="1:9" x14ac:dyDescent="0.25">
      <c r="A4182" t="s">
        <v>66</v>
      </c>
      <c r="B4182" t="s">
        <v>50</v>
      </c>
      <c r="C4182" t="s">
        <v>81</v>
      </c>
      <c r="D4182" t="s">
        <v>11</v>
      </c>
      <c r="E4182" t="s">
        <v>7</v>
      </c>
      <c r="F4182" s="19">
        <v>8.3333333333333329E-2</v>
      </c>
      <c r="G4182" s="25">
        <v>2</v>
      </c>
      <c r="H4182" s="19" t="str">
        <f t="shared" si="74"/>
        <v>Gilmerton Bridge Toward Va Beach Summer Sunday 2</v>
      </c>
      <c r="I4182" s="13">
        <f>+Gilm!I9</f>
        <v>132.76923076923077</v>
      </c>
    </row>
    <row r="4183" spans="1:9" x14ac:dyDescent="0.25">
      <c r="A4183" t="s">
        <v>66</v>
      </c>
      <c r="B4183" t="s">
        <v>50</v>
      </c>
      <c r="C4183" t="s">
        <v>81</v>
      </c>
      <c r="D4183" t="s">
        <v>11</v>
      </c>
      <c r="E4183" t="s">
        <v>7</v>
      </c>
      <c r="F4183" s="19">
        <v>0.125</v>
      </c>
      <c r="G4183" s="25">
        <v>3</v>
      </c>
      <c r="H4183" s="19" t="str">
        <f t="shared" si="74"/>
        <v>Gilmerton Bridge Toward Va Beach Summer Sunday 3</v>
      </c>
      <c r="I4183" s="15">
        <f>+Gilm!I10</f>
        <v>94.769230769230774</v>
      </c>
    </row>
    <row r="4184" spans="1:9" x14ac:dyDescent="0.25">
      <c r="A4184" t="s">
        <v>66</v>
      </c>
      <c r="B4184" t="s">
        <v>50</v>
      </c>
      <c r="C4184" t="s">
        <v>81</v>
      </c>
      <c r="D4184" t="s">
        <v>11</v>
      </c>
      <c r="E4184" t="s">
        <v>7</v>
      </c>
      <c r="F4184" s="19">
        <v>0.16666666666666699</v>
      </c>
      <c r="G4184" s="25">
        <v>4</v>
      </c>
      <c r="H4184" s="19" t="str">
        <f t="shared" si="74"/>
        <v>Gilmerton Bridge Toward Va Beach Summer Sunday 4</v>
      </c>
      <c r="I4184" s="13">
        <f>+Gilm!I11</f>
        <v>76.15384615384616</v>
      </c>
    </row>
    <row r="4185" spans="1:9" x14ac:dyDescent="0.25">
      <c r="A4185" t="s">
        <v>66</v>
      </c>
      <c r="B4185" t="s">
        <v>50</v>
      </c>
      <c r="C4185" t="s">
        <v>81</v>
      </c>
      <c r="D4185" t="s">
        <v>11</v>
      </c>
      <c r="E4185" t="s">
        <v>7</v>
      </c>
      <c r="F4185" s="19">
        <v>0.20833333333333301</v>
      </c>
      <c r="G4185" s="25">
        <v>5</v>
      </c>
      <c r="H4185" s="19" t="str">
        <f t="shared" si="74"/>
        <v>Gilmerton Bridge Toward Va Beach Summer Sunday 5</v>
      </c>
      <c r="I4185" s="15">
        <f>+Gilm!I12</f>
        <v>131.30769230769232</v>
      </c>
    </row>
    <row r="4186" spans="1:9" x14ac:dyDescent="0.25">
      <c r="A4186" t="s">
        <v>66</v>
      </c>
      <c r="B4186" t="s">
        <v>50</v>
      </c>
      <c r="C4186" t="s">
        <v>81</v>
      </c>
      <c r="D4186" t="s">
        <v>11</v>
      </c>
      <c r="E4186" t="s">
        <v>7</v>
      </c>
      <c r="F4186" s="19">
        <v>0.25</v>
      </c>
      <c r="G4186" s="25">
        <v>6</v>
      </c>
      <c r="H4186" s="19" t="str">
        <f t="shared" si="74"/>
        <v>Gilmerton Bridge Toward Va Beach Summer Sunday 6</v>
      </c>
      <c r="I4186" s="13">
        <f>+Gilm!I13</f>
        <v>212.92307692307693</v>
      </c>
    </row>
    <row r="4187" spans="1:9" x14ac:dyDescent="0.25">
      <c r="A4187" t="s">
        <v>66</v>
      </c>
      <c r="B4187" t="s">
        <v>50</v>
      </c>
      <c r="C4187" t="s">
        <v>81</v>
      </c>
      <c r="D4187" t="s">
        <v>11</v>
      </c>
      <c r="E4187" t="s">
        <v>7</v>
      </c>
      <c r="F4187" s="19">
        <v>0.29166666666666702</v>
      </c>
      <c r="G4187" s="25">
        <v>7</v>
      </c>
      <c r="H4187" s="19" t="str">
        <f t="shared" si="74"/>
        <v>Gilmerton Bridge Toward Va Beach Summer Sunday 7</v>
      </c>
      <c r="I4187" s="15">
        <f>+Gilm!I14</f>
        <v>311.07692307692304</v>
      </c>
    </row>
    <row r="4188" spans="1:9" x14ac:dyDescent="0.25">
      <c r="A4188" t="s">
        <v>66</v>
      </c>
      <c r="B4188" t="s">
        <v>50</v>
      </c>
      <c r="C4188" t="s">
        <v>81</v>
      </c>
      <c r="D4188" t="s">
        <v>11</v>
      </c>
      <c r="E4188" t="s">
        <v>7</v>
      </c>
      <c r="F4188" s="19">
        <v>0.33333333333333298</v>
      </c>
      <c r="G4188" s="25">
        <v>8</v>
      </c>
      <c r="H4188" s="19" t="str">
        <f t="shared" si="74"/>
        <v>Gilmerton Bridge Toward Va Beach Summer Sunday 8</v>
      </c>
      <c r="I4188" s="13">
        <f>+Gilm!I15</f>
        <v>391.84615384615381</v>
      </c>
    </row>
    <row r="4189" spans="1:9" x14ac:dyDescent="0.25">
      <c r="A4189" t="s">
        <v>66</v>
      </c>
      <c r="B4189" t="s">
        <v>50</v>
      </c>
      <c r="C4189" t="s">
        <v>81</v>
      </c>
      <c r="D4189" t="s">
        <v>11</v>
      </c>
      <c r="E4189" t="s">
        <v>7</v>
      </c>
      <c r="F4189" s="19">
        <v>0.375</v>
      </c>
      <c r="G4189" s="25">
        <v>9</v>
      </c>
      <c r="H4189" s="19" t="str">
        <f t="shared" si="74"/>
        <v>Gilmerton Bridge Toward Va Beach Summer Sunday 9</v>
      </c>
      <c r="I4189" s="15">
        <f>+Gilm!I16</f>
        <v>512.76923076923083</v>
      </c>
    </row>
    <row r="4190" spans="1:9" x14ac:dyDescent="0.25">
      <c r="A4190" t="s">
        <v>66</v>
      </c>
      <c r="B4190" t="s">
        <v>50</v>
      </c>
      <c r="C4190" t="s">
        <v>81</v>
      </c>
      <c r="D4190" t="s">
        <v>11</v>
      </c>
      <c r="E4190" t="s">
        <v>7</v>
      </c>
      <c r="F4190" s="19">
        <v>0.41666666666666702</v>
      </c>
      <c r="G4190" s="25">
        <v>10</v>
      </c>
      <c r="H4190" s="19" t="str">
        <f t="shared" si="74"/>
        <v>Gilmerton Bridge Toward Va Beach Summer Sunday 10</v>
      </c>
      <c r="I4190" s="13">
        <f>+Gilm!I17</f>
        <v>680.15384615384619</v>
      </c>
    </row>
    <row r="4191" spans="1:9" x14ac:dyDescent="0.25">
      <c r="A4191" t="s">
        <v>66</v>
      </c>
      <c r="B4191" t="s">
        <v>50</v>
      </c>
      <c r="C4191" t="s">
        <v>81</v>
      </c>
      <c r="D4191" t="s">
        <v>11</v>
      </c>
      <c r="E4191" t="s">
        <v>7</v>
      </c>
      <c r="F4191" s="19">
        <v>0.45833333333333298</v>
      </c>
      <c r="G4191" s="25">
        <v>11</v>
      </c>
      <c r="H4191" s="19" t="str">
        <f t="shared" si="74"/>
        <v>Gilmerton Bridge Toward Va Beach Summer Sunday 11</v>
      </c>
      <c r="I4191" s="15">
        <f>+Gilm!I18</f>
        <v>687.30769230769238</v>
      </c>
    </row>
    <row r="4192" spans="1:9" x14ac:dyDescent="0.25">
      <c r="A4192" t="s">
        <v>66</v>
      </c>
      <c r="B4192" t="s">
        <v>50</v>
      </c>
      <c r="C4192" t="s">
        <v>81</v>
      </c>
      <c r="D4192" t="s">
        <v>11</v>
      </c>
      <c r="E4192" t="s">
        <v>7</v>
      </c>
      <c r="F4192" s="19">
        <v>0.5</v>
      </c>
      <c r="G4192" s="25">
        <v>12</v>
      </c>
      <c r="H4192" s="19" t="str">
        <f t="shared" si="74"/>
        <v>Gilmerton Bridge Toward Va Beach Summer Sunday 12</v>
      </c>
      <c r="I4192" s="13">
        <f>+Gilm!I19</f>
        <v>835.30769230769215</v>
      </c>
    </row>
    <row r="4193" spans="1:9" x14ac:dyDescent="0.25">
      <c r="A4193" t="s">
        <v>66</v>
      </c>
      <c r="B4193" t="s">
        <v>50</v>
      </c>
      <c r="C4193" t="s">
        <v>81</v>
      </c>
      <c r="D4193" t="s">
        <v>11</v>
      </c>
      <c r="E4193" t="s">
        <v>7</v>
      </c>
      <c r="F4193" s="19">
        <v>0.54166666666666696</v>
      </c>
      <c r="G4193" s="25">
        <v>13</v>
      </c>
      <c r="H4193" s="19" t="str">
        <f t="shared" si="74"/>
        <v>Gilmerton Bridge Toward Va Beach Summer Sunday 13</v>
      </c>
      <c r="I4193" s="15">
        <f>+Gilm!I20</f>
        <v>909.15384615384619</v>
      </c>
    </row>
    <row r="4194" spans="1:9" x14ac:dyDescent="0.25">
      <c r="A4194" t="s">
        <v>66</v>
      </c>
      <c r="B4194" t="s">
        <v>50</v>
      </c>
      <c r="C4194" t="s">
        <v>81</v>
      </c>
      <c r="D4194" t="s">
        <v>11</v>
      </c>
      <c r="E4194" t="s">
        <v>7</v>
      </c>
      <c r="F4194" s="19">
        <v>0.58333333333333304</v>
      </c>
      <c r="G4194" s="25">
        <v>14</v>
      </c>
      <c r="H4194" s="19" t="str">
        <f t="shared" si="74"/>
        <v>Gilmerton Bridge Toward Va Beach Summer Sunday 14</v>
      </c>
      <c r="I4194" s="13">
        <f>+Gilm!I21</f>
        <v>826.30769230769238</v>
      </c>
    </row>
    <row r="4195" spans="1:9" x14ac:dyDescent="0.25">
      <c r="A4195" t="s">
        <v>66</v>
      </c>
      <c r="B4195" t="s">
        <v>50</v>
      </c>
      <c r="C4195" t="s">
        <v>81</v>
      </c>
      <c r="D4195" t="s">
        <v>11</v>
      </c>
      <c r="E4195" t="s">
        <v>7</v>
      </c>
      <c r="F4195" s="19">
        <v>0.625</v>
      </c>
      <c r="G4195" s="25">
        <v>15</v>
      </c>
      <c r="H4195" s="19" t="str">
        <f t="shared" si="74"/>
        <v>Gilmerton Bridge Toward Va Beach Summer Sunday 15</v>
      </c>
      <c r="I4195" s="15">
        <f>+Gilm!I22</f>
        <v>757.38461538461536</v>
      </c>
    </row>
    <row r="4196" spans="1:9" x14ac:dyDescent="0.25">
      <c r="A4196" t="s">
        <v>66</v>
      </c>
      <c r="B4196" t="s">
        <v>50</v>
      </c>
      <c r="C4196" t="s">
        <v>81</v>
      </c>
      <c r="D4196" t="s">
        <v>11</v>
      </c>
      <c r="E4196" t="s">
        <v>7</v>
      </c>
      <c r="F4196" s="19">
        <v>0.66666666666666696</v>
      </c>
      <c r="G4196" s="25">
        <v>16</v>
      </c>
      <c r="H4196" s="19" t="str">
        <f t="shared" si="74"/>
        <v>Gilmerton Bridge Toward Va Beach Summer Sunday 16</v>
      </c>
      <c r="I4196" s="13">
        <f>+Gilm!I23</f>
        <v>759.84615384615381</v>
      </c>
    </row>
    <row r="4197" spans="1:9" x14ac:dyDescent="0.25">
      <c r="A4197" t="s">
        <v>66</v>
      </c>
      <c r="B4197" t="s">
        <v>50</v>
      </c>
      <c r="C4197" t="s">
        <v>81</v>
      </c>
      <c r="D4197" t="s">
        <v>11</v>
      </c>
      <c r="E4197" t="s">
        <v>7</v>
      </c>
      <c r="F4197" s="19">
        <v>0.70833333333333304</v>
      </c>
      <c r="G4197" s="25">
        <v>17</v>
      </c>
      <c r="H4197" s="19" t="str">
        <f t="shared" si="74"/>
        <v>Gilmerton Bridge Toward Va Beach Summer Sunday 17</v>
      </c>
      <c r="I4197" s="15">
        <f>+Gilm!I24</f>
        <v>697.84615384615381</v>
      </c>
    </row>
    <row r="4198" spans="1:9" x14ac:dyDescent="0.25">
      <c r="A4198" t="s">
        <v>66</v>
      </c>
      <c r="B4198" t="s">
        <v>50</v>
      </c>
      <c r="C4198" t="s">
        <v>81</v>
      </c>
      <c r="D4198" t="s">
        <v>11</v>
      </c>
      <c r="E4198" t="s">
        <v>7</v>
      </c>
      <c r="F4198" s="19">
        <v>0.75</v>
      </c>
      <c r="G4198" s="25">
        <v>18</v>
      </c>
      <c r="H4198" s="19" t="str">
        <f t="shared" si="74"/>
        <v>Gilmerton Bridge Toward Va Beach Summer Sunday 18</v>
      </c>
      <c r="I4198" s="13">
        <f>+Gilm!I25</f>
        <v>681.07692307692309</v>
      </c>
    </row>
    <row r="4199" spans="1:9" x14ac:dyDescent="0.25">
      <c r="A4199" t="s">
        <v>66</v>
      </c>
      <c r="B4199" t="s">
        <v>50</v>
      </c>
      <c r="C4199" t="s">
        <v>81</v>
      </c>
      <c r="D4199" t="s">
        <v>11</v>
      </c>
      <c r="E4199" t="s">
        <v>7</v>
      </c>
      <c r="F4199" s="19">
        <v>0.79166666666666696</v>
      </c>
      <c r="G4199" s="25">
        <v>19</v>
      </c>
      <c r="H4199" s="19" t="str">
        <f t="shared" si="74"/>
        <v>Gilmerton Bridge Toward Va Beach Summer Sunday 19</v>
      </c>
      <c r="I4199" s="15">
        <f>+Gilm!I26</f>
        <v>552.07692307692309</v>
      </c>
    </row>
    <row r="4200" spans="1:9" x14ac:dyDescent="0.25">
      <c r="A4200" t="s">
        <v>66</v>
      </c>
      <c r="B4200" t="s">
        <v>50</v>
      </c>
      <c r="C4200" t="s">
        <v>81</v>
      </c>
      <c r="D4200" t="s">
        <v>11</v>
      </c>
      <c r="E4200" t="s">
        <v>7</v>
      </c>
      <c r="F4200" s="19">
        <v>0.83333333333333304</v>
      </c>
      <c r="G4200" s="25">
        <v>20</v>
      </c>
      <c r="H4200" s="19" t="str">
        <f t="shared" si="74"/>
        <v>Gilmerton Bridge Toward Va Beach Summer Sunday 20</v>
      </c>
      <c r="I4200" s="13">
        <f>+Gilm!I27</f>
        <v>494.84615384615381</v>
      </c>
    </row>
    <row r="4201" spans="1:9" x14ac:dyDescent="0.25">
      <c r="A4201" t="s">
        <v>66</v>
      </c>
      <c r="B4201" t="s">
        <v>50</v>
      </c>
      <c r="C4201" t="s">
        <v>81</v>
      </c>
      <c r="D4201" t="s">
        <v>11</v>
      </c>
      <c r="E4201" t="s">
        <v>7</v>
      </c>
      <c r="F4201" s="19">
        <v>0.875</v>
      </c>
      <c r="G4201" s="25">
        <v>21</v>
      </c>
      <c r="H4201" s="19" t="str">
        <f t="shared" si="74"/>
        <v>Gilmerton Bridge Toward Va Beach Summer Sunday 21</v>
      </c>
      <c r="I4201" s="15">
        <f>+Gilm!I28</f>
        <v>404.15384615384619</v>
      </c>
    </row>
    <row r="4202" spans="1:9" x14ac:dyDescent="0.25">
      <c r="A4202" t="s">
        <v>66</v>
      </c>
      <c r="B4202" t="s">
        <v>50</v>
      </c>
      <c r="C4202" t="s">
        <v>81</v>
      </c>
      <c r="D4202" t="s">
        <v>11</v>
      </c>
      <c r="E4202" t="s">
        <v>7</v>
      </c>
      <c r="F4202" s="19">
        <v>0.91666666666666696</v>
      </c>
      <c r="G4202" s="25">
        <v>22</v>
      </c>
      <c r="H4202" s="19" t="str">
        <f t="shared" si="74"/>
        <v>Gilmerton Bridge Toward Va Beach Summer Sunday 22</v>
      </c>
      <c r="I4202" s="13">
        <f>+Gilm!I29</f>
        <v>329.38461538461536</v>
      </c>
    </row>
    <row r="4203" spans="1:9" ht="15.75" thickBot="1" x14ac:dyDescent="0.3">
      <c r="A4203" s="29" t="s">
        <v>66</v>
      </c>
      <c r="B4203" s="29" t="s">
        <v>50</v>
      </c>
      <c r="C4203" s="29" t="s">
        <v>81</v>
      </c>
      <c r="D4203" s="29" t="s">
        <v>11</v>
      </c>
      <c r="E4203" s="29" t="s">
        <v>7</v>
      </c>
      <c r="F4203" s="30">
        <v>0.95833333333333304</v>
      </c>
      <c r="G4203" s="31">
        <v>23</v>
      </c>
      <c r="H4203" s="32" t="str">
        <f t="shared" si="74"/>
        <v>Gilmerton Bridge Toward Va Beach Summer Sunday 23</v>
      </c>
      <c r="I4203" s="17">
        <f>+Gilm!I30</f>
        <v>212.23076923076923</v>
      </c>
    </row>
    <row r="4204" spans="1:9" x14ac:dyDescent="0.25">
      <c r="A4204" t="s">
        <v>66</v>
      </c>
      <c r="B4204" t="s">
        <v>50</v>
      </c>
      <c r="C4204" t="s">
        <v>81</v>
      </c>
      <c r="D4204" t="s">
        <v>12</v>
      </c>
      <c r="E4204" t="s">
        <v>1</v>
      </c>
      <c r="F4204" s="19">
        <v>0</v>
      </c>
      <c r="G4204" s="25">
        <v>0</v>
      </c>
      <c r="H4204" s="19" t="str">
        <f t="shared" si="74"/>
        <v>Gilmerton Bridge Toward Va Beach Non-Summer Monday 0</v>
      </c>
      <c r="I4204" s="11">
        <f>+Gilm!C32</f>
        <v>99.18421052631578</v>
      </c>
    </row>
    <row r="4205" spans="1:9" x14ac:dyDescent="0.25">
      <c r="A4205" t="s">
        <v>66</v>
      </c>
      <c r="B4205" t="s">
        <v>50</v>
      </c>
      <c r="C4205" t="s">
        <v>81</v>
      </c>
      <c r="D4205" t="s">
        <v>12</v>
      </c>
      <c r="E4205" t="s">
        <v>1</v>
      </c>
      <c r="F4205" s="19">
        <v>4.1666666666666664E-2</v>
      </c>
      <c r="G4205" s="25">
        <v>1</v>
      </c>
      <c r="H4205" s="19" t="str">
        <f t="shared" si="74"/>
        <v>Gilmerton Bridge Toward Va Beach Non-Summer Monday 1</v>
      </c>
      <c r="I4205" s="14">
        <f>+Gilm!C33</f>
        <v>60.710526315789473</v>
      </c>
    </row>
    <row r="4206" spans="1:9" x14ac:dyDescent="0.25">
      <c r="A4206" t="s">
        <v>66</v>
      </c>
      <c r="B4206" t="s">
        <v>50</v>
      </c>
      <c r="C4206" t="s">
        <v>81</v>
      </c>
      <c r="D4206" t="s">
        <v>12</v>
      </c>
      <c r="E4206" t="s">
        <v>1</v>
      </c>
      <c r="F4206" s="19">
        <v>8.3333333333333329E-2</v>
      </c>
      <c r="G4206" s="25">
        <v>2</v>
      </c>
      <c r="H4206" s="19" t="str">
        <f t="shared" si="74"/>
        <v>Gilmerton Bridge Toward Va Beach Non-Summer Monday 2</v>
      </c>
      <c r="I4206" s="11">
        <f>+Gilm!C34</f>
        <v>63.15789473684211</v>
      </c>
    </row>
    <row r="4207" spans="1:9" x14ac:dyDescent="0.25">
      <c r="A4207" t="s">
        <v>66</v>
      </c>
      <c r="B4207" t="s">
        <v>50</v>
      </c>
      <c r="C4207" t="s">
        <v>81</v>
      </c>
      <c r="D4207" t="s">
        <v>12</v>
      </c>
      <c r="E4207" t="s">
        <v>1</v>
      </c>
      <c r="F4207" s="19">
        <v>0.125</v>
      </c>
      <c r="G4207" s="25">
        <v>3</v>
      </c>
      <c r="H4207" s="19" t="str">
        <f t="shared" si="74"/>
        <v>Gilmerton Bridge Toward Va Beach Non-Summer Monday 3</v>
      </c>
      <c r="I4207" s="14">
        <f>+Gilm!C35</f>
        <v>85.578947368421055</v>
      </c>
    </row>
    <row r="4208" spans="1:9" x14ac:dyDescent="0.25">
      <c r="A4208" t="s">
        <v>66</v>
      </c>
      <c r="B4208" t="s">
        <v>50</v>
      </c>
      <c r="C4208" t="s">
        <v>81</v>
      </c>
      <c r="D4208" t="s">
        <v>12</v>
      </c>
      <c r="E4208" t="s">
        <v>1</v>
      </c>
      <c r="F4208" s="19">
        <v>0.16666666666666699</v>
      </c>
      <c r="G4208" s="25">
        <v>4</v>
      </c>
      <c r="H4208" s="19" t="str">
        <f t="shared" si="74"/>
        <v>Gilmerton Bridge Toward Va Beach Non-Summer Monday 4</v>
      </c>
      <c r="I4208" s="11">
        <f>+Gilm!C36</f>
        <v>146.81578947368422</v>
      </c>
    </row>
    <row r="4209" spans="1:9" x14ac:dyDescent="0.25">
      <c r="A4209" t="s">
        <v>66</v>
      </c>
      <c r="B4209" t="s">
        <v>50</v>
      </c>
      <c r="C4209" t="s">
        <v>81</v>
      </c>
      <c r="D4209" t="s">
        <v>12</v>
      </c>
      <c r="E4209" t="s">
        <v>1</v>
      </c>
      <c r="F4209" s="19">
        <v>0.20833333333333301</v>
      </c>
      <c r="G4209" s="25">
        <v>5</v>
      </c>
      <c r="H4209" s="19" t="str">
        <f t="shared" si="74"/>
        <v>Gilmerton Bridge Toward Va Beach Non-Summer Monday 5</v>
      </c>
      <c r="I4209" s="14">
        <f>+Gilm!C37</f>
        <v>453.92105263157896</v>
      </c>
    </row>
    <row r="4210" spans="1:9" x14ac:dyDescent="0.25">
      <c r="A4210" t="s">
        <v>66</v>
      </c>
      <c r="B4210" t="s">
        <v>50</v>
      </c>
      <c r="C4210" t="s">
        <v>81</v>
      </c>
      <c r="D4210" t="s">
        <v>12</v>
      </c>
      <c r="E4210" t="s">
        <v>1</v>
      </c>
      <c r="F4210" s="19">
        <v>0.25</v>
      </c>
      <c r="G4210" s="25">
        <v>6</v>
      </c>
      <c r="H4210" s="19" t="str">
        <f t="shared" si="74"/>
        <v>Gilmerton Bridge Toward Va Beach Non-Summer Monday 6</v>
      </c>
      <c r="I4210" s="11">
        <f>+Gilm!C38</f>
        <v>1120.3684210526317</v>
      </c>
    </row>
    <row r="4211" spans="1:9" x14ac:dyDescent="0.25">
      <c r="A4211" t="s">
        <v>66</v>
      </c>
      <c r="B4211" t="s">
        <v>50</v>
      </c>
      <c r="C4211" t="s">
        <v>81</v>
      </c>
      <c r="D4211" t="s">
        <v>12</v>
      </c>
      <c r="E4211" t="s">
        <v>1</v>
      </c>
      <c r="F4211" s="19">
        <v>0.29166666666666702</v>
      </c>
      <c r="G4211" s="25">
        <v>7</v>
      </c>
      <c r="H4211" s="19" t="str">
        <f t="shared" si="74"/>
        <v>Gilmerton Bridge Toward Va Beach Non-Summer Monday 7</v>
      </c>
      <c r="I4211" s="14">
        <f>+Gilm!C39</f>
        <v>1691.8684210526317</v>
      </c>
    </row>
    <row r="4212" spans="1:9" x14ac:dyDescent="0.25">
      <c r="A4212" t="s">
        <v>66</v>
      </c>
      <c r="B4212" t="s">
        <v>50</v>
      </c>
      <c r="C4212" t="s">
        <v>81</v>
      </c>
      <c r="D4212" t="s">
        <v>12</v>
      </c>
      <c r="E4212" t="s">
        <v>1</v>
      </c>
      <c r="F4212" s="19">
        <v>0.33333333333333298</v>
      </c>
      <c r="G4212" s="25">
        <v>8</v>
      </c>
      <c r="H4212" s="19" t="str">
        <f t="shared" si="74"/>
        <v>Gilmerton Bridge Toward Va Beach Non-Summer Monday 8</v>
      </c>
      <c r="I4212" s="11">
        <f>+Gilm!C40</f>
        <v>1277.6315789473686</v>
      </c>
    </row>
    <row r="4213" spans="1:9" x14ac:dyDescent="0.25">
      <c r="A4213" t="s">
        <v>66</v>
      </c>
      <c r="B4213" t="s">
        <v>50</v>
      </c>
      <c r="C4213" t="s">
        <v>81</v>
      </c>
      <c r="D4213" t="s">
        <v>12</v>
      </c>
      <c r="E4213" t="s">
        <v>1</v>
      </c>
      <c r="F4213" s="19">
        <v>0.375</v>
      </c>
      <c r="G4213" s="25">
        <v>9</v>
      </c>
      <c r="H4213" s="19" t="str">
        <f t="shared" si="74"/>
        <v>Gilmerton Bridge Toward Va Beach Non-Summer Monday 9</v>
      </c>
      <c r="I4213" s="14">
        <f>+Gilm!C41</f>
        <v>849.18421052631572</v>
      </c>
    </row>
    <row r="4214" spans="1:9" x14ac:dyDescent="0.25">
      <c r="A4214" t="s">
        <v>66</v>
      </c>
      <c r="B4214" t="s">
        <v>50</v>
      </c>
      <c r="C4214" t="s">
        <v>81</v>
      </c>
      <c r="D4214" t="s">
        <v>12</v>
      </c>
      <c r="E4214" t="s">
        <v>1</v>
      </c>
      <c r="F4214" s="19">
        <v>0.41666666666666702</v>
      </c>
      <c r="G4214" s="25">
        <v>10</v>
      </c>
      <c r="H4214" s="19" t="str">
        <f t="shared" si="74"/>
        <v>Gilmerton Bridge Toward Va Beach Non-Summer Monday 10</v>
      </c>
      <c r="I4214" s="11">
        <f>+Gilm!C42</f>
        <v>781.65789473684208</v>
      </c>
    </row>
    <row r="4215" spans="1:9" x14ac:dyDescent="0.25">
      <c r="A4215" t="s">
        <v>66</v>
      </c>
      <c r="B4215" t="s">
        <v>50</v>
      </c>
      <c r="C4215" t="s">
        <v>81</v>
      </c>
      <c r="D4215" t="s">
        <v>12</v>
      </c>
      <c r="E4215" t="s">
        <v>1</v>
      </c>
      <c r="F4215" s="19">
        <v>0.45833333333333298</v>
      </c>
      <c r="G4215" s="25">
        <v>11</v>
      </c>
      <c r="H4215" s="19" t="str">
        <f t="shared" si="74"/>
        <v>Gilmerton Bridge Toward Va Beach Non-Summer Monday 11</v>
      </c>
      <c r="I4215" s="14">
        <f>+Gilm!C43</f>
        <v>805.5</v>
      </c>
    </row>
    <row r="4216" spans="1:9" x14ac:dyDescent="0.25">
      <c r="A4216" t="s">
        <v>66</v>
      </c>
      <c r="B4216" t="s">
        <v>50</v>
      </c>
      <c r="C4216" t="s">
        <v>81</v>
      </c>
      <c r="D4216" t="s">
        <v>12</v>
      </c>
      <c r="E4216" t="s">
        <v>1</v>
      </c>
      <c r="F4216" s="19">
        <v>0.5</v>
      </c>
      <c r="G4216" s="25">
        <v>12</v>
      </c>
      <c r="H4216" s="19" t="str">
        <f t="shared" si="74"/>
        <v>Gilmerton Bridge Toward Va Beach Non-Summer Monday 12</v>
      </c>
      <c r="I4216" s="11">
        <f>+Gilm!C44</f>
        <v>832.84210526315792</v>
      </c>
    </row>
    <row r="4217" spans="1:9" x14ac:dyDescent="0.25">
      <c r="A4217" t="s">
        <v>66</v>
      </c>
      <c r="B4217" t="s">
        <v>50</v>
      </c>
      <c r="C4217" t="s">
        <v>81</v>
      </c>
      <c r="D4217" t="s">
        <v>12</v>
      </c>
      <c r="E4217" t="s">
        <v>1</v>
      </c>
      <c r="F4217" s="19">
        <v>0.54166666666666696</v>
      </c>
      <c r="G4217" s="25">
        <v>13</v>
      </c>
      <c r="H4217" s="19" t="str">
        <f t="shared" si="74"/>
        <v>Gilmerton Bridge Toward Va Beach Non-Summer Monday 13</v>
      </c>
      <c r="I4217" s="14">
        <f>+Gilm!C45</f>
        <v>863.42105263157896</v>
      </c>
    </row>
    <row r="4218" spans="1:9" x14ac:dyDescent="0.25">
      <c r="A4218" t="s">
        <v>66</v>
      </c>
      <c r="B4218" t="s">
        <v>50</v>
      </c>
      <c r="C4218" t="s">
        <v>81</v>
      </c>
      <c r="D4218" t="s">
        <v>12</v>
      </c>
      <c r="E4218" t="s">
        <v>1</v>
      </c>
      <c r="F4218" s="19">
        <v>0.58333333333333304</v>
      </c>
      <c r="G4218" s="25">
        <v>14</v>
      </c>
      <c r="H4218" s="19" t="str">
        <f t="shared" si="74"/>
        <v>Gilmerton Bridge Toward Va Beach Non-Summer Monday 14</v>
      </c>
      <c r="I4218" s="11">
        <f>+Gilm!C46</f>
        <v>1012.9473684210527</v>
      </c>
    </row>
    <row r="4219" spans="1:9" x14ac:dyDescent="0.25">
      <c r="A4219" t="s">
        <v>66</v>
      </c>
      <c r="B4219" t="s">
        <v>50</v>
      </c>
      <c r="C4219" t="s">
        <v>81</v>
      </c>
      <c r="D4219" t="s">
        <v>12</v>
      </c>
      <c r="E4219" t="s">
        <v>1</v>
      </c>
      <c r="F4219" s="19">
        <v>0.625</v>
      </c>
      <c r="G4219" s="25">
        <v>15</v>
      </c>
      <c r="H4219" s="19" t="str">
        <f t="shared" si="74"/>
        <v>Gilmerton Bridge Toward Va Beach Non-Summer Monday 15</v>
      </c>
      <c r="I4219" s="14">
        <f>+Gilm!C47</f>
        <v>1291.3157894736842</v>
      </c>
    </row>
    <row r="4220" spans="1:9" x14ac:dyDescent="0.25">
      <c r="A4220" t="s">
        <v>66</v>
      </c>
      <c r="B4220" t="s">
        <v>50</v>
      </c>
      <c r="C4220" t="s">
        <v>81</v>
      </c>
      <c r="D4220" t="s">
        <v>12</v>
      </c>
      <c r="E4220" t="s">
        <v>1</v>
      </c>
      <c r="F4220" s="19">
        <v>0.66666666666666696</v>
      </c>
      <c r="G4220" s="25">
        <v>16</v>
      </c>
      <c r="H4220" s="19" t="str">
        <f t="shared" si="74"/>
        <v>Gilmerton Bridge Toward Va Beach Non-Summer Monday 16</v>
      </c>
      <c r="I4220" s="11">
        <f>+Gilm!C48</f>
        <v>1545.8157894736842</v>
      </c>
    </row>
    <row r="4221" spans="1:9" x14ac:dyDescent="0.25">
      <c r="A4221" t="s">
        <v>66</v>
      </c>
      <c r="B4221" t="s">
        <v>50</v>
      </c>
      <c r="C4221" t="s">
        <v>81</v>
      </c>
      <c r="D4221" t="s">
        <v>12</v>
      </c>
      <c r="E4221" t="s">
        <v>1</v>
      </c>
      <c r="F4221" s="19">
        <v>0.70833333333333304</v>
      </c>
      <c r="G4221" s="25">
        <v>17</v>
      </c>
      <c r="H4221" s="19" t="str">
        <f t="shared" si="74"/>
        <v>Gilmerton Bridge Toward Va Beach Non-Summer Monday 17</v>
      </c>
      <c r="I4221" s="14">
        <f>+Gilm!C49</f>
        <v>1240.1842105263158</v>
      </c>
    </row>
    <row r="4222" spans="1:9" x14ac:dyDescent="0.25">
      <c r="A4222" t="s">
        <v>66</v>
      </c>
      <c r="B4222" t="s">
        <v>50</v>
      </c>
      <c r="C4222" t="s">
        <v>81</v>
      </c>
      <c r="D4222" t="s">
        <v>12</v>
      </c>
      <c r="E4222" t="s">
        <v>1</v>
      </c>
      <c r="F4222" s="19">
        <v>0.75</v>
      </c>
      <c r="G4222" s="25">
        <v>18</v>
      </c>
      <c r="H4222" s="19" t="str">
        <f t="shared" si="74"/>
        <v>Gilmerton Bridge Toward Va Beach Non-Summer Monday 18</v>
      </c>
      <c r="I4222" s="11">
        <f>+Gilm!C50</f>
        <v>821.94736842105272</v>
      </c>
    </row>
    <row r="4223" spans="1:9" x14ac:dyDescent="0.25">
      <c r="A4223" t="s">
        <v>66</v>
      </c>
      <c r="B4223" t="s">
        <v>50</v>
      </c>
      <c r="C4223" t="s">
        <v>81</v>
      </c>
      <c r="D4223" t="s">
        <v>12</v>
      </c>
      <c r="E4223" t="s">
        <v>1</v>
      </c>
      <c r="F4223" s="19">
        <v>0.79166666666666696</v>
      </c>
      <c r="G4223" s="25">
        <v>19</v>
      </c>
      <c r="H4223" s="19" t="str">
        <f t="shared" si="74"/>
        <v>Gilmerton Bridge Toward Va Beach Non-Summer Monday 19</v>
      </c>
      <c r="I4223" s="14">
        <f>+Gilm!C51</f>
        <v>556</v>
      </c>
    </row>
    <row r="4224" spans="1:9" x14ac:dyDescent="0.25">
      <c r="A4224" t="s">
        <v>66</v>
      </c>
      <c r="B4224" t="s">
        <v>50</v>
      </c>
      <c r="C4224" t="s">
        <v>81</v>
      </c>
      <c r="D4224" t="s">
        <v>12</v>
      </c>
      <c r="E4224" t="s">
        <v>1</v>
      </c>
      <c r="F4224" s="19">
        <v>0.83333333333333304</v>
      </c>
      <c r="G4224" s="25">
        <v>20</v>
      </c>
      <c r="H4224" s="19" t="str">
        <f t="shared" si="74"/>
        <v>Gilmerton Bridge Toward Va Beach Non-Summer Monday 20</v>
      </c>
      <c r="I4224" s="11">
        <f>+Gilm!C52</f>
        <v>443.34210526315786</v>
      </c>
    </row>
    <row r="4225" spans="1:9" x14ac:dyDescent="0.25">
      <c r="A4225" t="s">
        <v>66</v>
      </c>
      <c r="B4225" t="s">
        <v>50</v>
      </c>
      <c r="C4225" t="s">
        <v>81</v>
      </c>
      <c r="D4225" t="s">
        <v>12</v>
      </c>
      <c r="E4225" t="s">
        <v>1</v>
      </c>
      <c r="F4225" s="19">
        <v>0.875</v>
      </c>
      <c r="G4225" s="25">
        <v>21</v>
      </c>
      <c r="H4225" s="19" t="str">
        <f t="shared" si="74"/>
        <v>Gilmerton Bridge Toward Va Beach Non-Summer Monday 21</v>
      </c>
      <c r="I4225" s="14">
        <f>+Gilm!C53</f>
        <v>355.5526315789474</v>
      </c>
    </row>
    <row r="4226" spans="1:9" x14ac:dyDescent="0.25">
      <c r="A4226" t="s">
        <v>66</v>
      </c>
      <c r="B4226" t="s">
        <v>50</v>
      </c>
      <c r="C4226" t="s">
        <v>81</v>
      </c>
      <c r="D4226" t="s">
        <v>12</v>
      </c>
      <c r="E4226" t="s">
        <v>1</v>
      </c>
      <c r="F4226" s="19">
        <v>0.91666666666666696</v>
      </c>
      <c r="G4226" s="25">
        <v>22</v>
      </c>
      <c r="H4226" s="19" t="str">
        <f t="shared" si="74"/>
        <v>Gilmerton Bridge Toward Va Beach Non-Summer Monday 22</v>
      </c>
      <c r="I4226" s="11">
        <f>+Gilm!C54</f>
        <v>273.84210526315792</v>
      </c>
    </row>
    <row r="4227" spans="1:9" ht="15.75" thickBot="1" x14ac:dyDescent="0.3">
      <c r="A4227" t="s">
        <v>66</v>
      </c>
      <c r="B4227" t="s">
        <v>50</v>
      </c>
      <c r="C4227" t="s">
        <v>81</v>
      </c>
      <c r="D4227" t="s">
        <v>12</v>
      </c>
      <c r="E4227" t="s">
        <v>1</v>
      </c>
      <c r="F4227" s="19">
        <v>0.95833333333333304</v>
      </c>
      <c r="G4227" s="25">
        <v>23</v>
      </c>
      <c r="H4227" s="19" t="str">
        <f t="shared" si="74"/>
        <v>Gilmerton Bridge Toward Va Beach Non-Summer Monday 23</v>
      </c>
      <c r="I4227" s="16">
        <f>+Gilm!C55</f>
        <v>187.0526315789474</v>
      </c>
    </row>
    <row r="4228" spans="1:9" x14ac:dyDescent="0.25">
      <c r="A4228" t="s">
        <v>66</v>
      </c>
      <c r="B4228" t="s">
        <v>50</v>
      </c>
      <c r="C4228" t="s">
        <v>81</v>
      </c>
      <c r="D4228" t="s">
        <v>12</v>
      </c>
      <c r="E4228" t="s">
        <v>2</v>
      </c>
      <c r="F4228" s="19">
        <v>0</v>
      </c>
      <c r="G4228" s="25">
        <v>0</v>
      </c>
      <c r="H4228" s="19" t="str">
        <f t="shared" si="74"/>
        <v>Gilmerton Bridge Toward Va Beach Non-Summer Tuesday 0</v>
      </c>
      <c r="I4228" s="12">
        <f>+Gilm!D32</f>
        <v>111.91666666666667</v>
      </c>
    </row>
    <row r="4229" spans="1:9" x14ac:dyDescent="0.25">
      <c r="A4229" t="s">
        <v>66</v>
      </c>
      <c r="B4229" t="s">
        <v>50</v>
      </c>
      <c r="C4229" t="s">
        <v>81</v>
      </c>
      <c r="D4229" t="s">
        <v>12</v>
      </c>
      <c r="E4229" t="s">
        <v>2</v>
      </c>
      <c r="F4229" s="19">
        <v>4.1666666666666664E-2</v>
      </c>
      <c r="G4229" s="25">
        <v>1</v>
      </c>
      <c r="H4229" s="19" t="str">
        <f t="shared" ref="H4229:H4292" si="75">+CONCATENATE(A4229," ",C4229," ",D4229," ",E4229," ",G4229)</f>
        <v>Gilmerton Bridge Toward Va Beach Non-Summer Tuesday 1</v>
      </c>
      <c r="I4229" s="14">
        <f>+Gilm!D33</f>
        <v>68.805555555555543</v>
      </c>
    </row>
    <row r="4230" spans="1:9" x14ac:dyDescent="0.25">
      <c r="A4230" t="s">
        <v>66</v>
      </c>
      <c r="B4230" t="s">
        <v>50</v>
      </c>
      <c r="C4230" t="s">
        <v>81</v>
      </c>
      <c r="D4230" t="s">
        <v>12</v>
      </c>
      <c r="E4230" t="s">
        <v>2</v>
      </c>
      <c r="F4230" s="19">
        <v>8.3333333333333329E-2</v>
      </c>
      <c r="G4230" s="25">
        <v>2</v>
      </c>
      <c r="H4230" s="19" t="str">
        <f t="shared" si="75"/>
        <v>Gilmerton Bridge Toward Va Beach Non-Summer Tuesday 2</v>
      </c>
      <c r="I4230" s="12">
        <f>+Gilm!D34</f>
        <v>69.083333333333329</v>
      </c>
    </row>
    <row r="4231" spans="1:9" x14ac:dyDescent="0.25">
      <c r="A4231" t="s">
        <v>66</v>
      </c>
      <c r="B4231" t="s">
        <v>50</v>
      </c>
      <c r="C4231" t="s">
        <v>81</v>
      </c>
      <c r="D4231" t="s">
        <v>12</v>
      </c>
      <c r="E4231" t="s">
        <v>2</v>
      </c>
      <c r="F4231" s="19">
        <v>0.125</v>
      </c>
      <c r="G4231" s="25">
        <v>3</v>
      </c>
      <c r="H4231" s="19" t="str">
        <f t="shared" si="75"/>
        <v>Gilmerton Bridge Toward Va Beach Non-Summer Tuesday 3</v>
      </c>
      <c r="I4231" s="14">
        <f>+Gilm!D35</f>
        <v>82.916666666666671</v>
      </c>
    </row>
    <row r="4232" spans="1:9" x14ac:dyDescent="0.25">
      <c r="A4232" t="s">
        <v>66</v>
      </c>
      <c r="B4232" t="s">
        <v>50</v>
      </c>
      <c r="C4232" t="s">
        <v>81</v>
      </c>
      <c r="D4232" t="s">
        <v>12</v>
      </c>
      <c r="E4232" t="s">
        <v>2</v>
      </c>
      <c r="F4232" s="19">
        <v>0.16666666666666699</v>
      </c>
      <c r="G4232" s="25">
        <v>4</v>
      </c>
      <c r="H4232" s="19" t="str">
        <f t="shared" si="75"/>
        <v>Gilmerton Bridge Toward Va Beach Non-Summer Tuesday 4</v>
      </c>
      <c r="I4232" s="12">
        <f>+Gilm!D36</f>
        <v>157.91666666666669</v>
      </c>
    </row>
    <row r="4233" spans="1:9" x14ac:dyDescent="0.25">
      <c r="A4233" t="s">
        <v>66</v>
      </c>
      <c r="B4233" t="s">
        <v>50</v>
      </c>
      <c r="C4233" t="s">
        <v>81</v>
      </c>
      <c r="D4233" t="s">
        <v>12</v>
      </c>
      <c r="E4233" t="s">
        <v>2</v>
      </c>
      <c r="F4233" s="19">
        <v>0.20833333333333301</v>
      </c>
      <c r="G4233" s="25">
        <v>5</v>
      </c>
      <c r="H4233" s="19" t="str">
        <f t="shared" si="75"/>
        <v>Gilmerton Bridge Toward Va Beach Non-Summer Tuesday 5</v>
      </c>
      <c r="I4233" s="14">
        <f>+Gilm!D37</f>
        <v>492.69444444444446</v>
      </c>
    </row>
    <row r="4234" spans="1:9" x14ac:dyDescent="0.25">
      <c r="A4234" t="s">
        <v>66</v>
      </c>
      <c r="B4234" t="s">
        <v>50</v>
      </c>
      <c r="C4234" t="s">
        <v>81</v>
      </c>
      <c r="D4234" t="s">
        <v>12</v>
      </c>
      <c r="E4234" t="s">
        <v>2</v>
      </c>
      <c r="F4234" s="19">
        <v>0.25</v>
      </c>
      <c r="G4234" s="25">
        <v>6</v>
      </c>
      <c r="H4234" s="19" t="str">
        <f t="shared" si="75"/>
        <v>Gilmerton Bridge Toward Va Beach Non-Summer Tuesday 6</v>
      </c>
      <c r="I4234" s="12">
        <f>+Gilm!D38</f>
        <v>1245.5555555555557</v>
      </c>
    </row>
    <row r="4235" spans="1:9" x14ac:dyDescent="0.25">
      <c r="A4235" t="s">
        <v>66</v>
      </c>
      <c r="B4235" t="s">
        <v>50</v>
      </c>
      <c r="C4235" t="s">
        <v>81</v>
      </c>
      <c r="D4235" t="s">
        <v>12</v>
      </c>
      <c r="E4235" t="s">
        <v>2</v>
      </c>
      <c r="F4235" s="19">
        <v>0.29166666666666702</v>
      </c>
      <c r="G4235" s="25">
        <v>7</v>
      </c>
      <c r="H4235" s="19" t="str">
        <f t="shared" si="75"/>
        <v>Gilmerton Bridge Toward Va Beach Non-Summer Tuesday 7</v>
      </c>
      <c r="I4235" s="14">
        <f>+Gilm!D39</f>
        <v>1887.3611111111113</v>
      </c>
    </row>
    <row r="4236" spans="1:9" x14ac:dyDescent="0.25">
      <c r="A4236" t="s">
        <v>66</v>
      </c>
      <c r="B4236" t="s">
        <v>50</v>
      </c>
      <c r="C4236" t="s">
        <v>81</v>
      </c>
      <c r="D4236" t="s">
        <v>12</v>
      </c>
      <c r="E4236" t="s">
        <v>2</v>
      </c>
      <c r="F4236" s="19">
        <v>0.33333333333333298</v>
      </c>
      <c r="G4236" s="25">
        <v>8</v>
      </c>
      <c r="H4236" s="19" t="str">
        <f t="shared" si="75"/>
        <v>Gilmerton Bridge Toward Va Beach Non-Summer Tuesday 8</v>
      </c>
      <c r="I4236" s="12">
        <f>+Gilm!D40</f>
        <v>1422.5277777777778</v>
      </c>
    </row>
    <row r="4237" spans="1:9" x14ac:dyDescent="0.25">
      <c r="A4237" t="s">
        <v>66</v>
      </c>
      <c r="B4237" t="s">
        <v>50</v>
      </c>
      <c r="C4237" t="s">
        <v>81</v>
      </c>
      <c r="D4237" t="s">
        <v>12</v>
      </c>
      <c r="E4237" t="s">
        <v>2</v>
      </c>
      <c r="F4237" s="19">
        <v>0.375</v>
      </c>
      <c r="G4237" s="25">
        <v>9</v>
      </c>
      <c r="H4237" s="19" t="str">
        <f t="shared" si="75"/>
        <v>Gilmerton Bridge Toward Va Beach Non-Summer Tuesday 9</v>
      </c>
      <c r="I4237" s="14">
        <f>+Gilm!D41</f>
        <v>860.75</v>
      </c>
    </row>
    <row r="4238" spans="1:9" x14ac:dyDescent="0.25">
      <c r="A4238" t="s">
        <v>66</v>
      </c>
      <c r="B4238" t="s">
        <v>50</v>
      </c>
      <c r="C4238" t="s">
        <v>81</v>
      </c>
      <c r="D4238" t="s">
        <v>12</v>
      </c>
      <c r="E4238" t="s">
        <v>2</v>
      </c>
      <c r="F4238" s="19">
        <v>0.41666666666666702</v>
      </c>
      <c r="G4238" s="25">
        <v>10</v>
      </c>
      <c r="H4238" s="19" t="str">
        <f t="shared" si="75"/>
        <v>Gilmerton Bridge Toward Va Beach Non-Summer Tuesday 10</v>
      </c>
      <c r="I4238" s="12">
        <f>+Gilm!D42</f>
        <v>802.30555555555554</v>
      </c>
    </row>
    <row r="4239" spans="1:9" x14ac:dyDescent="0.25">
      <c r="A4239" t="s">
        <v>66</v>
      </c>
      <c r="B4239" t="s">
        <v>50</v>
      </c>
      <c r="C4239" t="s">
        <v>81</v>
      </c>
      <c r="D4239" t="s">
        <v>12</v>
      </c>
      <c r="E4239" t="s">
        <v>2</v>
      </c>
      <c r="F4239" s="19">
        <v>0.45833333333333298</v>
      </c>
      <c r="G4239" s="25">
        <v>11</v>
      </c>
      <c r="H4239" s="19" t="str">
        <f t="shared" si="75"/>
        <v>Gilmerton Bridge Toward Va Beach Non-Summer Tuesday 11</v>
      </c>
      <c r="I4239" s="14">
        <f>+Gilm!D43</f>
        <v>818.77777777777771</v>
      </c>
    </row>
    <row r="4240" spans="1:9" x14ac:dyDescent="0.25">
      <c r="A4240" t="s">
        <v>66</v>
      </c>
      <c r="B4240" t="s">
        <v>50</v>
      </c>
      <c r="C4240" t="s">
        <v>81</v>
      </c>
      <c r="D4240" t="s">
        <v>12</v>
      </c>
      <c r="E4240" t="s">
        <v>2</v>
      </c>
      <c r="F4240" s="19">
        <v>0.5</v>
      </c>
      <c r="G4240" s="25">
        <v>12</v>
      </c>
      <c r="H4240" s="19" t="str">
        <f t="shared" si="75"/>
        <v>Gilmerton Bridge Toward Va Beach Non-Summer Tuesday 12</v>
      </c>
      <c r="I4240" s="12">
        <f>+Gilm!D44</f>
        <v>850.8611111111112</v>
      </c>
    </row>
    <row r="4241" spans="1:9" x14ac:dyDescent="0.25">
      <c r="A4241" t="s">
        <v>66</v>
      </c>
      <c r="B4241" t="s">
        <v>50</v>
      </c>
      <c r="C4241" t="s">
        <v>81</v>
      </c>
      <c r="D4241" t="s">
        <v>12</v>
      </c>
      <c r="E4241" t="s">
        <v>2</v>
      </c>
      <c r="F4241" s="19">
        <v>0.54166666666666696</v>
      </c>
      <c r="G4241" s="25">
        <v>13</v>
      </c>
      <c r="H4241" s="19" t="str">
        <f t="shared" si="75"/>
        <v>Gilmerton Bridge Toward Va Beach Non-Summer Tuesday 13</v>
      </c>
      <c r="I4241" s="14">
        <f>+Gilm!D45</f>
        <v>880.33333333333337</v>
      </c>
    </row>
    <row r="4242" spans="1:9" x14ac:dyDescent="0.25">
      <c r="A4242" t="s">
        <v>66</v>
      </c>
      <c r="B4242" t="s">
        <v>50</v>
      </c>
      <c r="C4242" t="s">
        <v>81</v>
      </c>
      <c r="D4242" t="s">
        <v>12</v>
      </c>
      <c r="E4242" t="s">
        <v>2</v>
      </c>
      <c r="F4242" s="19">
        <v>0.58333333333333304</v>
      </c>
      <c r="G4242" s="25">
        <v>14</v>
      </c>
      <c r="H4242" s="19" t="str">
        <f t="shared" si="75"/>
        <v>Gilmerton Bridge Toward Va Beach Non-Summer Tuesday 14</v>
      </c>
      <c r="I4242" s="12">
        <f>+Gilm!D46</f>
        <v>1073.5277777777778</v>
      </c>
    </row>
    <row r="4243" spans="1:9" x14ac:dyDescent="0.25">
      <c r="A4243" t="s">
        <v>66</v>
      </c>
      <c r="B4243" t="s">
        <v>50</v>
      </c>
      <c r="C4243" t="s">
        <v>81</v>
      </c>
      <c r="D4243" t="s">
        <v>12</v>
      </c>
      <c r="E4243" t="s">
        <v>2</v>
      </c>
      <c r="F4243" s="19">
        <v>0.625</v>
      </c>
      <c r="G4243" s="25">
        <v>15</v>
      </c>
      <c r="H4243" s="19" t="str">
        <f t="shared" si="75"/>
        <v>Gilmerton Bridge Toward Va Beach Non-Summer Tuesday 15</v>
      </c>
      <c r="I4243" s="14">
        <f>+Gilm!D47</f>
        <v>1355.0277777777778</v>
      </c>
    </row>
    <row r="4244" spans="1:9" x14ac:dyDescent="0.25">
      <c r="A4244" t="s">
        <v>66</v>
      </c>
      <c r="B4244" t="s">
        <v>50</v>
      </c>
      <c r="C4244" t="s">
        <v>81</v>
      </c>
      <c r="D4244" t="s">
        <v>12</v>
      </c>
      <c r="E4244" t="s">
        <v>2</v>
      </c>
      <c r="F4244" s="19">
        <v>0.66666666666666696</v>
      </c>
      <c r="G4244" s="25">
        <v>16</v>
      </c>
      <c r="H4244" s="19" t="str">
        <f t="shared" si="75"/>
        <v>Gilmerton Bridge Toward Va Beach Non-Summer Tuesday 16</v>
      </c>
      <c r="I4244" s="12">
        <f>+Gilm!D48</f>
        <v>1676.8611111111111</v>
      </c>
    </row>
    <row r="4245" spans="1:9" x14ac:dyDescent="0.25">
      <c r="A4245" t="s">
        <v>66</v>
      </c>
      <c r="B4245" t="s">
        <v>50</v>
      </c>
      <c r="C4245" t="s">
        <v>81</v>
      </c>
      <c r="D4245" t="s">
        <v>12</v>
      </c>
      <c r="E4245" t="s">
        <v>2</v>
      </c>
      <c r="F4245" s="19">
        <v>0.70833333333333304</v>
      </c>
      <c r="G4245" s="25">
        <v>17</v>
      </c>
      <c r="H4245" s="19" t="str">
        <f t="shared" si="75"/>
        <v>Gilmerton Bridge Toward Va Beach Non-Summer Tuesday 17</v>
      </c>
      <c r="I4245" s="14">
        <f>+Gilm!D49</f>
        <v>1364.2222222222222</v>
      </c>
    </row>
    <row r="4246" spans="1:9" x14ac:dyDescent="0.25">
      <c r="A4246" t="s">
        <v>66</v>
      </c>
      <c r="B4246" t="s">
        <v>50</v>
      </c>
      <c r="C4246" t="s">
        <v>81</v>
      </c>
      <c r="D4246" t="s">
        <v>12</v>
      </c>
      <c r="E4246" t="s">
        <v>2</v>
      </c>
      <c r="F4246" s="19">
        <v>0.75</v>
      </c>
      <c r="G4246" s="25">
        <v>18</v>
      </c>
      <c r="H4246" s="19" t="str">
        <f t="shared" si="75"/>
        <v>Gilmerton Bridge Toward Va Beach Non-Summer Tuesday 18</v>
      </c>
      <c r="I4246" s="12">
        <f>+Gilm!D50</f>
        <v>889.05555555555554</v>
      </c>
    </row>
    <row r="4247" spans="1:9" x14ac:dyDescent="0.25">
      <c r="A4247" t="s">
        <v>66</v>
      </c>
      <c r="B4247" t="s">
        <v>50</v>
      </c>
      <c r="C4247" t="s">
        <v>81</v>
      </c>
      <c r="D4247" t="s">
        <v>12</v>
      </c>
      <c r="E4247" t="s">
        <v>2</v>
      </c>
      <c r="F4247" s="19">
        <v>0.79166666666666696</v>
      </c>
      <c r="G4247" s="25">
        <v>19</v>
      </c>
      <c r="H4247" s="19" t="str">
        <f t="shared" si="75"/>
        <v>Gilmerton Bridge Toward Va Beach Non-Summer Tuesday 19</v>
      </c>
      <c r="I4247" s="14">
        <f>+Gilm!D51</f>
        <v>591.11111111111109</v>
      </c>
    </row>
    <row r="4248" spans="1:9" x14ac:dyDescent="0.25">
      <c r="A4248" t="s">
        <v>66</v>
      </c>
      <c r="B4248" t="s">
        <v>50</v>
      </c>
      <c r="C4248" t="s">
        <v>81</v>
      </c>
      <c r="D4248" t="s">
        <v>12</v>
      </c>
      <c r="E4248" t="s">
        <v>2</v>
      </c>
      <c r="F4248" s="19">
        <v>0.83333333333333304</v>
      </c>
      <c r="G4248" s="25">
        <v>20</v>
      </c>
      <c r="H4248" s="19" t="str">
        <f t="shared" si="75"/>
        <v>Gilmerton Bridge Toward Va Beach Non-Summer Tuesday 20</v>
      </c>
      <c r="I4248" s="12">
        <f>+Gilm!D52</f>
        <v>456.08333333333331</v>
      </c>
    </row>
    <row r="4249" spans="1:9" x14ac:dyDescent="0.25">
      <c r="A4249" t="s">
        <v>66</v>
      </c>
      <c r="B4249" t="s">
        <v>50</v>
      </c>
      <c r="C4249" t="s">
        <v>81</v>
      </c>
      <c r="D4249" t="s">
        <v>12</v>
      </c>
      <c r="E4249" t="s">
        <v>2</v>
      </c>
      <c r="F4249" s="19">
        <v>0.875</v>
      </c>
      <c r="G4249" s="25">
        <v>21</v>
      </c>
      <c r="H4249" s="19" t="str">
        <f t="shared" si="75"/>
        <v>Gilmerton Bridge Toward Va Beach Non-Summer Tuesday 21</v>
      </c>
      <c r="I4249" s="14">
        <f>+Gilm!D53</f>
        <v>381.55555555555554</v>
      </c>
    </row>
    <row r="4250" spans="1:9" x14ac:dyDescent="0.25">
      <c r="A4250" t="s">
        <v>66</v>
      </c>
      <c r="B4250" t="s">
        <v>50</v>
      </c>
      <c r="C4250" t="s">
        <v>81</v>
      </c>
      <c r="D4250" t="s">
        <v>12</v>
      </c>
      <c r="E4250" t="s">
        <v>2</v>
      </c>
      <c r="F4250" s="19">
        <v>0.91666666666666696</v>
      </c>
      <c r="G4250" s="25">
        <v>22</v>
      </c>
      <c r="H4250" s="19" t="str">
        <f t="shared" si="75"/>
        <v>Gilmerton Bridge Toward Va Beach Non-Summer Tuesday 22</v>
      </c>
      <c r="I4250" s="12">
        <f>+Gilm!D54</f>
        <v>281.75</v>
      </c>
    </row>
    <row r="4251" spans="1:9" ht="15.75" thickBot="1" x14ac:dyDescent="0.3">
      <c r="A4251" t="s">
        <v>66</v>
      </c>
      <c r="B4251" t="s">
        <v>50</v>
      </c>
      <c r="C4251" t="s">
        <v>81</v>
      </c>
      <c r="D4251" t="s">
        <v>12</v>
      </c>
      <c r="E4251" t="s">
        <v>2</v>
      </c>
      <c r="F4251" s="19">
        <v>0.95833333333333304</v>
      </c>
      <c r="G4251" s="25">
        <v>23</v>
      </c>
      <c r="H4251" s="19" t="str">
        <f t="shared" si="75"/>
        <v>Gilmerton Bridge Toward Va Beach Non-Summer Tuesday 23</v>
      </c>
      <c r="I4251" s="16">
        <f>+Gilm!D55</f>
        <v>180.25</v>
      </c>
    </row>
    <row r="4252" spans="1:9" x14ac:dyDescent="0.25">
      <c r="A4252" t="s">
        <v>66</v>
      </c>
      <c r="B4252" t="s">
        <v>50</v>
      </c>
      <c r="C4252" t="s">
        <v>81</v>
      </c>
      <c r="D4252" t="s">
        <v>12</v>
      </c>
      <c r="E4252" t="s">
        <v>3</v>
      </c>
      <c r="F4252" s="19">
        <v>0</v>
      </c>
      <c r="G4252" s="25">
        <v>0</v>
      </c>
      <c r="H4252" s="19" t="str">
        <f t="shared" si="75"/>
        <v>Gilmerton Bridge Toward Va Beach Non-Summer Wednesday 0</v>
      </c>
      <c r="I4252" s="11">
        <f>+Gilm!E32</f>
        <v>120.08571428571429</v>
      </c>
    </row>
    <row r="4253" spans="1:9" x14ac:dyDescent="0.25">
      <c r="A4253" t="s">
        <v>66</v>
      </c>
      <c r="B4253" t="s">
        <v>50</v>
      </c>
      <c r="C4253" t="s">
        <v>81</v>
      </c>
      <c r="D4253" t="s">
        <v>12</v>
      </c>
      <c r="E4253" t="s">
        <v>3</v>
      </c>
      <c r="F4253" s="19">
        <v>4.1666666666666664E-2</v>
      </c>
      <c r="G4253" s="25">
        <v>1</v>
      </c>
      <c r="H4253" s="19" t="str">
        <f t="shared" si="75"/>
        <v>Gilmerton Bridge Toward Va Beach Non-Summer Wednesday 1</v>
      </c>
      <c r="I4253" s="14">
        <f>+Gilm!E33</f>
        <v>74.228571428571428</v>
      </c>
    </row>
    <row r="4254" spans="1:9" x14ac:dyDescent="0.25">
      <c r="A4254" t="s">
        <v>66</v>
      </c>
      <c r="B4254" t="s">
        <v>50</v>
      </c>
      <c r="C4254" t="s">
        <v>81</v>
      </c>
      <c r="D4254" t="s">
        <v>12</v>
      </c>
      <c r="E4254" t="s">
        <v>3</v>
      </c>
      <c r="F4254" s="19">
        <v>8.3333333333333329E-2</v>
      </c>
      <c r="G4254" s="25">
        <v>2</v>
      </c>
      <c r="H4254" s="19" t="str">
        <f t="shared" si="75"/>
        <v>Gilmerton Bridge Toward Va Beach Non-Summer Wednesday 2</v>
      </c>
      <c r="I4254" s="11">
        <f>+Gilm!E34</f>
        <v>66</v>
      </c>
    </row>
    <row r="4255" spans="1:9" x14ac:dyDescent="0.25">
      <c r="A4255" t="s">
        <v>66</v>
      </c>
      <c r="B4255" t="s">
        <v>50</v>
      </c>
      <c r="C4255" t="s">
        <v>81</v>
      </c>
      <c r="D4255" t="s">
        <v>12</v>
      </c>
      <c r="E4255" t="s">
        <v>3</v>
      </c>
      <c r="F4255" s="19">
        <v>0.125</v>
      </c>
      <c r="G4255" s="25">
        <v>3</v>
      </c>
      <c r="H4255" s="19" t="str">
        <f t="shared" si="75"/>
        <v>Gilmerton Bridge Toward Va Beach Non-Summer Wednesday 3</v>
      </c>
      <c r="I4255" s="14">
        <f>+Gilm!E35</f>
        <v>81.285714285714278</v>
      </c>
    </row>
    <row r="4256" spans="1:9" x14ac:dyDescent="0.25">
      <c r="A4256" t="s">
        <v>66</v>
      </c>
      <c r="B4256" t="s">
        <v>50</v>
      </c>
      <c r="C4256" t="s">
        <v>81</v>
      </c>
      <c r="D4256" t="s">
        <v>12</v>
      </c>
      <c r="E4256" t="s">
        <v>3</v>
      </c>
      <c r="F4256" s="19">
        <v>0.16666666666666699</v>
      </c>
      <c r="G4256" s="25">
        <v>4</v>
      </c>
      <c r="H4256" s="19" t="str">
        <f t="shared" si="75"/>
        <v>Gilmerton Bridge Toward Va Beach Non-Summer Wednesday 4</v>
      </c>
      <c r="I4256" s="11">
        <f>+Gilm!E36</f>
        <v>162.08571428571429</v>
      </c>
    </row>
    <row r="4257" spans="1:9" x14ac:dyDescent="0.25">
      <c r="A4257" t="s">
        <v>66</v>
      </c>
      <c r="B4257" t="s">
        <v>50</v>
      </c>
      <c r="C4257" t="s">
        <v>81</v>
      </c>
      <c r="D4257" t="s">
        <v>12</v>
      </c>
      <c r="E4257" t="s">
        <v>3</v>
      </c>
      <c r="F4257" s="19">
        <v>0.20833333333333301</v>
      </c>
      <c r="G4257" s="25">
        <v>5</v>
      </c>
      <c r="H4257" s="19" t="str">
        <f t="shared" si="75"/>
        <v>Gilmerton Bridge Toward Va Beach Non-Summer Wednesday 5</v>
      </c>
      <c r="I4257" s="14">
        <f>+Gilm!E37</f>
        <v>501.79999999999995</v>
      </c>
    </row>
    <row r="4258" spans="1:9" x14ac:dyDescent="0.25">
      <c r="A4258" t="s">
        <v>66</v>
      </c>
      <c r="B4258" t="s">
        <v>50</v>
      </c>
      <c r="C4258" t="s">
        <v>81</v>
      </c>
      <c r="D4258" t="s">
        <v>12</v>
      </c>
      <c r="E4258" t="s">
        <v>3</v>
      </c>
      <c r="F4258" s="19">
        <v>0.25</v>
      </c>
      <c r="G4258" s="25">
        <v>6</v>
      </c>
      <c r="H4258" s="19" t="str">
        <f t="shared" si="75"/>
        <v>Gilmerton Bridge Toward Va Beach Non-Summer Wednesday 6</v>
      </c>
      <c r="I4258" s="11">
        <f>+Gilm!E38</f>
        <v>1244.2</v>
      </c>
    </row>
    <row r="4259" spans="1:9" x14ac:dyDescent="0.25">
      <c r="A4259" t="s">
        <v>66</v>
      </c>
      <c r="B4259" t="s">
        <v>50</v>
      </c>
      <c r="C4259" t="s">
        <v>81</v>
      </c>
      <c r="D4259" t="s">
        <v>12</v>
      </c>
      <c r="E4259" t="s">
        <v>3</v>
      </c>
      <c r="F4259" s="19">
        <v>0.29166666666666702</v>
      </c>
      <c r="G4259" s="25">
        <v>7</v>
      </c>
      <c r="H4259" s="19" t="str">
        <f t="shared" si="75"/>
        <v>Gilmerton Bridge Toward Va Beach Non-Summer Wednesday 7</v>
      </c>
      <c r="I4259" s="14">
        <f>+Gilm!E39</f>
        <v>1876.9714285714285</v>
      </c>
    </row>
    <row r="4260" spans="1:9" x14ac:dyDescent="0.25">
      <c r="A4260" t="s">
        <v>66</v>
      </c>
      <c r="B4260" t="s">
        <v>50</v>
      </c>
      <c r="C4260" t="s">
        <v>81</v>
      </c>
      <c r="D4260" t="s">
        <v>12</v>
      </c>
      <c r="E4260" t="s">
        <v>3</v>
      </c>
      <c r="F4260" s="19">
        <v>0.33333333333333298</v>
      </c>
      <c r="G4260" s="25">
        <v>8</v>
      </c>
      <c r="H4260" s="19" t="str">
        <f t="shared" si="75"/>
        <v>Gilmerton Bridge Toward Va Beach Non-Summer Wednesday 8</v>
      </c>
      <c r="I4260" s="11">
        <f>+Gilm!E40</f>
        <v>1431.1714285714286</v>
      </c>
    </row>
    <row r="4261" spans="1:9" x14ac:dyDescent="0.25">
      <c r="A4261" t="s">
        <v>66</v>
      </c>
      <c r="B4261" t="s">
        <v>50</v>
      </c>
      <c r="C4261" t="s">
        <v>81</v>
      </c>
      <c r="D4261" t="s">
        <v>12</v>
      </c>
      <c r="E4261" t="s">
        <v>3</v>
      </c>
      <c r="F4261" s="19">
        <v>0.375</v>
      </c>
      <c r="G4261" s="25">
        <v>9</v>
      </c>
      <c r="H4261" s="19" t="str">
        <f t="shared" si="75"/>
        <v>Gilmerton Bridge Toward Va Beach Non-Summer Wednesday 9</v>
      </c>
      <c r="I4261" s="14">
        <f>+Gilm!E41</f>
        <v>859.97142857142853</v>
      </c>
    </row>
    <row r="4262" spans="1:9" x14ac:dyDescent="0.25">
      <c r="A4262" t="s">
        <v>66</v>
      </c>
      <c r="B4262" t="s">
        <v>50</v>
      </c>
      <c r="C4262" t="s">
        <v>81</v>
      </c>
      <c r="D4262" t="s">
        <v>12</v>
      </c>
      <c r="E4262" t="s">
        <v>3</v>
      </c>
      <c r="F4262" s="19">
        <v>0.41666666666666702</v>
      </c>
      <c r="G4262" s="25">
        <v>10</v>
      </c>
      <c r="H4262" s="19" t="str">
        <f t="shared" si="75"/>
        <v>Gilmerton Bridge Toward Va Beach Non-Summer Wednesday 10</v>
      </c>
      <c r="I4262" s="11">
        <f>+Gilm!E42</f>
        <v>819</v>
      </c>
    </row>
    <row r="4263" spans="1:9" x14ac:dyDescent="0.25">
      <c r="A4263" t="s">
        <v>66</v>
      </c>
      <c r="B4263" t="s">
        <v>50</v>
      </c>
      <c r="C4263" t="s">
        <v>81</v>
      </c>
      <c r="D4263" t="s">
        <v>12</v>
      </c>
      <c r="E4263" t="s">
        <v>3</v>
      </c>
      <c r="F4263" s="19">
        <v>0.45833333333333298</v>
      </c>
      <c r="G4263" s="25">
        <v>11</v>
      </c>
      <c r="H4263" s="19" t="str">
        <f t="shared" si="75"/>
        <v>Gilmerton Bridge Toward Va Beach Non-Summer Wednesday 11</v>
      </c>
      <c r="I4263" s="14">
        <f>+Gilm!E43</f>
        <v>820.60000000000014</v>
      </c>
    </row>
    <row r="4264" spans="1:9" x14ac:dyDescent="0.25">
      <c r="A4264" t="s">
        <v>66</v>
      </c>
      <c r="B4264" t="s">
        <v>50</v>
      </c>
      <c r="C4264" t="s">
        <v>81</v>
      </c>
      <c r="D4264" t="s">
        <v>12</v>
      </c>
      <c r="E4264" t="s">
        <v>3</v>
      </c>
      <c r="F4264" s="19">
        <v>0.5</v>
      </c>
      <c r="G4264" s="25">
        <v>12</v>
      </c>
      <c r="H4264" s="19" t="str">
        <f t="shared" si="75"/>
        <v>Gilmerton Bridge Toward Va Beach Non-Summer Wednesday 12</v>
      </c>
      <c r="I4264" s="11">
        <f>+Gilm!E44</f>
        <v>846.28571428571433</v>
      </c>
    </row>
    <row r="4265" spans="1:9" x14ac:dyDescent="0.25">
      <c r="A4265" t="s">
        <v>66</v>
      </c>
      <c r="B4265" t="s">
        <v>50</v>
      </c>
      <c r="C4265" t="s">
        <v>81</v>
      </c>
      <c r="D4265" t="s">
        <v>12</v>
      </c>
      <c r="E4265" t="s">
        <v>3</v>
      </c>
      <c r="F4265" s="19">
        <v>0.54166666666666696</v>
      </c>
      <c r="G4265" s="25">
        <v>13</v>
      </c>
      <c r="H4265" s="19" t="str">
        <f t="shared" si="75"/>
        <v>Gilmerton Bridge Toward Va Beach Non-Summer Wednesday 13</v>
      </c>
      <c r="I4265" s="14">
        <f>+Gilm!E45</f>
        <v>885.31428571428569</v>
      </c>
    </row>
    <row r="4266" spans="1:9" x14ac:dyDescent="0.25">
      <c r="A4266" t="s">
        <v>66</v>
      </c>
      <c r="B4266" t="s">
        <v>50</v>
      </c>
      <c r="C4266" t="s">
        <v>81</v>
      </c>
      <c r="D4266" t="s">
        <v>12</v>
      </c>
      <c r="E4266" t="s">
        <v>3</v>
      </c>
      <c r="F4266" s="19">
        <v>0.58333333333333304</v>
      </c>
      <c r="G4266" s="25">
        <v>14</v>
      </c>
      <c r="H4266" s="19" t="str">
        <f t="shared" si="75"/>
        <v>Gilmerton Bridge Toward Va Beach Non-Summer Wednesday 14</v>
      </c>
      <c r="I4266" s="11">
        <f>+Gilm!E46</f>
        <v>1065.1142857142856</v>
      </c>
    </row>
    <row r="4267" spans="1:9" x14ac:dyDescent="0.25">
      <c r="A4267" t="s">
        <v>66</v>
      </c>
      <c r="B4267" t="s">
        <v>50</v>
      </c>
      <c r="C4267" t="s">
        <v>81</v>
      </c>
      <c r="D4267" t="s">
        <v>12</v>
      </c>
      <c r="E4267" t="s">
        <v>3</v>
      </c>
      <c r="F4267" s="19">
        <v>0.625</v>
      </c>
      <c r="G4267" s="25">
        <v>15</v>
      </c>
      <c r="H4267" s="19" t="str">
        <f t="shared" si="75"/>
        <v>Gilmerton Bridge Toward Va Beach Non-Summer Wednesday 15</v>
      </c>
      <c r="I4267" s="14">
        <f>+Gilm!E47</f>
        <v>1359.3714285714286</v>
      </c>
    </row>
    <row r="4268" spans="1:9" x14ac:dyDescent="0.25">
      <c r="A4268" t="s">
        <v>66</v>
      </c>
      <c r="B4268" t="s">
        <v>50</v>
      </c>
      <c r="C4268" t="s">
        <v>81</v>
      </c>
      <c r="D4268" t="s">
        <v>12</v>
      </c>
      <c r="E4268" t="s">
        <v>3</v>
      </c>
      <c r="F4268" s="19">
        <v>0.66666666666666696</v>
      </c>
      <c r="G4268" s="25">
        <v>16</v>
      </c>
      <c r="H4268" s="19" t="str">
        <f t="shared" si="75"/>
        <v>Gilmerton Bridge Toward Va Beach Non-Summer Wednesday 16</v>
      </c>
      <c r="I4268" s="11">
        <f>+Gilm!E48</f>
        <v>1713.5142857142857</v>
      </c>
    </row>
    <row r="4269" spans="1:9" x14ac:dyDescent="0.25">
      <c r="A4269" t="s">
        <v>66</v>
      </c>
      <c r="B4269" t="s">
        <v>50</v>
      </c>
      <c r="C4269" t="s">
        <v>81</v>
      </c>
      <c r="D4269" t="s">
        <v>12</v>
      </c>
      <c r="E4269" t="s">
        <v>3</v>
      </c>
      <c r="F4269" s="19">
        <v>0.70833333333333304</v>
      </c>
      <c r="G4269" s="25">
        <v>17</v>
      </c>
      <c r="H4269" s="19" t="str">
        <f t="shared" si="75"/>
        <v>Gilmerton Bridge Toward Va Beach Non-Summer Wednesday 17</v>
      </c>
      <c r="I4269" s="14">
        <f>+Gilm!E49</f>
        <v>1421.5714285714287</v>
      </c>
    </row>
    <row r="4270" spans="1:9" x14ac:dyDescent="0.25">
      <c r="A4270" t="s">
        <v>66</v>
      </c>
      <c r="B4270" t="s">
        <v>50</v>
      </c>
      <c r="C4270" t="s">
        <v>81</v>
      </c>
      <c r="D4270" t="s">
        <v>12</v>
      </c>
      <c r="E4270" t="s">
        <v>3</v>
      </c>
      <c r="F4270" s="19">
        <v>0.75</v>
      </c>
      <c r="G4270" s="25">
        <v>18</v>
      </c>
      <c r="H4270" s="19" t="str">
        <f t="shared" si="75"/>
        <v>Gilmerton Bridge Toward Va Beach Non-Summer Wednesday 18</v>
      </c>
      <c r="I4270" s="11">
        <f>+Gilm!E50</f>
        <v>955.0857142857144</v>
      </c>
    </row>
    <row r="4271" spans="1:9" x14ac:dyDescent="0.25">
      <c r="A4271" t="s">
        <v>66</v>
      </c>
      <c r="B4271" t="s">
        <v>50</v>
      </c>
      <c r="C4271" t="s">
        <v>81</v>
      </c>
      <c r="D4271" t="s">
        <v>12</v>
      </c>
      <c r="E4271" t="s">
        <v>3</v>
      </c>
      <c r="F4271" s="19">
        <v>0.79166666666666696</v>
      </c>
      <c r="G4271" s="25">
        <v>19</v>
      </c>
      <c r="H4271" s="19" t="str">
        <f t="shared" si="75"/>
        <v>Gilmerton Bridge Toward Va Beach Non-Summer Wednesday 19</v>
      </c>
      <c r="I4271" s="14">
        <f>+Gilm!E51</f>
        <v>608.31428571428569</v>
      </c>
    </row>
    <row r="4272" spans="1:9" x14ac:dyDescent="0.25">
      <c r="A4272" t="s">
        <v>66</v>
      </c>
      <c r="B4272" t="s">
        <v>50</v>
      </c>
      <c r="C4272" t="s">
        <v>81</v>
      </c>
      <c r="D4272" t="s">
        <v>12</v>
      </c>
      <c r="E4272" t="s">
        <v>3</v>
      </c>
      <c r="F4272" s="19">
        <v>0.83333333333333304</v>
      </c>
      <c r="G4272" s="25">
        <v>20</v>
      </c>
      <c r="H4272" s="19" t="str">
        <f t="shared" si="75"/>
        <v>Gilmerton Bridge Toward Va Beach Non-Summer Wednesday 20</v>
      </c>
      <c r="I4272" s="11">
        <f>+Gilm!E52</f>
        <v>481.25714285714287</v>
      </c>
    </row>
    <row r="4273" spans="1:9" x14ac:dyDescent="0.25">
      <c r="A4273" t="s">
        <v>66</v>
      </c>
      <c r="B4273" t="s">
        <v>50</v>
      </c>
      <c r="C4273" t="s">
        <v>81</v>
      </c>
      <c r="D4273" t="s">
        <v>12</v>
      </c>
      <c r="E4273" t="s">
        <v>3</v>
      </c>
      <c r="F4273" s="19">
        <v>0.875</v>
      </c>
      <c r="G4273" s="25">
        <v>21</v>
      </c>
      <c r="H4273" s="19" t="str">
        <f t="shared" si="75"/>
        <v>Gilmerton Bridge Toward Va Beach Non-Summer Wednesday 21</v>
      </c>
      <c r="I4273" s="14">
        <f>+Gilm!E53</f>
        <v>407</v>
      </c>
    </row>
    <row r="4274" spans="1:9" x14ac:dyDescent="0.25">
      <c r="A4274" t="s">
        <v>66</v>
      </c>
      <c r="B4274" t="s">
        <v>50</v>
      </c>
      <c r="C4274" t="s">
        <v>81</v>
      </c>
      <c r="D4274" t="s">
        <v>12</v>
      </c>
      <c r="E4274" t="s">
        <v>3</v>
      </c>
      <c r="F4274" s="19">
        <v>0.91666666666666696</v>
      </c>
      <c r="G4274" s="25">
        <v>22</v>
      </c>
      <c r="H4274" s="19" t="str">
        <f t="shared" si="75"/>
        <v>Gilmerton Bridge Toward Va Beach Non-Summer Wednesday 22</v>
      </c>
      <c r="I4274" s="11">
        <f>+Gilm!E54</f>
        <v>295.57142857142856</v>
      </c>
    </row>
    <row r="4275" spans="1:9" ht="15.75" thickBot="1" x14ac:dyDescent="0.3">
      <c r="A4275" t="s">
        <v>66</v>
      </c>
      <c r="B4275" t="s">
        <v>50</v>
      </c>
      <c r="C4275" t="s">
        <v>81</v>
      </c>
      <c r="D4275" t="s">
        <v>12</v>
      </c>
      <c r="E4275" t="s">
        <v>3</v>
      </c>
      <c r="F4275" s="19">
        <v>0.95833333333333304</v>
      </c>
      <c r="G4275" s="25">
        <v>23</v>
      </c>
      <c r="H4275" s="19" t="str">
        <f t="shared" si="75"/>
        <v>Gilmerton Bridge Toward Va Beach Non-Summer Wednesday 23</v>
      </c>
      <c r="I4275" s="16">
        <f>+Gilm!E55</f>
        <v>181.6</v>
      </c>
    </row>
    <row r="4276" spans="1:9" x14ac:dyDescent="0.25">
      <c r="A4276" t="s">
        <v>66</v>
      </c>
      <c r="B4276" t="s">
        <v>50</v>
      </c>
      <c r="C4276" t="s">
        <v>81</v>
      </c>
      <c r="D4276" t="s">
        <v>12</v>
      </c>
      <c r="E4276" t="s">
        <v>4</v>
      </c>
      <c r="F4276" s="19">
        <v>0</v>
      </c>
      <c r="G4276" s="25">
        <v>0</v>
      </c>
      <c r="H4276" s="19" t="str">
        <f t="shared" si="75"/>
        <v>Gilmerton Bridge Toward Va Beach Non-Summer Thursday 0</v>
      </c>
      <c r="I4276" s="11">
        <f>+Gilm!F32</f>
        <v>119.9722222222222</v>
      </c>
    </row>
    <row r="4277" spans="1:9" x14ac:dyDescent="0.25">
      <c r="A4277" t="s">
        <v>66</v>
      </c>
      <c r="B4277" t="s">
        <v>50</v>
      </c>
      <c r="C4277" t="s">
        <v>81</v>
      </c>
      <c r="D4277" t="s">
        <v>12</v>
      </c>
      <c r="E4277" t="s">
        <v>4</v>
      </c>
      <c r="F4277" s="19">
        <v>4.1666666666666664E-2</v>
      </c>
      <c r="G4277" s="25">
        <v>1</v>
      </c>
      <c r="H4277" s="19" t="str">
        <f t="shared" si="75"/>
        <v>Gilmerton Bridge Toward Va Beach Non-Summer Thursday 1</v>
      </c>
      <c r="I4277" s="14">
        <f>+Gilm!F33</f>
        <v>75.305555555555557</v>
      </c>
    </row>
    <row r="4278" spans="1:9" x14ac:dyDescent="0.25">
      <c r="A4278" t="s">
        <v>66</v>
      </c>
      <c r="B4278" t="s">
        <v>50</v>
      </c>
      <c r="C4278" t="s">
        <v>81</v>
      </c>
      <c r="D4278" t="s">
        <v>12</v>
      </c>
      <c r="E4278" t="s">
        <v>4</v>
      </c>
      <c r="F4278" s="19">
        <v>8.3333333333333329E-2</v>
      </c>
      <c r="G4278" s="25">
        <v>2</v>
      </c>
      <c r="H4278" s="19" t="str">
        <f t="shared" si="75"/>
        <v>Gilmerton Bridge Toward Va Beach Non-Summer Thursday 2</v>
      </c>
      <c r="I4278" s="11">
        <f>+Gilm!F34</f>
        <v>77.722222222222214</v>
      </c>
    </row>
    <row r="4279" spans="1:9" x14ac:dyDescent="0.25">
      <c r="A4279" t="s">
        <v>66</v>
      </c>
      <c r="B4279" t="s">
        <v>50</v>
      </c>
      <c r="C4279" t="s">
        <v>81</v>
      </c>
      <c r="D4279" t="s">
        <v>12</v>
      </c>
      <c r="E4279" t="s">
        <v>4</v>
      </c>
      <c r="F4279" s="19">
        <v>0.125</v>
      </c>
      <c r="G4279" s="25">
        <v>3</v>
      </c>
      <c r="H4279" s="19" t="str">
        <f t="shared" si="75"/>
        <v>Gilmerton Bridge Toward Va Beach Non-Summer Thursday 3</v>
      </c>
      <c r="I4279" s="14">
        <f>+Gilm!F35</f>
        <v>109.33333333333334</v>
      </c>
    </row>
    <row r="4280" spans="1:9" x14ac:dyDescent="0.25">
      <c r="A4280" t="s">
        <v>66</v>
      </c>
      <c r="B4280" t="s">
        <v>50</v>
      </c>
      <c r="C4280" t="s">
        <v>81</v>
      </c>
      <c r="D4280" t="s">
        <v>12</v>
      </c>
      <c r="E4280" t="s">
        <v>4</v>
      </c>
      <c r="F4280" s="19">
        <v>0.16666666666666699</v>
      </c>
      <c r="G4280" s="25">
        <v>4</v>
      </c>
      <c r="H4280" s="19" t="str">
        <f t="shared" si="75"/>
        <v>Gilmerton Bridge Toward Va Beach Non-Summer Thursday 4</v>
      </c>
      <c r="I4280" s="11">
        <f>+Gilm!F36</f>
        <v>161.83333333333331</v>
      </c>
    </row>
    <row r="4281" spans="1:9" x14ac:dyDescent="0.25">
      <c r="A4281" t="s">
        <v>66</v>
      </c>
      <c r="B4281" t="s">
        <v>50</v>
      </c>
      <c r="C4281" t="s">
        <v>81</v>
      </c>
      <c r="D4281" t="s">
        <v>12</v>
      </c>
      <c r="E4281" t="s">
        <v>4</v>
      </c>
      <c r="F4281" s="19">
        <v>0.20833333333333301</v>
      </c>
      <c r="G4281" s="25">
        <v>5</v>
      </c>
      <c r="H4281" s="19" t="str">
        <f t="shared" si="75"/>
        <v>Gilmerton Bridge Toward Va Beach Non-Summer Thursday 5</v>
      </c>
      <c r="I4281" s="14">
        <f>+Gilm!F37</f>
        <v>497.33333333333337</v>
      </c>
    </row>
    <row r="4282" spans="1:9" x14ac:dyDescent="0.25">
      <c r="A4282" t="s">
        <v>66</v>
      </c>
      <c r="B4282" t="s">
        <v>50</v>
      </c>
      <c r="C4282" t="s">
        <v>81</v>
      </c>
      <c r="D4282" t="s">
        <v>12</v>
      </c>
      <c r="E4282" t="s">
        <v>4</v>
      </c>
      <c r="F4282" s="19">
        <v>0.25</v>
      </c>
      <c r="G4282" s="25">
        <v>6</v>
      </c>
      <c r="H4282" s="19" t="str">
        <f t="shared" si="75"/>
        <v>Gilmerton Bridge Toward Va Beach Non-Summer Thursday 6</v>
      </c>
      <c r="I4282" s="11">
        <f>+Gilm!F38</f>
        <v>1239.5277777777778</v>
      </c>
    </row>
    <row r="4283" spans="1:9" x14ac:dyDescent="0.25">
      <c r="A4283" t="s">
        <v>66</v>
      </c>
      <c r="B4283" t="s">
        <v>50</v>
      </c>
      <c r="C4283" t="s">
        <v>81</v>
      </c>
      <c r="D4283" t="s">
        <v>12</v>
      </c>
      <c r="E4283" t="s">
        <v>4</v>
      </c>
      <c r="F4283" s="19">
        <v>0.29166666666666702</v>
      </c>
      <c r="G4283" s="25">
        <v>7</v>
      </c>
      <c r="H4283" s="19" t="str">
        <f t="shared" si="75"/>
        <v>Gilmerton Bridge Toward Va Beach Non-Summer Thursday 7</v>
      </c>
      <c r="I4283" s="14">
        <f>+Gilm!F39</f>
        <v>1876.4722222222224</v>
      </c>
    </row>
    <row r="4284" spans="1:9" x14ac:dyDescent="0.25">
      <c r="A4284" t="s">
        <v>66</v>
      </c>
      <c r="B4284" t="s">
        <v>50</v>
      </c>
      <c r="C4284" t="s">
        <v>81</v>
      </c>
      <c r="D4284" t="s">
        <v>12</v>
      </c>
      <c r="E4284" t="s">
        <v>4</v>
      </c>
      <c r="F4284" s="19">
        <v>0.33333333333333298</v>
      </c>
      <c r="G4284" s="25">
        <v>8</v>
      </c>
      <c r="H4284" s="19" t="str">
        <f t="shared" si="75"/>
        <v>Gilmerton Bridge Toward Va Beach Non-Summer Thursday 8</v>
      </c>
      <c r="I4284" s="11">
        <f>+Gilm!F40</f>
        <v>1429.3055555555554</v>
      </c>
    </row>
    <row r="4285" spans="1:9" x14ac:dyDescent="0.25">
      <c r="A4285" t="s">
        <v>66</v>
      </c>
      <c r="B4285" t="s">
        <v>50</v>
      </c>
      <c r="C4285" t="s">
        <v>81</v>
      </c>
      <c r="D4285" t="s">
        <v>12</v>
      </c>
      <c r="E4285" t="s">
        <v>4</v>
      </c>
      <c r="F4285" s="19">
        <v>0.375</v>
      </c>
      <c r="G4285" s="25">
        <v>9</v>
      </c>
      <c r="H4285" s="19" t="str">
        <f t="shared" si="75"/>
        <v>Gilmerton Bridge Toward Va Beach Non-Summer Thursday 9</v>
      </c>
      <c r="I4285" s="14">
        <f>+Gilm!F41</f>
        <v>889.66666666666674</v>
      </c>
    </row>
    <row r="4286" spans="1:9" x14ac:dyDescent="0.25">
      <c r="A4286" t="s">
        <v>66</v>
      </c>
      <c r="B4286" t="s">
        <v>50</v>
      </c>
      <c r="C4286" t="s">
        <v>81</v>
      </c>
      <c r="D4286" t="s">
        <v>12</v>
      </c>
      <c r="E4286" t="s">
        <v>4</v>
      </c>
      <c r="F4286" s="19">
        <v>0.41666666666666702</v>
      </c>
      <c r="G4286" s="25">
        <v>10</v>
      </c>
      <c r="H4286" s="19" t="str">
        <f t="shared" si="75"/>
        <v>Gilmerton Bridge Toward Va Beach Non-Summer Thursday 10</v>
      </c>
      <c r="I4286" s="11">
        <f>+Gilm!F42</f>
        <v>842.52777777777783</v>
      </c>
    </row>
    <row r="4287" spans="1:9" x14ac:dyDescent="0.25">
      <c r="A4287" t="s">
        <v>66</v>
      </c>
      <c r="B4287" t="s">
        <v>50</v>
      </c>
      <c r="C4287" t="s">
        <v>81</v>
      </c>
      <c r="D4287" t="s">
        <v>12</v>
      </c>
      <c r="E4287" t="s">
        <v>4</v>
      </c>
      <c r="F4287" s="19">
        <v>0.45833333333333298</v>
      </c>
      <c r="G4287" s="25">
        <v>11</v>
      </c>
      <c r="H4287" s="19" t="str">
        <f t="shared" si="75"/>
        <v>Gilmerton Bridge Toward Va Beach Non-Summer Thursday 11</v>
      </c>
      <c r="I4287" s="14">
        <f>+Gilm!F43</f>
        <v>838.55555555555554</v>
      </c>
    </row>
    <row r="4288" spans="1:9" x14ac:dyDescent="0.25">
      <c r="A4288" t="s">
        <v>66</v>
      </c>
      <c r="B4288" t="s">
        <v>50</v>
      </c>
      <c r="C4288" t="s">
        <v>81</v>
      </c>
      <c r="D4288" t="s">
        <v>12</v>
      </c>
      <c r="E4288" t="s">
        <v>4</v>
      </c>
      <c r="F4288" s="19">
        <v>0.5</v>
      </c>
      <c r="G4288" s="25">
        <v>12</v>
      </c>
      <c r="H4288" s="19" t="str">
        <f t="shared" si="75"/>
        <v>Gilmerton Bridge Toward Va Beach Non-Summer Thursday 12</v>
      </c>
      <c r="I4288" s="11">
        <f>+Gilm!F44</f>
        <v>859.33333333333337</v>
      </c>
    </row>
    <row r="4289" spans="1:9" x14ac:dyDescent="0.25">
      <c r="A4289" t="s">
        <v>66</v>
      </c>
      <c r="B4289" t="s">
        <v>50</v>
      </c>
      <c r="C4289" t="s">
        <v>81</v>
      </c>
      <c r="D4289" t="s">
        <v>12</v>
      </c>
      <c r="E4289" t="s">
        <v>4</v>
      </c>
      <c r="F4289" s="19">
        <v>0.54166666666666696</v>
      </c>
      <c r="G4289" s="25">
        <v>13</v>
      </c>
      <c r="H4289" s="19" t="str">
        <f t="shared" si="75"/>
        <v>Gilmerton Bridge Toward Va Beach Non-Summer Thursday 13</v>
      </c>
      <c r="I4289" s="14">
        <f>+Gilm!F45</f>
        <v>896.16666666666674</v>
      </c>
    </row>
    <row r="4290" spans="1:9" x14ac:dyDescent="0.25">
      <c r="A4290" t="s">
        <v>66</v>
      </c>
      <c r="B4290" t="s">
        <v>50</v>
      </c>
      <c r="C4290" t="s">
        <v>81</v>
      </c>
      <c r="D4290" t="s">
        <v>12</v>
      </c>
      <c r="E4290" t="s">
        <v>4</v>
      </c>
      <c r="F4290" s="19">
        <v>0.58333333333333304</v>
      </c>
      <c r="G4290" s="25">
        <v>14</v>
      </c>
      <c r="H4290" s="19" t="str">
        <f t="shared" si="75"/>
        <v>Gilmerton Bridge Toward Va Beach Non-Summer Thursday 14</v>
      </c>
      <c r="I4290" s="11">
        <f>+Gilm!F46</f>
        <v>1073.8611111111111</v>
      </c>
    </row>
    <row r="4291" spans="1:9" x14ac:dyDescent="0.25">
      <c r="A4291" t="s">
        <v>66</v>
      </c>
      <c r="B4291" t="s">
        <v>50</v>
      </c>
      <c r="C4291" t="s">
        <v>81</v>
      </c>
      <c r="D4291" t="s">
        <v>12</v>
      </c>
      <c r="E4291" t="s">
        <v>4</v>
      </c>
      <c r="F4291" s="19">
        <v>0.625</v>
      </c>
      <c r="G4291" s="25">
        <v>15</v>
      </c>
      <c r="H4291" s="19" t="str">
        <f t="shared" si="75"/>
        <v>Gilmerton Bridge Toward Va Beach Non-Summer Thursday 15</v>
      </c>
      <c r="I4291" s="14">
        <f>+Gilm!F47</f>
        <v>1344</v>
      </c>
    </row>
    <row r="4292" spans="1:9" x14ac:dyDescent="0.25">
      <c r="A4292" t="s">
        <v>66</v>
      </c>
      <c r="B4292" t="s">
        <v>50</v>
      </c>
      <c r="C4292" t="s">
        <v>81</v>
      </c>
      <c r="D4292" t="s">
        <v>12</v>
      </c>
      <c r="E4292" t="s">
        <v>4</v>
      </c>
      <c r="F4292" s="19">
        <v>0.66666666666666696</v>
      </c>
      <c r="G4292" s="25">
        <v>16</v>
      </c>
      <c r="H4292" s="19" t="str">
        <f t="shared" si="75"/>
        <v>Gilmerton Bridge Toward Va Beach Non-Summer Thursday 16</v>
      </c>
      <c r="I4292" s="11">
        <f>+Gilm!F48</f>
        <v>1682.5</v>
      </c>
    </row>
    <row r="4293" spans="1:9" x14ac:dyDescent="0.25">
      <c r="A4293" t="s">
        <v>66</v>
      </c>
      <c r="B4293" t="s">
        <v>50</v>
      </c>
      <c r="C4293" t="s">
        <v>81</v>
      </c>
      <c r="D4293" t="s">
        <v>12</v>
      </c>
      <c r="E4293" t="s">
        <v>4</v>
      </c>
      <c r="F4293" s="19">
        <v>0.70833333333333304</v>
      </c>
      <c r="G4293" s="25">
        <v>17</v>
      </c>
      <c r="H4293" s="19" t="str">
        <f t="shared" ref="H4293:H4356" si="76">+CONCATENATE(A4293," ",C4293," ",D4293," ",E4293," ",G4293)</f>
        <v>Gilmerton Bridge Toward Va Beach Non-Summer Thursday 17</v>
      </c>
      <c r="I4293" s="14">
        <f>+Gilm!F49</f>
        <v>1441.1111111111111</v>
      </c>
    </row>
    <row r="4294" spans="1:9" x14ac:dyDescent="0.25">
      <c r="A4294" t="s">
        <v>66</v>
      </c>
      <c r="B4294" t="s">
        <v>50</v>
      </c>
      <c r="C4294" t="s">
        <v>81</v>
      </c>
      <c r="D4294" t="s">
        <v>12</v>
      </c>
      <c r="E4294" t="s">
        <v>4</v>
      </c>
      <c r="F4294" s="19">
        <v>0.75</v>
      </c>
      <c r="G4294" s="25">
        <v>18</v>
      </c>
      <c r="H4294" s="19" t="str">
        <f t="shared" si="76"/>
        <v>Gilmerton Bridge Toward Va Beach Non-Summer Thursday 18</v>
      </c>
      <c r="I4294" s="11">
        <f>+Gilm!F50</f>
        <v>915.19444444444446</v>
      </c>
    </row>
    <row r="4295" spans="1:9" x14ac:dyDescent="0.25">
      <c r="A4295" t="s">
        <v>66</v>
      </c>
      <c r="B4295" t="s">
        <v>50</v>
      </c>
      <c r="C4295" t="s">
        <v>81</v>
      </c>
      <c r="D4295" t="s">
        <v>12</v>
      </c>
      <c r="E4295" t="s">
        <v>4</v>
      </c>
      <c r="F4295" s="19">
        <v>0.79166666666666696</v>
      </c>
      <c r="G4295" s="25">
        <v>19</v>
      </c>
      <c r="H4295" s="19" t="str">
        <f t="shared" si="76"/>
        <v>Gilmerton Bridge Toward Va Beach Non-Summer Thursday 19</v>
      </c>
      <c r="I4295" s="14">
        <f>+Gilm!F51</f>
        <v>630.38888888888891</v>
      </c>
    </row>
    <row r="4296" spans="1:9" x14ac:dyDescent="0.25">
      <c r="A4296" t="s">
        <v>66</v>
      </c>
      <c r="B4296" t="s">
        <v>50</v>
      </c>
      <c r="C4296" t="s">
        <v>81</v>
      </c>
      <c r="D4296" t="s">
        <v>12</v>
      </c>
      <c r="E4296" t="s">
        <v>4</v>
      </c>
      <c r="F4296" s="19">
        <v>0.83333333333333304</v>
      </c>
      <c r="G4296" s="25">
        <v>20</v>
      </c>
      <c r="H4296" s="19" t="str">
        <f t="shared" si="76"/>
        <v>Gilmerton Bridge Toward Va Beach Non-Summer Thursday 20</v>
      </c>
      <c r="I4296" s="11">
        <f>+Gilm!F52</f>
        <v>484.16666666666663</v>
      </c>
    </row>
    <row r="4297" spans="1:9" x14ac:dyDescent="0.25">
      <c r="A4297" t="s">
        <v>66</v>
      </c>
      <c r="B4297" t="s">
        <v>50</v>
      </c>
      <c r="C4297" t="s">
        <v>81</v>
      </c>
      <c r="D4297" t="s">
        <v>12</v>
      </c>
      <c r="E4297" t="s">
        <v>4</v>
      </c>
      <c r="F4297" s="19">
        <v>0.875</v>
      </c>
      <c r="G4297" s="25">
        <v>21</v>
      </c>
      <c r="H4297" s="19" t="str">
        <f t="shared" si="76"/>
        <v>Gilmerton Bridge Toward Va Beach Non-Summer Thursday 21</v>
      </c>
      <c r="I4297" s="14">
        <f>+Gilm!F53</f>
        <v>413.8055555555556</v>
      </c>
    </row>
    <row r="4298" spans="1:9" x14ac:dyDescent="0.25">
      <c r="A4298" t="s">
        <v>66</v>
      </c>
      <c r="B4298" t="s">
        <v>50</v>
      </c>
      <c r="C4298" t="s">
        <v>81</v>
      </c>
      <c r="D4298" t="s">
        <v>12</v>
      </c>
      <c r="E4298" t="s">
        <v>4</v>
      </c>
      <c r="F4298" s="19">
        <v>0.91666666666666696</v>
      </c>
      <c r="G4298" s="25">
        <v>22</v>
      </c>
      <c r="H4298" s="19" t="str">
        <f t="shared" si="76"/>
        <v>Gilmerton Bridge Toward Va Beach Non-Summer Thursday 22</v>
      </c>
      <c r="I4298" s="11">
        <f>+Gilm!F54</f>
        <v>324</v>
      </c>
    </row>
    <row r="4299" spans="1:9" ht="15.75" thickBot="1" x14ac:dyDescent="0.3">
      <c r="A4299" t="s">
        <v>66</v>
      </c>
      <c r="B4299" t="s">
        <v>50</v>
      </c>
      <c r="C4299" t="s">
        <v>81</v>
      </c>
      <c r="D4299" t="s">
        <v>12</v>
      </c>
      <c r="E4299" t="s">
        <v>4</v>
      </c>
      <c r="F4299" s="19">
        <v>0.95833333333333304</v>
      </c>
      <c r="G4299" s="25">
        <v>23</v>
      </c>
      <c r="H4299" s="19" t="str">
        <f t="shared" si="76"/>
        <v>Gilmerton Bridge Toward Va Beach Non-Summer Thursday 23</v>
      </c>
      <c r="I4299" s="16">
        <f>+Gilm!F55</f>
        <v>200.02777777777777</v>
      </c>
    </row>
    <row r="4300" spans="1:9" x14ac:dyDescent="0.25">
      <c r="A4300" t="s">
        <v>66</v>
      </c>
      <c r="B4300" t="s">
        <v>50</v>
      </c>
      <c r="C4300" t="s">
        <v>81</v>
      </c>
      <c r="D4300" t="s">
        <v>12</v>
      </c>
      <c r="E4300" t="s">
        <v>5</v>
      </c>
      <c r="F4300" s="19">
        <v>0</v>
      </c>
      <c r="G4300" s="25">
        <v>0</v>
      </c>
      <c r="H4300" s="19" t="str">
        <f t="shared" si="76"/>
        <v>Gilmerton Bridge Toward Va Beach Non-Summer Friday 0</v>
      </c>
      <c r="I4300" s="11">
        <f>+Gilm!G32</f>
        <v>136.62162162162161</v>
      </c>
    </row>
    <row r="4301" spans="1:9" x14ac:dyDescent="0.25">
      <c r="A4301" t="s">
        <v>66</v>
      </c>
      <c r="B4301" t="s">
        <v>50</v>
      </c>
      <c r="C4301" t="s">
        <v>81</v>
      </c>
      <c r="D4301" t="s">
        <v>12</v>
      </c>
      <c r="E4301" t="s">
        <v>5</v>
      </c>
      <c r="F4301" s="19">
        <v>4.1666666666666664E-2</v>
      </c>
      <c r="G4301" s="25">
        <v>1</v>
      </c>
      <c r="H4301" s="19" t="str">
        <f t="shared" si="76"/>
        <v>Gilmerton Bridge Toward Va Beach Non-Summer Friday 1</v>
      </c>
      <c r="I4301" s="14">
        <f>+Gilm!G33</f>
        <v>86.810810810810807</v>
      </c>
    </row>
    <row r="4302" spans="1:9" x14ac:dyDescent="0.25">
      <c r="A4302" t="s">
        <v>66</v>
      </c>
      <c r="B4302" t="s">
        <v>50</v>
      </c>
      <c r="C4302" t="s">
        <v>81</v>
      </c>
      <c r="D4302" t="s">
        <v>12</v>
      </c>
      <c r="E4302" t="s">
        <v>5</v>
      </c>
      <c r="F4302" s="19">
        <v>8.3333333333333329E-2</v>
      </c>
      <c r="G4302" s="25">
        <v>2</v>
      </c>
      <c r="H4302" s="19" t="str">
        <f t="shared" si="76"/>
        <v>Gilmerton Bridge Toward Va Beach Non-Summer Friday 2</v>
      </c>
      <c r="I4302" s="11">
        <f>+Gilm!G34</f>
        <v>85.351351351351354</v>
      </c>
    </row>
    <row r="4303" spans="1:9" x14ac:dyDescent="0.25">
      <c r="A4303" t="s">
        <v>66</v>
      </c>
      <c r="B4303" t="s">
        <v>50</v>
      </c>
      <c r="C4303" t="s">
        <v>81</v>
      </c>
      <c r="D4303" t="s">
        <v>12</v>
      </c>
      <c r="E4303" t="s">
        <v>5</v>
      </c>
      <c r="F4303" s="19">
        <v>0.125</v>
      </c>
      <c r="G4303" s="25">
        <v>3</v>
      </c>
      <c r="H4303" s="19" t="str">
        <f t="shared" si="76"/>
        <v>Gilmerton Bridge Toward Va Beach Non-Summer Friday 3</v>
      </c>
      <c r="I4303" s="14">
        <f>+Gilm!G35</f>
        <v>89.324324324324323</v>
      </c>
    </row>
    <row r="4304" spans="1:9" x14ac:dyDescent="0.25">
      <c r="A4304" t="s">
        <v>66</v>
      </c>
      <c r="B4304" t="s">
        <v>50</v>
      </c>
      <c r="C4304" t="s">
        <v>81</v>
      </c>
      <c r="D4304" t="s">
        <v>12</v>
      </c>
      <c r="E4304" t="s">
        <v>5</v>
      </c>
      <c r="F4304" s="19">
        <v>0.16666666666666699</v>
      </c>
      <c r="G4304" s="25">
        <v>4</v>
      </c>
      <c r="H4304" s="19" t="str">
        <f t="shared" si="76"/>
        <v>Gilmerton Bridge Toward Va Beach Non-Summer Friday 4</v>
      </c>
      <c r="I4304" s="11">
        <f>+Gilm!G36</f>
        <v>154.08108108108109</v>
      </c>
    </row>
    <row r="4305" spans="1:9" x14ac:dyDescent="0.25">
      <c r="A4305" t="s">
        <v>66</v>
      </c>
      <c r="B4305" t="s">
        <v>50</v>
      </c>
      <c r="C4305" t="s">
        <v>81</v>
      </c>
      <c r="D4305" t="s">
        <v>12</v>
      </c>
      <c r="E4305" t="s">
        <v>5</v>
      </c>
      <c r="F4305" s="19">
        <v>0.20833333333333301</v>
      </c>
      <c r="G4305" s="25">
        <v>5</v>
      </c>
      <c r="H4305" s="19" t="str">
        <f t="shared" si="76"/>
        <v>Gilmerton Bridge Toward Va Beach Non-Summer Friday 5</v>
      </c>
      <c r="I4305" s="14">
        <f>+Gilm!G37</f>
        <v>461.91891891891896</v>
      </c>
    </row>
    <row r="4306" spans="1:9" x14ac:dyDescent="0.25">
      <c r="A4306" t="s">
        <v>66</v>
      </c>
      <c r="B4306" t="s">
        <v>50</v>
      </c>
      <c r="C4306" t="s">
        <v>81</v>
      </c>
      <c r="D4306" t="s">
        <v>12</v>
      </c>
      <c r="E4306" t="s">
        <v>5</v>
      </c>
      <c r="F4306" s="19">
        <v>0.25</v>
      </c>
      <c r="G4306" s="25">
        <v>6</v>
      </c>
      <c r="H4306" s="19" t="str">
        <f t="shared" si="76"/>
        <v>Gilmerton Bridge Toward Va Beach Non-Summer Friday 6</v>
      </c>
      <c r="I4306" s="11">
        <f>+Gilm!G38</f>
        <v>1128.7297297297298</v>
      </c>
    </row>
    <row r="4307" spans="1:9" x14ac:dyDescent="0.25">
      <c r="A4307" t="s">
        <v>66</v>
      </c>
      <c r="B4307" t="s">
        <v>50</v>
      </c>
      <c r="C4307" t="s">
        <v>81</v>
      </c>
      <c r="D4307" t="s">
        <v>12</v>
      </c>
      <c r="E4307" t="s">
        <v>5</v>
      </c>
      <c r="F4307" s="19">
        <v>0.29166666666666702</v>
      </c>
      <c r="G4307" s="25">
        <v>7</v>
      </c>
      <c r="H4307" s="19" t="str">
        <f t="shared" si="76"/>
        <v>Gilmerton Bridge Toward Va Beach Non-Summer Friday 7</v>
      </c>
      <c r="I4307" s="14">
        <f>+Gilm!G39</f>
        <v>1688.2162162162163</v>
      </c>
    </row>
    <row r="4308" spans="1:9" x14ac:dyDescent="0.25">
      <c r="A4308" t="s">
        <v>66</v>
      </c>
      <c r="B4308" t="s">
        <v>50</v>
      </c>
      <c r="C4308" t="s">
        <v>81</v>
      </c>
      <c r="D4308" t="s">
        <v>12</v>
      </c>
      <c r="E4308" t="s">
        <v>5</v>
      </c>
      <c r="F4308" s="19">
        <v>0.33333333333333298</v>
      </c>
      <c r="G4308" s="25">
        <v>8</v>
      </c>
      <c r="H4308" s="19" t="str">
        <f t="shared" si="76"/>
        <v>Gilmerton Bridge Toward Va Beach Non-Summer Friday 8</v>
      </c>
      <c r="I4308" s="11">
        <f>+Gilm!G40</f>
        <v>1237.0270270270271</v>
      </c>
    </row>
    <row r="4309" spans="1:9" x14ac:dyDescent="0.25">
      <c r="A4309" t="s">
        <v>66</v>
      </c>
      <c r="B4309" t="s">
        <v>50</v>
      </c>
      <c r="C4309" t="s">
        <v>81</v>
      </c>
      <c r="D4309" t="s">
        <v>12</v>
      </c>
      <c r="E4309" t="s">
        <v>5</v>
      </c>
      <c r="F4309" s="19">
        <v>0.375</v>
      </c>
      <c r="G4309" s="25">
        <v>9</v>
      </c>
      <c r="H4309" s="19" t="str">
        <f t="shared" si="76"/>
        <v>Gilmerton Bridge Toward Va Beach Non-Summer Friday 9</v>
      </c>
      <c r="I4309" s="14">
        <f>+Gilm!G41</f>
        <v>898.21621621621625</v>
      </c>
    </row>
    <row r="4310" spans="1:9" x14ac:dyDescent="0.25">
      <c r="A4310" t="s">
        <v>66</v>
      </c>
      <c r="B4310" t="s">
        <v>50</v>
      </c>
      <c r="C4310" t="s">
        <v>81</v>
      </c>
      <c r="D4310" t="s">
        <v>12</v>
      </c>
      <c r="E4310" t="s">
        <v>5</v>
      </c>
      <c r="F4310" s="19">
        <v>0.41666666666666702</v>
      </c>
      <c r="G4310" s="25">
        <v>10</v>
      </c>
      <c r="H4310" s="19" t="str">
        <f t="shared" si="76"/>
        <v>Gilmerton Bridge Toward Va Beach Non-Summer Friday 10</v>
      </c>
      <c r="I4310" s="11">
        <f>+Gilm!G42</f>
        <v>877.78378378378375</v>
      </c>
    </row>
    <row r="4311" spans="1:9" x14ac:dyDescent="0.25">
      <c r="A4311" t="s">
        <v>66</v>
      </c>
      <c r="B4311" t="s">
        <v>50</v>
      </c>
      <c r="C4311" t="s">
        <v>81</v>
      </c>
      <c r="D4311" t="s">
        <v>12</v>
      </c>
      <c r="E4311" t="s">
        <v>5</v>
      </c>
      <c r="F4311" s="19">
        <v>0.45833333333333298</v>
      </c>
      <c r="G4311" s="25">
        <v>11</v>
      </c>
      <c r="H4311" s="19" t="str">
        <f t="shared" si="76"/>
        <v>Gilmerton Bridge Toward Va Beach Non-Summer Friday 11</v>
      </c>
      <c r="I4311" s="14">
        <f>+Gilm!G43</f>
        <v>946.83783783783781</v>
      </c>
    </row>
    <row r="4312" spans="1:9" x14ac:dyDescent="0.25">
      <c r="A4312" t="s">
        <v>66</v>
      </c>
      <c r="B4312" t="s">
        <v>50</v>
      </c>
      <c r="C4312" t="s">
        <v>81</v>
      </c>
      <c r="D4312" t="s">
        <v>12</v>
      </c>
      <c r="E4312" t="s">
        <v>5</v>
      </c>
      <c r="F4312" s="19">
        <v>0.5</v>
      </c>
      <c r="G4312" s="25">
        <v>12</v>
      </c>
      <c r="H4312" s="19" t="str">
        <f t="shared" si="76"/>
        <v>Gilmerton Bridge Toward Va Beach Non-Summer Friday 12</v>
      </c>
      <c r="I4312" s="11">
        <f>+Gilm!G44</f>
        <v>986.08108108108104</v>
      </c>
    </row>
    <row r="4313" spans="1:9" x14ac:dyDescent="0.25">
      <c r="A4313" t="s">
        <v>66</v>
      </c>
      <c r="B4313" t="s">
        <v>50</v>
      </c>
      <c r="C4313" t="s">
        <v>81</v>
      </c>
      <c r="D4313" t="s">
        <v>12</v>
      </c>
      <c r="E4313" t="s">
        <v>5</v>
      </c>
      <c r="F4313" s="19">
        <v>0.54166666666666696</v>
      </c>
      <c r="G4313" s="25">
        <v>13</v>
      </c>
      <c r="H4313" s="19" t="str">
        <f t="shared" si="76"/>
        <v>Gilmerton Bridge Toward Va Beach Non-Summer Friday 13</v>
      </c>
      <c r="I4313" s="14">
        <f>+Gilm!G45</f>
        <v>1032.2162162162163</v>
      </c>
    </row>
    <row r="4314" spans="1:9" x14ac:dyDescent="0.25">
      <c r="A4314" t="s">
        <v>66</v>
      </c>
      <c r="B4314" t="s">
        <v>50</v>
      </c>
      <c r="C4314" t="s">
        <v>81</v>
      </c>
      <c r="D4314" t="s">
        <v>12</v>
      </c>
      <c r="E4314" t="s">
        <v>5</v>
      </c>
      <c r="F4314" s="19">
        <v>0.58333333333333304</v>
      </c>
      <c r="G4314" s="25">
        <v>14</v>
      </c>
      <c r="H4314" s="19" t="str">
        <f t="shared" si="76"/>
        <v>Gilmerton Bridge Toward Va Beach Non-Summer Friday 14</v>
      </c>
      <c r="I4314" s="11">
        <f>+Gilm!G46</f>
        <v>1159.135135135135</v>
      </c>
    </row>
    <row r="4315" spans="1:9" x14ac:dyDescent="0.25">
      <c r="A4315" t="s">
        <v>66</v>
      </c>
      <c r="B4315" t="s">
        <v>50</v>
      </c>
      <c r="C4315" t="s">
        <v>81</v>
      </c>
      <c r="D4315" t="s">
        <v>12</v>
      </c>
      <c r="E4315" t="s">
        <v>5</v>
      </c>
      <c r="F4315" s="19">
        <v>0.625</v>
      </c>
      <c r="G4315" s="25">
        <v>15</v>
      </c>
      <c r="H4315" s="19" t="str">
        <f t="shared" si="76"/>
        <v>Gilmerton Bridge Toward Va Beach Non-Summer Friday 15</v>
      </c>
      <c r="I4315" s="14">
        <f>+Gilm!G47</f>
        <v>1353.5405405405404</v>
      </c>
    </row>
    <row r="4316" spans="1:9" x14ac:dyDescent="0.25">
      <c r="A4316" t="s">
        <v>66</v>
      </c>
      <c r="B4316" t="s">
        <v>50</v>
      </c>
      <c r="C4316" t="s">
        <v>81</v>
      </c>
      <c r="D4316" t="s">
        <v>12</v>
      </c>
      <c r="E4316" t="s">
        <v>5</v>
      </c>
      <c r="F4316" s="19">
        <v>0.66666666666666696</v>
      </c>
      <c r="G4316" s="25">
        <v>16</v>
      </c>
      <c r="H4316" s="19" t="str">
        <f t="shared" si="76"/>
        <v>Gilmerton Bridge Toward Va Beach Non-Summer Friday 16</v>
      </c>
      <c r="I4316" s="11">
        <f>+Gilm!G48</f>
        <v>1582.3513513513512</v>
      </c>
    </row>
    <row r="4317" spans="1:9" x14ac:dyDescent="0.25">
      <c r="A4317" t="s">
        <v>66</v>
      </c>
      <c r="B4317" t="s">
        <v>50</v>
      </c>
      <c r="C4317" t="s">
        <v>81</v>
      </c>
      <c r="D4317" t="s">
        <v>12</v>
      </c>
      <c r="E4317" t="s">
        <v>5</v>
      </c>
      <c r="F4317" s="19">
        <v>0.70833333333333304</v>
      </c>
      <c r="G4317" s="25">
        <v>17</v>
      </c>
      <c r="H4317" s="19" t="str">
        <f t="shared" si="76"/>
        <v>Gilmerton Bridge Toward Va Beach Non-Summer Friday 17</v>
      </c>
      <c r="I4317" s="14">
        <f>+Gilm!G49</f>
        <v>1299.1891891891892</v>
      </c>
    </row>
    <row r="4318" spans="1:9" x14ac:dyDescent="0.25">
      <c r="A4318" t="s">
        <v>66</v>
      </c>
      <c r="B4318" t="s">
        <v>50</v>
      </c>
      <c r="C4318" t="s">
        <v>81</v>
      </c>
      <c r="D4318" t="s">
        <v>12</v>
      </c>
      <c r="E4318" t="s">
        <v>5</v>
      </c>
      <c r="F4318" s="19">
        <v>0.75</v>
      </c>
      <c r="G4318" s="25">
        <v>18</v>
      </c>
      <c r="H4318" s="19" t="str">
        <f t="shared" si="76"/>
        <v>Gilmerton Bridge Toward Va Beach Non-Summer Friday 18</v>
      </c>
      <c r="I4318" s="11">
        <f>+Gilm!G50</f>
        <v>981.13513513513522</v>
      </c>
    </row>
    <row r="4319" spans="1:9" x14ac:dyDescent="0.25">
      <c r="A4319" t="s">
        <v>66</v>
      </c>
      <c r="B4319" t="s">
        <v>50</v>
      </c>
      <c r="C4319" t="s">
        <v>81</v>
      </c>
      <c r="D4319" t="s">
        <v>12</v>
      </c>
      <c r="E4319" t="s">
        <v>5</v>
      </c>
      <c r="F4319" s="19">
        <v>0.79166666666666696</v>
      </c>
      <c r="G4319" s="25">
        <v>19</v>
      </c>
      <c r="H4319" s="19" t="str">
        <f t="shared" si="76"/>
        <v>Gilmerton Bridge Toward Va Beach Non-Summer Friday 19</v>
      </c>
      <c r="I4319" s="14">
        <f>+Gilm!G51</f>
        <v>714.29729729729718</v>
      </c>
    </row>
    <row r="4320" spans="1:9" x14ac:dyDescent="0.25">
      <c r="A4320" t="s">
        <v>66</v>
      </c>
      <c r="B4320" t="s">
        <v>50</v>
      </c>
      <c r="C4320" t="s">
        <v>81</v>
      </c>
      <c r="D4320" t="s">
        <v>12</v>
      </c>
      <c r="E4320" t="s">
        <v>5</v>
      </c>
      <c r="F4320" s="19">
        <v>0.83333333333333304</v>
      </c>
      <c r="G4320" s="25">
        <v>20</v>
      </c>
      <c r="H4320" s="19" t="str">
        <f t="shared" si="76"/>
        <v>Gilmerton Bridge Toward Va Beach Non-Summer Friday 20</v>
      </c>
      <c r="I4320" s="11">
        <f>+Gilm!G52</f>
        <v>533.64864864864865</v>
      </c>
    </row>
    <row r="4321" spans="1:9" x14ac:dyDescent="0.25">
      <c r="A4321" t="s">
        <v>66</v>
      </c>
      <c r="B4321" t="s">
        <v>50</v>
      </c>
      <c r="C4321" t="s">
        <v>81</v>
      </c>
      <c r="D4321" t="s">
        <v>12</v>
      </c>
      <c r="E4321" t="s">
        <v>5</v>
      </c>
      <c r="F4321" s="19">
        <v>0.875</v>
      </c>
      <c r="G4321" s="25">
        <v>21</v>
      </c>
      <c r="H4321" s="19" t="str">
        <f t="shared" si="76"/>
        <v>Gilmerton Bridge Toward Va Beach Non-Summer Friday 21</v>
      </c>
      <c r="I4321" s="14">
        <f>+Gilm!G53</f>
        <v>465.94594594594594</v>
      </c>
    </row>
    <row r="4322" spans="1:9" x14ac:dyDescent="0.25">
      <c r="A4322" t="s">
        <v>66</v>
      </c>
      <c r="B4322" t="s">
        <v>50</v>
      </c>
      <c r="C4322" t="s">
        <v>81</v>
      </c>
      <c r="D4322" t="s">
        <v>12</v>
      </c>
      <c r="E4322" t="s">
        <v>5</v>
      </c>
      <c r="F4322" s="19">
        <v>0.91666666666666696</v>
      </c>
      <c r="G4322" s="25">
        <v>22</v>
      </c>
      <c r="H4322" s="19" t="str">
        <f t="shared" si="76"/>
        <v>Gilmerton Bridge Toward Va Beach Non-Summer Friday 22</v>
      </c>
      <c r="I4322" s="11">
        <f>+Gilm!G54</f>
        <v>400.35135135135135</v>
      </c>
    </row>
    <row r="4323" spans="1:9" ht="15.75" thickBot="1" x14ac:dyDescent="0.3">
      <c r="A4323" t="s">
        <v>66</v>
      </c>
      <c r="B4323" t="s">
        <v>50</v>
      </c>
      <c r="C4323" t="s">
        <v>81</v>
      </c>
      <c r="D4323" t="s">
        <v>12</v>
      </c>
      <c r="E4323" t="s">
        <v>5</v>
      </c>
      <c r="F4323" s="19">
        <v>0.95833333333333304</v>
      </c>
      <c r="G4323" s="25">
        <v>23</v>
      </c>
      <c r="H4323" s="19" t="str">
        <f t="shared" si="76"/>
        <v>Gilmerton Bridge Toward Va Beach Non-Summer Friday 23</v>
      </c>
      <c r="I4323" s="16">
        <f>+Gilm!G55</f>
        <v>278.59459459459458</v>
      </c>
    </row>
    <row r="4324" spans="1:9" x14ac:dyDescent="0.25">
      <c r="A4324" t="s">
        <v>66</v>
      </c>
      <c r="B4324" t="s">
        <v>50</v>
      </c>
      <c r="C4324" t="s">
        <v>81</v>
      </c>
      <c r="D4324" t="s">
        <v>12</v>
      </c>
      <c r="E4324" t="s">
        <v>6</v>
      </c>
      <c r="F4324" s="19">
        <v>0</v>
      </c>
      <c r="G4324" s="25">
        <v>0</v>
      </c>
      <c r="H4324" s="19" t="str">
        <f t="shared" si="76"/>
        <v>Gilmerton Bridge Toward Va Beach Non-Summer Saturday 0</v>
      </c>
      <c r="I4324" s="11">
        <f>+Gilm!H32</f>
        <v>184.51351351351352</v>
      </c>
    </row>
    <row r="4325" spans="1:9" x14ac:dyDescent="0.25">
      <c r="A4325" t="s">
        <v>66</v>
      </c>
      <c r="B4325" t="s">
        <v>50</v>
      </c>
      <c r="C4325" t="s">
        <v>81</v>
      </c>
      <c r="D4325" t="s">
        <v>12</v>
      </c>
      <c r="E4325" t="s">
        <v>6</v>
      </c>
      <c r="F4325" s="19">
        <v>4.1666666666666664E-2</v>
      </c>
      <c r="G4325" s="25">
        <v>1</v>
      </c>
      <c r="H4325" s="19" t="str">
        <f t="shared" si="76"/>
        <v>Gilmerton Bridge Toward Va Beach Non-Summer Saturday 1</v>
      </c>
      <c r="I4325" s="14">
        <f>+Gilm!H33</f>
        <v>134.72972972972971</v>
      </c>
    </row>
    <row r="4326" spans="1:9" x14ac:dyDescent="0.25">
      <c r="A4326" t="s">
        <v>66</v>
      </c>
      <c r="B4326" t="s">
        <v>50</v>
      </c>
      <c r="C4326" t="s">
        <v>81</v>
      </c>
      <c r="D4326" t="s">
        <v>12</v>
      </c>
      <c r="E4326" t="s">
        <v>6</v>
      </c>
      <c r="F4326" s="19">
        <v>8.3333333333333329E-2</v>
      </c>
      <c r="G4326" s="25">
        <v>2</v>
      </c>
      <c r="H4326" s="19" t="str">
        <f t="shared" si="76"/>
        <v>Gilmerton Bridge Toward Va Beach Non-Summer Saturday 2</v>
      </c>
      <c r="I4326" s="11">
        <f>+Gilm!H34</f>
        <v>113.16216216216216</v>
      </c>
    </row>
    <row r="4327" spans="1:9" x14ac:dyDescent="0.25">
      <c r="A4327" t="s">
        <v>66</v>
      </c>
      <c r="B4327" t="s">
        <v>50</v>
      </c>
      <c r="C4327" t="s">
        <v>81</v>
      </c>
      <c r="D4327" t="s">
        <v>12</v>
      </c>
      <c r="E4327" t="s">
        <v>6</v>
      </c>
      <c r="F4327" s="19">
        <v>0.125</v>
      </c>
      <c r="G4327" s="25">
        <v>3</v>
      </c>
      <c r="H4327" s="19" t="str">
        <f t="shared" si="76"/>
        <v>Gilmerton Bridge Toward Va Beach Non-Summer Saturday 3</v>
      </c>
      <c r="I4327" s="14">
        <f>+Gilm!H35</f>
        <v>117.45945945945945</v>
      </c>
    </row>
    <row r="4328" spans="1:9" x14ac:dyDescent="0.25">
      <c r="A4328" t="s">
        <v>66</v>
      </c>
      <c r="B4328" t="s">
        <v>50</v>
      </c>
      <c r="C4328" t="s">
        <v>81</v>
      </c>
      <c r="D4328" t="s">
        <v>12</v>
      </c>
      <c r="E4328" t="s">
        <v>6</v>
      </c>
      <c r="F4328" s="19">
        <v>0.16666666666666699</v>
      </c>
      <c r="G4328" s="25">
        <v>4</v>
      </c>
      <c r="H4328" s="19" t="str">
        <f t="shared" si="76"/>
        <v>Gilmerton Bridge Toward Va Beach Non-Summer Saturday 4</v>
      </c>
      <c r="I4328" s="11">
        <f>+Gilm!H36</f>
        <v>94.297297297297305</v>
      </c>
    </row>
    <row r="4329" spans="1:9" x14ac:dyDescent="0.25">
      <c r="A4329" t="s">
        <v>66</v>
      </c>
      <c r="B4329" t="s">
        <v>50</v>
      </c>
      <c r="C4329" t="s">
        <v>81</v>
      </c>
      <c r="D4329" t="s">
        <v>12</v>
      </c>
      <c r="E4329" t="s">
        <v>6</v>
      </c>
      <c r="F4329" s="19">
        <v>0.20833333333333301</v>
      </c>
      <c r="G4329" s="25">
        <v>5</v>
      </c>
      <c r="H4329" s="19" t="str">
        <f t="shared" si="76"/>
        <v>Gilmerton Bridge Toward Va Beach Non-Summer Saturday 5</v>
      </c>
      <c r="I4329" s="14">
        <f>+Gilm!H37</f>
        <v>214.54054054054055</v>
      </c>
    </row>
    <row r="4330" spans="1:9" x14ac:dyDescent="0.25">
      <c r="A4330" t="s">
        <v>66</v>
      </c>
      <c r="B4330" t="s">
        <v>50</v>
      </c>
      <c r="C4330" t="s">
        <v>81</v>
      </c>
      <c r="D4330" t="s">
        <v>12</v>
      </c>
      <c r="E4330" t="s">
        <v>6</v>
      </c>
      <c r="F4330" s="19">
        <v>0.25</v>
      </c>
      <c r="G4330" s="25">
        <v>6</v>
      </c>
      <c r="H4330" s="19" t="str">
        <f t="shared" si="76"/>
        <v>Gilmerton Bridge Toward Va Beach Non-Summer Saturday 6</v>
      </c>
      <c r="I4330" s="11">
        <f>+Gilm!H38</f>
        <v>379.48648648648646</v>
      </c>
    </row>
    <row r="4331" spans="1:9" x14ac:dyDescent="0.25">
      <c r="A4331" t="s">
        <v>66</v>
      </c>
      <c r="B4331" t="s">
        <v>50</v>
      </c>
      <c r="C4331" t="s">
        <v>81</v>
      </c>
      <c r="D4331" t="s">
        <v>12</v>
      </c>
      <c r="E4331" t="s">
        <v>6</v>
      </c>
      <c r="F4331" s="19">
        <v>0.29166666666666702</v>
      </c>
      <c r="G4331" s="25">
        <v>7</v>
      </c>
      <c r="H4331" s="19" t="str">
        <f t="shared" si="76"/>
        <v>Gilmerton Bridge Toward Va Beach Non-Summer Saturday 7</v>
      </c>
      <c r="I4331" s="14">
        <f>+Gilm!H39</f>
        <v>522.72972972972968</v>
      </c>
    </row>
    <row r="4332" spans="1:9" x14ac:dyDescent="0.25">
      <c r="A4332" t="s">
        <v>66</v>
      </c>
      <c r="B4332" t="s">
        <v>50</v>
      </c>
      <c r="C4332" t="s">
        <v>81</v>
      </c>
      <c r="D4332" t="s">
        <v>12</v>
      </c>
      <c r="E4332" t="s">
        <v>6</v>
      </c>
      <c r="F4332" s="19">
        <v>0.33333333333333298</v>
      </c>
      <c r="G4332" s="25">
        <v>8</v>
      </c>
      <c r="H4332" s="19" t="str">
        <f t="shared" si="76"/>
        <v>Gilmerton Bridge Toward Va Beach Non-Summer Saturday 8</v>
      </c>
      <c r="I4332" s="11">
        <f>+Gilm!H40</f>
        <v>621.45945945945948</v>
      </c>
    </row>
    <row r="4333" spans="1:9" x14ac:dyDescent="0.25">
      <c r="A4333" t="s">
        <v>66</v>
      </c>
      <c r="B4333" t="s">
        <v>50</v>
      </c>
      <c r="C4333" t="s">
        <v>81</v>
      </c>
      <c r="D4333" t="s">
        <v>12</v>
      </c>
      <c r="E4333" t="s">
        <v>6</v>
      </c>
      <c r="F4333" s="19">
        <v>0.375</v>
      </c>
      <c r="G4333" s="25">
        <v>9</v>
      </c>
      <c r="H4333" s="19" t="str">
        <f t="shared" si="76"/>
        <v>Gilmerton Bridge Toward Va Beach Non-Summer Saturday 9</v>
      </c>
      <c r="I4333" s="14">
        <f>+Gilm!H41</f>
        <v>705.02702702702709</v>
      </c>
    </row>
    <row r="4334" spans="1:9" x14ac:dyDescent="0.25">
      <c r="A4334" t="s">
        <v>66</v>
      </c>
      <c r="B4334" t="s">
        <v>50</v>
      </c>
      <c r="C4334" t="s">
        <v>81</v>
      </c>
      <c r="D4334" t="s">
        <v>12</v>
      </c>
      <c r="E4334" t="s">
        <v>6</v>
      </c>
      <c r="F4334" s="19">
        <v>0.41666666666666702</v>
      </c>
      <c r="G4334" s="25">
        <v>10</v>
      </c>
      <c r="H4334" s="19" t="str">
        <f t="shared" si="76"/>
        <v>Gilmerton Bridge Toward Va Beach Non-Summer Saturday 10</v>
      </c>
      <c r="I4334" s="11">
        <f>+Gilm!H42</f>
        <v>812.86486486486478</v>
      </c>
    </row>
    <row r="4335" spans="1:9" x14ac:dyDescent="0.25">
      <c r="A4335" t="s">
        <v>66</v>
      </c>
      <c r="B4335" t="s">
        <v>50</v>
      </c>
      <c r="C4335" t="s">
        <v>81</v>
      </c>
      <c r="D4335" t="s">
        <v>12</v>
      </c>
      <c r="E4335" t="s">
        <v>6</v>
      </c>
      <c r="F4335" s="19">
        <v>0.45833333333333298</v>
      </c>
      <c r="G4335" s="25">
        <v>11</v>
      </c>
      <c r="H4335" s="19" t="str">
        <f t="shared" si="76"/>
        <v>Gilmerton Bridge Toward Va Beach Non-Summer Saturday 11</v>
      </c>
      <c r="I4335" s="14">
        <f>+Gilm!H43</f>
        <v>884.1351351351351</v>
      </c>
    </row>
    <row r="4336" spans="1:9" x14ac:dyDescent="0.25">
      <c r="A4336" t="s">
        <v>66</v>
      </c>
      <c r="B4336" t="s">
        <v>50</v>
      </c>
      <c r="C4336" t="s">
        <v>81</v>
      </c>
      <c r="D4336" t="s">
        <v>12</v>
      </c>
      <c r="E4336" t="s">
        <v>6</v>
      </c>
      <c r="F4336" s="19">
        <v>0.5</v>
      </c>
      <c r="G4336" s="25">
        <v>12</v>
      </c>
      <c r="H4336" s="19" t="str">
        <f t="shared" si="76"/>
        <v>Gilmerton Bridge Toward Va Beach Non-Summer Saturday 12</v>
      </c>
      <c r="I4336" s="11">
        <f>+Gilm!H44</f>
        <v>943.59459459459458</v>
      </c>
    </row>
    <row r="4337" spans="1:9" x14ac:dyDescent="0.25">
      <c r="A4337" t="s">
        <v>66</v>
      </c>
      <c r="B4337" t="s">
        <v>50</v>
      </c>
      <c r="C4337" t="s">
        <v>81</v>
      </c>
      <c r="D4337" t="s">
        <v>12</v>
      </c>
      <c r="E4337" t="s">
        <v>6</v>
      </c>
      <c r="F4337" s="19">
        <v>0.54166666666666696</v>
      </c>
      <c r="G4337" s="25">
        <v>13</v>
      </c>
      <c r="H4337" s="19" t="str">
        <f t="shared" si="76"/>
        <v>Gilmerton Bridge Toward Va Beach Non-Summer Saturday 13</v>
      </c>
      <c r="I4337" s="14">
        <f>+Gilm!H45</f>
        <v>921.16216216216208</v>
      </c>
    </row>
    <row r="4338" spans="1:9" x14ac:dyDescent="0.25">
      <c r="A4338" t="s">
        <v>66</v>
      </c>
      <c r="B4338" t="s">
        <v>50</v>
      </c>
      <c r="C4338" t="s">
        <v>81</v>
      </c>
      <c r="D4338" t="s">
        <v>12</v>
      </c>
      <c r="E4338" t="s">
        <v>6</v>
      </c>
      <c r="F4338" s="19">
        <v>0.58333333333333304</v>
      </c>
      <c r="G4338" s="25">
        <v>14</v>
      </c>
      <c r="H4338" s="19" t="str">
        <f t="shared" si="76"/>
        <v>Gilmerton Bridge Toward Va Beach Non-Summer Saturday 14</v>
      </c>
      <c r="I4338" s="11">
        <f>+Gilm!H46</f>
        <v>934</v>
      </c>
    </row>
    <row r="4339" spans="1:9" x14ac:dyDescent="0.25">
      <c r="A4339" t="s">
        <v>66</v>
      </c>
      <c r="B4339" t="s">
        <v>50</v>
      </c>
      <c r="C4339" t="s">
        <v>81</v>
      </c>
      <c r="D4339" t="s">
        <v>12</v>
      </c>
      <c r="E4339" t="s">
        <v>6</v>
      </c>
      <c r="F4339" s="19">
        <v>0.625</v>
      </c>
      <c r="G4339" s="25">
        <v>15</v>
      </c>
      <c r="H4339" s="19" t="str">
        <f t="shared" si="76"/>
        <v>Gilmerton Bridge Toward Va Beach Non-Summer Saturday 15</v>
      </c>
      <c r="I4339" s="14">
        <f>+Gilm!H47</f>
        <v>907.8648648648649</v>
      </c>
    </row>
    <row r="4340" spans="1:9" x14ac:dyDescent="0.25">
      <c r="A4340" t="s">
        <v>66</v>
      </c>
      <c r="B4340" t="s">
        <v>50</v>
      </c>
      <c r="C4340" t="s">
        <v>81</v>
      </c>
      <c r="D4340" t="s">
        <v>12</v>
      </c>
      <c r="E4340" t="s">
        <v>6</v>
      </c>
      <c r="F4340" s="19">
        <v>0.66666666666666696</v>
      </c>
      <c r="G4340" s="25">
        <v>16</v>
      </c>
      <c r="H4340" s="19" t="str">
        <f t="shared" si="76"/>
        <v>Gilmerton Bridge Toward Va Beach Non-Summer Saturday 16</v>
      </c>
      <c r="I4340" s="11">
        <f>+Gilm!H48</f>
        <v>874.27027027027032</v>
      </c>
    </row>
    <row r="4341" spans="1:9" x14ac:dyDescent="0.25">
      <c r="A4341" t="s">
        <v>66</v>
      </c>
      <c r="B4341" t="s">
        <v>50</v>
      </c>
      <c r="C4341" t="s">
        <v>81</v>
      </c>
      <c r="D4341" t="s">
        <v>12</v>
      </c>
      <c r="E4341" t="s">
        <v>6</v>
      </c>
      <c r="F4341" s="19">
        <v>0.70833333333333304</v>
      </c>
      <c r="G4341" s="25">
        <v>17</v>
      </c>
      <c r="H4341" s="19" t="str">
        <f t="shared" si="76"/>
        <v>Gilmerton Bridge Toward Va Beach Non-Summer Saturday 17</v>
      </c>
      <c r="I4341" s="14">
        <f>+Gilm!H49</f>
        <v>817.32432432432438</v>
      </c>
    </row>
    <row r="4342" spans="1:9" x14ac:dyDescent="0.25">
      <c r="A4342" t="s">
        <v>66</v>
      </c>
      <c r="B4342" t="s">
        <v>50</v>
      </c>
      <c r="C4342" t="s">
        <v>81</v>
      </c>
      <c r="D4342" t="s">
        <v>12</v>
      </c>
      <c r="E4342" t="s">
        <v>6</v>
      </c>
      <c r="F4342" s="19">
        <v>0.75</v>
      </c>
      <c r="G4342" s="25">
        <v>18</v>
      </c>
      <c r="H4342" s="19" t="str">
        <f t="shared" si="76"/>
        <v>Gilmerton Bridge Toward Va Beach Non-Summer Saturday 18</v>
      </c>
      <c r="I4342" s="11">
        <f>+Gilm!H50</f>
        <v>712.64864864864865</v>
      </c>
    </row>
    <row r="4343" spans="1:9" x14ac:dyDescent="0.25">
      <c r="A4343" t="s">
        <v>66</v>
      </c>
      <c r="B4343" t="s">
        <v>50</v>
      </c>
      <c r="C4343" t="s">
        <v>81</v>
      </c>
      <c r="D4343" t="s">
        <v>12</v>
      </c>
      <c r="E4343" t="s">
        <v>6</v>
      </c>
      <c r="F4343" s="19">
        <v>0.79166666666666696</v>
      </c>
      <c r="G4343" s="25">
        <v>19</v>
      </c>
      <c r="H4343" s="19" t="str">
        <f t="shared" si="76"/>
        <v>Gilmerton Bridge Toward Va Beach Non-Summer Saturday 19</v>
      </c>
      <c r="I4343" s="14">
        <f>+Gilm!H51</f>
        <v>574.02702702702709</v>
      </c>
    </row>
    <row r="4344" spans="1:9" x14ac:dyDescent="0.25">
      <c r="A4344" t="s">
        <v>66</v>
      </c>
      <c r="B4344" t="s">
        <v>50</v>
      </c>
      <c r="C4344" t="s">
        <v>81</v>
      </c>
      <c r="D4344" t="s">
        <v>12</v>
      </c>
      <c r="E4344" t="s">
        <v>6</v>
      </c>
      <c r="F4344" s="19">
        <v>0.83333333333333304</v>
      </c>
      <c r="G4344" s="25">
        <v>20</v>
      </c>
      <c r="H4344" s="19" t="str">
        <f t="shared" si="76"/>
        <v>Gilmerton Bridge Toward Va Beach Non-Summer Saturday 20</v>
      </c>
      <c r="I4344" s="11">
        <f>+Gilm!H52</f>
        <v>470.08108108108104</v>
      </c>
    </row>
    <row r="4345" spans="1:9" x14ac:dyDescent="0.25">
      <c r="A4345" t="s">
        <v>66</v>
      </c>
      <c r="B4345" t="s">
        <v>50</v>
      </c>
      <c r="C4345" t="s">
        <v>81</v>
      </c>
      <c r="D4345" t="s">
        <v>12</v>
      </c>
      <c r="E4345" t="s">
        <v>6</v>
      </c>
      <c r="F4345" s="19">
        <v>0.875</v>
      </c>
      <c r="G4345" s="25">
        <v>21</v>
      </c>
      <c r="H4345" s="19" t="str">
        <f t="shared" si="76"/>
        <v>Gilmerton Bridge Toward Va Beach Non-Summer Saturday 21</v>
      </c>
      <c r="I4345" s="14">
        <f>+Gilm!H53</f>
        <v>405.45945945945942</v>
      </c>
    </row>
    <row r="4346" spans="1:9" x14ac:dyDescent="0.25">
      <c r="A4346" t="s">
        <v>66</v>
      </c>
      <c r="B4346" t="s">
        <v>50</v>
      </c>
      <c r="C4346" t="s">
        <v>81</v>
      </c>
      <c r="D4346" t="s">
        <v>12</v>
      </c>
      <c r="E4346" t="s">
        <v>6</v>
      </c>
      <c r="F4346" s="19">
        <v>0.91666666666666696</v>
      </c>
      <c r="G4346" s="25">
        <v>22</v>
      </c>
      <c r="H4346" s="19" t="str">
        <f t="shared" si="76"/>
        <v>Gilmerton Bridge Toward Va Beach Non-Summer Saturday 22</v>
      </c>
      <c r="I4346" s="11">
        <f>+Gilm!H54</f>
        <v>361.18918918918916</v>
      </c>
    </row>
    <row r="4347" spans="1:9" ht="15.75" thickBot="1" x14ac:dyDescent="0.3">
      <c r="A4347" t="s">
        <v>66</v>
      </c>
      <c r="B4347" t="s">
        <v>50</v>
      </c>
      <c r="C4347" t="s">
        <v>81</v>
      </c>
      <c r="D4347" t="s">
        <v>12</v>
      </c>
      <c r="E4347" t="s">
        <v>6</v>
      </c>
      <c r="F4347" s="19">
        <v>0.95833333333333304</v>
      </c>
      <c r="G4347" s="25">
        <v>23</v>
      </c>
      <c r="H4347" s="19" t="str">
        <f t="shared" si="76"/>
        <v>Gilmerton Bridge Toward Va Beach Non-Summer Saturday 23</v>
      </c>
      <c r="I4347" s="16">
        <f>+Gilm!H55</f>
        <v>253.18918918918916</v>
      </c>
    </row>
    <row r="4348" spans="1:9" x14ac:dyDescent="0.25">
      <c r="A4348" t="s">
        <v>66</v>
      </c>
      <c r="B4348" t="s">
        <v>50</v>
      </c>
      <c r="C4348" t="s">
        <v>81</v>
      </c>
      <c r="D4348" t="s">
        <v>12</v>
      </c>
      <c r="E4348" t="s">
        <v>7</v>
      </c>
      <c r="F4348" s="19">
        <v>0</v>
      </c>
      <c r="G4348" s="25">
        <v>0</v>
      </c>
      <c r="H4348" s="19" t="str">
        <f t="shared" si="76"/>
        <v>Gilmerton Bridge Toward Va Beach Non-Summer Sunday 0</v>
      </c>
      <c r="I4348" s="13">
        <f>+Gilm!I32</f>
        <v>169.05263157894737</v>
      </c>
    </row>
    <row r="4349" spans="1:9" x14ac:dyDescent="0.25">
      <c r="A4349" t="s">
        <v>66</v>
      </c>
      <c r="B4349" t="s">
        <v>50</v>
      </c>
      <c r="C4349" t="s">
        <v>81</v>
      </c>
      <c r="D4349" t="s">
        <v>12</v>
      </c>
      <c r="E4349" t="s">
        <v>7</v>
      </c>
      <c r="F4349" s="19">
        <v>4.1666666666666664E-2</v>
      </c>
      <c r="G4349" s="25">
        <v>1</v>
      </c>
      <c r="H4349" s="19" t="str">
        <f t="shared" si="76"/>
        <v>Gilmerton Bridge Toward Va Beach Non-Summer Sunday 1</v>
      </c>
      <c r="I4349" s="15">
        <f>+Gilm!I33</f>
        <v>128.21052631578948</v>
      </c>
    </row>
    <row r="4350" spans="1:9" x14ac:dyDescent="0.25">
      <c r="A4350" t="s">
        <v>66</v>
      </c>
      <c r="B4350" t="s">
        <v>50</v>
      </c>
      <c r="C4350" t="s">
        <v>81</v>
      </c>
      <c r="D4350" t="s">
        <v>12</v>
      </c>
      <c r="E4350" t="s">
        <v>7</v>
      </c>
      <c r="F4350" s="19">
        <v>8.3333333333333329E-2</v>
      </c>
      <c r="G4350" s="25">
        <v>2</v>
      </c>
      <c r="H4350" s="19" t="str">
        <f t="shared" si="76"/>
        <v>Gilmerton Bridge Toward Va Beach Non-Summer Sunday 2</v>
      </c>
      <c r="I4350" s="13">
        <f>+Gilm!I34</f>
        <v>119.4054054054054</v>
      </c>
    </row>
    <row r="4351" spans="1:9" x14ac:dyDescent="0.25">
      <c r="A4351" t="s">
        <v>66</v>
      </c>
      <c r="B4351" t="s">
        <v>50</v>
      </c>
      <c r="C4351" t="s">
        <v>81</v>
      </c>
      <c r="D4351" t="s">
        <v>12</v>
      </c>
      <c r="E4351" t="s">
        <v>7</v>
      </c>
      <c r="F4351" s="19">
        <v>0.125</v>
      </c>
      <c r="G4351" s="25">
        <v>3</v>
      </c>
      <c r="H4351" s="19" t="str">
        <f t="shared" si="76"/>
        <v>Gilmerton Bridge Toward Va Beach Non-Summer Sunday 3</v>
      </c>
      <c r="I4351" s="15">
        <f>+Gilm!I35</f>
        <v>85.342105263157904</v>
      </c>
    </row>
    <row r="4352" spans="1:9" x14ac:dyDescent="0.25">
      <c r="A4352" t="s">
        <v>66</v>
      </c>
      <c r="B4352" t="s">
        <v>50</v>
      </c>
      <c r="C4352" t="s">
        <v>81</v>
      </c>
      <c r="D4352" t="s">
        <v>12</v>
      </c>
      <c r="E4352" t="s">
        <v>7</v>
      </c>
      <c r="F4352" s="19">
        <v>0.16666666666666699</v>
      </c>
      <c r="G4352" s="25">
        <v>4</v>
      </c>
      <c r="H4352" s="19" t="str">
        <f t="shared" si="76"/>
        <v>Gilmerton Bridge Toward Va Beach Non-Summer Sunday 4</v>
      </c>
      <c r="I4352" s="13">
        <f>+Gilm!I36</f>
        <v>59.60526315789474</v>
      </c>
    </row>
    <row r="4353" spans="1:9" x14ac:dyDescent="0.25">
      <c r="A4353" t="s">
        <v>66</v>
      </c>
      <c r="B4353" t="s">
        <v>50</v>
      </c>
      <c r="C4353" t="s">
        <v>81</v>
      </c>
      <c r="D4353" t="s">
        <v>12</v>
      </c>
      <c r="E4353" t="s">
        <v>7</v>
      </c>
      <c r="F4353" s="19">
        <v>0.20833333333333301</v>
      </c>
      <c r="G4353" s="25">
        <v>5</v>
      </c>
      <c r="H4353" s="19" t="str">
        <f t="shared" si="76"/>
        <v>Gilmerton Bridge Toward Va Beach Non-Summer Sunday 5</v>
      </c>
      <c r="I4353" s="15">
        <f>+Gilm!I37</f>
        <v>121.42105263157895</v>
      </c>
    </row>
    <row r="4354" spans="1:9" x14ac:dyDescent="0.25">
      <c r="A4354" t="s">
        <v>66</v>
      </c>
      <c r="B4354" t="s">
        <v>50</v>
      </c>
      <c r="C4354" t="s">
        <v>81</v>
      </c>
      <c r="D4354" t="s">
        <v>12</v>
      </c>
      <c r="E4354" t="s">
        <v>7</v>
      </c>
      <c r="F4354" s="19">
        <v>0.25</v>
      </c>
      <c r="G4354" s="25">
        <v>6</v>
      </c>
      <c r="H4354" s="19" t="str">
        <f t="shared" si="76"/>
        <v>Gilmerton Bridge Toward Va Beach Non-Summer Sunday 6</v>
      </c>
      <c r="I4354" s="13">
        <f>+Gilm!I38</f>
        <v>197.36842105263159</v>
      </c>
    </row>
    <row r="4355" spans="1:9" x14ac:dyDescent="0.25">
      <c r="A4355" t="s">
        <v>66</v>
      </c>
      <c r="B4355" t="s">
        <v>50</v>
      </c>
      <c r="C4355" t="s">
        <v>81</v>
      </c>
      <c r="D4355" t="s">
        <v>12</v>
      </c>
      <c r="E4355" t="s">
        <v>7</v>
      </c>
      <c r="F4355" s="19">
        <v>0.29166666666666702</v>
      </c>
      <c r="G4355" s="25">
        <v>7</v>
      </c>
      <c r="H4355" s="19" t="str">
        <f t="shared" si="76"/>
        <v>Gilmerton Bridge Toward Va Beach Non-Summer Sunday 7</v>
      </c>
      <c r="I4355" s="15">
        <f>+Gilm!I39</f>
        <v>282.73684210526312</v>
      </c>
    </row>
    <row r="4356" spans="1:9" x14ac:dyDescent="0.25">
      <c r="A4356" t="s">
        <v>66</v>
      </c>
      <c r="B4356" t="s">
        <v>50</v>
      </c>
      <c r="C4356" t="s">
        <v>81</v>
      </c>
      <c r="D4356" t="s">
        <v>12</v>
      </c>
      <c r="E4356" t="s">
        <v>7</v>
      </c>
      <c r="F4356" s="19">
        <v>0.33333333333333298</v>
      </c>
      <c r="G4356" s="25">
        <v>8</v>
      </c>
      <c r="H4356" s="19" t="str">
        <f t="shared" si="76"/>
        <v>Gilmerton Bridge Toward Va Beach Non-Summer Sunday 8</v>
      </c>
      <c r="I4356" s="13">
        <f>+Gilm!I40</f>
        <v>359.76315789473688</v>
      </c>
    </row>
    <row r="4357" spans="1:9" x14ac:dyDescent="0.25">
      <c r="A4357" t="s">
        <v>66</v>
      </c>
      <c r="B4357" t="s">
        <v>50</v>
      </c>
      <c r="C4357" t="s">
        <v>81</v>
      </c>
      <c r="D4357" t="s">
        <v>12</v>
      </c>
      <c r="E4357" t="s">
        <v>7</v>
      </c>
      <c r="F4357" s="19">
        <v>0.375</v>
      </c>
      <c r="G4357" s="25">
        <v>9</v>
      </c>
      <c r="H4357" s="19" t="str">
        <f t="shared" ref="H4357:H4371" si="77">+CONCATENATE(A4357," ",C4357," ",D4357," ",E4357," ",G4357)</f>
        <v>Gilmerton Bridge Toward Va Beach Non-Summer Sunday 9</v>
      </c>
      <c r="I4357" s="15">
        <f>+Gilm!I41</f>
        <v>505.65789473684208</v>
      </c>
    </row>
    <row r="4358" spans="1:9" x14ac:dyDescent="0.25">
      <c r="A4358" t="s">
        <v>66</v>
      </c>
      <c r="B4358" t="s">
        <v>50</v>
      </c>
      <c r="C4358" t="s">
        <v>81</v>
      </c>
      <c r="D4358" t="s">
        <v>12</v>
      </c>
      <c r="E4358" t="s">
        <v>7</v>
      </c>
      <c r="F4358" s="19">
        <v>0.41666666666666702</v>
      </c>
      <c r="G4358" s="25">
        <v>10</v>
      </c>
      <c r="H4358" s="19" t="str">
        <f t="shared" si="77"/>
        <v>Gilmerton Bridge Toward Va Beach Non-Summer Sunday 10</v>
      </c>
      <c r="I4358" s="13">
        <f>+Gilm!I42</f>
        <v>671.21052631578948</v>
      </c>
    </row>
    <row r="4359" spans="1:9" x14ac:dyDescent="0.25">
      <c r="A4359" t="s">
        <v>66</v>
      </c>
      <c r="B4359" t="s">
        <v>50</v>
      </c>
      <c r="C4359" t="s">
        <v>81</v>
      </c>
      <c r="D4359" t="s">
        <v>12</v>
      </c>
      <c r="E4359" t="s">
        <v>7</v>
      </c>
      <c r="F4359" s="19">
        <v>0.45833333333333298</v>
      </c>
      <c r="G4359" s="25">
        <v>11</v>
      </c>
      <c r="H4359" s="19" t="str">
        <f t="shared" si="77"/>
        <v>Gilmerton Bridge Toward Va Beach Non-Summer Sunday 11</v>
      </c>
      <c r="I4359" s="15">
        <f>+Gilm!I43</f>
        <v>667.23684210526312</v>
      </c>
    </row>
    <row r="4360" spans="1:9" x14ac:dyDescent="0.25">
      <c r="A4360" t="s">
        <v>66</v>
      </c>
      <c r="B4360" t="s">
        <v>50</v>
      </c>
      <c r="C4360" t="s">
        <v>81</v>
      </c>
      <c r="D4360" t="s">
        <v>12</v>
      </c>
      <c r="E4360" t="s">
        <v>7</v>
      </c>
      <c r="F4360" s="19">
        <v>0.5</v>
      </c>
      <c r="G4360" s="25">
        <v>12</v>
      </c>
      <c r="H4360" s="19" t="str">
        <f t="shared" si="77"/>
        <v>Gilmerton Bridge Toward Va Beach Non-Summer Sunday 12</v>
      </c>
      <c r="I4360" s="13">
        <f>+Gilm!I44</f>
        <v>801.81578947368416</v>
      </c>
    </row>
    <row r="4361" spans="1:9" x14ac:dyDescent="0.25">
      <c r="A4361" t="s">
        <v>66</v>
      </c>
      <c r="B4361" t="s">
        <v>50</v>
      </c>
      <c r="C4361" t="s">
        <v>81</v>
      </c>
      <c r="D4361" t="s">
        <v>12</v>
      </c>
      <c r="E4361" t="s">
        <v>7</v>
      </c>
      <c r="F4361" s="19">
        <v>0.54166666666666696</v>
      </c>
      <c r="G4361" s="25">
        <v>13</v>
      </c>
      <c r="H4361" s="19" t="str">
        <f t="shared" si="77"/>
        <v>Gilmerton Bridge Toward Va Beach Non-Summer Sunday 13</v>
      </c>
      <c r="I4361" s="15">
        <f>+Gilm!I45</f>
        <v>900.94736842105272</v>
      </c>
    </row>
    <row r="4362" spans="1:9" x14ac:dyDescent="0.25">
      <c r="A4362" t="s">
        <v>66</v>
      </c>
      <c r="B4362" t="s">
        <v>50</v>
      </c>
      <c r="C4362" t="s">
        <v>81</v>
      </c>
      <c r="D4362" t="s">
        <v>12</v>
      </c>
      <c r="E4362" t="s">
        <v>7</v>
      </c>
      <c r="F4362" s="19">
        <v>0.58333333333333304</v>
      </c>
      <c r="G4362" s="25">
        <v>14</v>
      </c>
      <c r="H4362" s="19" t="str">
        <f t="shared" si="77"/>
        <v>Gilmerton Bridge Toward Va Beach Non-Summer Sunday 14</v>
      </c>
      <c r="I4362" s="13">
        <f>+Gilm!I46</f>
        <v>810.42105263157896</v>
      </c>
    </row>
    <row r="4363" spans="1:9" x14ac:dyDescent="0.25">
      <c r="A4363" t="s">
        <v>66</v>
      </c>
      <c r="B4363" t="s">
        <v>50</v>
      </c>
      <c r="C4363" t="s">
        <v>81</v>
      </c>
      <c r="D4363" t="s">
        <v>12</v>
      </c>
      <c r="E4363" t="s">
        <v>7</v>
      </c>
      <c r="F4363" s="19">
        <v>0.625</v>
      </c>
      <c r="G4363" s="25">
        <v>15</v>
      </c>
      <c r="H4363" s="19" t="str">
        <f t="shared" si="77"/>
        <v>Gilmerton Bridge Toward Va Beach Non-Summer Sunday 15</v>
      </c>
      <c r="I4363" s="15">
        <f>+Gilm!I47</f>
        <v>728.28947368421052</v>
      </c>
    </row>
    <row r="4364" spans="1:9" x14ac:dyDescent="0.25">
      <c r="A4364" t="s">
        <v>66</v>
      </c>
      <c r="B4364" t="s">
        <v>50</v>
      </c>
      <c r="C4364" t="s">
        <v>81</v>
      </c>
      <c r="D4364" t="s">
        <v>12</v>
      </c>
      <c r="E4364" t="s">
        <v>7</v>
      </c>
      <c r="F4364" s="19">
        <v>0.66666666666666696</v>
      </c>
      <c r="G4364" s="25">
        <v>16</v>
      </c>
      <c r="H4364" s="19" t="str">
        <f t="shared" si="77"/>
        <v>Gilmerton Bridge Toward Va Beach Non-Summer Sunday 16</v>
      </c>
      <c r="I4364" s="13">
        <f>+Gilm!I48</f>
        <v>703.02631578947376</v>
      </c>
    </row>
    <row r="4365" spans="1:9" x14ac:dyDescent="0.25">
      <c r="A4365" t="s">
        <v>66</v>
      </c>
      <c r="B4365" t="s">
        <v>50</v>
      </c>
      <c r="C4365" t="s">
        <v>81</v>
      </c>
      <c r="D4365" t="s">
        <v>12</v>
      </c>
      <c r="E4365" t="s">
        <v>7</v>
      </c>
      <c r="F4365" s="19">
        <v>0.70833333333333304</v>
      </c>
      <c r="G4365" s="25">
        <v>17</v>
      </c>
      <c r="H4365" s="19" t="str">
        <f t="shared" si="77"/>
        <v>Gilmerton Bridge Toward Va Beach Non-Summer Sunday 17</v>
      </c>
      <c r="I4365" s="15">
        <f>+Gilm!I49</f>
        <v>682.92105263157896</v>
      </c>
    </row>
    <row r="4366" spans="1:9" x14ac:dyDescent="0.25">
      <c r="A4366" t="s">
        <v>66</v>
      </c>
      <c r="B4366" t="s">
        <v>50</v>
      </c>
      <c r="C4366" t="s">
        <v>81</v>
      </c>
      <c r="D4366" t="s">
        <v>12</v>
      </c>
      <c r="E4366" t="s">
        <v>7</v>
      </c>
      <c r="F4366" s="19">
        <v>0.75</v>
      </c>
      <c r="G4366" s="25">
        <v>18</v>
      </c>
      <c r="H4366" s="19" t="str">
        <f t="shared" si="77"/>
        <v>Gilmerton Bridge Toward Va Beach Non-Summer Sunday 18</v>
      </c>
      <c r="I4366" s="13">
        <f>+Gilm!I50</f>
        <v>570.65789473684208</v>
      </c>
    </row>
    <row r="4367" spans="1:9" x14ac:dyDescent="0.25">
      <c r="A4367" t="s">
        <v>66</v>
      </c>
      <c r="B4367" t="s">
        <v>50</v>
      </c>
      <c r="C4367" t="s">
        <v>81</v>
      </c>
      <c r="D4367" t="s">
        <v>12</v>
      </c>
      <c r="E4367" t="s">
        <v>7</v>
      </c>
      <c r="F4367" s="19">
        <v>0.79166666666666696</v>
      </c>
      <c r="G4367" s="25">
        <v>19</v>
      </c>
      <c r="H4367" s="19" t="str">
        <f t="shared" si="77"/>
        <v>Gilmerton Bridge Toward Va Beach Non-Summer Sunday 19</v>
      </c>
      <c r="I4367" s="15">
        <f>+Gilm!I51</f>
        <v>483.5</v>
      </c>
    </row>
    <row r="4368" spans="1:9" x14ac:dyDescent="0.25">
      <c r="A4368" t="s">
        <v>66</v>
      </c>
      <c r="B4368" t="s">
        <v>50</v>
      </c>
      <c r="C4368" t="s">
        <v>81</v>
      </c>
      <c r="D4368" t="s">
        <v>12</v>
      </c>
      <c r="E4368" t="s">
        <v>7</v>
      </c>
      <c r="F4368" s="19">
        <v>0.83333333333333304</v>
      </c>
      <c r="G4368" s="25">
        <v>20</v>
      </c>
      <c r="H4368" s="19" t="str">
        <f t="shared" si="77"/>
        <v>Gilmerton Bridge Toward Va Beach Non-Summer Sunday 20</v>
      </c>
      <c r="I4368" s="13">
        <f>+Gilm!I52</f>
        <v>421.86842105263156</v>
      </c>
    </row>
    <row r="4369" spans="1:9" x14ac:dyDescent="0.25">
      <c r="A4369" t="s">
        <v>66</v>
      </c>
      <c r="B4369" t="s">
        <v>50</v>
      </c>
      <c r="C4369" t="s">
        <v>81</v>
      </c>
      <c r="D4369" t="s">
        <v>12</v>
      </c>
      <c r="E4369" t="s">
        <v>7</v>
      </c>
      <c r="F4369" s="19">
        <v>0.875</v>
      </c>
      <c r="G4369" s="25">
        <v>21</v>
      </c>
      <c r="H4369" s="19" t="str">
        <f t="shared" si="77"/>
        <v>Gilmerton Bridge Toward Va Beach Non-Summer Sunday 21</v>
      </c>
      <c r="I4369" s="15">
        <f>+Gilm!I53</f>
        <v>323.78947368421052</v>
      </c>
    </row>
    <row r="4370" spans="1:9" x14ac:dyDescent="0.25">
      <c r="A4370" t="s">
        <v>66</v>
      </c>
      <c r="B4370" t="s">
        <v>50</v>
      </c>
      <c r="C4370" t="s">
        <v>81</v>
      </c>
      <c r="D4370" t="s">
        <v>12</v>
      </c>
      <c r="E4370" t="s">
        <v>7</v>
      </c>
      <c r="F4370" s="19">
        <v>0.91666666666666696</v>
      </c>
      <c r="G4370" s="25">
        <v>22</v>
      </c>
      <c r="H4370" s="19" t="str">
        <f t="shared" si="77"/>
        <v>Gilmerton Bridge Toward Va Beach Non-Summer Sunday 22</v>
      </c>
      <c r="I4370" s="13">
        <f>+Gilm!I54</f>
        <v>270.92105263157896</v>
      </c>
    </row>
    <row r="4371" spans="1:9" ht="15.75" thickBot="1" x14ac:dyDescent="0.3">
      <c r="A4371" s="29" t="s">
        <v>66</v>
      </c>
      <c r="B4371" s="29" t="s">
        <v>50</v>
      </c>
      <c r="C4371" s="29" t="s">
        <v>81</v>
      </c>
      <c r="D4371" s="29" t="s">
        <v>12</v>
      </c>
      <c r="E4371" s="29" t="s">
        <v>7</v>
      </c>
      <c r="F4371" s="30">
        <v>0.95833333333333304</v>
      </c>
      <c r="G4371" s="31">
        <v>23</v>
      </c>
      <c r="H4371" s="30" t="str">
        <f t="shared" si="77"/>
        <v>Gilmerton Bridge Toward Va Beach Non-Summer Sunday 23</v>
      </c>
      <c r="I4371" s="17">
        <f>+Gilm!I55</f>
        <v>167.44736842105266</v>
      </c>
    </row>
    <row r="4372" spans="1:9" x14ac:dyDescent="0.25">
      <c r="A4372" t="s">
        <v>66</v>
      </c>
      <c r="B4372" t="s">
        <v>53</v>
      </c>
      <c r="C4372" t="s">
        <v>80</v>
      </c>
      <c r="D4372" t="s">
        <v>11</v>
      </c>
      <c r="E4372" t="s">
        <v>1</v>
      </c>
      <c r="F4372" s="19">
        <v>0</v>
      </c>
      <c r="G4372" s="25">
        <v>0</v>
      </c>
      <c r="H4372" s="19" t="str">
        <f>+CONCATENATE(A4372," ",C4372," ",D4372," ",E4372," ",G4372)</f>
        <v>Gilmerton Bridge Away from Va Beach Summer Monday 0</v>
      </c>
      <c r="I4372" s="11">
        <f>+Gilm!M7</f>
        <v>161</v>
      </c>
    </row>
    <row r="4373" spans="1:9" x14ac:dyDescent="0.25">
      <c r="A4373" t="s">
        <v>66</v>
      </c>
      <c r="B4373" t="s">
        <v>53</v>
      </c>
      <c r="C4373" t="s">
        <v>80</v>
      </c>
      <c r="D4373" t="s">
        <v>11</v>
      </c>
      <c r="E4373" t="s">
        <v>1</v>
      </c>
      <c r="F4373" s="19">
        <v>4.1666666666666664E-2</v>
      </c>
      <c r="G4373" s="25">
        <v>1</v>
      </c>
      <c r="H4373" s="19" t="str">
        <f t="shared" ref="H4373:H4436" si="78">+CONCATENATE(A4373," ",C4373," ",D4373," ",E4373," ",G4373)</f>
        <v>Gilmerton Bridge Away from Va Beach Summer Monday 1</v>
      </c>
      <c r="I4373" s="14">
        <f>+Gilm!M8</f>
        <v>93.153846153846146</v>
      </c>
    </row>
    <row r="4374" spans="1:9" x14ac:dyDescent="0.25">
      <c r="A4374" t="s">
        <v>66</v>
      </c>
      <c r="B4374" t="s">
        <v>53</v>
      </c>
      <c r="C4374" t="s">
        <v>80</v>
      </c>
      <c r="D4374" t="s">
        <v>11</v>
      </c>
      <c r="E4374" t="s">
        <v>1</v>
      </c>
      <c r="F4374" s="19">
        <v>8.3333333333333329E-2</v>
      </c>
      <c r="G4374" s="25">
        <v>2</v>
      </c>
      <c r="H4374" s="19" t="str">
        <f t="shared" si="78"/>
        <v>Gilmerton Bridge Away from Va Beach Summer Monday 2</v>
      </c>
      <c r="I4374" s="11">
        <f>+Gilm!M9</f>
        <v>66.15384615384616</v>
      </c>
    </row>
    <row r="4375" spans="1:9" x14ac:dyDescent="0.25">
      <c r="A4375" t="s">
        <v>66</v>
      </c>
      <c r="B4375" t="s">
        <v>53</v>
      </c>
      <c r="C4375" t="s">
        <v>80</v>
      </c>
      <c r="D4375" t="s">
        <v>11</v>
      </c>
      <c r="E4375" t="s">
        <v>1</v>
      </c>
      <c r="F4375" s="19">
        <v>0.125</v>
      </c>
      <c r="G4375" s="25">
        <v>3</v>
      </c>
      <c r="H4375" s="19" t="str">
        <f t="shared" si="78"/>
        <v>Gilmerton Bridge Away from Va Beach Summer Monday 3</v>
      </c>
      <c r="I4375" s="14">
        <f>+Gilm!M10</f>
        <v>64.92307692307692</v>
      </c>
    </row>
    <row r="4376" spans="1:9" x14ac:dyDescent="0.25">
      <c r="A4376" t="s">
        <v>66</v>
      </c>
      <c r="B4376" t="s">
        <v>53</v>
      </c>
      <c r="C4376" t="s">
        <v>80</v>
      </c>
      <c r="D4376" t="s">
        <v>11</v>
      </c>
      <c r="E4376" t="s">
        <v>1</v>
      </c>
      <c r="F4376" s="19">
        <v>0.16666666666666699</v>
      </c>
      <c r="G4376" s="25">
        <v>4</v>
      </c>
      <c r="H4376" s="19" t="str">
        <f t="shared" si="78"/>
        <v>Gilmerton Bridge Away from Va Beach Summer Monday 4</v>
      </c>
      <c r="I4376" s="11">
        <f>+Gilm!M11</f>
        <v>189.69230769230768</v>
      </c>
    </row>
    <row r="4377" spans="1:9" x14ac:dyDescent="0.25">
      <c r="A4377" t="s">
        <v>66</v>
      </c>
      <c r="B4377" t="s">
        <v>53</v>
      </c>
      <c r="C4377" t="s">
        <v>80</v>
      </c>
      <c r="D4377" t="s">
        <v>11</v>
      </c>
      <c r="E4377" t="s">
        <v>1</v>
      </c>
      <c r="F4377" s="19">
        <v>0.20833333333333301</v>
      </c>
      <c r="G4377" s="25">
        <v>5</v>
      </c>
      <c r="H4377" s="19" t="str">
        <f t="shared" si="78"/>
        <v>Gilmerton Bridge Away from Va Beach Summer Monday 5</v>
      </c>
      <c r="I4377" s="14">
        <f>+Gilm!M12</f>
        <v>705.23076923076928</v>
      </c>
    </row>
    <row r="4378" spans="1:9" x14ac:dyDescent="0.25">
      <c r="A4378" t="s">
        <v>66</v>
      </c>
      <c r="B4378" t="s">
        <v>53</v>
      </c>
      <c r="C4378" t="s">
        <v>80</v>
      </c>
      <c r="D4378" t="s">
        <v>11</v>
      </c>
      <c r="E4378" t="s">
        <v>1</v>
      </c>
      <c r="F4378" s="19">
        <v>0.25</v>
      </c>
      <c r="G4378" s="25">
        <v>6</v>
      </c>
      <c r="H4378" s="19" t="str">
        <f t="shared" si="78"/>
        <v>Gilmerton Bridge Away from Va Beach Summer Monday 6</v>
      </c>
      <c r="I4378" s="11">
        <f>+Gilm!M13</f>
        <v>997.07692307692309</v>
      </c>
    </row>
    <row r="4379" spans="1:9" x14ac:dyDescent="0.25">
      <c r="A4379" t="s">
        <v>66</v>
      </c>
      <c r="B4379" t="s">
        <v>53</v>
      </c>
      <c r="C4379" t="s">
        <v>80</v>
      </c>
      <c r="D4379" t="s">
        <v>11</v>
      </c>
      <c r="E4379" t="s">
        <v>1</v>
      </c>
      <c r="F4379" s="19">
        <v>0.29166666666666702</v>
      </c>
      <c r="G4379" s="25">
        <v>7</v>
      </c>
      <c r="H4379" s="19" t="str">
        <f t="shared" si="78"/>
        <v>Gilmerton Bridge Away from Va Beach Summer Monday 7</v>
      </c>
      <c r="I4379" s="14">
        <f>+Gilm!M14</f>
        <v>921.46153846153845</v>
      </c>
    </row>
    <row r="4380" spans="1:9" x14ac:dyDescent="0.25">
      <c r="A4380" t="s">
        <v>66</v>
      </c>
      <c r="B4380" t="s">
        <v>53</v>
      </c>
      <c r="C4380" t="s">
        <v>80</v>
      </c>
      <c r="D4380" t="s">
        <v>11</v>
      </c>
      <c r="E4380" t="s">
        <v>1</v>
      </c>
      <c r="F4380" s="19">
        <v>0.33333333333333298</v>
      </c>
      <c r="G4380" s="25">
        <v>8</v>
      </c>
      <c r="H4380" s="19" t="str">
        <f t="shared" si="78"/>
        <v>Gilmerton Bridge Away from Va Beach Summer Monday 8</v>
      </c>
      <c r="I4380" s="11">
        <f>+Gilm!M15</f>
        <v>724.61538461538453</v>
      </c>
    </row>
    <row r="4381" spans="1:9" x14ac:dyDescent="0.25">
      <c r="A4381" t="s">
        <v>66</v>
      </c>
      <c r="B4381" t="s">
        <v>53</v>
      </c>
      <c r="C4381" t="s">
        <v>80</v>
      </c>
      <c r="D4381" t="s">
        <v>11</v>
      </c>
      <c r="E4381" t="s">
        <v>1</v>
      </c>
      <c r="F4381" s="19">
        <v>0.375</v>
      </c>
      <c r="G4381" s="25">
        <v>9</v>
      </c>
      <c r="H4381" s="19" t="str">
        <f t="shared" si="78"/>
        <v>Gilmerton Bridge Away from Va Beach Summer Monday 9</v>
      </c>
      <c r="I4381" s="14">
        <f>+Gilm!M16</f>
        <v>645.84615384615381</v>
      </c>
    </row>
    <row r="4382" spans="1:9" x14ac:dyDescent="0.25">
      <c r="A4382" t="s">
        <v>66</v>
      </c>
      <c r="B4382" t="s">
        <v>53</v>
      </c>
      <c r="C4382" t="s">
        <v>80</v>
      </c>
      <c r="D4382" t="s">
        <v>11</v>
      </c>
      <c r="E4382" t="s">
        <v>1</v>
      </c>
      <c r="F4382" s="19">
        <v>0.41666666666666702</v>
      </c>
      <c r="G4382" s="25">
        <v>10</v>
      </c>
      <c r="H4382" s="19" t="str">
        <f t="shared" si="78"/>
        <v>Gilmerton Bridge Away from Va Beach Summer Monday 10</v>
      </c>
      <c r="I4382" s="11">
        <f>+Gilm!M17</f>
        <v>708.84615384615381</v>
      </c>
    </row>
    <row r="4383" spans="1:9" x14ac:dyDescent="0.25">
      <c r="A4383" t="s">
        <v>66</v>
      </c>
      <c r="B4383" t="s">
        <v>53</v>
      </c>
      <c r="C4383" t="s">
        <v>80</v>
      </c>
      <c r="D4383" t="s">
        <v>11</v>
      </c>
      <c r="E4383" t="s">
        <v>1</v>
      </c>
      <c r="F4383" s="19">
        <v>0.45833333333333298</v>
      </c>
      <c r="G4383" s="25">
        <v>11</v>
      </c>
      <c r="H4383" s="19" t="str">
        <f t="shared" si="78"/>
        <v>Gilmerton Bridge Away from Va Beach Summer Monday 11</v>
      </c>
      <c r="I4383" s="14">
        <f>+Gilm!M18</f>
        <v>814.07692307692309</v>
      </c>
    </row>
    <row r="4384" spans="1:9" x14ac:dyDescent="0.25">
      <c r="A4384" t="s">
        <v>66</v>
      </c>
      <c r="B4384" t="s">
        <v>53</v>
      </c>
      <c r="C4384" t="s">
        <v>80</v>
      </c>
      <c r="D4384" t="s">
        <v>11</v>
      </c>
      <c r="E4384" t="s">
        <v>1</v>
      </c>
      <c r="F4384" s="19">
        <v>0.5</v>
      </c>
      <c r="G4384" s="25">
        <v>12</v>
      </c>
      <c r="H4384" s="19" t="str">
        <f t="shared" si="78"/>
        <v>Gilmerton Bridge Away from Va Beach Summer Monday 12</v>
      </c>
      <c r="I4384" s="11">
        <f>+Gilm!M19</f>
        <v>830.30769230769226</v>
      </c>
    </row>
    <row r="4385" spans="1:9" x14ac:dyDescent="0.25">
      <c r="A4385" t="s">
        <v>66</v>
      </c>
      <c r="B4385" t="s">
        <v>53</v>
      </c>
      <c r="C4385" t="s">
        <v>80</v>
      </c>
      <c r="D4385" t="s">
        <v>11</v>
      </c>
      <c r="E4385" t="s">
        <v>1</v>
      </c>
      <c r="F4385" s="19">
        <v>0.54166666666666696</v>
      </c>
      <c r="G4385" s="25">
        <v>13</v>
      </c>
      <c r="H4385" s="19" t="str">
        <f t="shared" si="78"/>
        <v>Gilmerton Bridge Away from Va Beach Summer Monday 13</v>
      </c>
      <c r="I4385" s="14">
        <f>+Gilm!M20</f>
        <v>899.84615384615381</v>
      </c>
    </row>
    <row r="4386" spans="1:9" x14ac:dyDescent="0.25">
      <c r="A4386" t="s">
        <v>66</v>
      </c>
      <c r="B4386" t="s">
        <v>53</v>
      </c>
      <c r="C4386" t="s">
        <v>80</v>
      </c>
      <c r="D4386" t="s">
        <v>11</v>
      </c>
      <c r="E4386" t="s">
        <v>1</v>
      </c>
      <c r="F4386" s="19">
        <v>0.58333333333333304</v>
      </c>
      <c r="G4386" s="25">
        <v>14</v>
      </c>
      <c r="H4386" s="19" t="str">
        <f t="shared" si="78"/>
        <v>Gilmerton Bridge Away from Va Beach Summer Monday 14</v>
      </c>
      <c r="I4386" s="11">
        <f>+Gilm!M21</f>
        <v>1139.6153846153845</v>
      </c>
    </row>
    <row r="4387" spans="1:9" x14ac:dyDescent="0.25">
      <c r="A4387" t="s">
        <v>66</v>
      </c>
      <c r="B4387" t="s">
        <v>53</v>
      </c>
      <c r="C4387" t="s">
        <v>80</v>
      </c>
      <c r="D4387" t="s">
        <v>11</v>
      </c>
      <c r="E4387" t="s">
        <v>1</v>
      </c>
      <c r="F4387" s="19">
        <v>0.625</v>
      </c>
      <c r="G4387" s="25">
        <v>15</v>
      </c>
      <c r="H4387" s="19" t="str">
        <f t="shared" si="78"/>
        <v>Gilmerton Bridge Away from Va Beach Summer Monday 15</v>
      </c>
      <c r="I4387" s="14">
        <f>+Gilm!M22</f>
        <v>1410.1538461538462</v>
      </c>
    </row>
    <row r="4388" spans="1:9" x14ac:dyDescent="0.25">
      <c r="A4388" t="s">
        <v>66</v>
      </c>
      <c r="B4388" t="s">
        <v>53</v>
      </c>
      <c r="C4388" t="s">
        <v>80</v>
      </c>
      <c r="D4388" t="s">
        <v>11</v>
      </c>
      <c r="E4388" t="s">
        <v>1</v>
      </c>
      <c r="F4388" s="19">
        <v>0.66666666666666696</v>
      </c>
      <c r="G4388" s="25">
        <v>16</v>
      </c>
      <c r="H4388" s="19" t="str">
        <f t="shared" si="78"/>
        <v>Gilmerton Bridge Away from Va Beach Summer Monday 16</v>
      </c>
      <c r="I4388" s="11">
        <f>+Gilm!M23</f>
        <v>1723.6153846153845</v>
      </c>
    </row>
    <row r="4389" spans="1:9" x14ac:dyDescent="0.25">
      <c r="A4389" t="s">
        <v>66</v>
      </c>
      <c r="B4389" t="s">
        <v>53</v>
      </c>
      <c r="C4389" t="s">
        <v>80</v>
      </c>
      <c r="D4389" t="s">
        <v>11</v>
      </c>
      <c r="E4389" t="s">
        <v>1</v>
      </c>
      <c r="F4389" s="19">
        <v>0.70833333333333304</v>
      </c>
      <c r="G4389" s="25">
        <v>17</v>
      </c>
      <c r="H4389" s="19" t="str">
        <f t="shared" si="78"/>
        <v>Gilmerton Bridge Away from Va Beach Summer Monday 17</v>
      </c>
      <c r="I4389" s="14">
        <f>+Gilm!M24</f>
        <v>1789.6923076923076</v>
      </c>
    </row>
    <row r="4390" spans="1:9" x14ac:dyDescent="0.25">
      <c r="A4390" t="s">
        <v>66</v>
      </c>
      <c r="B4390" t="s">
        <v>53</v>
      </c>
      <c r="C4390" t="s">
        <v>80</v>
      </c>
      <c r="D4390" t="s">
        <v>11</v>
      </c>
      <c r="E4390" t="s">
        <v>1</v>
      </c>
      <c r="F4390" s="19">
        <v>0.75</v>
      </c>
      <c r="G4390" s="25">
        <v>18</v>
      </c>
      <c r="H4390" s="19" t="str">
        <f t="shared" si="78"/>
        <v>Gilmerton Bridge Away from Va Beach Summer Monday 18</v>
      </c>
      <c r="I4390" s="11">
        <f>+Gilm!M25</f>
        <v>1196.8461538461538</v>
      </c>
    </row>
    <row r="4391" spans="1:9" x14ac:dyDescent="0.25">
      <c r="A4391" t="s">
        <v>66</v>
      </c>
      <c r="B4391" t="s">
        <v>53</v>
      </c>
      <c r="C4391" t="s">
        <v>80</v>
      </c>
      <c r="D4391" t="s">
        <v>11</v>
      </c>
      <c r="E4391" t="s">
        <v>1</v>
      </c>
      <c r="F4391" s="19">
        <v>0.79166666666666696</v>
      </c>
      <c r="G4391" s="25">
        <v>19</v>
      </c>
      <c r="H4391" s="19" t="str">
        <f t="shared" si="78"/>
        <v>Gilmerton Bridge Away from Va Beach Summer Monday 19</v>
      </c>
      <c r="I4391" s="14">
        <f>+Gilm!M26</f>
        <v>812.30769230769238</v>
      </c>
    </row>
    <row r="4392" spans="1:9" x14ac:dyDescent="0.25">
      <c r="A4392" t="s">
        <v>66</v>
      </c>
      <c r="B4392" t="s">
        <v>53</v>
      </c>
      <c r="C4392" t="s">
        <v>80</v>
      </c>
      <c r="D4392" t="s">
        <v>11</v>
      </c>
      <c r="E4392" t="s">
        <v>1</v>
      </c>
      <c r="F4392" s="19">
        <v>0.83333333333333304</v>
      </c>
      <c r="G4392" s="25">
        <v>20</v>
      </c>
      <c r="H4392" s="19" t="str">
        <f t="shared" si="78"/>
        <v>Gilmerton Bridge Away from Va Beach Summer Monday 20</v>
      </c>
      <c r="I4392" s="11">
        <f>+Gilm!M27</f>
        <v>722.15384615384608</v>
      </c>
    </row>
    <row r="4393" spans="1:9" x14ac:dyDescent="0.25">
      <c r="A4393" t="s">
        <v>66</v>
      </c>
      <c r="B4393" t="s">
        <v>53</v>
      </c>
      <c r="C4393" t="s">
        <v>80</v>
      </c>
      <c r="D4393" t="s">
        <v>11</v>
      </c>
      <c r="E4393" t="s">
        <v>1</v>
      </c>
      <c r="F4393" s="19">
        <v>0.875</v>
      </c>
      <c r="G4393" s="25">
        <v>21</v>
      </c>
      <c r="H4393" s="19" t="str">
        <f t="shared" si="78"/>
        <v>Gilmerton Bridge Away from Va Beach Summer Monday 21</v>
      </c>
      <c r="I4393" s="14">
        <f>+Gilm!M28</f>
        <v>598.69230769230762</v>
      </c>
    </row>
    <row r="4394" spans="1:9" x14ac:dyDescent="0.25">
      <c r="A4394" t="s">
        <v>66</v>
      </c>
      <c r="B4394" t="s">
        <v>53</v>
      </c>
      <c r="C4394" t="s">
        <v>80</v>
      </c>
      <c r="D4394" t="s">
        <v>11</v>
      </c>
      <c r="E4394" t="s">
        <v>1</v>
      </c>
      <c r="F4394" s="19">
        <v>0.91666666666666696</v>
      </c>
      <c r="G4394" s="25">
        <v>22</v>
      </c>
      <c r="H4394" s="19" t="str">
        <f t="shared" si="78"/>
        <v>Gilmerton Bridge Away from Va Beach Summer Monday 22</v>
      </c>
      <c r="I4394" s="11">
        <f>+Gilm!M29</f>
        <v>456.69230769230768</v>
      </c>
    </row>
    <row r="4395" spans="1:9" ht="15.75" thickBot="1" x14ac:dyDescent="0.3">
      <c r="A4395" t="s">
        <v>66</v>
      </c>
      <c r="B4395" t="s">
        <v>53</v>
      </c>
      <c r="C4395" t="s">
        <v>80</v>
      </c>
      <c r="D4395" t="s">
        <v>11</v>
      </c>
      <c r="E4395" t="s">
        <v>1</v>
      </c>
      <c r="F4395" s="19">
        <v>0.95833333333333304</v>
      </c>
      <c r="G4395" s="25">
        <v>23</v>
      </c>
      <c r="H4395" s="19" t="str">
        <f t="shared" si="78"/>
        <v>Gilmerton Bridge Away from Va Beach Summer Monday 23</v>
      </c>
      <c r="I4395" s="16">
        <f>+Gilm!M30</f>
        <v>303.84615384615387</v>
      </c>
    </row>
    <row r="4396" spans="1:9" x14ac:dyDescent="0.25">
      <c r="A4396" t="s">
        <v>66</v>
      </c>
      <c r="B4396" t="s">
        <v>53</v>
      </c>
      <c r="C4396" t="s">
        <v>80</v>
      </c>
      <c r="D4396" t="s">
        <v>11</v>
      </c>
      <c r="E4396" t="s">
        <v>2</v>
      </c>
      <c r="F4396" s="19">
        <v>0</v>
      </c>
      <c r="G4396" s="25">
        <v>0</v>
      </c>
      <c r="H4396" s="19" t="str">
        <f t="shared" si="78"/>
        <v>Gilmerton Bridge Away from Va Beach Summer Tuesday 0</v>
      </c>
      <c r="I4396" s="12">
        <f>+Gilm!N7</f>
        <v>164.23076923076923</v>
      </c>
    </row>
    <row r="4397" spans="1:9" x14ac:dyDescent="0.25">
      <c r="A4397" t="s">
        <v>66</v>
      </c>
      <c r="B4397" t="s">
        <v>53</v>
      </c>
      <c r="C4397" t="s">
        <v>80</v>
      </c>
      <c r="D4397" t="s">
        <v>11</v>
      </c>
      <c r="E4397" t="s">
        <v>2</v>
      </c>
      <c r="F4397" s="19">
        <v>4.1666666666666664E-2</v>
      </c>
      <c r="G4397" s="25">
        <v>1</v>
      </c>
      <c r="H4397" s="19" t="str">
        <f t="shared" si="78"/>
        <v>Gilmerton Bridge Away from Va Beach Summer Tuesday 1</v>
      </c>
      <c r="I4397" s="14">
        <f>+Gilm!N8</f>
        <v>97.230769230769226</v>
      </c>
    </row>
    <row r="4398" spans="1:9" x14ac:dyDescent="0.25">
      <c r="A4398" t="s">
        <v>66</v>
      </c>
      <c r="B4398" t="s">
        <v>53</v>
      </c>
      <c r="C4398" t="s">
        <v>80</v>
      </c>
      <c r="D4398" t="s">
        <v>11</v>
      </c>
      <c r="E4398" t="s">
        <v>2</v>
      </c>
      <c r="F4398" s="19">
        <v>8.3333333333333329E-2</v>
      </c>
      <c r="G4398" s="25">
        <v>2</v>
      </c>
      <c r="H4398" s="19" t="str">
        <f t="shared" si="78"/>
        <v>Gilmerton Bridge Away from Va Beach Summer Tuesday 2</v>
      </c>
      <c r="I4398" s="12">
        <f>+Gilm!N9</f>
        <v>65.92307692307692</v>
      </c>
    </row>
    <row r="4399" spans="1:9" x14ac:dyDescent="0.25">
      <c r="A4399" t="s">
        <v>66</v>
      </c>
      <c r="B4399" t="s">
        <v>53</v>
      </c>
      <c r="C4399" t="s">
        <v>80</v>
      </c>
      <c r="D4399" t="s">
        <v>11</v>
      </c>
      <c r="E4399" t="s">
        <v>2</v>
      </c>
      <c r="F4399" s="19">
        <v>0.125</v>
      </c>
      <c r="G4399" s="25">
        <v>3</v>
      </c>
      <c r="H4399" s="19" t="str">
        <f t="shared" si="78"/>
        <v>Gilmerton Bridge Away from Va Beach Summer Tuesday 3</v>
      </c>
      <c r="I4399" s="14">
        <f>+Gilm!N10</f>
        <v>74.076923076923066</v>
      </c>
    </row>
    <row r="4400" spans="1:9" x14ac:dyDescent="0.25">
      <c r="A4400" t="s">
        <v>66</v>
      </c>
      <c r="B4400" t="s">
        <v>53</v>
      </c>
      <c r="C4400" t="s">
        <v>80</v>
      </c>
      <c r="D4400" t="s">
        <v>11</v>
      </c>
      <c r="E4400" t="s">
        <v>2</v>
      </c>
      <c r="F4400" s="19">
        <v>0.16666666666666699</v>
      </c>
      <c r="G4400" s="25">
        <v>4</v>
      </c>
      <c r="H4400" s="19" t="str">
        <f t="shared" si="78"/>
        <v>Gilmerton Bridge Away from Va Beach Summer Tuesday 4</v>
      </c>
      <c r="I4400" s="12">
        <f>+Gilm!N11</f>
        <v>202.23076923076923</v>
      </c>
    </row>
    <row r="4401" spans="1:9" x14ac:dyDescent="0.25">
      <c r="A4401" t="s">
        <v>66</v>
      </c>
      <c r="B4401" t="s">
        <v>53</v>
      </c>
      <c r="C4401" t="s">
        <v>80</v>
      </c>
      <c r="D4401" t="s">
        <v>11</v>
      </c>
      <c r="E4401" t="s">
        <v>2</v>
      </c>
      <c r="F4401" s="19">
        <v>0.20833333333333301</v>
      </c>
      <c r="G4401" s="25">
        <v>5</v>
      </c>
      <c r="H4401" s="19" t="str">
        <f t="shared" si="78"/>
        <v>Gilmerton Bridge Away from Va Beach Summer Tuesday 5</v>
      </c>
      <c r="I4401" s="14">
        <f>+Gilm!N12</f>
        <v>764</v>
      </c>
    </row>
    <row r="4402" spans="1:9" x14ac:dyDescent="0.25">
      <c r="A4402" t="s">
        <v>66</v>
      </c>
      <c r="B4402" t="s">
        <v>53</v>
      </c>
      <c r="C4402" t="s">
        <v>80</v>
      </c>
      <c r="D4402" t="s">
        <v>11</v>
      </c>
      <c r="E4402" t="s">
        <v>2</v>
      </c>
      <c r="F4402" s="19">
        <v>0.25</v>
      </c>
      <c r="G4402" s="25">
        <v>6</v>
      </c>
      <c r="H4402" s="19" t="str">
        <f t="shared" si="78"/>
        <v>Gilmerton Bridge Away from Va Beach Summer Tuesday 6</v>
      </c>
      <c r="I4402" s="12">
        <f>+Gilm!N13</f>
        <v>1078.6153846153848</v>
      </c>
    </row>
    <row r="4403" spans="1:9" x14ac:dyDescent="0.25">
      <c r="A4403" t="s">
        <v>66</v>
      </c>
      <c r="B4403" t="s">
        <v>53</v>
      </c>
      <c r="C4403" t="s">
        <v>80</v>
      </c>
      <c r="D4403" t="s">
        <v>11</v>
      </c>
      <c r="E4403" t="s">
        <v>2</v>
      </c>
      <c r="F4403" s="19">
        <v>0.29166666666666702</v>
      </c>
      <c r="G4403" s="25">
        <v>7</v>
      </c>
      <c r="H4403" s="19" t="str">
        <f t="shared" si="78"/>
        <v>Gilmerton Bridge Away from Va Beach Summer Tuesday 7</v>
      </c>
      <c r="I4403" s="14">
        <f>+Gilm!N14</f>
        <v>999.69230769230774</v>
      </c>
    </row>
    <row r="4404" spans="1:9" x14ac:dyDescent="0.25">
      <c r="A4404" t="s">
        <v>66</v>
      </c>
      <c r="B4404" t="s">
        <v>53</v>
      </c>
      <c r="C4404" t="s">
        <v>80</v>
      </c>
      <c r="D4404" t="s">
        <v>11</v>
      </c>
      <c r="E4404" t="s">
        <v>2</v>
      </c>
      <c r="F4404" s="19">
        <v>0.33333333333333298</v>
      </c>
      <c r="G4404" s="25">
        <v>8</v>
      </c>
      <c r="H4404" s="19" t="str">
        <f t="shared" si="78"/>
        <v>Gilmerton Bridge Away from Va Beach Summer Tuesday 8</v>
      </c>
      <c r="I4404" s="12">
        <f>+Gilm!N15</f>
        <v>780.84615384615381</v>
      </c>
    </row>
    <row r="4405" spans="1:9" x14ac:dyDescent="0.25">
      <c r="A4405" t="s">
        <v>66</v>
      </c>
      <c r="B4405" t="s">
        <v>53</v>
      </c>
      <c r="C4405" t="s">
        <v>80</v>
      </c>
      <c r="D4405" t="s">
        <v>11</v>
      </c>
      <c r="E4405" t="s">
        <v>2</v>
      </c>
      <c r="F4405" s="19">
        <v>0.375</v>
      </c>
      <c r="G4405" s="25">
        <v>9</v>
      </c>
      <c r="H4405" s="19" t="str">
        <f t="shared" si="78"/>
        <v>Gilmerton Bridge Away from Va Beach Summer Tuesday 9</v>
      </c>
      <c r="I4405" s="14">
        <f>+Gilm!N16</f>
        <v>672.30769230769238</v>
      </c>
    </row>
    <row r="4406" spans="1:9" x14ac:dyDescent="0.25">
      <c r="A4406" t="s">
        <v>66</v>
      </c>
      <c r="B4406" t="s">
        <v>53</v>
      </c>
      <c r="C4406" t="s">
        <v>80</v>
      </c>
      <c r="D4406" t="s">
        <v>11</v>
      </c>
      <c r="E4406" t="s">
        <v>2</v>
      </c>
      <c r="F4406" s="19">
        <v>0.41666666666666702</v>
      </c>
      <c r="G4406" s="25">
        <v>10</v>
      </c>
      <c r="H4406" s="19" t="str">
        <f t="shared" si="78"/>
        <v>Gilmerton Bridge Away from Va Beach Summer Tuesday 10</v>
      </c>
      <c r="I4406" s="12">
        <f>+Gilm!N17</f>
        <v>732.07692307692309</v>
      </c>
    </row>
    <row r="4407" spans="1:9" x14ac:dyDescent="0.25">
      <c r="A4407" t="s">
        <v>66</v>
      </c>
      <c r="B4407" t="s">
        <v>53</v>
      </c>
      <c r="C4407" t="s">
        <v>80</v>
      </c>
      <c r="D4407" t="s">
        <v>11</v>
      </c>
      <c r="E4407" t="s">
        <v>2</v>
      </c>
      <c r="F4407" s="19">
        <v>0.45833333333333298</v>
      </c>
      <c r="G4407" s="25">
        <v>11</v>
      </c>
      <c r="H4407" s="19" t="str">
        <f t="shared" si="78"/>
        <v>Gilmerton Bridge Away from Va Beach Summer Tuesday 11</v>
      </c>
      <c r="I4407" s="14">
        <f>+Gilm!N18</f>
        <v>803.46153846153845</v>
      </c>
    </row>
    <row r="4408" spans="1:9" x14ac:dyDescent="0.25">
      <c r="A4408" t="s">
        <v>66</v>
      </c>
      <c r="B4408" t="s">
        <v>53</v>
      </c>
      <c r="C4408" t="s">
        <v>80</v>
      </c>
      <c r="D4408" t="s">
        <v>11</v>
      </c>
      <c r="E4408" t="s">
        <v>2</v>
      </c>
      <c r="F4408" s="19">
        <v>0.5</v>
      </c>
      <c r="G4408" s="25">
        <v>12</v>
      </c>
      <c r="H4408" s="19" t="str">
        <f t="shared" si="78"/>
        <v>Gilmerton Bridge Away from Va Beach Summer Tuesday 12</v>
      </c>
      <c r="I4408" s="12">
        <f>+Gilm!N19</f>
        <v>823.61538461538464</v>
      </c>
    </row>
    <row r="4409" spans="1:9" x14ac:dyDescent="0.25">
      <c r="A4409" t="s">
        <v>66</v>
      </c>
      <c r="B4409" t="s">
        <v>53</v>
      </c>
      <c r="C4409" t="s">
        <v>80</v>
      </c>
      <c r="D4409" t="s">
        <v>11</v>
      </c>
      <c r="E4409" t="s">
        <v>2</v>
      </c>
      <c r="F4409" s="19">
        <v>0.54166666666666696</v>
      </c>
      <c r="G4409" s="25">
        <v>13</v>
      </c>
      <c r="H4409" s="19" t="str">
        <f t="shared" si="78"/>
        <v>Gilmerton Bridge Away from Va Beach Summer Tuesday 13</v>
      </c>
      <c r="I4409" s="14">
        <f>+Gilm!N20</f>
        <v>929.76923076923083</v>
      </c>
    </row>
    <row r="4410" spans="1:9" x14ac:dyDescent="0.25">
      <c r="A4410" t="s">
        <v>66</v>
      </c>
      <c r="B4410" t="s">
        <v>53</v>
      </c>
      <c r="C4410" t="s">
        <v>80</v>
      </c>
      <c r="D4410" t="s">
        <v>11</v>
      </c>
      <c r="E4410" t="s">
        <v>2</v>
      </c>
      <c r="F4410" s="19">
        <v>0.58333333333333304</v>
      </c>
      <c r="G4410" s="25">
        <v>14</v>
      </c>
      <c r="H4410" s="19" t="str">
        <f t="shared" si="78"/>
        <v>Gilmerton Bridge Away from Va Beach Summer Tuesday 14</v>
      </c>
      <c r="I4410" s="12">
        <f>+Gilm!N21</f>
        <v>1180.6923076923076</v>
      </c>
    </row>
    <row r="4411" spans="1:9" x14ac:dyDescent="0.25">
      <c r="A4411" t="s">
        <v>66</v>
      </c>
      <c r="B4411" t="s">
        <v>53</v>
      </c>
      <c r="C4411" t="s">
        <v>80</v>
      </c>
      <c r="D4411" t="s">
        <v>11</v>
      </c>
      <c r="E4411" t="s">
        <v>2</v>
      </c>
      <c r="F4411" s="19">
        <v>0.625</v>
      </c>
      <c r="G4411" s="25">
        <v>15</v>
      </c>
      <c r="H4411" s="19" t="str">
        <f t="shared" si="78"/>
        <v>Gilmerton Bridge Away from Va Beach Summer Tuesday 15</v>
      </c>
      <c r="I4411" s="14">
        <f>+Gilm!N22</f>
        <v>1362.5384615384614</v>
      </c>
    </row>
    <row r="4412" spans="1:9" x14ac:dyDescent="0.25">
      <c r="A4412" t="s">
        <v>66</v>
      </c>
      <c r="B4412" t="s">
        <v>53</v>
      </c>
      <c r="C4412" t="s">
        <v>80</v>
      </c>
      <c r="D4412" t="s">
        <v>11</v>
      </c>
      <c r="E4412" t="s">
        <v>2</v>
      </c>
      <c r="F4412" s="19">
        <v>0.66666666666666696</v>
      </c>
      <c r="G4412" s="25">
        <v>16</v>
      </c>
      <c r="H4412" s="19" t="str">
        <f t="shared" si="78"/>
        <v>Gilmerton Bridge Away from Va Beach Summer Tuesday 16</v>
      </c>
      <c r="I4412" s="12">
        <f>+Gilm!N23</f>
        <v>1780.0769230769231</v>
      </c>
    </row>
    <row r="4413" spans="1:9" x14ac:dyDescent="0.25">
      <c r="A4413" t="s">
        <v>66</v>
      </c>
      <c r="B4413" t="s">
        <v>53</v>
      </c>
      <c r="C4413" t="s">
        <v>80</v>
      </c>
      <c r="D4413" t="s">
        <v>11</v>
      </c>
      <c r="E4413" t="s">
        <v>2</v>
      </c>
      <c r="F4413" s="19">
        <v>0.70833333333333304</v>
      </c>
      <c r="G4413" s="25">
        <v>17</v>
      </c>
      <c r="H4413" s="19" t="str">
        <f t="shared" si="78"/>
        <v>Gilmerton Bridge Away from Va Beach Summer Tuesday 17</v>
      </c>
      <c r="I4413" s="14">
        <f>+Gilm!N24</f>
        <v>1848.6153846153848</v>
      </c>
    </row>
    <row r="4414" spans="1:9" x14ac:dyDescent="0.25">
      <c r="A4414" t="s">
        <v>66</v>
      </c>
      <c r="B4414" t="s">
        <v>53</v>
      </c>
      <c r="C4414" t="s">
        <v>80</v>
      </c>
      <c r="D4414" t="s">
        <v>11</v>
      </c>
      <c r="E4414" t="s">
        <v>2</v>
      </c>
      <c r="F4414" s="19">
        <v>0.75</v>
      </c>
      <c r="G4414" s="25">
        <v>18</v>
      </c>
      <c r="H4414" s="19" t="str">
        <f t="shared" si="78"/>
        <v>Gilmerton Bridge Away from Va Beach Summer Tuesday 18</v>
      </c>
      <c r="I4414" s="12">
        <f>+Gilm!N25</f>
        <v>1279.4615384615386</v>
      </c>
    </row>
    <row r="4415" spans="1:9" x14ac:dyDescent="0.25">
      <c r="A4415" t="s">
        <v>66</v>
      </c>
      <c r="B4415" t="s">
        <v>53</v>
      </c>
      <c r="C4415" t="s">
        <v>80</v>
      </c>
      <c r="D4415" t="s">
        <v>11</v>
      </c>
      <c r="E4415" t="s">
        <v>2</v>
      </c>
      <c r="F4415" s="19">
        <v>0.79166666666666696</v>
      </c>
      <c r="G4415" s="25">
        <v>19</v>
      </c>
      <c r="H4415" s="19" t="str">
        <f t="shared" si="78"/>
        <v>Gilmerton Bridge Away from Va Beach Summer Tuesday 19</v>
      </c>
      <c r="I4415" s="14">
        <f>+Gilm!N26</f>
        <v>798.53846153846155</v>
      </c>
    </row>
    <row r="4416" spans="1:9" x14ac:dyDescent="0.25">
      <c r="A4416" t="s">
        <v>66</v>
      </c>
      <c r="B4416" t="s">
        <v>53</v>
      </c>
      <c r="C4416" t="s">
        <v>80</v>
      </c>
      <c r="D4416" t="s">
        <v>11</v>
      </c>
      <c r="E4416" t="s">
        <v>2</v>
      </c>
      <c r="F4416" s="19">
        <v>0.83333333333333304</v>
      </c>
      <c r="G4416" s="25">
        <v>20</v>
      </c>
      <c r="H4416" s="19" t="str">
        <f t="shared" si="78"/>
        <v>Gilmerton Bridge Away from Va Beach Summer Tuesday 20</v>
      </c>
      <c r="I4416" s="12">
        <f>+Gilm!N27</f>
        <v>750.92307692307691</v>
      </c>
    </row>
    <row r="4417" spans="1:9" x14ac:dyDescent="0.25">
      <c r="A4417" t="s">
        <v>66</v>
      </c>
      <c r="B4417" t="s">
        <v>53</v>
      </c>
      <c r="C4417" t="s">
        <v>80</v>
      </c>
      <c r="D4417" t="s">
        <v>11</v>
      </c>
      <c r="E4417" t="s">
        <v>2</v>
      </c>
      <c r="F4417" s="19">
        <v>0.875</v>
      </c>
      <c r="G4417" s="25">
        <v>21</v>
      </c>
      <c r="H4417" s="19" t="str">
        <f t="shared" si="78"/>
        <v>Gilmerton Bridge Away from Va Beach Summer Tuesday 21</v>
      </c>
      <c r="I4417" s="14">
        <f>+Gilm!N28</f>
        <v>638.61538461538453</v>
      </c>
    </row>
    <row r="4418" spans="1:9" x14ac:dyDescent="0.25">
      <c r="A4418" t="s">
        <v>66</v>
      </c>
      <c r="B4418" t="s">
        <v>53</v>
      </c>
      <c r="C4418" t="s">
        <v>80</v>
      </c>
      <c r="D4418" t="s">
        <v>11</v>
      </c>
      <c r="E4418" t="s">
        <v>2</v>
      </c>
      <c r="F4418" s="19">
        <v>0.91666666666666696</v>
      </c>
      <c r="G4418" s="25">
        <v>22</v>
      </c>
      <c r="H4418" s="19" t="str">
        <f t="shared" si="78"/>
        <v>Gilmerton Bridge Away from Va Beach Summer Tuesday 22</v>
      </c>
      <c r="I4418" s="12">
        <f>+Gilm!N29</f>
        <v>435.92307692307691</v>
      </c>
    </row>
    <row r="4419" spans="1:9" ht="15.75" thickBot="1" x14ac:dyDescent="0.3">
      <c r="A4419" t="s">
        <v>66</v>
      </c>
      <c r="B4419" t="s">
        <v>53</v>
      </c>
      <c r="C4419" t="s">
        <v>80</v>
      </c>
      <c r="D4419" t="s">
        <v>11</v>
      </c>
      <c r="E4419" t="s">
        <v>2</v>
      </c>
      <c r="F4419" s="19">
        <v>0.95833333333333304</v>
      </c>
      <c r="G4419" s="25">
        <v>23</v>
      </c>
      <c r="H4419" s="19" t="str">
        <f t="shared" si="78"/>
        <v>Gilmerton Bridge Away from Va Beach Summer Tuesday 23</v>
      </c>
      <c r="I4419" s="16">
        <f>+Gilm!N30</f>
        <v>282.61538461538458</v>
      </c>
    </row>
    <row r="4420" spans="1:9" x14ac:dyDescent="0.25">
      <c r="A4420" t="s">
        <v>66</v>
      </c>
      <c r="B4420" t="s">
        <v>53</v>
      </c>
      <c r="C4420" t="s">
        <v>80</v>
      </c>
      <c r="D4420" t="s">
        <v>11</v>
      </c>
      <c r="E4420" t="s">
        <v>3</v>
      </c>
      <c r="F4420" s="19">
        <v>0</v>
      </c>
      <c r="G4420" s="25">
        <v>0</v>
      </c>
      <c r="H4420" s="19" t="str">
        <f t="shared" si="78"/>
        <v>Gilmerton Bridge Away from Va Beach Summer Wednesday 0</v>
      </c>
      <c r="I4420" s="11">
        <f>+Gilm!O7</f>
        <v>149.64285714285717</v>
      </c>
    </row>
    <row r="4421" spans="1:9" x14ac:dyDescent="0.25">
      <c r="A4421" t="s">
        <v>66</v>
      </c>
      <c r="B4421" t="s">
        <v>53</v>
      </c>
      <c r="C4421" t="s">
        <v>80</v>
      </c>
      <c r="D4421" t="s">
        <v>11</v>
      </c>
      <c r="E4421" t="s">
        <v>3</v>
      </c>
      <c r="F4421" s="19">
        <v>4.1666666666666664E-2</v>
      </c>
      <c r="G4421" s="25">
        <v>1</v>
      </c>
      <c r="H4421" s="19" t="str">
        <f t="shared" si="78"/>
        <v>Gilmerton Bridge Away from Va Beach Summer Wednesday 1</v>
      </c>
      <c r="I4421" s="14">
        <f>+Gilm!O8</f>
        <v>89.571428571428569</v>
      </c>
    </row>
    <row r="4422" spans="1:9" x14ac:dyDescent="0.25">
      <c r="A4422" t="s">
        <v>66</v>
      </c>
      <c r="B4422" t="s">
        <v>53</v>
      </c>
      <c r="C4422" t="s">
        <v>80</v>
      </c>
      <c r="D4422" t="s">
        <v>11</v>
      </c>
      <c r="E4422" t="s">
        <v>3</v>
      </c>
      <c r="F4422" s="19">
        <v>8.3333333333333329E-2</v>
      </c>
      <c r="G4422" s="25">
        <v>2</v>
      </c>
      <c r="H4422" s="19" t="str">
        <f t="shared" si="78"/>
        <v>Gilmerton Bridge Away from Va Beach Summer Wednesday 2</v>
      </c>
      <c r="I4422" s="11">
        <f>+Gilm!O9</f>
        <v>61.928571428571431</v>
      </c>
    </row>
    <row r="4423" spans="1:9" x14ac:dyDescent="0.25">
      <c r="A4423" t="s">
        <v>66</v>
      </c>
      <c r="B4423" t="s">
        <v>53</v>
      </c>
      <c r="C4423" t="s">
        <v>80</v>
      </c>
      <c r="D4423" t="s">
        <v>11</v>
      </c>
      <c r="E4423" t="s">
        <v>3</v>
      </c>
      <c r="F4423" s="19">
        <v>0.125</v>
      </c>
      <c r="G4423" s="25">
        <v>3</v>
      </c>
      <c r="H4423" s="19" t="str">
        <f t="shared" si="78"/>
        <v>Gilmerton Bridge Away from Va Beach Summer Wednesday 3</v>
      </c>
      <c r="I4423" s="14">
        <f>+Gilm!O10</f>
        <v>66.928571428571431</v>
      </c>
    </row>
    <row r="4424" spans="1:9" x14ac:dyDescent="0.25">
      <c r="A4424" t="s">
        <v>66</v>
      </c>
      <c r="B4424" t="s">
        <v>53</v>
      </c>
      <c r="C4424" t="s">
        <v>80</v>
      </c>
      <c r="D4424" t="s">
        <v>11</v>
      </c>
      <c r="E4424" t="s">
        <v>3</v>
      </c>
      <c r="F4424" s="19">
        <v>0.16666666666666699</v>
      </c>
      <c r="G4424" s="25">
        <v>4</v>
      </c>
      <c r="H4424" s="19" t="str">
        <f t="shared" si="78"/>
        <v>Gilmerton Bridge Away from Va Beach Summer Wednesday 4</v>
      </c>
      <c r="I4424" s="11">
        <f>+Gilm!O11</f>
        <v>188.78571428571428</v>
      </c>
    </row>
    <row r="4425" spans="1:9" x14ac:dyDescent="0.25">
      <c r="A4425" t="s">
        <v>66</v>
      </c>
      <c r="B4425" t="s">
        <v>53</v>
      </c>
      <c r="C4425" t="s">
        <v>80</v>
      </c>
      <c r="D4425" t="s">
        <v>11</v>
      </c>
      <c r="E4425" t="s">
        <v>3</v>
      </c>
      <c r="F4425" s="19">
        <v>0.20833333333333301</v>
      </c>
      <c r="G4425" s="25">
        <v>5</v>
      </c>
      <c r="H4425" s="19" t="str">
        <f t="shared" si="78"/>
        <v>Gilmerton Bridge Away from Va Beach Summer Wednesday 5</v>
      </c>
      <c r="I4425" s="14">
        <f>+Gilm!O12</f>
        <v>740.07142857142856</v>
      </c>
    </row>
    <row r="4426" spans="1:9" x14ac:dyDescent="0.25">
      <c r="A4426" t="s">
        <v>66</v>
      </c>
      <c r="B4426" t="s">
        <v>53</v>
      </c>
      <c r="C4426" t="s">
        <v>80</v>
      </c>
      <c r="D4426" t="s">
        <v>11</v>
      </c>
      <c r="E4426" t="s">
        <v>3</v>
      </c>
      <c r="F4426" s="19">
        <v>0.25</v>
      </c>
      <c r="G4426" s="25">
        <v>6</v>
      </c>
      <c r="H4426" s="19" t="str">
        <f t="shared" si="78"/>
        <v>Gilmerton Bridge Away from Va Beach Summer Wednesday 6</v>
      </c>
      <c r="I4426" s="11">
        <f>+Gilm!O13</f>
        <v>1043.8571428571429</v>
      </c>
    </row>
    <row r="4427" spans="1:9" x14ac:dyDescent="0.25">
      <c r="A4427" t="s">
        <v>66</v>
      </c>
      <c r="B4427" t="s">
        <v>53</v>
      </c>
      <c r="C4427" t="s">
        <v>80</v>
      </c>
      <c r="D4427" t="s">
        <v>11</v>
      </c>
      <c r="E4427" t="s">
        <v>3</v>
      </c>
      <c r="F4427" s="19">
        <v>0.29166666666666702</v>
      </c>
      <c r="G4427" s="25">
        <v>7</v>
      </c>
      <c r="H4427" s="19" t="str">
        <f t="shared" si="78"/>
        <v>Gilmerton Bridge Away from Va Beach Summer Wednesday 7</v>
      </c>
      <c r="I4427" s="14">
        <f>+Gilm!O14</f>
        <v>979.64285714285711</v>
      </c>
    </row>
    <row r="4428" spans="1:9" x14ac:dyDescent="0.25">
      <c r="A4428" t="s">
        <v>66</v>
      </c>
      <c r="B4428" t="s">
        <v>53</v>
      </c>
      <c r="C4428" t="s">
        <v>80</v>
      </c>
      <c r="D4428" t="s">
        <v>11</v>
      </c>
      <c r="E4428" t="s">
        <v>3</v>
      </c>
      <c r="F4428" s="19">
        <v>0.33333333333333298</v>
      </c>
      <c r="G4428" s="25">
        <v>8</v>
      </c>
      <c r="H4428" s="19" t="str">
        <f t="shared" si="78"/>
        <v>Gilmerton Bridge Away from Va Beach Summer Wednesday 8</v>
      </c>
      <c r="I4428" s="11">
        <f>+Gilm!O15</f>
        <v>775.07142857142856</v>
      </c>
    </row>
    <row r="4429" spans="1:9" x14ac:dyDescent="0.25">
      <c r="A4429" t="s">
        <v>66</v>
      </c>
      <c r="B4429" t="s">
        <v>53</v>
      </c>
      <c r="C4429" t="s">
        <v>80</v>
      </c>
      <c r="D4429" t="s">
        <v>11</v>
      </c>
      <c r="E4429" t="s">
        <v>3</v>
      </c>
      <c r="F4429" s="19">
        <v>0.375</v>
      </c>
      <c r="G4429" s="25">
        <v>9</v>
      </c>
      <c r="H4429" s="19" t="str">
        <f t="shared" si="78"/>
        <v>Gilmerton Bridge Away from Va Beach Summer Wednesday 9</v>
      </c>
      <c r="I4429" s="14">
        <f>+Gilm!O16</f>
        <v>646.64285714285711</v>
      </c>
    </row>
    <row r="4430" spans="1:9" x14ac:dyDescent="0.25">
      <c r="A4430" t="s">
        <v>66</v>
      </c>
      <c r="B4430" t="s">
        <v>53</v>
      </c>
      <c r="C4430" t="s">
        <v>80</v>
      </c>
      <c r="D4430" t="s">
        <v>11</v>
      </c>
      <c r="E4430" t="s">
        <v>3</v>
      </c>
      <c r="F4430" s="19">
        <v>0.41666666666666702</v>
      </c>
      <c r="G4430" s="25">
        <v>10</v>
      </c>
      <c r="H4430" s="19" t="str">
        <f t="shared" si="78"/>
        <v>Gilmerton Bridge Away from Va Beach Summer Wednesday 10</v>
      </c>
      <c r="I4430" s="11">
        <f>+Gilm!O17</f>
        <v>721.5</v>
      </c>
    </row>
    <row r="4431" spans="1:9" x14ac:dyDescent="0.25">
      <c r="A4431" t="s">
        <v>66</v>
      </c>
      <c r="B4431" t="s">
        <v>53</v>
      </c>
      <c r="C4431" t="s">
        <v>80</v>
      </c>
      <c r="D4431" t="s">
        <v>11</v>
      </c>
      <c r="E4431" t="s">
        <v>3</v>
      </c>
      <c r="F4431" s="19">
        <v>0.45833333333333298</v>
      </c>
      <c r="G4431" s="25">
        <v>11</v>
      </c>
      <c r="H4431" s="19" t="str">
        <f t="shared" si="78"/>
        <v>Gilmerton Bridge Away from Va Beach Summer Wednesday 11</v>
      </c>
      <c r="I4431" s="14">
        <f>+Gilm!O18</f>
        <v>792.28571428571422</v>
      </c>
    </row>
    <row r="4432" spans="1:9" x14ac:dyDescent="0.25">
      <c r="A4432" t="s">
        <v>66</v>
      </c>
      <c r="B4432" t="s">
        <v>53</v>
      </c>
      <c r="C4432" t="s">
        <v>80</v>
      </c>
      <c r="D4432" t="s">
        <v>11</v>
      </c>
      <c r="E4432" t="s">
        <v>3</v>
      </c>
      <c r="F4432" s="19">
        <v>0.5</v>
      </c>
      <c r="G4432" s="25">
        <v>12</v>
      </c>
      <c r="H4432" s="19" t="str">
        <f t="shared" si="78"/>
        <v>Gilmerton Bridge Away from Va Beach Summer Wednesday 12</v>
      </c>
      <c r="I4432" s="11">
        <f>+Gilm!O19</f>
        <v>832.07142857142856</v>
      </c>
    </row>
    <row r="4433" spans="1:9" x14ac:dyDescent="0.25">
      <c r="A4433" t="s">
        <v>66</v>
      </c>
      <c r="B4433" t="s">
        <v>53</v>
      </c>
      <c r="C4433" t="s">
        <v>80</v>
      </c>
      <c r="D4433" t="s">
        <v>11</v>
      </c>
      <c r="E4433" t="s">
        <v>3</v>
      </c>
      <c r="F4433" s="19">
        <v>0.54166666666666696</v>
      </c>
      <c r="G4433" s="25">
        <v>13</v>
      </c>
      <c r="H4433" s="19" t="str">
        <f t="shared" si="78"/>
        <v>Gilmerton Bridge Away from Va Beach Summer Wednesday 13</v>
      </c>
      <c r="I4433" s="14">
        <f>+Gilm!O20</f>
        <v>925.42857142857133</v>
      </c>
    </row>
    <row r="4434" spans="1:9" x14ac:dyDescent="0.25">
      <c r="A4434" t="s">
        <v>66</v>
      </c>
      <c r="B4434" t="s">
        <v>53</v>
      </c>
      <c r="C4434" t="s">
        <v>80</v>
      </c>
      <c r="D4434" t="s">
        <v>11</v>
      </c>
      <c r="E4434" t="s">
        <v>3</v>
      </c>
      <c r="F4434" s="19">
        <v>0.58333333333333304</v>
      </c>
      <c r="G4434" s="25">
        <v>14</v>
      </c>
      <c r="H4434" s="19" t="str">
        <f t="shared" si="78"/>
        <v>Gilmerton Bridge Away from Va Beach Summer Wednesday 14</v>
      </c>
      <c r="I4434" s="11">
        <f>+Gilm!O21</f>
        <v>1113.5714285714284</v>
      </c>
    </row>
    <row r="4435" spans="1:9" x14ac:dyDescent="0.25">
      <c r="A4435" t="s">
        <v>66</v>
      </c>
      <c r="B4435" t="s">
        <v>53</v>
      </c>
      <c r="C4435" t="s">
        <v>80</v>
      </c>
      <c r="D4435" t="s">
        <v>11</v>
      </c>
      <c r="E4435" t="s">
        <v>3</v>
      </c>
      <c r="F4435" s="19">
        <v>0.625</v>
      </c>
      <c r="G4435" s="25">
        <v>15</v>
      </c>
      <c r="H4435" s="19" t="str">
        <f t="shared" si="78"/>
        <v>Gilmerton Bridge Away from Va Beach Summer Wednesday 15</v>
      </c>
      <c r="I4435" s="14">
        <f>+Gilm!O22</f>
        <v>1326.1428571428573</v>
      </c>
    </row>
    <row r="4436" spans="1:9" x14ac:dyDescent="0.25">
      <c r="A4436" t="s">
        <v>66</v>
      </c>
      <c r="B4436" t="s">
        <v>53</v>
      </c>
      <c r="C4436" t="s">
        <v>80</v>
      </c>
      <c r="D4436" t="s">
        <v>11</v>
      </c>
      <c r="E4436" t="s">
        <v>3</v>
      </c>
      <c r="F4436" s="19">
        <v>0.66666666666666696</v>
      </c>
      <c r="G4436" s="25">
        <v>16</v>
      </c>
      <c r="H4436" s="19" t="str">
        <f t="shared" si="78"/>
        <v>Gilmerton Bridge Away from Va Beach Summer Wednesday 16</v>
      </c>
      <c r="I4436" s="11">
        <f>+Gilm!O23</f>
        <v>1745.1428571428573</v>
      </c>
    </row>
    <row r="4437" spans="1:9" x14ac:dyDescent="0.25">
      <c r="A4437" t="s">
        <v>66</v>
      </c>
      <c r="B4437" t="s">
        <v>53</v>
      </c>
      <c r="C4437" t="s">
        <v>80</v>
      </c>
      <c r="D4437" t="s">
        <v>11</v>
      </c>
      <c r="E4437" t="s">
        <v>3</v>
      </c>
      <c r="F4437" s="19">
        <v>0.70833333333333304</v>
      </c>
      <c r="G4437" s="25">
        <v>17</v>
      </c>
      <c r="H4437" s="19" t="str">
        <f t="shared" ref="H4437:H4500" si="79">+CONCATENATE(A4437," ",C4437," ",D4437," ",E4437," ",G4437)</f>
        <v>Gilmerton Bridge Away from Va Beach Summer Wednesday 17</v>
      </c>
      <c r="I4437" s="14">
        <f>+Gilm!O24</f>
        <v>1814.9285714285713</v>
      </c>
    </row>
    <row r="4438" spans="1:9" x14ac:dyDescent="0.25">
      <c r="A4438" t="s">
        <v>66</v>
      </c>
      <c r="B4438" t="s">
        <v>53</v>
      </c>
      <c r="C4438" t="s">
        <v>80</v>
      </c>
      <c r="D4438" t="s">
        <v>11</v>
      </c>
      <c r="E4438" t="s">
        <v>3</v>
      </c>
      <c r="F4438" s="19">
        <v>0.75</v>
      </c>
      <c r="G4438" s="25">
        <v>18</v>
      </c>
      <c r="H4438" s="19" t="str">
        <f t="shared" si="79"/>
        <v>Gilmerton Bridge Away from Va Beach Summer Wednesday 18</v>
      </c>
      <c r="I4438" s="11">
        <f>+Gilm!O25</f>
        <v>1313.7857142857142</v>
      </c>
    </row>
    <row r="4439" spans="1:9" x14ac:dyDescent="0.25">
      <c r="A4439" t="s">
        <v>66</v>
      </c>
      <c r="B4439" t="s">
        <v>53</v>
      </c>
      <c r="C4439" t="s">
        <v>80</v>
      </c>
      <c r="D4439" t="s">
        <v>11</v>
      </c>
      <c r="E4439" t="s">
        <v>3</v>
      </c>
      <c r="F4439" s="19">
        <v>0.79166666666666696</v>
      </c>
      <c r="G4439" s="25">
        <v>19</v>
      </c>
      <c r="H4439" s="19" t="str">
        <f t="shared" si="79"/>
        <v>Gilmerton Bridge Away from Va Beach Summer Wednesday 19</v>
      </c>
      <c r="I4439" s="14">
        <f>+Gilm!O26</f>
        <v>838.92857142857133</v>
      </c>
    </row>
    <row r="4440" spans="1:9" x14ac:dyDescent="0.25">
      <c r="A4440" t="s">
        <v>66</v>
      </c>
      <c r="B4440" t="s">
        <v>53</v>
      </c>
      <c r="C4440" t="s">
        <v>80</v>
      </c>
      <c r="D4440" t="s">
        <v>11</v>
      </c>
      <c r="E4440" t="s">
        <v>3</v>
      </c>
      <c r="F4440" s="19">
        <v>0.83333333333333304</v>
      </c>
      <c r="G4440" s="25">
        <v>20</v>
      </c>
      <c r="H4440" s="19" t="str">
        <f t="shared" si="79"/>
        <v>Gilmerton Bridge Away from Va Beach Summer Wednesday 20</v>
      </c>
      <c r="I4440" s="11">
        <f>+Gilm!O27</f>
        <v>797.57142857142856</v>
      </c>
    </row>
    <row r="4441" spans="1:9" x14ac:dyDescent="0.25">
      <c r="A4441" t="s">
        <v>66</v>
      </c>
      <c r="B4441" t="s">
        <v>53</v>
      </c>
      <c r="C4441" t="s">
        <v>80</v>
      </c>
      <c r="D4441" t="s">
        <v>11</v>
      </c>
      <c r="E4441" t="s">
        <v>3</v>
      </c>
      <c r="F4441" s="19">
        <v>0.875</v>
      </c>
      <c r="G4441" s="25">
        <v>21</v>
      </c>
      <c r="H4441" s="19" t="str">
        <f t="shared" si="79"/>
        <v>Gilmerton Bridge Away from Va Beach Summer Wednesday 21</v>
      </c>
      <c r="I4441" s="14">
        <f>+Gilm!O28</f>
        <v>717.14285714285722</v>
      </c>
    </row>
    <row r="4442" spans="1:9" x14ac:dyDescent="0.25">
      <c r="A4442" t="s">
        <v>66</v>
      </c>
      <c r="B4442" t="s">
        <v>53</v>
      </c>
      <c r="C4442" t="s">
        <v>80</v>
      </c>
      <c r="D4442" t="s">
        <v>11</v>
      </c>
      <c r="E4442" t="s">
        <v>3</v>
      </c>
      <c r="F4442" s="19">
        <v>0.91666666666666696</v>
      </c>
      <c r="G4442" s="25">
        <v>22</v>
      </c>
      <c r="H4442" s="19" t="str">
        <f t="shared" si="79"/>
        <v>Gilmerton Bridge Away from Va Beach Summer Wednesday 22</v>
      </c>
      <c r="I4442" s="11">
        <f>+Gilm!O29</f>
        <v>498.64285714285717</v>
      </c>
    </row>
    <row r="4443" spans="1:9" ht="15.75" thickBot="1" x14ac:dyDescent="0.3">
      <c r="A4443" t="s">
        <v>66</v>
      </c>
      <c r="B4443" t="s">
        <v>53</v>
      </c>
      <c r="C4443" t="s">
        <v>80</v>
      </c>
      <c r="D4443" t="s">
        <v>11</v>
      </c>
      <c r="E4443" t="s">
        <v>3</v>
      </c>
      <c r="F4443" s="19">
        <v>0.95833333333333304</v>
      </c>
      <c r="G4443" s="25">
        <v>23</v>
      </c>
      <c r="H4443" s="19" t="str">
        <f t="shared" si="79"/>
        <v>Gilmerton Bridge Away from Va Beach Summer Wednesday 23</v>
      </c>
      <c r="I4443" s="16">
        <f>+Gilm!O30</f>
        <v>329.14285714285717</v>
      </c>
    </row>
    <row r="4444" spans="1:9" x14ac:dyDescent="0.25">
      <c r="A4444" t="s">
        <v>66</v>
      </c>
      <c r="B4444" t="s">
        <v>53</v>
      </c>
      <c r="C4444" t="s">
        <v>80</v>
      </c>
      <c r="D4444" t="s">
        <v>11</v>
      </c>
      <c r="E4444" t="s">
        <v>4</v>
      </c>
      <c r="F4444" s="19">
        <v>0</v>
      </c>
      <c r="G4444" s="25">
        <v>0</v>
      </c>
      <c r="H4444" s="19" t="str">
        <f t="shared" si="79"/>
        <v>Gilmerton Bridge Away from Va Beach Summer Thursday 0</v>
      </c>
      <c r="I4444" s="11">
        <f>+Gilm!P7</f>
        <v>175.61538461538464</v>
      </c>
    </row>
    <row r="4445" spans="1:9" x14ac:dyDescent="0.25">
      <c r="A4445" t="s">
        <v>66</v>
      </c>
      <c r="B4445" t="s">
        <v>53</v>
      </c>
      <c r="C4445" t="s">
        <v>80</v>
      </c>
      <c r="D4445" t="s">
        <v>11</v>
      </c>
      <c r="E4445" t="s">
        <v>4</v>
      </c>
      <c r="F4445" s="19">
        <v>4.1666666666666664E-2</v>
      </c>
      <c r="G4445" s="25">
        <v>1</v>
      </c>
      <c r="H4445" s="19" t="str">
        <f t="shared" si="79"/>
        <v>Gilmerton Bridge Away from Va Beach Summer Thursday 1</v>
      </c>
      <c r="I4445" s="14">
        <f>+Gilm!P8</f>
        <v>96.07692307692308</v>
      </c>
    </row>
    <row r="4446" spans="1:9" x14ac:dyDescent="0.25">
      <c r="A4446" t="s">
        <v>66</v>
      </c>
      <c r="B4446" t="s">
        <v>53</v>
      </c>
      <c r="C4446" t="s">
        <v>80</v>
      </c>
      <c r="D4446" t="s">
        <v>11</v>
      </c>
      <c r="E4446" t="s">
        <v>4</v>
      </c>
      <c r="F4446" s="19">
        <v>8.3333333333333329E-2</v>
      </c>
      <c r="G4446" s="25">
        <v>2</v>
      </c>
      <c r="H4446" s="19" t="str">
        <f t="shared" si="79"/>
        <v>Gilmerton Bridge Away from Va Beach Summer Thursday 2</v>
      </c>
      <c r="I4446" s="11">
        <f>+Gilm!P9</f>
        <v>69.307692307692307</v>
      </c>
    </row>
    <row r="4447" spans="1:9" x14ac:dyDescent="0.25">
      <c r="A4447" t="s">
        <v>66</v>
      </c>
      <c r="B4447" t="s">
        <v>53</v>
      </c>
      <c r="C4447" t="s">
        <v>80</v>
      </c>
      <c r="D4447" t="s">
        <v>11</v>
      </c>
      <c r="E4447" t="s">
        <v>4</v>
      </c>
      <c r="F4447" s="19">
        <v>0.125</v>
      </c>
      <c r="G4447" s="25">
        <v>3</v>
      </c>
      <c r="H4447" s="19" t="str">
        <f t="shared" si="79"/>
        <v>Gilmerton Bridge Away from Va Beach Summer Thursday 3</v>
      </c>
      <c r="I4447" s="14">
        <f>+Gilm!P10</f>
        <v>70.84615384615384</v>
      </c>
    </row>
    <row r="4448" spans="1:9" x14ac:dyDescent="0.25">
      <c r="A4448" t="s">
        <v>66</v>
      </c>
      <c r="B4448" t="s">
        <v>53</v>
      </c>
      <c r="C4448" t="s">
        <v>80</v>
      </c>
      <c r="D4448" t="s">
        <v>11</v>
      </c>
      <c r="E4448" t="s">
        <v>4</v>
      </c>
      <c r="F4448" s="19">
        <v>0.16666666666666699</v>
      </c>
      <c r="G4448" s="25">
        <v>4</v>
      </c>
      <c r="H4448" s="19" t="str">
        <f t="shared" si="79"/>
        <v>Gilmerton Bridge Away from Va Beach Summer Thursday 4</v>
      </c>
      <c r="I4448" s="11">
        <f>+Gilm!P11</f>
        <v>189.38461538461539</v>
      </c>
    </row>
    <row r="4449" spans="1:9" x14ac:dyDescent="0.25">
      <c r="A4449" t="s">
        <v>66</v>
      </c>
      <c r="B4449" t="s">
        <v>53</v>
      </c>
      <c r="C4449" t="s">
        <v>80</v>
      </c>
      <c r="D4449" t="s">
        <v>11</v>
      </c>
      <c r="E4449" t="s">
        <v>4</v>
      </c>
      <c r="F4449" s="19">
        <v>0.20833333333333301</v>
      </c>
      <c r="G4449" s="25">
        <v>5</v>
      </c>
      <c r="H4449" s="19" t="str">
        <f t="shared" si="79"/>
        <v>Gilmerton Bridge Away from Va Beach Summer Thursday 5</v>
      </c>
      <c r="I4449" s="14">
        <f>+Gilm!P12</f>
        <v>731</v>
      </c>
    </row>
    <row r="4450" spans="1:9" x14ac:dyDescent="0.25">
      <c r="A4450" t="s">
        <v>66</v>
      </c>
      <c r="B4450" t="s">
        <v>53</v>
      </c>
      <c r="C4450" t="s">
        <v>80</v>
      </c>
      <c r="D4450" t="s">
        <v>11</v>
      </c>
      <c r="E4450" t="s">
        <v>4</v>
      </c>
      <c r="F4450" s="19">
        <v>0.25</v>
      </c>
      <c r="G4450" s="25">
        <v>6</v>
      </c>
      <c r="H4450" s="19" t="str">
        <f t="shared" si="79"/>
        <v>Gilmerton Bridge Away from Va Beach Summer Thursday 6</v>
      </c>
      <c r="I4450" s="11">
        <f>+Gilm!P13</f>
        <v>1052.3846153846155</v>
      </c>
    </row>
    <row r="4451" spans="1:9" x14ac:dyDescent="0.25">
      <c r="A4451" t="s">
        <v>66</v>
      </c>
      <c r="B4451" t="s">
        <v>53</v>
      </c>
      <c r="C4451" t="s">
        <v>80</v>
      </c>
      <c r="D4451" t="s">
        <v>11</v>
      </c>
      <c r="E4451" t="s">
        <v>4</v>
      </c>
      <c r="F4451" s="19">
        <v>0.29166666666666702</v>
      </c>
      <c r="G4451" s="25">
        <v>7</v>
      </c>
      <c r="H4451" s="19" t="str">
        <f t="shared" si="79"/>
        <v>Gilmerton Bridge Away from Va Beach Summer Thursday 7</v>
      </c>
      <c r="I4451" s="14">
        <f>+Gilm!P14</f>
        <v>990.84615384615381</v>
      </c>
    </row>
    <row r="4452" spans="1:9" x14ac:dyDescent="0.25">
      <c r="A4452" t="s">
        <v>66</v>
      </c>
      <c r="B4452" t="s">
        <v>53</v>
      </c>
      <c r="C4452" t="s">
        <v>80</v>
      </c>
      <c r="D4452" t="s">
        <v>11</v>
      </c>
      <c r="E4452" t="s">
        <v>4</v>
      </c>
      <c r="F4452" s="19">
        <v>0.33333333333333298</v>
      </c>
      <c r="G4452" s="25">
        <v>8</v>
      </c>
      <c r="H4452" s="19" t="str">
        <f t="shared" si="79"/>
        <v>Gilmerton Bridge Away from Va Beach Summer Thursday 8</v>
      </c>
      <c r="I4452" s="11">
        <f>+Gilm!P15</f>
        <v>829.30769230769226</v>
      </c>
    </row>
    <row r="4453" spans="1:9" x14ac:dyDescent="0.25">
      <c r="A4453" t="s">
        <v>66</v>
      </c>
      <c r="B4453" t="s">
        <v>53</v>
      </c>
      <c r="C4453" t="s">
        <v>80</v>
      </c>
      <c r="D4453" t="s">
        <v>11</v>
      </c>
      <c r="E4453" t="s">
        <v>4</v>
      </c>
      <c r="F4453" s="19">
        <v>0.375</v>
      </c>
      <c r="G4453" s="25">
        <v>9</v>
      </c>
      <c r="H4453" s="19" t="str">
        <f t="shared" si="79"/>
        <v>Gilmerton Bridge Away from Va Beach Summer Thursday 9</v>
      </c>
      <c r="I4453" s="14">
        <f>+Gilm!P16</f>
        <v>701.46153846153845</v>
      </c>
    </row>
    <row r="4454" spans="1:9" x14ac:dyDescent="0.25">
      <c r="A4454" t="s">
        <v>66</v>
      </c>
      <c r="B4454" t="s">
        <v>53</v>
      </c>
      <c r="C4454" t="s">
        <v>80</v>
      </c>
      <c r="D4454" t="s">
        <v>11</v>
      </c>
      <c r="E4454" t="s">
        <v>4</v>
      </c>
      <c r="F4454" s="19">
        <v>0.41666666666666702</v>
      </c>
      <c r="G4454" s="25">
        <v>10</v>
      </c>
      <c r="H4454" s="19" t="str">
        <f t="shared" si="79"/>
        <v>Gilmerton Bridge Away from Va Beach Summer Thursday 10</v>
      </c>
      <c r="I4454" s="11">
        <f>+Gilm!P17</f>
        <v>768.38461538461536</v>
      </c>
    </row>
    <row r="4455" spans="1:9" x14ac:dyDescent="0.25">
      <c r="A4455" t="s">
        <v>66</v>
      </c>
      <c r="B4455" t="s">
        <v>53</v>
      </c>
      <c r="C4455" t="s">
        <v>80</v>
      </c>
      <c r="D4455" t="s">
        <v>11</v>
      </c>
      <c r="E4455" t="s">
        <v>4</v>
      </c>
      <c r="F4455" s="19">
        <v>0.45833333333333298</v>
      </c>
      <c r="G4455" s="25">
        <v>11</v>
      </c>
      <c r="H4455" s="19" t="str">
        <f t="shared" si="79"/>
        <v>Gilmerton Bridge Away from Va Beach Summer Thursday 11</v>
      </c>
      <c r="I4455" s="14">
        <f>+Gilm!P18</f>
        <v>848.38461538461547</v>
      </c>
    </row>
    <row r="4456" spans="1:9" x14ac:dyDescent="0.25">
      <c r="A4456" t="s">
        <v>66</v>
      </c>
      <c r="B4456" t="s">
        <v>53</v>
      </c>
      <c r="C4456" t="s">
        <v>80</v>
      </c>
      <c r="D4456" t="s">
        <v>11</v>
      </c>
      <c r="E4456" t="s">
        <v>4</v>
      </c>
      <c r="F4456" s="19">
        <v>0.5</v>
      </c>
      <c r="G4456" s="25">
        <v>12</v>
      </c>
      <c r="H4456" s="19" t="str">
        <f t="shared" si="79"/>
        <v>Gilmerton Bridge Away from Va Beach Summer Thursday 12</v>
      </c>
      <c r="I4456" s="11">
        <f>+Gilm!P19</f>
        <v>893.53846153846166</v>
      </c>
    </row>
    <row r="4457" spans="1:9" x14ac:dyDescent="0.25">
      <c r="A4457" t="s">
        <v>66</v>
      </c>
      <c r="B4457" t="s">
        <v>53</v>
      </c>
      <c r="C4457" t="s">
        <v>80</v>
      </c>
      <c r="D4457" t="s">
        <v>11</v>
      </c>
      <c r="E4457" t="s">
        <v>4</v>
      </c>
      <c r="F4457" s="19">
        <v>0.54166666666666696</v>
      </c>
      <c r="G4457" s="25">
        <v>13</v>
      </c>
      <c r="H4457" s="19" t="str">
        <f t="shared" si="79"/>
        <v>Gilmerton Bridge Away from Va Beach Summer Thursday 13</v>
      </c>
      <c r="I4457" s="14">
        <f>+Gilm!P20</f>
        <v>960.92307692307691</v>
      </c>
    </row>
    <row r="4458" spans="1:9" x14ac:dyDescent="0.25">
      <c r="A4458" t="s">
        <v>66</v>
      </c>
      <c r="B4458" t="s">
        <v>53</v>
      </c>
      <c r="C4458" t="s">
        <v>80</v>
      </c>
      <c r="D4458" t="s">
        <v>11</v>
      </c>
      <c r="E4458" t="s">
        <v>4</v>
      </c>
      <c r="F4458" s="19">
        <v>0.58333333333333304</v>
      </c>
      <c r="G4458" s="25">
        <v>14</v>
      </c>
      <c r="H4458" s="19" t="str">
        <f t="shared" si="79"/>
        <v>Gilmerton Bridge Away from Va Beach Summer Thursday 14</v>
      </c>
      <c r="I4458" s="11">
        <f>+Gilm!P21</f>
        <v>1202.9230769230769</v>
      </c>
    </row>
    <row r="4459" spans="1:9" x14ac:dyDescent="0.25">
      <c r="A4459" t="s">
        <v>66</v>
      </c>
      <c r="B4459" t="s">
        <v>53</v>
      </c>
      <c r="C4459" t="s">
        <v>80</v>
      </c>
      <c r="D4459" t="s">
        <v>11</v>
      </c>
      <c r="E4459" t="s">
        <v>4</v>
      </c>
      <c r="F4459" s="19">
        <v>0.625</v>
      </c>
      <c r="G4459" s="25">
        <v>15</v>
      </c>
      <c r="H4459" s="19" t="str">
        <f t="shared" si="79"/>
        <v>Gilmerton Bridge Away from Va Beach Summer Thursday 15</v>
      </c>
      <c r="I4459" s="14">
        <f>+Gilm!P22</f>
        <v>1414.8461538461538</v>
      </c>
    </row>
    <row r="4460" spans="1:9" x14ac:dyDescent="0.25">
      <c r="A4460" t="s">
        <v>66</v>
      </c>
      <c r="B4460" t="s">
        <v>53</v>
      </c>
      <c r="C4460" t="s">
        <v>80</v>
      </c>
      <c r="D4460" t="s">
        <v>11</v>
      </c>
      <c r="E4460" t="s">
        <v>4</v>
      </c>
      <c r="F4460" s="19">
        <v>0.66666666666666696</v>
      </c>
      <c r="G4460" s="25">
        <v>16</v>
      </c>
      <c r="H4460" s="19" t="str">
        <f t="shared" si="79"/>
        <v>Gilmerton Bridge Away from Va Beach Summer Thursday 16</v>
      </c>
      <c r="I4460" s="11">
        <f>+Gilm!P23</f>
        <v>1924.0769230769231</v>
      </c>
    </row>
    <row r="4461" spans="1:9" x14ac:dyDescent="0.25">
      <c r="A4461" t="s">
        <v>66</v>
      </c>
      <c r="B4461" t="s">
        <v>53</v>
      </c>
      <c r="C4461" t="s">
        <v>80</v>
      </c>
      <c r="D4461" t="s">
        <v>11</v>
      </c>
      <c r="E4461" t="s">
        <v>4</v>
      </c>
      <c r="F4461" s="19">
        <v>0.70833333333333304</v>
      </c>
      <c r="G4461" s="25">
        <v>17</v>
      </c>
      <c r="H4461" s="19" t="str">
        <f t="shared" si="79"/>
        <v>Gilmerton Bridge Away from Va Beach Summer Thursday 17</v>
      </c>
      <c r="I4461" s="14">
        <f>+Gilm!P24</f>
        <v>1914.2307692307691</v>
      </c>
    </row>
    <row r="4462" spans="1:9" x14ac:dyDescent="0.25">
      <c r="A4462" t="s">
        <v>66</v>
      </c>
      <c r="B4462" t="s">
        <v>53</v>
      </c>
      <c r="C4462" t="s">
        <v>80</v>
      </c>
      <c r="D4462" t="s">
        <v>11</v>
      </c>
      <c r="E4462" t="s">
        <v>4</v>
      </c>
      <c r="F4462" s="19">
        <v>0.75</v>
      </c>
      <c r="G4462" s="25">
        <v>18</v>
      </c>
      <c r="H4462" s="19" t="str">
        <f t="shared" si="79"/>
        <v>Gilmerton Bridge Away from Va Beach Summer Thursday 18</v>
      </c>
      <c r="I4462" s="11">
        <f>+Gilm!P25</f>
        <v>1396.3846153846152</v>
      </c>
    </row>
    <row r="4463" spans="1:9" x14ac:dyDescent="0.25">
      <c r="A4463" t="s">
        <v>66</v>
      </c>
      <c r="B4463" t="s">
        <v>53</v>
      </c>
      <c r="C4463" t="s">
        <v>80</v>
      </c>
      <c r="D4463" t="s">
        <v>11</v>
      </c>
      <c r="E4463" t="s">
        <v>4</v>
      </c>
      <c r="F4463" s="19">
        <v>0.79166666666666696</v>
      </c>
      <c r="G4463" s="25">
        <v>19</v>
      </c>
      <c r="H4463" s="19" t="str">
        <f t="shared" si="79"/>
        <v>Gilmerton Bridge Away from Va Beach Summer Thursday 19</v>
      </c>
      <c r="I4463" s="14">
        <f>+Gilm!P26</f>
        <v>929.38461538461547</v>
      </c>
    </row>
    <row r="4464" spans="1:9" x14ac:dyDescent="0.25">
      <c r="A4464" t="s">
        <v>66</v>
      </c>
      <c r="B4464" t="s">
        <v>53</v>
      </c>
      <c r="C4464" t="s">
        <v>80</v>
      </c>
      <c r="D4464" t="s">
        <v>11</v>
      </c>
      <c r="E4464" t="s">
        <v>4</v>
      </c>
      <c r="F4464" s="19">
        <v>0.83333333333333304</v>
      </c>
      <c r="G4464" s="25">
        <v>20</v>
      </c>
      <c r="H4464" s="19" t="str">
        <f t="shared" si="79"/>
        <v>Gilmerton Bridge Away from Va Beach Summer Thursday 20</v>
      </c>
      <c r="I4464" s="11">
        <f>+Gilm!P27</f>
        <v>804.76923076923083</v>
      </c>
    </row>
    <row r="4465" spans="1:9" x14ac:dyDescent="0.25">
      <c r="A4465" t="s">
        <v>66</v>
      </c>
      <c r="B4465" t="s">
        <v>53</v>
      </c>
      <c r="C4465" t="s">
        <v>80</v>
      </c>
      <c r="D4465" t="s">
        <v>11</v>
      </c>
      <c r="E4465" t="s">
        <v>4</v>
      </c>
      <c r="F4465" s="19">
        <v>0.875</v>
      </c>
      <c r="G4465" s="25">
        <v>21</v>
      </c>
      <c r="H4465" s="19" t="str">
        <f t="shared" si="79"/>
        <v>Gilmerton Bridge Away from Va Beach Summer Thursday 21</v>
      </c>
      <c r="I4465" s="14">
        <f>+Gilm!P28</f>
        <v>717.92307692307691</v>
      </c>
    </row>
    <row r="4466" spans="1:9" x14ac:dyDescent="0.25">
      <c r="A4466" t="s">
        <v>66</v>
      </c>
      <c r="B4466" t="s">
        <v>53</v>
      </c>
      <c r="C4466" t="s">
        <v>80</v>
      </c>
      <c r="D4466" t="s">
        <v>11</v>
      </c>
      <c r="E4466" t="s">
        <v>4</v>
      </c>
      <c r="F4466" s="19">
        <v>0.91666666666666696</v>
      </c>
      <c r="G4466" s="25">
        <v>22</v>
      </c>
      <c r="H4466" s="19" t="str">
        <f t="shared" si="79"/>
        <v>Gilmerton Bridge Away from Va Beach Summer Thursday 22</v>
      </c>
      <c r="I4466" s="11">
        <f>+Gilm!P29</f>
        <v>499.92307692307691</v>
      </c>
    </row>
    <row r="4467" spans="1:9" ht="15.75" thickBot="1" x14ac:dyDescent="0.3">
      <c r="A4467" t="s">
        <v>66</v>
      </c>
      <c r="B4467" t="s">
        <v>53</v>
      </c>
      <c r="C4467" t="s">
        <v>80</v>
      </c>
      <c r="D4467" t="s">
        <v>11</v>
      </c>
      <c r="E4467" t="s">
        <v>4</v>
      </c>
      <c r="F4467" s="19">
        <v>0.95833333333333304</v>
      </c>
      <c r="G4467" s="25">
        <v>23</v>
      </c>
      <c r="H4467" s="19" t="str">
        <f t="shared" si="79"/>
        <v>Gilmerton Bridge Away from Va Beach Summer Thursday 23</v>
      </c>
      <c r="I4467" s="16">
        <f>+Gilm!P30</f>
        <v>346.23076923076923</v>
      </c>
    </row>
    <row r="4468" spans="1:9" x14ac:dyDescent="0.25">
      <c r="A4468" t="s">
        <v>66</v>
      </c>
      <c r="B4468" t="s">
        <v>53</v>
      </c>
      <c r="C4468" t="s">
        <v>80</v>
      </c>
      <c r="D4468" t="s">
        <v>11</v>
      </c>
      <c r="E4468" t="s">
        <v>5</v>
      </c>
      <c r="F4468" s="19">
        <v>0</v>
      </c>
      <c r="G4468" s="25">
        <v>0</v>
      </c>
      <c r="H4468" s="19" t="str">
        <f t="shared" si="79"/>
        <v>Gilmerton Bridge Away from Va Beach Summer Friday 0</v>
      </c>
      <c r="I4468" s="11">
        <f>+Gilm!Q7</f>
        <v>202.07692307692304</v>
      </c>
    </row>
    <row r="4469" spans="1:9" x14ac:dyDescent="0.25">
      <c r="A4469" t="s">
        <v>66</v>
      </c>
      <c r="B4469" t="s">
        <v>53</v>
      </c>
      <c r="C4469" t="s">
        <v>80</v>
      </c>
      <c r="D4469" t="s">
        <v>11</v>
      </c>
      <c r="E4469" t="s">
        <v>5</v>
      </c>
      <c r="F4469" s="19">
        <v>4.1666666666666664E-2</v>
      </c>
      <c r="G4469" s="25">
        <v>1</v>
      </c>
      <c r="H4469" s="19" t="str">
        <f t="shared" si="79"/>
        <v>Gilmerton Bridge Away from Va Beach Summer Friday 1</v>
      </c>
      <c r="I4469" s="14">
        <f>+Gilm!Q8</f>
        <v>115.84615384615384</v>
      </c>
    </row>
    <row r="4470" spans="1:9" x14ac:dyDescent="0.25">
      <c r="A4470" t="s">
        <v>66</v>
      </c>
      <c r="B4470" t="s">
        <v>53</v>
      </c>
      <c r="C4470" t="s">
        <v>80</v>
      </c>
      <c r="D4470" t="s">
        <v>11</v>
      </c>
      <c r="E4470" t="s">
        <v>5</v>
      </c>
      <c r="F4470" s="19">
        <v>8.3333333333333329E-2</v>
      </c>
      <c r="G4470" s="25">
        <v>2</v>
      </c>
      <c r="H4470" s="19" t="str">
        <f t="shared" si="79"/>
        <v>Gilmerton Bridge Away from Va Beach Summer Friday 2</v>
      </c>
      <c r="I4470" s="11">
        <f>+Gilm!Q9</f>
        <v>82.92307692307692</v>
      </c>
    </row>
    <row r="4471" spans="1:9" x14ac:dyDescent="0.25">
      <c r="A4471" t="s">
        <v>66</v>
      </c>
      <c r="B4471" t="s">
        <v>53</v>
      </c>
      <c r="C4471" t="s">
        <v>80</v>
      </c>
      <c r="D4471" t="s">
        <v>11</v>
      </c>
      <c r="E4471" t="s">
        <v>5</v>
      </c>
      <c r="F4471" s="19">
        <v>0.125</v>
      </c>
      <c r="G4471" s="25">
        <v>3</v>
      </c>
      <c r="H4471" s="19" t="str">
        <f t="shared" si="79"/>
        <v>Gilmerton Bridge Away from Va Beach Summer Friday 3</v>
      </c>
      <c r="I4471" s="14">
        <f>+Gilm!Q10</f>
        <v>74.846153846153854</v>
      </c>
    </row>
    <row r="4472" spans="1:9" x14ac:dyDescent="0.25">
      <c r="A4472" t="s">
        <v>66</v>
      </c>
      <c r="B4472" t="s">
        <v>53</v>
      </c>
      <c r="C4472" t="s">
        <v>80</v>
      </c>
      <c r="D4472" t="s">
        <v>11</v>
      </c>
      <c r="E4472" t="s">
        <v>5</v>
      </c>
      <c r="F4472" s="19">
        <v>0.16666666666666699</v>
      </c>
      <c r="G4472" s="25">
        <v>4</v>
      </c>
      <c r="H4472" s="19" t="str">
        <f t="shared" si="79"/>
        <v>Gilmerton Bridge Away from Va Beach Summer Friday 4</v>
      </c>
      <c r="I4472" s="11">
        <f>+Gilm!Q11</f>
        <v>185.30769230769232</v>
      </c>
    </row>
    <row r="4473" spans="1:9" x14ac:dyDescent="0.25">
      <c r="A4473" t="s">
        <v>66</v>
      </c>
      <c r="B4473" t="s">
        <v>53</v>
      </c>
      <c r="C4473" t="s">
        <v>80</v>
      </c>
      <c r="D4473" t="s">
        <v>11</v>
      </c>
      <c r="E4473" t="s">
        <v>5</v>
      </c>
      <c r="F4473" s="19">
        <v>0.20833333333333301</v>
      </c>
      <c r="G4473" s="25">
        <v>5</v>
      </c>
      <c r="H4473" s="19" t="str">
        <f t="shared" si="79"/>
        <v>Gilmerton Bridge Away from Va Beach Summer Friday 5</v>
      </c>
      <c r="I4473" s="14">
        <f>+Gilm!Q12</f>
        <v>718.38461538461536</v>
      </c>
    </row>
    <row r="4474" spans="1:9" x14ac:dyDescent="0.25">
      <c r="A4474" t="s">
        <v>66</v>
      </c>
      <c r="B4474" t="s">
        <v>53</v>
      </c>
      <c r="C4474" t="s">
        <v>80</v>
      </c>
      <c r="D4474" t="s">
        <v>11</v>
      </c>
      <c r="E4474" t="s">
        <v>5</v>
      </c>
      <c r="F4474" s="19">
        <v>0.25</v>
      </c>
      <c r="G4474" s="25">
        <v>6</v>
      </c>
      <c r="H4474" s="19" t="str">
        <f t="shared" si="79"/>
        <v>Gilmerton Bridge Away from Va Beach Summer Friday 6</v>
      </c>
      <c r="I4474" s="11">
        <f>+Gilm!Q13</f>
        <v>1032.4615384615386</v>
      </c>
    </row>
    <row r="4475" spans="1:9" x14ac:dyDescent="0.25">
      <c r="A4475" t="s">
        <v>66</v>
      </c>
      <c r="B4475" t="s">
        <v>53</v>
      </c>
      <c r="C4475" t="s">
        <v>80</v>
      </c>
      <c r="D4475" t="s">
        <v>11</v>
      </c>
      <c r="E4475" t="s">
        <v>5</v>
      </c>
      <c r="F4475" s="19">
        <v>0.29166666666666702</v>
      </c>
      <c r="G4475" s="25">
        <v>7</v>
      </c>
      <c r="H4475" s="19" t="str">
        <f t="shared" si="79"/>
        <v>Gilmerton Bridge Away from Va Beach Summer Friday 7</v>
      </c>
      <c r="I4475" s="14">
        <f>+Gilm!Q14</f>
        <v>942.69230769230774</v>
      </c>
    </row>
    <row r="4476" spans="1:9" x14ac:dyDescent="0.25">
      <c r="A4476" t="s">
        <v>66</v>
      </c>
      <c r="B4476" t="s">
        <v>53</v>
      </c>
      <c r="C4476" t="s">
        <v>80</v>
      </c>
      <c r="D4476" t="s">
        <v>11</v>
      </c>
      <c r="E4476" t="s">
        <v>5</v>
      </c>
      <c r="F4476" s="19">
        <v>0.33333333333333298</v>
      </c>
      <c r="G4476" s="25">
        <v>8</v>
      </c>
      <c r="H4476" s="19" t="str">
        <f t="shared" si="79"/>
        <v>Gilmerton Bridge Away from Va Beach Summer Friday 8</v>
      </c>
      <c r="I4476" s="11">
        <f>+Gilm!Q15</f>
        <v>749</v>
      </c>
    </row>
    <row r="4477" spans="1:9" x14ac:dyDescent="0.25">
      <c r="A4477" t="s">
        <v>66</v>
      </c>
      <c r="B4477" t="s">
        <v>53</v>
      </c>
      <c r="C4477" t="s">
        <v>80</v>
      </c>
      <c r="D4477" t="s">
        <v>11</v>
      </c>
      <c r="E4477" t="s">
        <v>5</v>
      </c>
      <c r="F4477" s="19">
        <v>0.375</v>
      </c>
      <c r="G4477" s="25">
        <v>9</v>
      </c>
      <c r="H4477" s="19" t="str">
        <f t="shared" si="79"/>
        <v>Gilmerton Bridge Away from Va Beach Summer Friday 9</v>
      </c>
      <c r="I4477" s="14">
        <f>+Gilm!Q16</f>
        <v>658.92307692307691</v>
      </c>
    </row>
    <row r="4478" spans="1:9" x14ac:dyDescent="0.25">
      <c r="A4478" t="s">
        <v>66</v>
      </c>
      <c r="B4478" t="s">
        <v>53</v>
      </c>
      <c r="C4478" t="s">
        <v>80</v>
      </c>
      <c r="D4478" t="s">
        <v>11</v>
      </c>
      <c r="E4478" t="s">
        <v>5</v>
      </c>
      <c r="F4478" s="19">
        <v>0.41666666666666702</v>
      </c>
      <c r="G4478" s="25">
        <v>10</v>
      </c>
      <c r="H4478" s="19" t="str">
        <f t="shared" si="79"/>
        <v>Gilmerton Bridge Away from Va Beach Summer Friday 10</v>
      </c>
      <c r="I4478" s="11">
        <f>+Gilm!Q17</f>
        <v>786.46153846153857</v>
      </c>
    </row>
    <row r="4479" spans="1:9" x14ac:dyDescent="0.25">
      <c r="A4479" t="s">
        <v>66</v>
      </c>
      <c r="B4479" t="s">
        <v>53</v>
      </c>
      <c r="C4479" t="s">
        <v>80</v>
      </c>
      <c r="D4479" t="s">
        <v>11</v>
      </c>
      <c r="E4479" t="s">
        <v>5</v>
      </c>
      <c r="F4479" s="19">
        <v>0.45833333333333298</v>
      </c>
      <c r="G4479" s="25">
        <v>11</v>
      </c>
      <c r="H4479" s="19" t="str">
        <f t="shared" si="79"/>
        <v>Gilmerton Bridge Away from Va Beach Summer Friday 11</v>
      </c>
      <c r="I4479" s="14">
        <f>+Gilm!Q18</f>
        <v>959.61538461538464</v>
      </c>
    </row>
    <row r="4480" spans="1:9" x14ac:dyDescent="0.25">
      <c r="A4480" t="s">
        <v>66</v>
      </c>
      <c r="B4480" t="s">
        <v>53</v>
      </c>
      <c r="C4480" t="s">
        <v>80</v>
      </c>
      <c r="D4480" t="s">
        <v>11</v>
      </c>
      <c r="E4480" t="s">
        <v>5</v>
      </c>
      <c r="F4480" s="19">
        <v>0.5</v>
      </c>
      <c r="G4480" s="25">
        <v>12</v>
      </c>
      <c r="H4480" s="19" t="str">
        <f t="shared" si="79"/>
        <v>Gilmerton Bridge Away from Va Beach Summer Friday 12</v>
      </c>
      <c r="I4480" s="11">
        <f>+Gilm!Q19</f>
        <v>988.53846153846155</v>
      </c>
    </row>
    <row r="4481" spans="1:9" x14ac:dyDescent="0.25">
      <c r="A4481" t="s">
        <v>66</v>
      </c>
      <c r="B4481" t="s">
        <v>53</v>
      </c>
      <c r="C4481" t="s">
        <v>80</v>
      </c>
      <c r="D4481" t="s">
        <v>11</v>
      </c>
      <c r="E4481" t="s">
        <v>5</v>
      </c>
      <c r="F4481" s="19">
        <v>0.54166666666666696</v>
      </c>
      <c r="G4481" s="25">
        <v>13</v>
      </c>
      <c r="H4481" s="19" t="str">
        <f t="shared" si="79"/>
        <v>Gilmerton Bridge Away from Va Beach Summer Friday 13</v>
      </c>
      <c r="I4481" s="14">
        <f>+Gilm!Q20</f>
        <v>1144.3846153846155</v>
      </c>
    </row>
    <row r="4482" spans="1:9" x14ac:dyDescent="0.25">
      <c r="A4482" t="s">
        <v>66</v>
      </c>
      <c r="B4482" t="s">
        <v>53</v>
      </c>
      <c r="C4482" t="s">
        <v>80</v>
      </c>
      <c r="D4482" t="s">
        <v>11</v>
      </c>
      <c r="E4482" t="s">
        <v>5</v>
      </c>
      <c r="F4482" s="19">
        <v>0.58333333333333304</v>
      </c>
      <c r="G4482" s="25">
        <v>14</v>
      </c>
      <c r="H4482" s="19" t="str">
        <f t="shared" si="79"/>
        <v>Gilmerton Bridge Away from Va Beach Summer Friday 14</v>
      </c>
      <c r="I4482" s="11">
        <f>+Gilm!Q21</f>
        <v>1426.2307692307693</v>
      </c>
    </row>
    <row r="4483" spans="1:9" x14ac:dyDescent="0.25">
      <c r="A4483" t="s">
        <v>66</v>
      </c>
      <c r="B4483" t="s">
        <v>53</v>
      </c>
      <c r="C4483" t="s">
        <v>80</v>
      </c>
      <c r="D4483" t="s">
        <v>11</v>
      </c>
      <c r="E4483" t="s">
        <v>5</v>
      </c>
      <c r="F4483" s="19">
        <v>0.625</v>
      </c>
      <c r="G4483" s="25">
        <v>15</v>
      </c>
      <c r="H4483" s="19" t="str">
        <f t="shared" si="79"/>
        <v>Gilmerton Bridge Away from Va Beach Summer Friday 15</v>
      </c>
      <c r="I4483" s="14">
        <f>+Gilm!Q22</f>
        <v>1606.6153846153845</v>
      </c>
    </row>
    <row r="4484" spans="1:9" x14ac:dyDescent="0.25">
      <c r="A4484" t="s">
        <v>66</v>
      </c>
      <c r="B4484" t="s">
        <v>53</v>
      </c>
      <c r="C4484" t="s">
        <v>80</v>
      </c>
      <c r="D4484" t="s">
        <v>11</v>
      </c>
      <c r="E4484" t="s">
        <v>5</v>
      </c>
      <c r="F4484" s="19">
        <v>0.66666666666666696</v>
      </c>
      <c r="G4484" s="25">
        <v>16</v>
      </c>
      <c r="H4484" s="19" t="str">
        <f t="shared" si="79"/>
        <v>Gilmerton Bridge Away from Va Beach Summer Friday 16</v>
      </c>
      <c r="I4484" s="11">
        <f>+Gilm!Q23</f>
        <v>1901.6153846153848</v>
      </c>
    </row>
    <row r="4485" spans="1:9" x14ac:dyDescent="0.25">
      <c r="A4485" t="s">
        <v>66</v>
      </c>
      <c r="B4485" t="s">
        <v>53</v>
      </c>
      <c r="C4485" t="s">
        <v>80</v>
      </c>
      <c r="D4485" t="s">
        <v>11</v>
      </c>
      <c r="E4485" t="s">
        <v>5</v>
      </c>
      <c r="F4485" s="19">
        <v>0.70833333333333304</v>
      </c>
      <c r="G4485" s="25">
        <v>17</v>
      </c>
      <c r="H4485" s="19" t="str">
        <f t="shared" si="79"/>
        <v>Gilmerton Bridge Away from Va Beach Summer Friday 17</v>
      </c>
      <c r="I4485" s="14">
        <f>+Gilm!Q24</f>
        <v>1935.6923076923076</v>
      </c>
    </row>
    <row r="4486" spans="1:9" x14ac:dyDescent="0.25">
      <c r="A4486" t="s">
        <v>66</v>
      </c>
      <c r="B4486" t="s">
        <v>53</v>
      </c>
      <c r="C4486" t="s">
        <v>80</v>
      </c>
      <c r="D4486" t="s">
        <v>11</v>
      </c>
      <c r="E4486" t="s">
        <v>5</v>
      </c>
      <c r="F4486" s="19">
        <v>0.75</v>
      </c>
      <c r="G4486" s="25">
        <v>18</v>
      </c>
      <c r="H4486" s="19" t="str">
        <f t="shared" si="79"/>
        <v>Gilmerton Bridge Away from Va Beach Summer Friday 18</v>
      </c>
      <c r="I4486" s="11">
        <f>+Gilm!Q25</f>
        <v>1483.6923076923076</v>
      </c>
    </row>
    <row r="4487" spans="1:9" x14ac:dyDescent="0.25">
      <c r="A4487" t="s">
        <v>66</v>
      </c>
      <c r="B4487" t="s">
        <v>53</v>
      </c>
      <c r="C4487" t="s">
        <v>80</v>
      </c>
      <c r="D4487" t="s">
        <v>11</v>
      </c>
      <c r="E4487" t="s">
        <v>5</v>
      </c>
      <c r="F4487" s="19">
        <v>0.79166666666666696</v>
      </c>
      <c r="G4487" s="25">
        <v>19</v>
      </c>
      <c r="H4487" s="19" t="str">
        <f t="shared" si="79"/>
        <v>Gilmerton Bridge Away from Va Beach Summer Friday 19</v>
      </c>
      <c r="I4487" s="14">
        <f>+Gilm!Q26</f>
        <v>959.69230769230762</v>
      </c>
    </row>
    <row r="4488" spans="1:9" x14ac:dyDescent="0.25">
      <c r="A4488" t="s">
        <v>66</v>
      </c>
      <c r="B4488" t="s">
        <v>53</v>
      </c>
      <c r="C4488" t="s">
        <v>80</v>
      </c>
      <c r="D4488" t="s">
        <v>11</v>
      </c>
      <c r="E4488" t="s">
        <v>5</v>
      </c>
      <c r="F4488" s="19">
        <v>0.83333333333333304</v>
      </c>
      <c r="G4488" s="25">
        <v>20</v>
      </c>
      <c r="H4488" s="19" t="str">
        <f t="shared" si="79"/>
        <v>Gilmerton Bridge Away from Va Beach Summer Friday 20</v>
      </c>
      <c r="I4488" s="11">
        <f>+Gilm!Q27</f>
        <v>853.92307692307691</v>
      </c>
    </row>
    <row r="4489" spans="1:9" x14ac:dyDescent="0.25">
      <c r="A4489" t="s">
        <v>66</v>
      </c>
      <c r="B4489" t="s">
        <v>53</v>
      </c>
      <c r="C4489" t="s">
        <v>80</v>
      </c>
      <c r="D4489" t="s">
        <v>11</v>
      </c>
      <c r="E4489" t="s">
        <v>5</v>
      </c>
      <c r="F4489" s="19">
        <v>0.875</v>
      </c>
      <c r="G4489" s="25">
        <v>21</v>
      </c>
      <c r="H4489" s="19" t="str">
        <f t="shared" si="79"/>
        <v>Gilmerton Bridge Away from Va Beach Summer Friday 21</v>
      </c>
      <c r="I4489" s="14">
        <f>+Gilm!Q28</f>
        <v>777.76923076923072</v>
      </c>
    </row>
    <row r="4490" spans="1:9" x14ac:dyDescent="0.25">
      <c r="A4490" t="s">
        <v>66</v>
      </c>
      <c r="B4490" t="s">
        <v>53</v>
      </c>
      <c r="C4490" t="s">
        <v>80</v>
      </c>
      <c r="D4490" t="s">
        <v>11</v>
      </c>
      <c r="E4490" t="s">
        <v>5</v>
      </c>
      <c r="F4490" s="19">
        <v>0.91666666666666696</v>
      </c>
      <c r="G4490" s="25">
        <v>22</v>
      </c>
      <c r="H4490" s="19" t="str">
        <f t="shared" si="79"/>
        <v>Gilmerton Bridge Away from Va Beach Summer Friday 22</v>
      </c>
      <c r="I4490" s="11">
        <f>+Gilm!Q29</f>
        <v>623.92307692307691</v>
      </c>
    </row>
    <row r="4491" spans="1:9" ht="15.75" thickBot="1" x14ac:dyDescent="0.3">
      <c r="A4491" t="s">
        <v>66</v>
      </c>
      <c r="B4491" t="s">
        <v>53</v>
      </c>
      <c r="C4491" t="s">
        <v>80</v>
      </c>
      <c r="D4491" t="s">
        <v>11</v>
      </c>
      <c r="E4491" t="s">
        <v>5</v>
      </c>
      <c r="F4491" s="19">
        <v>0.95833333333333304</v>
      </c>
      <c r="G4491" s="25">
        <v>23</v>
      </c>
      <c r="H4491" s="19" t="str">
        <f t="shared" si="79"/>
        <v>Gilmerton Bridge Away from Va Beach Summer Friday 23</v>
      </c>
      <c r="I4491" s="16">
        <f>+Gilm!Q30</f>
        <v>463.07692307692309</v>
      </c>
    </row>
    <row r="4492" spans="1:9" x14ac:dyDescent="0.25">
      <c r="A4492" t="s">
        <v>66</v>
      </c>
      <c r="B4492" t="s">
        <v>53</v>
      </c>
      <c r="C4492" t="s">
        <v>80</v>
      </c>
      <c r="D4492" t="s">
        <v>11</v>
      </c>
      <c r="E4492" t="s">
        <v>6</v>
      </c>
      <c r="F4492" s="19">
        <v>0</v>
      </c>
      <c r="G4492" s="25">
        <v>0</v>
      </c>
      <c r="H4492" s="19" t="str">
        <f t="shared" si="79"/>
        <v>Gilmerton Bridge Away from Va Beach Summer Saturday 0</v>
      </c>
      <c r="I4492" s="11">
        <f>+Gilm!R7</f>
        <v>300.38461538461536</v>
      </c>
    </row>
    <row r="4493" spans="1:9" x14ac:dyDescent="0.25">
      <c r="A4493" t="s">
        <v>66</v>
      </c>
      <c r="B4493" t="s">
        <v>53</v>
      </c>
      <c r="C4493" t="s">
        <v>80</v>
      </c>
      <c r="D4493" t="s">
        <v>11</v>
      </c>
      <c r="E4493" t="s">
        <v>6</v>
      </c>
      <c r="F4493" s="19">
        <v>4.1666666666666664E-2</v>
      </c>
      <c r="G4493" s="25">
        <v>1</v>
      </c>
      <c r="H4493" s="19" t="str">
        <f t="shared" si="79"/>
        <v>Gilmerton Bridge Away from Va Beach Summer Saturday 1</v>
      </c>
      <c r="I4493" s="14">
        <f>+Gilm!R8</f>
        <v>186.61538461538461</v>
      </c>
    </row>
    <row r="4494" spans="1:9" x14ac:dyDescent="0.25">
      <c r="A4494" t="s">
        <v>66</v>
      </c>
      <c r="B4494" t="s">
        <v>53</v>
      </c>
      <c r="C4494" t="s">
        <v>80</v>
      </c>
      <c r="D4494" t="s">
        <v>11</v>
      </c>
      <c r="E4494" t="s">
        <v>6</v>
      </c>
      <c r="F4494" s="19">
        <v>8.3333333333333329E-2</v>
      </c>
      <c r="G4494" s="25">
        <v>2</v>
      </c>
      <c r="H4494" s="19" t="str">
        <f t="shared" si="79"/>
        <v>Gilmerton Bridge Away from Va Beach Summer Saturday 2</v>
      </c>
      <c r="I4494" s="11">
        <f>+Gilm!R9</f>
        <v>145.92307692307693</v>
      </c>
    </row>
    <row r="4495" spans="1:9" x14ac:dyDescent="0.25">
      <c r="A4495" t="s">
        <v>66</v>
      </c>
      <c r="B4495" t="s">
        <v>53</v>
      </c>
      <c r="C4495" t="s">
        <v>80</v>
      </c>
      <c r="D4495" t="s">
        <v>11</v>
      </c>
      <c r="E4495" t="s">
        <v>6</v>
      </c>
      <c r="F4495" s="19">
        <v>0.125</v>
      </c>
      <c r="G4495" s="25">
        <v>3</v>
      </c>
      <c r="H4495" s="19" t="str">
        <f t="shared" si="79"/>
        <v>Gilmerton Bridge Away from Va Beach Summer Saturday 3</v>
      </c>
      <c r="I4495" s="14">
        <f>+Gilm!R10</f>
        <v>96.15384615384616</v>
      </c>
    </row>
    <row r="4496" spans="1:9" x14ac:dyDescent="0.25">
      <c r="A4496" t="s">
        <v>66</v>
      </c>
      <c r="B4496" t="s">
        <v>53</v>
      </c>
      <c r="C4496" t="s">
        <v>80</v>
      </c>
      <c r="D4496" t="s">
        <v>11</v>
      </c>
      <c r="E4496" t="s">
        <v>6</v>
      </c>
      <c r="F4496" s="19">
        <v>0.16666666666666699</v>
      </c>
      <c r="G4496" s="25">
        <v>4</v>
      </c>
      <c r="H4496" s="19" t="str">
        <f t="shared" si="79"/>
        <v>Gilmerton Bridge Away from Va Beach Summer Saturday 4</v>
      </c>
      <c r="I4496" s="11">
        <f>+Gilm!R11</f>
        <v>104.84615384615385</v>
      </c>
    </row>
    <row r="4497" spans="1:9" x14ac:dyDescent="0.25">
      <c r="A4497" t="s">
        <v>66</v>
      </c>
      <c r="B4497" t="s">
        <v>53</v>
      </c>
      <c r="C4497" t="s">
        <v>80</v>
      </c>
      <c r="D4497" t="s">
        <v>11</v>
      </c>
      <c r="E4497" t="s">
        <v>6</v>
      </c>
      <c r="F4497" s="19">
        <v>0.20833333333333301</v>
      </c>
      <c r="G4497" s="25">
        <v>5</v>
      </c>
      <c r="H4497" s="19" t="str">
        <f t="shared" si="79"/>
        <v>Gilmerton Bridge Away from Va Beach Summer Saturday 5</v>
      </c>
      <c r="I4497" s="14">
        <f>+Gilm!R12</f>
        <v>200.92307692307691</v>
      </c>
    </row>
    <row r="4498" spans="1:9" x14ac:dyDescent="0.25">
      <c r="A4498" t="s">
        <v>66</v>
      </c>
      <c r="B4498" t="s">
        <v>53</v>
      </c>
      <c r="C4498" t="s">
        <v>80</v>
      </c>
      <c r="D4498" t="s">
        <v>11</v>
      </c>
      <c r="E4498" t="s">
        <v>6</v>
      </c>
      <c r="F4498" s="19">
        <v>0.25</v>
      </c>
      <c r="G4498" s="25">
        <v>6</v>
      </c>
      <c r="H4498" s="19" t="str">
        <f t="shared" si="79"/>
        <v>Gilmerton Bridge Away from Va Beach Summer Saturday 6</v>
      </c>
      <c r="I4498" s="11">
        <f>+Gilm!R13</f>
        <v>309.69230769230768</v>
      </c>
    </row>
    <row r="4499" spans="1:9" x14ac:dyDescent="0.25">
      <c r="A4499" t="s">
        <v>66</v>
      </c>
      <c r="B4499" t="s">
        <v>53</v>
      </c>
      <c r="C4499" t="s">
        <v>80</v>
      </c>
      <c r="D4499" t="s">
        <v>11</v>
      </c>
      <c r="E4499" t="s">
        <v>6</v>
      </c>
      <c r="F4499" s="19">
        <v>0.29166666666666702</v>
      </c>
      <c r="G4499" s="25">
        <v>7</v>
      </c>
      <c r="H4499" s="19" t="str">
        <f t="shared" si="79"/>
        <v>Gilmerton Bridge Away from Va Beach Summer Saturday 7</v>
      </c>
      <c r="I4499" s="14">
        <f>+Gilm!R14</f>
        <v>406.84615384615387</v>
      </c>
    </row>
    <row r="4500" spans="1:9" x14ac:dyDescent="0.25">
      <c r="A4500" t="s">
        <v>66</v>
      </c>
      <c r="B4500" t="s">
        <v>53</v>
      </c>
      <c r="C4500" t="s">
        <v>80</v>
      </c>
      <c r="D4500" t="s">
        <v>11</v>
      </c>
      <c r="E4500" t="s">
        <v>6</v>
      </c>
      <c r="F4500" s="19">
        <v>0.33333333333333298</v>
      </c>
      <c r="G4500" s="25">
        <v>8</v>
      </c>
      <c r="H4500" s="19" t="str">
        <f t="shared" si="79"/>
        <v>Gilmerton Bridge Away from Va Beach Summer Saturday 8</v>
      </c>
      <c r="I4500" s="11">
        <f>+Gilm!R15</f>
        <v>516.69230769230774</v>
      </c>
    </row>
    <row r="4501" spans="1:9" x14ac:dyDescent="0.25">
      <c r="A4501" t="s">
        <v>66</v>
      </c>
      <c r="B4501" t="s">
        <v>53</v>
      </c>
      <c r="C4501" t="s">
        <v>80</v>
      </c>
      <c r="D4501" t="s">
        <v>11</v>
      </c>
      <c r="E4501" t="s">
        <v>6</v>
      </c>
      <c r="F4501" s="19">
        <v>0.375</v>
      </c>
      <c r="G4501" s="25">
        <v>9</v>
      </c>
      <c r="H4501" s="19" t="str">
        <f t="shared" ref="H4501:H4564" si="80">+CONCATENATE(A4501," ",C4501," ",D4501," ",E4501," ",G4501)</f>
        <v>Gilmerton Bridge Away from Va Beach Summer Saturday 9</v>
      </c>
      <c r="I4501" s="14">
        <f>+Gilm!R16</f>
        <v>636.23076923076917</v>
      </c>
    </row>
    <row r="4502" spans="1:9" x14ac:dyDescent="0.25">
      <c r="A4502" t="s">
        <v>66</v>
      </c>
      <c r="B4502" t="s">
        <v>53</v>
      </c>
      <c r="C4502" t="s">
        <v>80</v>
      </c>
      <c r="D4502" t="s">
        <v>11</v>
      </c>
      <c r="E4502" t="s">
        <v>6</v>
      </c>
      <c r="F4502" s="19">
        <v>0.41666666666666702</v>
      </c>
      <c r="G4502" s="25">
        <v>10</v>
      </c>
      <c r="H4502" s="19" t="str">
        <f t="shared" si="80"/>
        <v>Gilmerton Bridge Away from Va Beach Summer Saturday 10</v>
      </c>
      <c r="I4502" s="11">
        <f>+Gilm!R17</f>
        <v>834.30769230769238</v>
      </c>
    </row>
    <row r="4503" spans="1:9" x14ac:dyDescent="0.25">
      <c r="A4503" t="s">
        <v>66</v>
      </c>
      <c r="B4503" t="s">
        <v>53</v>
      </c>
      <c r="C4503" t="s">
        <v>80</v>
      </c>
      <c r="D4503" t="s">
        <v>11</v>
      </c>
      <c r="E4503" t="s">
        <v>6</v>
      </c>
      <c r="F4503" s="19">
        <v>0.45833333333333298</v>
      </c>
      <c r="G4503" s="25">
        <v>11</v>
      </c>
      <c r="H4503" s="19" t="str">
        <f t="shared" si="80"/>
        <v>Gilmerton Bridge Away from Va Beach Summer Saturday 11</v>
      </c>
      <c r="I4503" s="14">
        <f>+Gilm!R18</f>
        <v>997.23076923076917</v>
      </c>
    </row>
    <row r="4504" spans="1:9" x14ac:dyDescent="0.25">
      <c r="A4504" t="s">
        <v>66</v>
      </c>
      <c r="B4504" t="s">
        <v>53</v>
      </c>
      <c r="C4504" t="s">
        <v>80</v>
      </c>
      <c r="D4504" t="s">
        <v>11</v>
      </c>
      <c r="E4504" t="s">
        <v>6</v>
      </c>
      <c r="F4504" s="19">
        <v>0.5</v>
      </c>
      <c r="G4504" s="25">
        <v>12</v>
      </c>
      <c r="H4504" s="19" t="str">
        <f t="shared" si="80"/>
        <v>Gilmerton Bridge Away from Va Beach Summer Saturday 12</v>
      </c>
      <c r="I4504" s="11">
        <f>+Gilm!R19</f>
        <v>1113.3076923076924</v>
      </c>
    </row>
    <row r="4505" spans="1:9" x14ac:dyDescent="0.25">
      <c r="A4505" t="s">
        <v>66</v>
      </c>
      <c r="B4505" t="s">
        <v>53</v>
      </c>
      <c r="C4505" t="s">
        <v>80</v>
      </c>
      <c r="D4505" t="s">
        <v>11</v>
      </c>
      <c r="E4505" t="s">
        <v>6</v>
      </c>
      <c r="F4505" s="19">
        <v>0.54166666666666696</v>
      </c>
      <c r="G4505" s="25">
        <v>13</v>
      </c>
      <c r="H4505" s="19" t="str">
        <f t="shared" si="80"/>
        <v>Gilmerton Bridge Away from Va Beach Summer Saturday 13</v>
      </c>
      <c r="I4505" s="14">
        <f>+Gilm!R20</f>
        <v>1088.0769230769231</v>
      </c>
    </row>
    <row r="4506" spans="1:9" x14ac:dyDescent="0.25">
      <c r="A4506" t="s">
        <v>66</v>
      </c>
      <c r="B4506" t="s">
        <v>53</v>
      </c>
      <c r="C4506" t="s">
        <v>80</v>
      </c>
      <c r="D4506" t="s">
        <v>11</v>
      </c>
      <c r="E4506" t="s">
        <v>6</v>
      </c>
      <c r="F4506" s="19">
        <v>0.58333333333333304</v>
      </c>
      <c r="G4506" s="25">
        <v>14</v>
      </c>
      <c r="H4506" s="19" t="str">
        <f t="shared" si="80"/>
        <v>Gilmerton Bridge Away from Va Beach Summer Saturday 14</v>
      </c>
      <c r="I4506" s="11">
        <f>+Gilm!R21</f>
        <v>1068.4615384615386</v>
      </c>
    </row>
    <row r="4507" spans="1:9" x14ac:dyDescent="0.25">
      <c r="A4507" t="s">
        <v>66</v>
      </c>
      <c r="B4507" t="s">
        <v>53</v>
      </c>
      <c r="C4507" t="s">
        <v>80</v>
      </c>
      <c r="D4507" t="s">
        <v>11</v>
      </c>
      <c r="E4507" t="s">
        <v>6</v>
      </c>
      <c r="F4507" s="19">
        <v>0.625</v>
      </c>
      <c r="G4507" s="25">
        <v>15</v>
      </c>
      <c r="H4507" s="19" t="str">
        <f t="shared" si="80"/>
        <v>Gilmerton Bridge Away from Va Beach Summer Saturday 15</v>
      </c>
      <c r="I4507" s="14">
        <f>+Gilm!R22</f>
        <v>1008.3076923076924</v>
      </c>
    </row>
    <row r="4508" spans="1:9" x14ac:dyDescent="0.25">
      <c r="A4508" t="s">
        <v>66</v>
      </c>
      <c r="B4508" t="s">
        <v>53</v>
      </c>
      <c r="C4508" t="s">
        <v>80</v>
      </c>
      <c r="D4508" t="s">
        <v>11</v>
      </c>
      <c r="E4508" t="s">
        <v>6</v>
      </c>
      <c r="F4508" s="19">
        <v>0.66666666666666696</v>
      </c>
      <c r="G4508" s="25">
        <v>16</v>
      </c>
      <c r="H4508" s="19" t="str">
        <f t="shared" si="80"/>
        <v>Gilmerton Bridge Away from Va Beach Summer Saturday 16</v>
      </c>
      <c r="I4508" s="11">
        <f>+Gilm!R23</f>
        <v>1033.8461538461538</v>
      </c>
    </row>
    <row r="4509" spans="1:9" x14ac:dyDescent="0.25">
      <c r="A4509" t="s">
        <v>66</v>
      </c>
      <c r="B4509" t="s">
        <v>53</v>
      </c>
      <c r="C4509" t="s">
        <v>80</v>
      </c>
      <c r="D4509" t="s">
        <v>11</v>
      </c>
      <c r="E4509" t="s">
        <v>6</v>
      </c>
      <c r="F4509" s="19">
        <v>0.70833333333333304</v>
      </c>
      <c r="G4509" s="25">
        <v>17</v>
      </c>
      <c r="H4509" s="19" t="str">
        <f t="shared" si="80"/>
        <v>Gilmerton Bridge Away from Va Beach Summer Saturday 17</v>
      </c>
      <c r="I4509" s="14">
        <f>+Gilm!R24</f>
        <v>1022.1538461538462</v>
      </c>
    </row>
    <row r="4510" spans="1:9" x14ac:dyDescent="0.25">
      <c r="A4510" t="s">
        <v>66</v>
      </c>
      <c r="B4510" t="s">
        <v>53</v>
      </c>
      <c r="C4510" t="s">
        <v>80</v>
      </c>
      <c r="D4510" t="s">
        <v>11</v>
      </c>
      <c r="E4510" t="s">
        <v>6</v>
      </c>
      <c r="F4510" s="19">
        <v>0.75</v>
      </c>
      <c r="G4510" s="25">
        <v>18</v>
      </c>
      <c r="H4510" s="19" t="str">
        <f t="shared" si="80"/>
        <v>Gilmerton Bridge Away from Va Beach Summer Saturday 18</v>
      </c>
      <c r="I4510" s="11">
        <f>+Gilm!R25</f>
        <v>953.69230769230762</v>
      </c>
    </row>
    <row r="4511" spans="1:9" x14ac:dyDescent="0.25">
      <c r="A4511" t="s">
        <v>66</v>
      </c>
      <c r="B4511" t="s">
        <v>53</v>
      </c>
      <c r="C4511" t="s">
        <v>80</v>
      </c>
      <c r="D4511" t="s">
        <v>11</v>
      </c>
      <c r="E4511" t="s">
        <v>6</v>
      </c>
      <c r="F4511" s="19">
        <v>0.79166666666666696</v>
      </c>
      <c r="G4511" s="25">
        <v>19</v>
      </c>
      <c r="H4511" s="19" t="str">
        <f t="shared" si="80"/>
        <v>Gilmerton Bridge Away from Va Beach Summer Saturday 19</v>
      </c>
      <c r="I4511" s="14">
        <f>+Gilm!R26</f>
        <v>843.61538461538464</v>
      </c>
    </row>
    <row r="4512" spans="1:9" x14ac:dyDescent="0.25">
      <c r="A4512" t="s">
        <v>66</v>
      </c>
      <c r="B4512" t="s">
        <v>53</v>
      </c>
      <c r="C4512" t="s">
        <v>80</v>
      </c>
      <c r="D4512" t="s">
        <v>11</v>
      </c>
      <c r="E4512" t="s">
        <v>6</v>
      </c>
      <c r="F4512" s="19">
        <v>0.83333333333333304</v>
      </c>
      <c r="G4512" s="25">
        <v>20</v>
      </c>
      <c r="H4512" s="19" t="str">
        <f t="shared" si="80"/>
        <v>Gilmerton Bridge Away from Va Beach Summer Saturday 20</v>
      </c>
      <c r="I4512" s="11">
        <f>+Gilm!R27</f>
        <v>776.69230769230785</v>
      </c>
    </row>
    <row r="4513" spans="1:9" x14ac:dyDescent="0.25">
      <c r="A4513" t="s">
        <v>66</v>
      </c>
      <c r="B4513" t="s">
        <v>53</v>
      </c>
      <c r="C4513" t="s">
        <v>80</v>
      </c>
      <c r="D4513" t="s">
        <v>11</v>
      </c>
      <c r="E4513" t="s">
        <v>6</v>
      </c>
      <c r="F4513" s="19">
        <v>0.875</v>
      </c>
      <c r="G4513" s="25">
        <v>21</v>
      </c>
      <c r="H4513" s="19" t="str">
        <f t="shared" si="80"/>
        <v>Gilmerton Bridge Away from Va Beach Summer Saturday 21</v>
      </c>
      <c r="I4513" s="14">
        <f>+Gilm!R28</f>
        <v>707.84615384615381</v>
      </c>
    </row>
    <row r="4514" spans="1:9" x14ac:dyDescent="0.25">
      <c r="A4514" t="s">
        <v>66</v>
      </c>
      <c r="B4514" t="s">
        <v>53</v>
      </c>
      <c r="C4514" t="s">
        <v>80</v>
      </c>
      <c r="D4514" t="s">
        <v>11</v>
      </c>
      <c r="E4514" t="s">
        <v>6</v>
      </c>
      <c r="F4514" s="19">
        <v>0.91666666666666696</v>
      </c>
      <c r="G4514" s="25">
        <v>22</v>
      </c>
      <c r="H4514" s="19" t="str">
        <f t="shared" si="80"/>
        <v>Gilmerton Bridge Away from Va Beach Summer Saturday 22</v>
      </c>
      <c r="I4514" s="11">
        <f>+Gilm!R29</f>
        <v>565</v>
      </c>
    </row>
    <row r="4515" spans="1:9" ht="15.75" thickBot="1" x14ac:dyDescent="0.3">
      <c r="A4515" t="s">
        <v>66</v>
      </c>
      <c r="B4515" t="s">
        <v>53</v>
      </c>
      <c r="C4515" t="s">
        <v>80</v>
      </c>
      <c r="D4515" t="s">
        <v>11</v>
      </c>
      <c r="E4515" t="s">
        <v>6</v>
      </c>
      <c r="F4515" s="19">
        <v>0.95833333333333304</v>
      </c>
      <c r="G4515" s="25">
        <v>23</v>
      </c>
      <c r="H4515" s="19" t="str">
        <f t="shared" si="80"/>
        <v>Gilmerton Bridge Away from Va Beach Summer Saturday 23</v>
      </c>
      <c r="I4515" s="16">
        <f>+Gilm!R30</f>
        <v>457.53846153846155</v>
      </c>
    </row>
    <row r="4516" spans="1:9" x14ac:dyDescent="0.25">
      <c r="A4516" t="s">
        <v>66</v>
      </c>
      <c r="B4516" t="s">
        <v>53</v>
      </c>
      <c r="C4516" t="s">
        <v>80</v>
      </c>
      <c r="D4516" t="s">
        <v>11</v>
      </c>
      <c r="E4516" t="s">
        <v>7</v>
      </c>
      <c r="F4516" s="19">
        <v>0</v>
      </c>
      <c r="G4516" s="25">
        <v>0</v>
      </c>
      <c r="H4516" s="19" t="str">
        <f t="shared" si="80"/>
        <v>Gilmerton Bridge Away from Va Beach Summer Sunday 0</v>
      </c>
      <c r="I4516" s="13">
        <f>+Gilm!S7</f>
        <v>297.07692307692304</v>
      </c>
    </row>
    <row r="4517" spans="1:9" x14ac:dyDescent="0.25">
      <c r="A4517" t="s">
        <v>66</v>
      </c>
      <c r="B4517" t="s">
        <v>53</v>
      </c>
      <c r="C4517" t="s">
        <v>80</v>
      </c>
      <c r="D4517" t="s">
        <v>11</v>
      </c>
      <c r="E4517" t="s">
        <v>7</v>
      </c>
      <c r="F4517" s="19">
        <v>4.1666666666666664E-2</v>
      </c>
      <c r="G4517" s="25">
        <v>1</v>
      </c>
      <c r="H4517" s="19" t="str">
        <f t="shared" si="80"/>
        <v>Gilmerton Bridge Away from Va Beach Summer Sunday 1</v>
      </c>
      <c r="I4517" s="15">
        <f>+Gilm!S8</f>
        <v>194.07692307692307</v>
      </c>
    </row>
    <row r="4518" spans="1:9" x14ac:dyDescent="0.25">
      <c r="A4518" t="s">
        <v>66</v>
      </c>
      <c r="B4518" t="s">
        <v>53</v>
      </c>
      <c r="C4518" t="s">
        <v>80</v>
      </c>
      <c r="D4518" t="s">
        <v>11</v>
      </c>
      <c r="E4518" t="s">
        <v>7</v>
      </c>
      <c r="F4518" s="19">
        <v>8.3333333333333329E-2</v>
      </c>
      <c r="G4518" s="25">
        <v>2</v>
      </c>
      <c r="H4518" s="19" t="str">
        <f t="shared" si="80"/>
        <v>Gilmerton Bridge Away from Va Beach Summer Sunday 2</v>
      </c>
      <c r="I4518" s="13">
        <f>+Gilm!S9</f>
        <v>166.30769230769232</v>
      </c>
    </row>
    <row r="4519" spans="1:9" x14ac:dyDescent="0.25">
      <c r="A4519" t="s">
        <v>66</v>
      </c>
      <c r="B4519" t="s">
        <v>53</v>
      </c>
      <c r="C4519" t="s">
        <v>80</v>
      </c>
      <c r="D4519" t="s">
        <v>11</v>
      </c>
      <c r="E4519" t="s">
        <v>7</v>
      </c>
      <c r="F4519" s="19">
        <v>0.125</v>
      </c>
      <c r="G4519" s="25">
        <v>3</v>
      </c>
      <c r="H4519" s="19" t="str">
        <f t="shared" si="80"/>
        <v>Gilmerton Bridge Away from Va Beach Summer Sunday 3</v>
      </c>
      <c r="I4519" s="15">
        <f>+Gilm!S10</f>
        <v>93.230769230769226</v>
      </c>
    </row>
    <row r="4520" spans="1:9" x14ac:dyDescent="0.25">
      <c r="A4520" t="s">
        <v>66</v>
      </c>
      <c r="B4520" t="s">
        <v>53</v>
      </c>
      <c r="C4520" t="s">
        <v>80</v>
      </c>
      <c r="D4520" t="s">
        <v>11</v>
      </c>
      <c r="E4520" t="s">
        <v>7</v>
      </c>
      <c r="F4520" s="19">
        <v>0.16666666666666699</v>
      </c>
      <c r="G4520" s="25">
        <v>4</v>
      </c>
      <c r="H4520" s="19" t="str">
        <f t="shared" si="80"/>
        <v>Gilmerton Bridge Away from Va Beach Summer Sunday 4</v>
      </c>
      <c r="I4520" s="13">
        <f>+Gilm!S11</f>
        <v>70.84615384615384</v>
      </c>
    </row>
    <row r="4521" spans="1:9" x14ac:dyDescent="0.25">
      <c r="A4521" t="s">
        <v>66</v>
      </c>
      <c r="B4521" t="s">
        <v>53</v>
      </c>
      <c r="C4521" t="s">
        <v>80</v>
      </c>
      <c r="D4521" t="s">
        <v>11</v>
      </c>
      <c r="E4521" t="s">
        <v>7</v>
      </c>
      <c r="F4521" s="19">
        <v>0.20833333333333301</v>
      </c>
      <c r="G4521" s="25">
        <v>5</v>
      </c>
      <c r="H4521" s="19" t="str">
        <f t="shared" si="80"/>
        <v>Gilmerton Bridge Away from Va Beach Summer Sunday 5</v>
      </c>
      <c r="I4521" s="15">
        <f>+Gilm!S12</f>
        <v>97.615384615384613</v>
      </c>
    </row>
    <row r="4522" spans="1:9" x14ac:dyDescent="0.25">
      <c r="A4522" t="s">
        <v>66</v>
      </c>
      <c r="B4522" t="s">
        <v>53</v>
      </c>
      <c r="C4522" t="s">
        <v>80</v>
      </c>
      <c r="D4522" t="s">
        <v>11</v>
      </c>
      <c r="E4522" t="s">
        <v>7</v>
      </c>
      <c r="F4522" s="19">
        <v>0.25</v>
      </c>
      <c r="G4522" s="25">
        <v>6</v>
      </c>
      <c r="H4522" s="19" t="str">
        <f t="shared" si="80"/>
        <v>Gilmerton Bridge Away from Va Beach Summer Sunday 6</v>
      </c>
      <c r="I4522" s="13">
        <f>+Gilm!S13</f>
        <v>178.07692307692309</v>
      </c>
    </row>
    <row r="4523" spans="1:9" x14ac:dyDescent="0.25">
      <c r="A4523" t="s">
        <v>66</v>
      </c>
      <c r="B4523" t="s">
        <v>53</v>
      </c>
      <c r="C4523" t="s">
        <v>80</v>
      </c>
      <c r="D4523" t="s">
        <v>11</v>
      </c>
      <c r="E4523" t="s">
        <v>7</v>
      </c>
      <c r="F4523" s="19">
        <v>0.29166666666666702</v>
      </c>
      <c r="G4523" s="25">
        <v>7</v>
      </c>
      <c r="H4523" s="19" t="str">
        <f t="shared" si="80"/>
        <v>Gilmerton Bridge Away from Va Beach Summer Sunday 7</v>
      </c>
      <c r="I4523" s="15">
        <f>+Gilm!S14</f>
        <v>275.61538461538464</v>
      </c>
    </row>
    <row r="4524" spans="1:9" x14ac:dyDescent="0.25">
      <c r="A4524" t="s">
        <v>66</v>
      </c>
      <c r="B4524" t="s">
        <v>53</v>
      </c>
      <c r="C4524" t="s">
        <v>80</v>
      </c>
      <c r="D4524" t="s">
        <v>11</v>
      </c>
      <c r="E4524" t="s">
        <v>7</v>
      </c>
      <c r="F4524" s="19">
        <v>0.33333333333333298</v>
      </c>
      <c r="G4524" s="25">
        <v>8</v>
      </c>
      <c r="H4524" s="19" t="str">
        <f t="shared" si="80"/>
        <v>Gilmerton Bridge Away from Va Beach Summer Sunday 8</v>
      </c>
      <c r="I4524" s="13">
        <f>+Gilm!S15</f>
        <v>311.69230769230774</v>
      </c>
    </row>
    <row r="4525" spans="1:9" x14ac:dyDescent="0.25">
      <c r="A4525" t="s">
        <v>66</v>
      </c>
      <c r="B4525" t="s">
        <v>53</v>
      </c>
      <c r="C4525" t="s">
        <v>80</v>
      </c>
      <c r="D4525" t="s">
        <v>11</v>
      </c>
      <c r="E4525" t="s">
        <v>7</v>
      </c>
      <c r="F4525" s="19">
        <v>0.375</v>
      </c>
      <c r="G4525" s="25">
        <v>9</v>
      </c>
      <c r="H4525" s="19" t="str">
        <f t="shared" si="80"/>
        <v>Gilmerton Bridge Away from Va Beach Summer Sunday 9</v>
      </c>
      <c r="I4525" s="15">
        <f>+Gilm!S16</f>
        <v>469.46153846153845</v>
      </c>
    </row>
    <row r="4526" spans="1:9" x14ac:dyDescent="0.25">
      <c r="A4526" t="s">
        <v>66</v>
      </c>
      <c r="B4526" t="s">
        <v>53</v>
      </c>
      <c r="C4526" t="s">
        <v>80</v>
      </c>
      <c r="D4526" t="s">
        <v>11</v>
      </c>
      <c r="E4526" t="s">
        <v>7</v>
      </c>
      <c r="F4526" s="19">
        <v>0.41666666666666702</v>
      </c>
      <c r="G4526" s="25">
        <v>10</v>
      </c>
      <c r="H4526" s="19" t="str">
        <f t="shared" si="80"/>
        <v>Gilmerton Bridge Away from Va Beach Summer Sunday 10</v>
      </c>
      <c r="I4526" s="13">
        <f>+Gilm!S17</f>
        <v>638.76923076923083</v>
      </c>
    </row>
    <row r="4527" spans="1:9" x14ac:dyDescent="0.25">
      <c r="A4527" t="s">
        <v>66</v>
      </c>
      <c r="B4527" t="s">
        <v>53</v>
      </c>
      <c r="C4527" t="s">
        <v>80</v>
      </c>
      <c r="D4527" t="s">
        <v>11</v>
      </c>
      <c r="E4527" t="s">
        <v>7</v>
      </c>
      <c r="F4527" s="19">
        <v>0.45833333333333298</v>
      </c>
      <c r="G4527" s="25">
        <v>11</v>
      </c>
      <c r="H4527" s="19" t="str">
        <f t="shared" si="80"/>
        <v>Gilmerton Bridge Away from Va Beach Summer Sunday 11</v>
      </c>
      <c r="I4527" s="15">
        <f>+Gilm!S18</f>
        <v>653.61538461538453</v>
      </c>
    </row>
    <row r="4528" spans="1:9" x14ac:dyDescent="0.25">
      <c r="A4528" t="s">
        <v>66</v>
      </c>
      <c r="B4528" t="s">
        <v>53</v>
      </c>
      <c r="C4528" t="s">
        <v>80</v>
      </c>
      <c r="D4528" t="s">
        <v>11</v>
      </c>
      <c r="E4528" t="s">
        <v>7</v>
      </c>
      <c r="F4528" s="19">
        <v>0.5</v>
      </c>
      <c r="G4528" s="25">
        <v>12</v>
      </c>
      <c r="H4528" s="19" t="str">
        <f t="shared" si="80"/>
        <v>Gilmerton Bridge Away from Va Beach Summer Sunday 12</v>
      </c>
      <c r="I4528" s="13">
        <f>+Gilm!S19</f>
        <v>750.07692307692309</v>
      </c>
    </row>
    <row r="4529" spans="1:9" x14ac:dyDescent="0.25">
      <c r="A4529" t="s">
        <v>66</v>
      </c>
      <c r="B4529" t="s">
        <v>53</v>
      </c>
      <c r="C4529" t="s">
        <v>80</v>
      </c>
      <c r="D4529" t="s">
        <v>11</v>
      </c>
      <c r="E4529" t="s">
        <v>7</v>
      </c>
      <c r="F4529" s="19">
        <v>0.54166666666666696</v>
      </c>
      <c r="G4529" s="25">
        <v>13</v>
      </c>
      <c r="H4529" s="19" t="str">
        <f t="shared" si="80"/>
        <v>Gilmerton Bridge Away from Va Beach Summer Sunday 13</v>
      </c>
      <c r="I4529" s="15">
        <f>+Gilm!S20</f>
        <v>894.30769230769226</v>
      </c>
    </row>
    <row r="4530" spans="1:9" x14ac:dyDescent="0.25">
      <c r="A4530" t="s">
        <v>66</v>
      </c>
      <c r="B4530" t="s">
        <v>53</v>
      </c>
      <c r="C4530" t="s">
        <v>80</v>
      </c>
      <c r="D4530" t="s">
        <v>11</v>
      </c>
      <c r="E4530" t="s">
        <v>7</v>
      </c>
      <c r="F4530" s="19">
        <v>0.58333333333333304</v>
      </c>
      <c r="G4530" s="25">
        <v>14</v>
      </c>
      <c r="H4530" s="19" t="str">
        <f t="shared" si="80"/>
        <v>Gilmerton Bridge Away from Va Beach Summer Sunday 14</v>
      </c>
      <c r="I4530" s="13">
        <f>+Gilm!S21</f>
        <v>918.30769230769238</v>
      </c>
    </row>
    <row r="4531" spans="1:9" x14ac:dyDescent="0.25">
      <c r="A4531" t="s">
        <v>66</v>
      </c>
      <c r="B4531" t="s">
        <v>53</v>
      </c>
      <c r="C4531" t="s">
        <v>80</v>
      </c>
      <c r="D4531" t="s">
        <v>11</v>
      </c>
      <c r="E4531" t="s">
        <v>7</v>
      </c>
      <c r="F4531" s="19">
        <v>0.625</v>
      </c>
      <c r="G4531" s="25">
        <v>15</v>
      </c>
      <c r="H4531" s="19" t="str">
        <f t="shared" si="80"/>
        <v>Gilmerton Bridge Away from Va Beach Summer Sunday 15</v>
      </c>
      <c r="I4531" s="15">
        <f>+Gilm!S22</f>
        <v>861.53846153846166</v>
      </c>
    </row>
    <row r="4532" spans="1:9" x14ac:dyDescent="0.25">
      <c r="A4532" t="s">
        <v>66</v>
      </c>
      <c r="B4532" t="s">
        <v>53</v>
      </c>
      <c r="C4532" t="s">
        <v>80</v>
      </c>
      <c r="D4532" t="s">
        <v>11</v>
      </c>
      <c r="E4532" t="s">
        <v>7</v>
      </c>
      <c r="F4532" s="19">
        <v>0.66666666666666696</v>
      </c>
      <c r="G4532" s="25">
        <v>16</v>
      </c>
      <c r="H4532" s="19" t="str">
        <f t="shared" si="80"/>
        <v>Gilmerton Bridge Away from Va Beach Summer Sunday 16</v>
      </c>
      <c r="I4532" s="13">
        <f>+Gilm!S23</f>
        <v>866.15384615384619</v>
      </c>
    </row>
    <row r="4533" spans="1:9" x14ac:dyDescent="0.25">
      <c r="A4533" t="s">
        <v>66</v>
      </c>
      <c r="B4533" t="s">
        <v>53</v>
      </c>
      <c r="C4533" t="s">
        <v>80</v>
      </c>
      <c r="D4533" t="s">
        <v>11</v>
      </c>
      <c r="E4533" t="s">
        <v>7</v>
      </c>
      <c r="F4533" s="19">
        <v>0.70833333333333304</v>
      </c>
      <c r="G4533" s="25">
        <v>17</v>
      </c>
      <c r="H4533" s="19" t="str">
        <f t="shared" si="80"/>
        <v>Gilmerton Bridge Away from Va Beach Summer Sunday 17</v>
      </c>
      <c r="I4533" s="15">
        <f>+Gilm!S24</f>
        <v>856.15384615384619</v>
      </c>
    </row>
    <row r="4534" spans="1:9" x14ac:dyDescent="0.25">
      <c r="A4534" t="s">
        <v>66</v>
      </c>
      <c r="B4534" t="s">
        <v>53</v>
      </c>
      <c r="C4534" t="s">
        <v>80</v>
      </c>
      <c r="D4534" t="s">
        <v>11</v>
      </c>
      <c r="E4534" t="s">
        <v>7</v>
      </c>
      <c r="F4534" s="19">
        <v>0.75</v>
      </c>
      <c r="G4534" s="25">
        <v>18</v>
      </c>
      <c r="H4534" s="19" t="str">
        <f t="shared" si="80"/>
        <v>Gilmerton Bridge Away from Va Beach Summer Sunday 18</v>
      </c>
      <c r="I4534" s="13">
        <f>+Gilm!S25</f>
        <v>819</v>
      </c>
    </row>
    <row r="4535" spans="1:9" x14ac:dyDescent="0.25">
      <c r="A4535" t="s">
        <v>66</v>
      </c>
      <c r="B4535" t="s">
        <v>53</v>
      </c>
      <c r="C4535" t="s">
        <v>80</v>
      </c>
      <c r="D4535" t="s">
        <v>11</v>
      </c>
      <c r="E4535" t="s">
        <v>7</v>
      </c>
      <c r="F4535" s="19">
        <v>0.79166666666666696</v>
      </c>
      <c r="G4535" s="25">
        <v>19</v>
      </c>
      <c r="H4535" s="19" t="str">
        <f t="shared" si="80"/>
        <v>Gilmerton Bridge Away from Va Beach Summer Sunday 19</v>
      </c>
      <c r="I4535" s="15">
        <f>+Gilm!S26</f>
        <v>687.46153846153845</v>
      </c>
    </row>
    <row r="4536" spans="1:9" x14ac:dyDescent="0.25">
      <c r="A4536" t="s">
        <v>66</v>
      </c>
      <c r="B4536" t="s">
        <v>53</v>
      </c>
      <c r="C4536" t="s">
        <v>80</v>
      </c>
      <c r="D4536" t="s">
        <v>11</v>
      </c>
      <c r="E4536" t="s">
        <v>7</v>
      </c>
      <c r="F4536" s="19">
        <v>0.83333333333333304</v>
      </c>
      <c r="G4536" s="25">
        <v>20</v>
      </c>
      <c r="H4536" s="19" t="str">
        <f t="shared" si="80"/>
        <v>Gilmerton Bridge Away from Va Beach Summer Sunday 20</v>
      </c>
      <c r="I4536" s="13">
        <f>+Gilm!S27</f>
        <v>632.15384615384619</v>
      </c>
    </row>
    <row r="4537" spans="1:9" x14ac:dyDescent="0.25">
      <c r="A4537" t="s">
        <v>66</v>
      </c>
      <c r="B4537" t="s">
        <v>53</v>
      </c>
      <c r="C4537" t="s">
        <v>80</v>
      </c>
      <c r="D4537" t="s">
        <v>11</v>
      </c>
      <c r="E4537" t="s">
        <v>7</v>
      </c>
      <c r="F4537" s="19">
        <v>0.875</v>
      </c>
      <c r="G4537" s="25">
        <v>21</v>
      </c>
      <c r="H4537" s="19" t="str">
        <f t="shared" si="80"/>
        <v>Gilmerton Bridge Away from Va Beach Summer Sunday 21</v>
      </c>
      <c r="I4537" s="15">
        <f>+Gilm!S28</f>
        <v>513.07692307692309</v>
      </c>
    </row>
    <row r="4538" spans="1:9" x14ac:dyDescent="0.25">
      <c r="A4538" t="s">
        <v>66</v>
      </c>
      <c r="B4538" t="s">
        <v>53</v>
      </c>
      <c r="C4538" t="s">
        <v>80</v>
      </c>
      <c r="D4538" t="s">
        <v>11</v>
      </c>
      <c r="E4538" t="s">
        <v>7</v>
      </c>
      <c r="F4538" s="19">
        <v>0.91666666666666696</v>
      </c>
      <c r="G4538" s="25">
        <v>22</v>
      </c>
      <c r="H4538" s="19" t="str">
        <f t="shared" si="80"/>
        <v>Gilmerton Bridge Away from Va Beach Summer Sunday 22</v>
      </c>
      <c r="I4538" s="13">
        <f>+Gilm!S29</f>
        <v>411.99999999999994</v>
      </c>
    </row>
    <row r="4539" spans="1:9" ht="15.75" thickBot="1" x14ac:dyDescent="0.3">
      <c r="A4539" s="29" t="s">
        <v>66</v>
      </c>
      <c r="B4539" s="29" t="s">
        <v>53</v>
      </c>
      <c r="C4539" s="29" t="s">
        <v>80</v>
      </c>
      <c r="D4539" s="29" t="s">
        <v>11</v>
      </c>
      <c r="E4539" s="29" t="s">
        <v>7</v>
      </c>
      <c r="F4539" s="30">
        <v>0.95833333333333304</v>
      </c>
      <c r="G4539" s="31">
        <v>23</v>
      </c>
      <c r="H4539" s="32" t="str">
        <f t="shared" si="80"/>
        <v>Gilmerton Bridge Away from Va Beach Summer Sunday 23</v>
      </c>
      <c r="I4539" s="17">
        <f>+Gilm!S30</f>
        <v>306</v>
      </c>
    </row>
    <row r="4540" spans="1:9" x14ac:dyDescent="0.25">
      <c r="A4540" t="s">
        <v>66</v>
      </c>
      <c r="B4540" t="s">
        <v>53</v>
      </c>
      <c r="C4540" t="s">
        <v>80</v>
      </c>
      <c r="D4540" t="s">
        <v>12</v>
      </c>
      <c r="E4540" t="s">
        <v>1</v>
      </c>
      <c r="F4540" s="19">
        <v>0</v>
      </c>
      <c r="G4540" s="25">
        <v>0</v>
      </c>
      <c r="H4540" s="19" t="str">
        <f t="shared" si="80"/>
        <v>Gilmerton Bridge Away from Va Beach Non-Summer Monday 0</v>
      </c>
      <c r="I4540" s="11">
        <f>+Gilm!M32</f>
        <v>130.78947368421055</v>
      </c>
    </row>
    <row r="4541" spans="1:9" x14ac:dyDescent="0.25">
      <c r="A4541" t="s">
        <v>66</v>
      </c>
      <c r="B4541" t="s">
        <v>53</v>
      </c>
      <c r="C4541" t="s">
        <v>80</v>
      </c>
      <c r="D4541" t="s">
        <v>12</v>
      </c>
      <c r="E4541" t="s">
        <v>1</v>
      </c>
      <c r="F4541" s="19">
        <v>4.1666666666666664E-2</v>
      </c>
      <c r="G4541" s="25">
        <v>1</v>
      </c>
      <c r="H4541" s="19" t="str">
        <f t="shared" si="80"/>
        <v>Gilmerton Bridge Away from Va Beach Non-Summer Monday 1</v>
      </c>
      <c r="I4541" s="14">
        <f>+Gilm!M33</f>
        <v>72.28947368421052</v>
      </c>
    </row>
    <row r="4542" spans="1:9" x14ac:dyDescent="0.25">
      <c r="A4542" t="s">
        <v>66</v>
      </c>
      <c r="B4542" t="s">
        <v>53</v>
      </c>
      <c r="C4542" t="s">
        <v>80</v>
      </c>
      <c r="D4542" t="s">
        <v>12</v>
      </c>
      <c r="E4542" t="s">
        <v>1</v>
      </c>
      <c r="F4542" s="19">
        <v>8.3333333333333329E-2</v>
      </c>
      <c r="G4542" s="25">
        <v>2</v>
      </c>
      <c r="H4542" s="19" t="str">
        <f t="shared" si="80"/>
        <v>Gilmerton Bridge Away from Va Beach Non-Summer Monday 2</v>
      </c>
      <c r="I4542" s="11">
        <f>+Gilm!M34</f>
        <v>52.921052631578945</v>
      </c>
    </row>
    <row r="4543" spans="1:9" x14ac:dyDescent="0.25">
      <c r="A4543" t="s">
        <v>66</v>
      </c>
      <c r="B4543" t="s">
        <v>53</v>
      </c>
      <c r="C4543" t="s">
        <v>80</v>
      </c>
      <c r="D4543" t="s">
        <v>12</v>
      </c>
      <c r="E4543" t="s">
        <v>1</v>
      </c>
      <c r="F4543" s="19">
        <v>0.125</v>
      </c>
      <c r="G4543" s="25">
        <v>3</v>
      </c>
      <c r="H4543" s="19" t="str">
        <f t="shared" si="80"/>
        <v>Gilmerton Bridge Away from Va Beach Non-Summer Monday 3</v>
      </c>
      <c r="I4543" s="14">
        <f>+Gilm!M35</f>
        <v>65.789473684210535</v>
      </c>
    </row>
    <row r="4544" spans="1:9" x14ac:dyDescent="0.25">
      <c r="A4544" t="s">
        <v>66</v>
      </c>
      <c r="B4544" t="s">
        <v>53</v>
      </c>
      <c r="C4544" t="s">
        <v>80</v>
      </c>
      <c r="D4544" t="s">
        <v>12</v>
      </c>
      <c r="E4544" t="s">
        <v>1</v>
      </c>
      <c r="F4544" s="19">
        <v>0.16666666666666699</v>
      </c>
      <c r="G4544" s="25">
        <v>4</v>
      </c>
      <c r="H4544" s="19" t="str">
        <f t="shared" si="80"/>
        <v>Gilmerton Bridge Away from Va Beach Non-Summer Monday 4</v>
      </c>
      <c r="I4544" s="11">
        <f>+Gilm!M36</f>
        <v>195.81578947368422</v>
      </c>
    </row>
    <row r="4545" spans="1:9" x14ac:dyDescent="0.25">
      <c r="A4545" t="s">
        <v>66</v>
      </c>
      <c r="B4545" t="s">
        <v>53</v>
      </c>
      <c r="C4545" t="s">
        <v>80</v>
      </c>
      <c r="D4545" t="s">
        <v>12</v>
      </c>
      <c r="E4545" t="s">
        <v>1</v>
      </c>
      <c r="F4545" s="19">
        <v>0.20833333333333301</v>
      </c>
      <c r="G4545" s="25">
        <v>5</v>
      </c>
      <c r="H4545" s="19" t="str">
        <f t="shared" si="80"/>
        <v>Gilmerton Bridge Away from Va Beach Non-Summer Monday 5</v>
      </c>
      <c r="I4545" s="14">
        <f>+Gilm!M37</f>
        <v>682.8947368421052</v>
      </c>
    </row>
    <row r="4546" spans="1:9" x14ac:dyDescent="0.25">
      <c r="A4546" t="s">
        <v>66</v>
      </c>
      <c r="B4546" t="s">
        <v>53</v>
      </c>
      <c r="C4546" t="s">
        <v>80</v>
      </c>
      <c r="D4546" t="s">
        <v>12</v>
      </c>
      <c r="E4546" t="s">
        <v>1</v>
      </c>
      <c r="F4546" s="19">
        <v>0.25</v>
      </c>
      <c r="G4546" s="25">
        <v>6</v>
      </c>
      <c r="H4546" s="19" t="str">
        <f t="shared" si="80"/>
        <v>Gilmerton Bridge Away from Va Beach Non-Summer Monday 6</v>
      </c>
      <c r="I4546" s="11">
        <f>+Gilm!M38</f>
        <v>1014.3157894736842</v>
      </c>
    </row>
    <row r="4547" spans="1:9" x14ac:dyDescent="0.25">
      <c r="A4547" t="s">
        <v>66</v>
      </c>
      <c r="B4547" t="s">
        <v>53</v>
      </c>
      <c r="C4547" t="s">
        <v>80</v>
      </c>
      <c r="D4547" t="s">
        <v>12</v>
      </c>
      <c r="E4547" t="s">
        <v>1</v>
      </c>
      <c r="F4547" s="19">
        <v>0.29166666666666702</v>
      </c>
      <c r="G4547" s="25">
        <v>7</v>
      </c>
      <c r="H4547" s="19" t="str">
        <f t="shared" si="80"/>
        <v>Gilmerton Bridge Away from Va Beach Non-Summer Monday 7</v>
      </c>
      <c r="I4547" s="14">
        <f>+Gilm!M39</f>
        <v>1057.2894736842104</v>
      </c>
    </row>
    <row r="4548" spans="1:9" x14ac:dyDescent="0.25">
      <c r="A4548" t="s">
        <v>66</v>
      </c>
      <c r="B4548" t="s">
        <v>53</v>
      </c>
      <c r="C4548" t="s">
        <v>80</v>
      </c>
      <c r="D4548" t="s">
        <v>12</v>
      </c>
      <c r="E4548" t="s">
        <v>1</v>
      </c>
      <c r="F4548" s="19">
        <v>0.33333333333333298</v>
      </c>
      <c r="G4548" s="25">
        <v>8</v>
      </c>
      <c r="H4548" s="19" t="str">
        <f t="shared" si="80"/>
        <v>Gilmerton Bridge Away from Va Beach Non-Summer Monday 8</v>
      </c>
      <c r="I4548" s="11">
        <f>+Gilm!M40</f>
        <v>802</v>
      </c>
    </row>
    <row r="4549" spans="1:9" x14ac:dyDescent="0.25">
      <c r="A4549" t="s">
        <v>66</v>
      </c>
      <c r="B4549" t="s">
        <v>53</v>
      </c>
      <c r="C4549" t="s">
        <v>80</v>
      </c>
      <c r="D4549" t="s">
        <v>12</v>
      </c>
      <c r="E4549" t="s">
        <v>1</v>
      </c>
      <c r="F4549" s="19">
        <v>0.375</v>
      </c>
      <c r="G4549" s="25">
        <v>9</v>
      </c>
      <c r="H4549" s="19" t="str">
        <f t="shared" si="80"/>
        <v>Gilmerton Bridge Away from Va Beach Non-Summer Monday 9</v>
      </c>
      <c r="I4549" s="14">
        <f>+Gilm!M41</f>
        <v>688.71052631578948</v>
      </c>
    </row>
    <row r="4550" spans="1:9" x14ac:dyDescent="0.25">
      <c r="A4550" t="s">
        <v>66</v>
      </c>
      <c r="B4550" t="s">
        <v>53</v>
      </c>
      <c r="C4550" t="s">
        <v>80</v>
      </c>
      <c r="D4550" t="s">
        <v>12</v>
      </c>
      <c r="E4550" t="s">
        <v>1</v>
      </c>
      <c r="F4550" s="19">
        <v>0.41666666666666702</v>
      </c>
      <c r="G4550" s="25">
        <v>10</v>
      </c>
      <c r="H4550" s="19" t="str">
        <f t="shared" si="80"/>
        <v>Gilmerton Bridge Away from Va Beach Non-Summer Monday 10</v>
      </c>
      <c r="I4550" s="11">
        <f>+Gilm!M42</f>
        <v>713.47368421052624</v>
      </c>
    </row>
    <row r="4551" spans="1:9" x14ac:dyDescent="0.25">
      <c r="A4551" t="s">
        <v>66</v>
      </c>
      <c r="B4551" t="s">
        <v>53</v>
      </c>
      <c r="C4551" t="s">
        <v>80</v>
      </c>
      <c r="D4551" t="s">
        <v>12</v>
      </c>
      <c r="E4551" t="s">
        <v>1</v>
      </c>
      <c r="F4551" s="19">
        <v>0.45833333333333298</v>
      </c>
      <c r="G4551" s="25">
        <v>11</v>
      </c>
      <c r="H4551" s="19" t="str">
        <f t="shared" si="80"/>
        <v>Gilmerton Bridge Away from Va Beach Non-Summer Monday 11</v>
      </c>
      <c r="I4551" s="14">
        <f>+Gilm!M43</f>
        <v>791.60526315789468</v>
      </c>
    </row>
    <row r="4552" spans="1:9" x14ac:dyDescent="0.25">
      <c r="A4552" t="s">
        <v>66</v>
      </c>
      <c r="B4552" t="s">
        <v>53</v>
      </c>
      <c r="C4552" t="s">
        <v>80</v>
      </c>
      <c r="D4552" t="s">
        <v>12</v>
      </c>
      <c r="E4552" t="s">
        <v>1</v>
      </c>
      <c r="F4552" s="19">
        <v>0.5</v>
      </c>
      <c r="G4552" s="25">
        <v>12</v>
      </c>
      <c r="H4552" s="19" t="str">
        <f t="shared" si="80"/>
        <v>Gilmerton Bridge Away from Va Beach Non-Summer Monday 12</v>
      </c>
      <c r="I4552" s="11">
        <f>+Gilm!M44</f>
        <v>856.02631578947376</v>
      </c>
    </row>
    <row r="4553" spans="1:9" x14ac:dyDescent="0.25">
      <c r="A4553" t="s">
        <v>66</v>
      </c>
      <c r="B4553" t="s">
        <v>53</v>
      </c>
      <c r="C4553" t="s">
        <v>80</v>
      </c>
      <c r="D4553" t="s">
        <v>12</v>
      </c>
      <c r="E4553" t="s">
        <v>1</v>
      </c>
      <c r="F4553" s="19">
        <v>0.54166666666666696</v>
      </c>
      <c r="G4553" s="25">
        <v>13</v>
      </c>
      <c r="H4553" s="19" t="str">
        <f t="shared" si="80"/>
        <v>Gilmerton Bridge Away from Va Beach Non-Summer Monday 13</v>
      </c>
      <c r="I4553" s="14">
        <f>+Gilm!M45</f>
        <v>869.71052631578948</v>
      </c>
    </row>
    <row r="4554" spans="1:9" x14ac:dyDescent="0.25">
      <c r="A4554" t="s">
        <v>66</v>
      </c>
      <c r="B4554" t="s">
        <v>53</v>
      </c>
      <c r="C4554" t="s">
        <v>80</v>
      </c>
      <c r="D4554" t="s">
        <v>12</v>
      </c>
      <c r="E4554" t="s">
        <v>1</v>
      </c>
      <c r="F4554" s="19">
        <v>0.58333333333333304</v>
      </c>
      <c r="G4554" s="25">
        <v>14</v>
      </c>
      <c r="H4554" s="19" t="str">
        <f t="shared" si="80"/>
        <v>Gilmerton Bridge Away from Va Beach Non-Summer Monday 14</v>
      </c>
      <c r="I4554" s="11">
        <f>+Gilm!M46</f>
        <v>1073</v>
      </c>
    </row>
    <row r="4555" spans="1:9" x14ac:dyDescent="0.25">
      <c r="A4555" t="s">
        <v>66</v>
      </c>
      <c r="B4555" t="s">
        <v>53</v>
      </c>
      <c r="C4555" t="s">
        <v>80</v>
      </c>
      <c r="D4555" t="s">
        <v>12</v>
      </c>
      <c r="E4555" t="s">
        <v>1</v>
      </c>
      <c r="F4555" s="19">
        <v>0.625</v>
      </c>
      <c r="G4555" s="25">
        <v>15</v>
      </c>
      <c r="H4555" s="19" t="str">
        <f t="shared" si="80"/>
        <v>Gilmerton Bridge Away from Va Beach Non-Summer Monday 15</v>
      </c>
      <c r="I4555" s="14">
        <f>+Gilm!M47</f>
        <v>1424.4473684210525</v>
      </c>
    </row>
    <row r="4556" spans="1:9" x14ac:dyDescent="0.25">
      <c r="A4556" t="s">
        <v>66</v>
      </c>
      <c r="B4556" t="s">
        <v>53</v>
      </c>
      <c r="C4556" t="s">
        <v>80</v>
      </c>
      <c r="D4556" t="s">
        <v>12</v>
      </c>
      <c r="E4556" t="s">
        <v>1</v>
      </c>
      <c r="F4556" s="19">
        <v>0.66666666666666696</v>
      </c>
      <c r="G4556" s="25">
        <v>16</v>
      </c>
      <c r="H4556" s="19" t="str">
        <f t="shared" si="80"/>
        <v>Gilmerton Bridge Away from Va Beach Non-Summer Monday 16</v>
      </c>
      <c r="I4556" s="11">
        <f>+Gilm!M48</f>
        <v>1692.3421052631579</v>
      </c>
    </row>
    <row r="4557" spans="1:9" x14ac:dyDescent="0.25">
      <c r="A4557" t="s">
        <v>66</v>
      </c>
      <c r="B4557" t="s">
        <v>53</v>
      </c>
      <c r="C4557" t="s">
        <v>80</v>
      </c>
      <c r="D4557" t="s">
        <v>12</v>
      </c>
      <c r="E4557" t="s">
        <v>1</v>
      </c>
      <c r="F4557" s="19">
        <v>0.70833333333333304</v>
      </c>
      <c r="G4557" s="25">
        <v>17</v>
      </c>
      <c r="H4557" s="19" t="str">
        <f t="shared" si="80"/>
        <v>Gilmerton Bridge Away from Va Beach Non-Summer Monday 17</v>
      </c>
      <c r="I4557" s="14">
        <f>+Gilm!M49</f>
        <v>1715.078947368421</v>
      </c>
    </row>
    <row r="4558" spans="1:9" x14ac:dyDescent="0.25">
      <c r="A4558" t="s">
        <v>66</v>
      </c>
      <c r="B4558" t="s">
        <v>53</v>
      </c>
      <c r="C4558" t="s">
        <v>80</v>
      </c>
      <c r="D4558" t="s">
        <v>12</v>
      </c>
      <c r="E4558" t="s">
        <v>1</v>
      </c>
      <c r="F4558" s="19">
        <v>0.75</v>
      </c>
      <c r="G4558" s="25">
        <v>18</v>
      </c>
      <c r="H4558" s="19" t="str">
        <f t="shared" si="80"/>
        <v>Gilmerton Bridge Away from Va Beach Non-Summer Monday 18</v>
      </c>
      <c r="I4558" s="11">
        <f>+Gilm!M50</f>
        <v>1211.9736842105262</v>
      </c>
    </row>
    <row r="4559" spans="1:9" x14ac:dyDescent="0.25">
      <c r="A4559" t="s">
        <v>66</v>
      </c>
      <c r="B4559" t="s">
        <v>53</v>
      </c>
      <c r="C4559" t="s">
        <v>80</v>
      </c>
      <c r="D4559" t="s">
        <v>12</v>
      </c>
      <c r="E4559" t="s">
        <v>1</v>
      </c>
      <c r="F4559" s="19">
        <v>0.79166666666666696</v>
      </c>
      <c r="G4559" s="25">
        <v>19</v>
      </c>
      <c r="H4559" s="19" t="str">
        <f t="shared" si="80"/>
        <v>Gilmerton Bridge Away from Va Beach Non-Summer Monday 19</v>
      </c>
      <c r="I4559" s="14">
        <f>+Gilm!M51</f>
        <v>789.60526315789468</v>
      </c>
    </row>
    <row r="4560" spans="1:9" x14ac:dyDescent="0.25">
      <c r="A4560" t="s">
        <v>66</v>
      </c>
      <c r="B4560" t="s">
        <v>53</v>
      </c>
      <c r="C4560" t="s">
        <v>80</v>
      </c>
      <c r="D4560" t="s">
        <v>12</v>
      </c>
      <c r="E4560" t="s">
        <v>1</v>
      </c>
      <c r="F4560" s="19">
        <v>0.83333333333333304</v>
      </c>
      <c r="G4560" s="25">
        <v>20</v>
      </c>
      <c r="H4560" s="19" t="str">
        <f t="shared" si="80"/>
        <v>Gilmerton Bridge Away from Va Beach Non-Summer Monday 20</v>
      </c>
      <c r="I4560" s="11">
        <f>+Gilm!M52</f>
        <v>635.26315789473688</v>
      </c>
    </row>
    <row r="4561" spans="1:9" x14ac:dyDescent="0.25">
      <c r="A4561" t="s">
        <v>66</v>
      </c>
      <c r="B4561" t="s">
        <v>53</v>
      </c>
      <c r="C4561" t="s">
        <v>80</v>
      </c>
      <c r="D4561" t="s">
        <v>12</v>
      </c>
      <c r="E4561" t="s">
        <v>1</v>
      </c>
      <c r="F4561" s="19">
        <v>0.875</v>
      </c>
      <c r="G4561" s="25">
        <v>21</v>
      </c>
      <c r="H4561" s="19" t="str">
        <f t="shared" si="80"/>
        <v>Gilmerton Bridge Away from Va Beach Non-Summer Monday 21</v>
      </c>
      <c r="I4561" s="14">
        <f>+Gilm!M53</f>
        <v>521.65789473684208</v>
      </c>
    </row>
    <row r="4562" spans="1:9" x14ac:dyDescent="0.25">
      <c r="A4562" t="s">
        <v>66</v>
      </c>
      <c r="B4562" t="s">
        <v>53</v>
      </c>
      <c r="C4562" t="s">
        <v>80</v>
      </c>
      <c r="D4562" t="s">
        <v>12</v>
      </c>
      <c r="E4562" t="s">
        <v>1</v>
      </c>
      <c r="F4562" s="19">
        <v>0.91666666666666696</v>
      </c>
      <c r="G4562" s="25">
        <v>22</v>
      </c>
      <c r="H4562" s="19" t="str">
        <f t="shared" si="80"/>
        <v>Gilmerton Bridge Away from Va Beach Non-Summer Monday 22</v>
      </c>
      <c r="I4562" s="11">
        <f>+Gilm!M54</f>
        <v>375</v>
      </c>
    </row>
    <row r="4563" spans="1:9" ht="15.75" thickBot="1" x14ac:dyDescent="0.3">
      <c r="A4563" t="s">
        <v>66</v>
      </c>
      <c r="B4563" t="s">
        <v>53</v>
      </c>
      <c r="C4563" t="s">
        <v>80</v>
      </c>
      <c r="D4563" t="s">
        <v>12</v>
      </c>
      <c r="E4563" t="s">
        <v>1</v>
      </c>
      <c r="F4563" s="19">
        <v>0.95833333333333304</v>
      </c>
      <c r="G4563" s="25">
        <v>23</v>
      </c>
      <c r="H4563" s="19" t="str">
        <f t="shared" si="80"/>
        <v>Gilmerton Bridge Away from Va Beach Non-Summer Monday 23</v>
      </c>
      <c r="I4563" s="16">
        <f>+Gilm!M55</f>
        <v>252.65789473684211</v>
      </c>
    </row>
    <row r="4564" spans="1:9" x14ac:dyDescent="0.25">
      <c r="A4564" t="s">
        <v>66</v>
      </c>
      <c r="B4564" t="s">
        <v>53</v>
      </c>
      <c r="C4564" t="s">
        <v>80</v>
      </c>
      <c r="D4564" t="s">
        <v>12</v>
      </c>
      <c r="E4564" t="s">
        <v>2</v>
      </c>
      <c r="F4564" s="19">
        <v>0</v>
      </c>
      <c r="G4564" s="25">
        <v>0</v>
      </c>
      <c r="H4564" s="19" t="str">
        <f t="shared" si="80"/>
        <v>Gilmerton Bridge Away from Va Beach Non-Summer Tuesday 0</v>
      </c>
      <c r="I4564" s="12">
        <f>+Gilm!N32</f>
        <v>152.52777777777777</v>
      </c>
    </row>
    <row r="4565" spans="1:9" x14ac:dyDescent="0.25">
      <c r="A4565" t="s">
        <v>66</v>
      </c>
      <c r="B4565" t="s">
        <v>53</v>
      </c>
      <c r="C4565" t="s">
        <v>80</v>
      </c>
      <c r="D4565" t="s">
        <v>12</v>
      </c>
      <c r="E4565" t="s">
        <v>2</v>
      </c>
      <c r="F4565" s="19">
        <v>4.1666666666666664E-2</v>
      </c>
      <c r="G4565" s="25">
        <v>1</v>
      </c>
      <c r="H4565" s="19" t="str">
        <f t="shared" ref="H4565:H4628" si="81">+CONCATENATE(A4565," ",C4565," ",D4565," ",E4565," ",G4565)</f>
        <v>Gilmerton Bridge Away from Va Beach Non-Summer Tuesday 1</v>
      </c>
      <c r="I4565" s="14">
        <f>+Gilm!N33</f>
        <v>84</v>
      </c>
    </row>
    <row r="4566" spans="1:9" x14ac:dyDescent="0.25">
      <c r="A4566" t="s">
        <v>66</v>
      </c>
      <c r="B4566" t="s">
        <v>53</v>
      </c>
      <c r="C4566" t="s">
        <v>80</v>
      </c>
      <c r="D4566" t="s">
        <v>12</v>
      </c>
      <c r="E4566" t="s">
        <v>2</v>
      </c>
      <c r="F4566" s="19">
        <v>8.3333333333333329E-2</v>
      </c>
      <c r="G4566" s="25">
        <v>2</v>
      </c>
      <c r="H4566" s="19" t="str">
        <f t="shared" si="81"/>
        <v>Gilmerton Bridge Away from Va Beach Non-Summer Tuesday 2</v>
      </c>
      <c r="I4566" s="12">
        <f>+Gilm!N34</f>
        <v>59</v>
      </c>
    </row>
    <row r="4567" spans="1:9" x14ac:dyDescent="0.25">
      <c r="A4567" t="s">
        <v>66</v>
      </c>
      <c r="B4567" t="s">
        <v>53</v>
      </c>
      <c r="C4567" t="s">
        <v>80</v>
      </c>
      <c r="D4567" t="s">
        <v>12</v>
      </c>
      <c r="E4567" t="s">
        <v>2</v>
      </c>
      <c r="F4567" s="19">
        <v>0.125</v>
      </c>
      <c r="G4567" s="25">
        <v>3</v>
      </c>
      <c r="H4567" s="19" t="str">
        <f t="shared" si="81"/>
        <v>Gilmerton Bridge Away from Va Beach Non-Summer Tuesday 3</v>
      </c>
      <c r="I4567" s="14">
        <f>+Gilm!N35</f>
        <v>69.25</v>
      </c>
    </row>
    <row r="4568" spans="1:9" x14ac:dyDescent="0.25">
      <c r="A4568" t="s">
        <v>66</v>
      </c>
      <c r="B4568" t="s">
        <v>53</v>
      </c>
      <c r="C4568" t="s">
        <v>80</v>
      </c>
      <c r="D4568" t="s">
        <v>12</v>
      </c>
      <c r="E4568" t="s">
        <v>2</v>
      </c>
      <c r="F4568" s="19">
        <v>0.16666666666666699</v>
      </c>
      <c r="G4568" s="25">
        <v>4</v>
      </c>
      <c r="H4568" s="19" t="str">
        <f t="shared" si="81"/>
        <v>Gilmerton Bridge Away from Va Beach Non-Summer Tuesday 4</v>
      </c>
      <c r="I4568" s="12">
        <f>+Gilm!N36</f>
        <v>216.36111111111109</v>
      </c>
    </row>
    <row r="4569" spans="1:9" x14ac:dyDescent="0.25">
      <c r="A4569" t="s">
        <v>66</v>
      </c>
      <c r="B4569" t="s">
        <v>53</v>
      </c>
      <c r="C4569" t="s">
        <v>80</v>
      </c>
      <c r="D4569" t="s">
        <v>12</v>
      </c>
      <c r="E4569" t="s">
        <v>2</v>
      </c>
      <c r="F4569" s="19">
        <v>0.20833333333333301</v>
      </c>
      <c r="G4569" s="25">
        <v>5</v>
      </c>
      <c r="H4569" s="19" t="str">
        <f t="shared" si="81"/>
        <v>Gilmerton Bridge Away from Va Beach Non-Summer Tuesday 5</v>
      </c>
      <c r="I4569" s="14">
        <f>+Gilm!N37</f>
        <v>790.55555555555554</v>
      </c>
    </row>
    <row r="4570" spans="1:9" x14ac:dyDescent="0.25">
      <c r="A4570" t="s">
        <v>66</v>
      </c>
      <c r="B4570" t="s">
        <v>53</v>
      </c>
      <c r="C4570" t="s">
        <v>80</v>
      </c>
      <c r="D4570" t="s">
        <v>12</v>
      </c>
      <c r="E4570" t="s">
        <v>2</v>
      </c>
      <c r="F4570" s="19">
        <v>0.25</v>
      </c>
      <c r="G4570" s="25">
        <v>6</v>
      </c>
      <c r="H4570" s="19" t="str">
        <f t="shared" si="81"/>
        <v>Gilmerton Bridge Away from Va Beach Non-Summer Tuesday 6</v>
      </c>
      <c r="I4570" s="12">
        <f>+Gilm!N38</f>
        <v>1150.5</v>
      </c>
    </row>
    <row r="4571" spans="1:9" x14ac:dyDescent="0.25">
      <c r="A4571" t="s">
        <v>66</v>
      </c>
      <c r="B4571" t="s">
        <v>53</v>
      </c>
      <c r="C4571" t="s">
        <v>80</v>
      </c>
      <c r="D4571" t="s">
        <v>12</v>
      </c>
      <c r="E4571" t="s">
        <v>2</v>
      </c>
      <c r="F4571" s="19">
        <v>0.29166666666666702</v>
      </c>
      <c r="G4571" s="25">
        <v>7</v>
      </c>
      <c r="H4571" s="19" t="str">
        <f t="shared" si="81"/>
        <v>Gilmerton Bridge Away from Va Beach Non-Summer Tuesday 7</v>
      </c>
      <c r="I4571" s="14">
        <f>+Gilm!N39</f>
        <v>1192</v>
      </c>
    </row>
    <row r="4572" spans="1:9" x14ac:dyDescent="0.25">
      <c r="A4572" t="s">
        <v>66</v>
      </c>
      <c r="B4572" t="s">
        <v>53</v>
      </c>
      <c r="C4572" t="s">
        <v>80</v>
      </c>
      <c r="D4572" t="s">
        <v>12</v>
      </c>
      <c r="E4572" t="s">
        <v>2</v>
      </c>
      <c r="F4572" s="19">
        <v>0.33333333333333298</v>
      </c>
      <c r="G4572" s="25">
        <v>8</v>
      </c>
      <c r="H4572" s="19" t="str">
        <f t="shared" si="81"/>
        <v>Gilmerton Bridge Away from Va Beach Non-Summer Tuesday 8</v>
      </c>
      <c r="I4572" s="12">
        <f>+Gilm!N40</f>
        <v>860.97222222222217</v>
      </c>
    </row>
    <row r="4573" spans="1:9" x14ac:dyDescent="0.25">
      <c r="A4573" t="s">
        <v>66</v>
      </c>
      <c r="B4573" t="s">
        <v>53</v>
      </c>
      <c r="C4573" t="s">
        <v>80</v>
      </c>
      <c r="D4573" t="s">
        <v>12</v>
      </c>
      <c r="E4573" t="s">
        <v>2</v>
      </c>
      <c r="F4573" s="19">
        <v>0.375</v>
      </c>
      <c r="G4573" s="25">
        <v>9</v>
      </c>
      <c r="H4573" s="19" t="str">
        <f t="shared" si="81"/>
        <v>Gilmerton Bridge Away from Va Beach Non-Summer Tuesday 9</v>
      </c>
      <c r="I4573" s="14">
        <f>+Gilm!N41</f>
        <v>708.97222222222217</v>
      </c>
    </row>
    <row r="4574" spans="1:9" x14ac:dyDescent="0.25">
      <c r="A4574" t="s">
        <v>66</v>
      </c>
      <c r="B4574" t="s">
        <v>53</v>
      </c>
      <c r="C4574" t="s">
        <v>80</v>
      </c>
      <c r="D4574" t="s">
        <v>12</v>
      </c>
      <c r="E4574" t="s">
        <v>2</v>
      </c>
      <c r="F4574" s="19">
        <v>0.41666666666666702</v>
      </c>
      <c r="G4574" s="25">
        <v>10</v>
      </c>
      <c r="H4574" s="19" t="str">
        <f t="shared" si="81"/>
        <v>Gilmerton Bridge Away from Va Beach Non-Summer Tuesday 10</v>
      </c>
      <c r="I4574" s="12">
        <f>+Gilm!N42</f>
        <v>714.00000000000011</v>
      </c>
    </row>
    <row r="4575" spans="1:9" x14ac:dyDescent="0.25">
      <c r="A4575" t="s">
        <v>66</v>
      </c>
      <c r="B4575" t="s">
        <v>53</v>
      </c>
      <c r="C4575" t="s">
        <v>80</v>
      </c>
      <c r="D4575" t="s">
        <v>12</v>
      </c>
      <c r="E4575" t="s">
        <v>2</v>
      </c>
      <c r="F4575" s="19">
        <v>0.45833333333333298</v>
      </c>
      <c r="G4575" s="25">
        <v>11</v>
      </c>
      <c r="H4575" s="19" t="str">
        <f t="shared" si="81"/>
        <v>Gilmerton Bridge Away from Va Beach Non-Summer Tuesday 11</v>
      </c>
      <c r="I4575" s="14">
        <f>+Gilm!N43</f>
        <v>805.83333333333326</v>
      </c>
    </row>
    <row r="4576" spans="1:9" x14ac:dyDescent="0.25">
      <c r="A4576" t="s">
        <v>66</v>
      </c>
      <c r="B4576" t="s">
        <v>53</v>
      </c>
      <c r="C4576" t="s">
        <v>80</v>
      </c>
      <c r="D4576" t="s">
        <v>12</v>
      </c>
      <c r="E4576" t="s">
        <v>2</v>
      </c>
      <c r="F4576" s="19">
        <v>0.5</v>
      </c>
      <c r="G4576" s="25">
        <v>12</v>
      </c>
      <c r="H4576" s="19" t="str">
        <f t="shared" si="81"/>
        <v>Gilmerton Bridge Away from Va Beach Non-Summer Tuesday 12</v>
      </c>
      <c r="I4576" s="12">
        <f>+Gilm!N44</f>
        <v>881</v>
      </c>
    </row>
    <row r="4577" spans="1:9" x14ac:dyDescent="0.25">
      <c r="A4577" t="s">
        <v>66</v>
      </c>
      <c r="B4577" t="s">
        <v>53</v>
      </c>
      <c r="C4577" t="s">
        <v>80</v>
      </c>
      <c r="D4577" t="s">
        <v>12</v>
      </c>
      <c r="E4577" t="s">
        <v>2</v>
      </c>
      <c r="F4577" s="19">
        <v>0.54166666666666696</v>
      </c>
      <c r="G4577" s="25">
        <v>13</v>
      </c>
      <c r="H4577" s="19" t="str">
        <f t="shared" si="81"/>
        <v>Gilmerton Bridge Away from Va Beach Non-Summer Tuesday 13</v>
      </c>
      <c r="I4577" s="14">
        <f>+Gilm!N45</f>
        <v>903.63888888888891</v>
      </c>
    </row>
    <row r="4578" spans="1:9" x14ac:dyDescent="0.25">
      <c r="A4578" t="s">
        <v>66</v>
      </c>
      <c r="B4578" t="s">
        <v>53</v>
      </c>
      <c r="C4578" t="s">
        <v>80</v>
      </c>
      <c r="D4578" t="s">
        <v>12</v>
      </c>
      <c r="E4578" t="s">
        <v>2</v>
      </c>
      <c r="F4578" s="19">
        <v>0.58333333333333304</v>
      </c>
      <c r="G4578" s="25">
        <v>14</v>
      </c>
      <c r="H4578" s="19" t="str">
        <f t="shared" si="81"/>
        <v>Gilmerton Bridge Away from Va Beach Non-Summer Tuesday 14</v>
      </c>
      <c r="I4578" s="12">
        <f>+Gilm!N46</f>
        <v>1105.5833333333333</v>
      </c>
    </row>
    <row r="4579" spans="1:9" x14ac:dyDescent="0.25">
      <c r="A4579" t="s">
        <v>66</v>
      </c>
      <c r="B4579" t="s">
        <v>53</v>
      </c>
      <c r="C4579" t="s">
        <v>80</v>
      </c>
      <c r="D4579" t="s">
        <v>12</v>
      </c>
      <c r="E4579" t="s">
        <v>2</v>
      </c>
      <c r="F4579" s="19">
        <v>0.625</v>
      </c>
      <c r="G4579" s="25">
        <v>15</v>
      </c>
      <c r="H4579" s="19" t="str">
        <f t="shared" si="81"/>
        <v>Gilmerton Bridge Away from Va Beach Non-Summer Tuesday 15</v>
      </c>
      <c r="I4579" s="14">
        <f>+Gilm!N47</f>
        <v>1489.0833333333335</v>
      </c>
    </row>
    <row r="4580" spans="1:9" x14ac:dyDescent="0.25">
      <c r="A4580" t="s">
        <v>66</v>
      </c>
      <c r="B4580" t="s">
        <v>53</v>
      </c>
      <c r="C4580" t="s">
        <v>80</v>
      </c>
      <c r="D4580" t="s">
        <v>12</v>
      </c>
      <c r="E4580" t="s">
        <v>2</v>
      </c>
      <c r="F4580" s="19">
        <v>0.66666666666666696</v>
      </c>
      <c r="G4580" s="25">
        <v>16</v>
      </c>
      <c r="H4580" s="19" t="str">
        <f t="shared" si="81"/>
        <v>Gilmerton Bridge Away from Va Beach Non-Summer Tuesday 16</v>
      </c>
      <c r="I4580" s="12">
        <f>+Gilm!N48</f>
        <v>1809.0555555555557</v>
      </c>
    </row>
    <row r="4581" spans="1:9" x14ac:dyDescent="0.25">
      <c r="A4581" t="s">
        <v>66</v>
      </c>
      <c r="B4581" t="s">
        <v>53</v>
      </c>
      <c r="C4581" t="s">
        <v>80</v>
      </c>
      <c r="D4581" t="s">
        <v>12</v>
      </c>
      <c r="E4581" t="s">
        <v>2</v>
      </c>
      <c r="F4581" s="19">
        <v>0.70833333333333304</v>
      </c>
      <c r="G4581" s="25">
        <v>17</v>
      </c>
      <c r="H4581" s="19" t="str">
        <f t="shared" si="81"/>
        <v>Gilmerton Bridge Away from Va Beach Non-Summer Tuesday 17</v>
      </c>
      <c r="I4581" s="14">
        <f>+Gilm!N49</f>
        <v>1793.8611111111113</v>
      </c>
    </row>
    <row r="4582" spans="1:9" x14ac:dyDescent="0.25">
      <c r="A4582" t="s">
        <v>66</v>
      </c>
      <c r="B4582" t="s">
        <v>53</v>
      </c>
      <c r="C4582" t="s">
        <v>80</v>
      </c>
      <c r="D4582" t="s">
        <v>12</v>
      </c>
      <c r="E4582" t="s">
        <v>2</v>
      </c>
      <c r="F4582" s="19">
        <v>0.75</v>
      </c>
      <c r="G4582" s="25">
        <v>18</v>
      </c>
      <c r="H4582" s="19" t="str">
        <f t="shared" si="81"/>
        <v>Gilmerton Bridge Away from Va Beach Non-Summer Tuesday 18</v>
      </c>
      <c r="I4582" s="12">
        <f>+Gilm!N50</f>
        <v>1331.3055555555554</v>
      </c>
    </row>
    <row r="4583" spans="1:9" x14ac:dyDescent="0.25">
      <c r="A4583" t="s">
        <v>66</v>
      </c>
      <c r="B4583" t="s">
        <v>53</v>
      </c>
      <c r="C4583" t="s">
        <v>80</v>
      </c>
      <c r="D4583" t="s">
        <v>12</v>
      </c>
      <c r="E4583" t="s">
        <v>2</v>
      </c>
      <c r="F4583" s="19">
        <v>0.79166666666666696</v>
      </c>
      <c r="G4583" s="25">
        <v>19</v>
      </c>
      <c r="H4583" s="19" t="str">
        <f t="shared" si="81"/>
        <v>Gilmerton Bridge Away from Va Beach Non-Summer Tuesday 19</v>
      </c>
      <c r="I4583" s="14">
        <f>+Gilm!N51</f>
        <v>859.13888888888891</v>
      </c>
    </row>
    <row r="4584" spans="1:9" x14ac:dyDescent="0.25">
      <c r="A4584" t="s">
        <v>66</v>
      </c>
      <c r="B4584" t="s">
        <v>53</v>
      </c>
      <c r="C4584" t="s">
        <v>80</v>
      </c>
      <c r="D4584" t="s">
        <v>12</v>
      </c>
      <c r="E4584" t="s">
        <v>2</v>
      </c>
      <c r="F4584" s="19">
        <v>0.83333333333333304</v>
      </c>
      <c r="G4584" s="25">
        <v>20</v>
      </c>
      <c r="H4584" s="19" t="str">
        <f t="shared" si="81"/>
        <v>Gilmerton Bridge Away from Va Beach Non-Summer Tuesday 20</v>
      </c>
      <c r="I4584" s="12">
        <f>+Gilm!N52</f>
        <v>703.5</v>
      </c>
    </row>
    <row r="4585" spans="1:9" x14ac:dyDescent="0.25">
      <c r="A4585" t="s">
        <v>66</v>
      </c>
      <c r="B4585" t="s">
        <v>53</v>
      </c>
      <c r="C4585" t="s">
        <v>80</v>
      </c>
      <c r="D4585" t="s">
        <v>12</v>
      </c>
      <c r="E4585" t="s">
        <v>2</v>
      </c>
      <c r="F4585" s="19">
        <v>0.875</v>
      </c>
      <c r="G4585" s="25">
        <v>21</v>
      </c>
      <c r="H4585" s="19" t="str">
        <f t="shared" si="81"/>
        <v>Gilmerton Bridge Away from Va Beach Non-Summer Tuesday 21</v>
      </c>
      <c r="I4585" s="14">
        <f>+Gilm!N53</f>
        <v>605.83333333333337</v>
      </c>
    </row>
    <row r="4586" spans="1:9" x14ac:dyDescent="0.25">
      <c r="A4586" t="s">
        <v>66</v>
      </c>
      <c r="B4586" t="s">
        <v>53</v>
      </c>
      <c r="C4586" t="s">
        <v>80</v>
      </c>
      <c r="D4586" t="s">
        <v>12</v>
      </c>
      <c r="E4586" t="s">
        <v>2</v>
      </c>
      <c r="F4586" s="19">
        <v>0.91666666666666696</v>
      </c>
      <c r="G4586" s="25">
        <v>22</v>
      </c>
      <c r="H4586" s="19" t="str">
        <f t="shared" si="81"/>
        <v>Gilmerton Bridge Away from Va Beach Non-Summer Tuesday 22</v>
      </c>
      <c r="I4586" s="12">
        <f>+Gilm!N54</f>
        <v>417.38888888888886</v>
      </c>
    </row>
    <row r="4587" spans="1:9" ht="15.75" thickBot="1" x14ac:dyDescent="0.3">
      <c r="A4587" t="s">
        <v>66</v>
      </c>
      <c r="B4587" t="s">
        <v>53</v>
      </c>
      <c r="C4587" t="s">
        <v>80</v>
      </c>
      <c r="D4587" t="s">
        <v>12</v>
      </c>
      <c r="E4587" t="s">
        <v>2</v>
      </c>
      <c r="F4587" s="19">
        <v>0.95833333333333304</v>
      </c>
      <c r="G4587" s="25">
        <v>23</v>
      </c>
      <c r="H4587" s="19" t="str">
        <f t="shared" si="81"/>
        <v>Gilmerton Bridge Away from Va Beach Non-Summer Tuesday 23</v>
      </c>
      <c r="I4587" s="16">
        <f>+Gilm!N55</f>
        <v>265.19444444444446</v>
      </c>
    </row>
    <row r="4588" spans="1:9" x14ac:dyDescent="0.25">
      <c r="A4588" t="s">
        <v>66</v>
      </c>
      <c r="B4588" t="s">
        <v>53</v>
      </c>
      <c r="C4588" t="s">
        <v>80</v>
      </c>
      <c r="D4588" t="s">
        <v>12</v>
      </c>
      <c r="E4588" t="s">
        <v>3</v>
      </c>
      <c r="F4588" s="19">
        <v>0</v>
      </c>
      <c r="G4588" s="25">
        <v>0</v>
      </c>
      <c r="H4588" s="19" t="str">
        <f t="shared" si="81"/>
        <v>Gilmerton Bridge Away from Va Beach Non-Summer Wednesday 0</v>
      </c>
      <c r="I4588" s="11">
        <f>+Gilm!O32</f>
        <v>149.77142857142857</v>
      </c>
    </row>
    <row r="4589" spans="1:9" x14ac:dyDescent="0.25">
      <c r="A4589" t="s">
        <v>66</v>
      </c>
      <c r="B4589" t="s">
        <v>53</v>
      </c>
      <c r="C4589" t="s">
        <v>80</v>
      </c>
      <c r="D4589" t="s">
        <v>12</v>
      </c>
      <c r="E4589" t="s">
        <v>3</v>
      </c>
      <c r="F4589" s="19">
        <v>4.1666666666666664E-2</v>
      </c>
      <c r="G4589" s="25">
        <v>1</v>
      </c>
      <c r="H4589" s="19" t="str">
        <f t="shared" si="81"/>
        <v>Gilmerton Bridge Away from Va Beach Non-Summer Wednesday 1</v>
      </c>
      <c r="I4589" s="14">
        <f>+Gilm!O33</f>
        <v>82.314285714285703</v>
      </c>
    </row>
    <row r="4590" spans="1:9" x14ac:dyDescent="0.25">
      <c r="A4590" t="s">
        <v>66</v>
      </c>
      <c r="B4590" t="s">
        <v>53</v>
      </c>
      <c r="C4590" t="s">
        <v>80</v>
      </c>
      <c r="D4590" t="s">
        <v>12</v>
      </c>
      <c r="E4590" t="s">
        <v>3</v>
      </c>
      <c r="F4590" s="19">
        <v>8.3333333333333329E-2</v>
      </c>
      <c r="G4590" s="25">
        <v>2</v>
      </c>
      <c r="H4590" s="19" t="str">
        <f t="shared" si="81"/>
        <v>Gilmerton Bridge Away from Va Beach Non-Summer Wednesday 2</v>
      </c>
      <c r="I4590" s="11">
        <f>+Gilm!O34</f>
        <v>58.685714285714283</v>
      </c>
    </row>
    <row r="4591" spans="1:9" x14ac:dyDescent="0.25">
      <c r="A4591" t="s">
        <v>66</v>
      </c>
      <c r="B4591" t="s">
        <v>53</v>
      </c>
      <c r="C4591" t="s">
        <v>80</v>
      </c>
      <c r="D4591" t="s">
        <v>12</v>
      </c>
      <c r="E4591" t="s">
        <v>3</v>
      </c>
      <c r="F4591" s="19">
        <v>0.125</v>
      </c>
      <c r="G4591" s="25">
        <v>3</v>
      </c>
      <c r="H4591" s="19" t="str">
        <f t="shared" si="81"/>
        <v>Gilmerton Bridge Away from Va Beach Non-Summer Wednesday 3</v>
      </c>
      <c r="I4591" s="14">
        <f>+Gilm!O35</f>
        <v>71.142857142857139</v>
      </c>
    </row>
    <row r="4592" spans="1:9" x14ac:dyDescent="0.25">
      <c r="A4592" t="s">
        <v>66</v>
      </c>
      <c r="B4592" t="s">
        <v>53</v>
      </c>
      <c r="C4592" t="s">
        <v>80</v>
      </c>
      <c r="D4592" t="s">
        <v>12</v>
      </c>
      <c r="E4592" t="s">
        <v>3</v>
      </c>
      <c r="F4592" s="19">
        <v>0.16666666666666699</v>
      </c>
      <c r="G4592" s="25">
        <v>4</v>
      </c>
      <c r="H4592" s="19" t="str">
        <f t="shared" si="81"/>
        <v>Gilmerton Bridge Away from Va Beach Non-Summer Wednesday 4</v>
      </c>
      <c r="I4592" s="11">
        <f>+Gilm!O36</f>
        <v>219.14285714285714</v>
      </c>
    </row>
    <row r="4593" spans="1:9" x14ac:dyDescent="0.25">
      <c r="A4593" t="s">
        <v>66</v>
      </c>
      <c r="B4593" t="s">
        <v>53</v>
      </c>
      <c r="C4593" t="s">
        <v>80</v>
      </c>
      <c r="D4593" t="s">
        <v>12</v>
      </c>
      <c r="E4593" t="s">
        <v>3</v>
      </c>
      <c r="F4593" s="19">
        <v>0.20833333333333301</v>
      </c>
      <c r="G4593" s="25">
        <v>5</v>
      </c>
      <c r="H4593" s="19" t="str">
        <f t="shared" si="81"/>
        <v>Gilmerton Bridge Away from Va Beach Non-Summer Wednesday 5</v>
      </c>
      <c r="I4593" s="14">
        <f>+Gilm!O37</f>
        <v>786.17142857142858</v>
      </c>
    </row>
    <row r="4594" spans="1:9" x14ac:dyDescent="0.25">
      <c r="A4594" t="s">
        <v>66</v>
      </c>
      <c r="B4594" t="s">
        <v>53</v>
      </c>
      <c r="C4594" t="s">
        <v>80</v>
      </c>
      <c r="D4594" t="s">
        <v>12</v>
      </c>
      <c r="E4594" t="s">
        <v>3</v>
      </c>
      <c r="F4594" s="19">
        <v>0.25</v>
      </c>
      <c r="G4594" s="25">
        <v>6</v>
      </c>
      <c r="H4594" s="19" t="str">
        <f t="shared" si="81"/>
        <v>Gilmerton Bridge Away from Va Beach Non-Summer Wednesday 6</v>
      </c>
      <c r="I4594" s="11">
        <f>+Gilm!O38</f>
        <v>1147.7714285714287</v>
      </c>
    </row>
    <row r="4595" spans="1:9" x14ac:dyDescent="0.25">
      <c r="A4595" t="s">
        <v>66</v>
      </c>
      <c r="B4595" t="s">
        <v>53</v>
      </c>
      <c r="C4595" t="s">
        <v>80</v>
      </c>
      <c r="D4595" t="s">
        <v>12</v>
      </c>
      <c r="E4595" t="s">
        <v>3</v>
      </c>
      <c r="F4595" s="19">
        <v>0.29166666666666702</v>
      </c>
      <c r="G4595" s="25">
        <v>7</v>
      </c>
      <c r="H4595" s="19" t="str">
        <f t="shared" si="81"/>
        <v>Gilmerton Bridge Away from Va Beach Non-Summer Wednesday 7</v>
      </c>
      <c r="I4595" s="14">
        <f>+Gilm!O39</f>
        <v>1212.8571428571427</v>
      </c>
    </row>
    <row r="4596" spans="1:9" x14ac:dyDescent="0.25">
      <c r="A4596" t="s">
        <v>66</v>
      </c>
      <c r="B4596" t="s">
        <v>53</v>
      </c>
      <c r="C4596" t="s">
        <v>80</v>
      </c>
      <c r="D4596" t="s">
        <v>12</v>
      </c>
      <c r="E4596" t="s">
        <v>3</v>
      </c>
      <c r="F4596" s="19">
        <v>0.33333333333333298</v>
      </c>
      <c r="G4596" s="25">
        <v>8</v>
      </c>
      <c r="H4596" s="19" t="str">
        <f t="shared" si="81"/>
        <v>Gilmerton Bridge Away from Va Beach Non-Summer Wednesday 8</v>
      </c>
      <c r="I4596" s="11">
        <f>+Gilm!O40</f>
        <v>910.6</v>
      </c>
    </row>
    <row r="4597" spans="1:9" x14ac:dyDescent="0.25">
      <c r="A4597" t="s">
        <v>66</v>
      </c>
      <c r="B4597" t="s">
        <v>53</v>
      </c>
      <c r="C4597" t="s">
        <v>80</v>
      </c>
      <c r="D4597" t="s">
        <v>12</v>
      </c>
      <c r="E4597" t="s">
        <v>3</v>
      </c>
      <c r="F4597" s="19">
        <v>0.375</v>
      </c>
      <c r="G4597" s="25">
        <v>9</v>
      </c>
      <c r="H4597" s="19" t="str">
        <f t="shared" si="81"/>
        <v>Gilmerton Bridge Away from Va Beach Non-Summer Wednesday 9</v>
      </c>
      <c r="I4597" s="14">
        <f>+Gilm!O41</f>
        <v>696.82857142857154</v>
      </c>
    </row>
    <row r="4598" spans="1:9" x14ac:dyDescent="0.25">
      <c r="A4598" t="s">
        <v>66</v>
      </c>
      <c r="B4598" t="s">
        <v>53</v>
      </c>
      <c r="C4598" t="s">
        <v>80</v>
      </c>
      <c r="D4598" t="s">
        <v>12</v>
      </c>
      <c r="E4598" t="s">
        <v>3</v>
      </c>
      <c r="F4598" s="19">
        <v>0.41666666666666702</v>
      </c>
      <c r="G4598" s="25">
        <v>10</v>
      </c>
      <c r="H4598" s="19" t="str">
        <f t="shared" si="81"/>
        <v>Gilmerton Bridge Away from Va Beach Non-Summer Wednesday 10</v>
      </c>
      <c r="I4598" s="11">
        <f>+Gilm!O42</f>
        <v>727.91428571428571</v>
      </c>
    </row>
    <row r="4599" spans="1:9" x14ac:dyDescent="0.25">
      <c r="A4599" t="s">
        <v>66</v>
      </c>
      <c r="B4599" t="s">
        <v>53</v>
      </c>
      <c r="C4599" t="s">
        <v>80</v>
      </c>
      <c r="D4599" t="s">
        <v>12</v>
      </c>
      <c r="E4599" t="s">
        <v>3</v>
      </c>
      <c r="F4599" s="19">
        <v>0.45833333333333298</v>
      </c>
      <c r="G4599" s="25">
        <v>11</v>
      </c>
      <c r="H4599" s="19" t="str">
        <f t="shared" si="81"/>
        <v>Gilmerton Bridge Away from Va Beach Non-Summer Wednesday 11</v>
      </c>
      <c r="I4599" s="14">
        <f>+Gilm!O43</f>
        <v>835.05714285714294</v>
      </c>
    </row>
    <row r="4600" spans="1:9" x14ac:dyDescent="0.25">
      <c r="A4600" t="s">
        <v>66</v>
      </c>
      <c r="B4600" t="s">
        <v>53</v>
      </c>
      <c r="C4600" t="s">
        <v>80</v>
      </c>
      <c r="D4600" t="s">
        <v>12</v>
      </c>
      <c r="E4600" t="s">
        <v>3</v>
      </c>
      <c r="F4600" s="19">
        <v>0.5</v>
      </c>
      <c r="G4600" s="25">
        <v>12</v>
      </c>
      <c r="H4600" s="19" t="str">
        <f t="shared" si="81"/>
        <v>Gilmerton Bridge Away from Va Beach Non-Summer Wednesday 12</v>
      </c>
      <c r="I4600" s="11">
        <f>+Gilm!O44</f>
        <v>885.57142857142856</v>
      </c>
    </row>
    <row r="4601" spans="1:9" x14ac:dyDescent="0.25">
      <c r="A4601" t="s">
        <v>66</v>
      </c>
      <c r="B4601" t="s">
        <v>53</v>
      </c>
      <c r="C4601" t="s">
        <v>80</v>
      </c>
      <c r="D4601" t="s">
        <v>12</v>
      </c>
      <c r="E4601" t="s">
        <v>3</v>
      </c>
      <c r="F4601" s="19">
        <v>0.54166666666666696</v>
      </c>
      <c r="G4601" s="25">
        <v>13</v>
      </c>
      <c r="H4601" s="19" t="str">
        <f t="shared" si="81"/>
        <v>Gilmerton Bridge Away from Va Beach Non-Summer Wednesday 13</v>
      </c>
      <c r="I4601" s="14">
        <f>+Gilm!O45</f>
        <v>874.05714285714282</v>
      </c>
    </row>
    <row r="4602" spans="1:9" x14ac:dyDescent="0.25">
      <c r="A4602" t="s">
        <v>66</v>
      </c>
      <c r="B4602" t="s">
        <v>53</v>
      </c>
      <c r="C4602" t="s">
        <v>80</v>
      </c>
      <c r="D4602" t="s">
        <v>12</v>
      </c>
      <c r="E4602" t="s">
        <v>3</v>
      </c>
      <c r="F4602" s="19">
        <v>0.58333333333333304</v>
      </c>
      <c r="G4602" s="25">
        <v>14</v>
      </c>
      <c r="H4602" s="19" t="str">
        <f t="shared" si="81"/>
        <v>Gilmerton Bridge Away from Va Beach Non-Summer Wednesday 14</v>
      </c>
      <c r="I4602" s="11">
        <f>+Gilm!O46</f>
        <v>1139.8</v>
      </c>
    </row>
    <row r="4603" spans="1:9" x14ac:dyDescent="0.25">
      <c r="A4603" t="s">
        <v>66</v>
      </c>
      <c r="B4603" t="s">
        <v>53</v>
      </c>
      <c r="C4603" t="s">
        <v>80</v>
      </c>
      <c r="D4603" t="s">
        <v>12</v>
      </c>
      <c r="E4603" t="s">
        <v>3</v>
      </c>
      <c r="F4603" s="19">
        <v>0.625</v>
      </c>
      <c r="G4603" s="25">
        <v>15</v>
      </c>
      <c r="H4603" s="19" t="str">
        <f t="shared" si="81"/>
        <v>Gilmerton Bridge Away from Va Beach Non-Summer Wednesday 15</v>
      </c>
      <c r="I4603" s="14">
        <f>+Gilm!O47</f>
        <v>1461.5714285714287</v>
      </c>
    </row>
    <row r="4604" spans="1:9" x14ac:dyDescent="0.25">
      <c r="A4604" t="s">
        <v>66</v>
      </c>
      <c r="B4604" t="s">
        <v>53</v>
      </c>
      <c r="C4604" t="s">
        <v>80</v>
      </c>
      <c r="D4604" t="s">
        <v>12</v>
      </c>
      <c r="E4604" t="s">
        <v>3</v>
      </c>
      <c r="F4604" s="19">
        <v>0.66666666666666696</v>
      </c>
      <c r="G4604" s="25">
        <v>16</v>
      </c>
      <c r="H4604" s="19" t="str">
        <f t="shared" si="81"/>
        <v>Gilmerton Bridge Away from Va Beach Non-Summer Wednesday 16</v>
      </c>
      <c r="I4604" s="11">
        <f>+Gilm!O48</f>
        <v>1817.457142857143</v>
      </c>
    </row>
    <row r="4605" spans="1:9" x14ac:dyDescent="0.25">
      <c r="A4605" t="s">
        <v>66</v>
      </c>
      <c r="B4605" t="s">
        <v>53</v>
      </c>
      <c r="C4605" t="s">
        <v>80</v>
      </c>
      <c r="D4605" t="s">
        <v>12</v>
      </c>
      <c r="E4605" t="s">
        <v>3</v>
      </c>
      <c r="F4605" s="19">
        <v>0.70833333333333304</v>
      </c>
      <c r="G4605" s="25">
        <v>17</v>
      </c>
      <c r="H4605" s="19" t="str">
        <f t="shared" si="81"/>
        <v>Gilmerton Bridge Away from Va Beach Non-Summer Wednesday 17</v>
      </c>
      <c r="I4605" s="14">
        <f>+Gilm!O49</f>
        <v>1800.5714285714284</v>
      </c>
    </row>
    <row r="4606" spans="1:9" x14ac:dyDescent="0.25">
      <c r="A4606" t="s">
        <v>66</v>
      </c>
      <c r="B4606" t="s">
        <v>53</v>
      </c>
      <c r="C4606" t="s">
        <v>80</v>
      </c>
      <c r="D4606" t="s">
        <v>12</v>
      </c>
      <c r="E4606" t="s">
        <v>3</v>
      </c>
      <c r="F4606" s="19">
        <v>0.75</v>
      </c>
      <c r="G4606" s="25">
        <v>18</v>
      </c>
      <c r="H4606" s="19" t="str">
        <f t="shared" si="81"/>
        <v>Gilmerton Bridge Away from Va Beach Non-Summer Wednesday 18</v>
      </c>
      <c r="I4606" s="11">
        <f>+Gilm!O50</f>
        <v>1370.1999999999998</v>
      </c>
    </row>
    <row r="4607" spans="1:9" x14ac:dyDescent="0.25">
      <c r="A4607" t="s">
        <v>66</v>
      </c>
      <c r="B4607" t="s">
        <v>53</v>
      </c>
      <c r="C4607" t="s">
        <v>80</v>
      </c>
      <c r="D4607" t="s">
        <v>12</v>
      </c>
      <c r="E4607" t="s">
        <v>3</v>
      </c>
      <c r="F4607" s="19">
        <v>0.79166666666666696</v>
      </c>
      <c r="G4607" s="25">
        <v>19</v>
      </c>
      <c r="H4607" s="19" t="str">
        <f t="shared" si="81"/>
        <v>Gilmerton Bridge Away from Va Beach Non-Summer Wednesday 19</v>
      </c>
      <c r="I4607" s="14">
        <f>+Gilm!O51</f>
        <v>908.2285714285714</v>
      </c>
    </row>
    <row r="4608" spans="1:9" x14ac:dyDescent="0.25">
      <c r="A4608" t="s">
        <v>66</v>
      </c>
      <c r="B4608" t="s">
        <v>53</v>
      </c>
      <c r="C4608" t="s">
        <v>80</v>
      </c>
      <c r="D4608" t="s">
        <v>12</v>
      </c>
      <c r="E4608" t="s">
        <v>3</v>
      </c>
      <c r="F4608" s="19">
        <v>0.83333333333333304</v>
      </c>
      <c r="G4608" s="25">
        <v>20</v>
      </c>
      <c r="H4608" s="19" t="str">
        <f t="shared" si="81"/>
        <v>Gilmerton Bridge Away from Va Beach Non-Summer Wednesday 20</v>
      </c>
      <c r="I4608" s="11">
        <f>+Gilm!O52</f>
        <v>727.80000000000007</v>
      </c>
    </row>
    <row r="4609" spans="1:9" x14ac:dyDescent="0.25">
      <c r="A4609" t="s">
        <v>66</v>
      </c>
      <c r="B4609" t="s">
        <v>53</v>
      </c>
      <c r="C4609" t="s">
        <v>80</v>
      </c>
      <c r="D4609" t="s">
        <v>12</v>
      </c>
      <c r="E4609" t="s">
        <v>3</v>
      </c>
      <c r="F4609" s="19">
        <v>0.875</v>
      </c>
      <c r="G4609" s="25">
        <v>21</v>
      </c>
      <c r="H4609" s="19" t="str">
        <f t="shared" si="81"/>
        <v>Gilmerton Bridge Away from Va Beach Non-Summer Wednesday 21</v>
      </c>
      <c r="I4609" s="14">
        <f>+Gilm!O53</f>
        <v>626.22857142857151</v>
      </c>
    </row>
    <row r="4610" spans="1:9" x14ac:dyDescent="0.25">
      <c r="A4610" t="s">
        <v>66</v>
      </c>
      <c r="B4610" t="s">
        <v>53</v>
      </c>
      <c r="C4610" t="s">
        <v>80</v>
      </c>
      <c r="D4610" t="s">
        <v>12</v>
      </c>
      <c r="E4610" t="s">
        <v>3</v>
      </c>
      <c r="F4610" s="19">
        <v>0.91666666666666696</v>
      </c>
      <c r="G4610" s="25">
        <v>22</v>
      </c>
      <c r="H4610" s="19" t="str">
        <f t="shared" si="81"/>
        <v>Gilmerton Bridge Away from Va Beach Non-Summer Wednesday 22</v>
      </c>
      <c r="I4610" s="11">
        <f>+Gilm!O54</f>
        <v>418.51428571428573</v>
      </c>
    </row>
    <row r="4611" spans="1:9" ht="15.75" thickBot="1" x14ac:dyDescent="0.3">
      <c r="A4611" t="s">
        <v>66</v>
      </c>
      <c r="B4611" t="s">
        <v>53</v>
      </c>
      <c r="C4611" t="s">
        <v>80</v>
      </c>
      <c r="D4611" t="s">
        <v>12</v>
      </c>
      <c r="E4611" t="s">
        <v>3</v>
      </c>
      <c r="F4611" s="19">
        <v>0.95833333333333304</v>
      </c>
      <c r="G4611" s="25">
        <v>23</v>
      </c>
      <c r="H4611" s="19" t="str">
        <f t="shared" si="81"/>
        <v>Gilmerton Bridge Away from Va Beach Non-Summer Wednesday 23</v>
      </c>
      <c r="I4611" s="16">
        <f>+Gilm!O55</f>
        <v>288.25714285714287</v>
      </c>
    </row>
    <row r="4612" spans="1:9" x14ac:dyDescent="0.25">
      <c r="A4612" t="s">
        <v>66</v>
      </c>
      <c r="B4612" t="s">
        <v>53</v>
      </c>
      <c r="C4612" t="s">
        <v>80</v>
      </c>
      <c r="D4612" t="s">
        <v>12</v>
      </c>
      <c r="E4612" t="s">
        <v>4</v>
      </c>
      <c r="F4612" s="19">
        <v>0</v>
      </c>
      <c r="G4612" s="25">
        <v>0</v>
      </c>
      <c r="H4612" s="19" t="str">
        <f t="shared" si="81"/>
        <v>Gilmerton Bridge Away from Va Beach Non-Summer Thursday 0</v>
      </c>
      <c r="I4612" s="11">
        <f>+Gilm!P32</f>
        <v>160.97222222222223</v>
      </c>
    </row>
    <row r="4613" spans="1:9" x14ac:dyDescent="0.25">
      <c r="A4613" t="s">
        <v>66</v>
      </c>
      <c r="B4613" t="s">
        <v>53</v>
      </c>
      <c r="C4613" t="s">
        <v>80</v>
      </c>
      <c r="D4613" t="s">
        <v>12</v>
      </c>
      <c r="E4613" t="s">
        <v>4</v>
      </c>
      <c r="F4613" s="19">
        <v>4.1666666666666664E-2</v>
      </c>
      <c r="G4613" s="25">
        <v>1</v>
      </c>
      <c r="H4613" s="19" t="str">
        <f t="shared" si="81"/>
        <v>Gilmerton Bridge Away from Va Beach Non-Summer Thursday 1</v>
      </c>
      <c r="I4613" s="14">
        <f>+Gilm!P33</f>
        <v>88.694444444444457</v>
      </c>
    </row>
    <row r="4614" spans="1:9" x14ac:dyDescent="0.25">
      <c r="A4614" t="s">
        <v>66</v>
      </c>
      <c r="B4614" t="s">
        <v>53</v>
      </c>
      <c r="C4614" t="s">
        <v>80</v>
      </c>
      <c r="D4614" t="s">
        <v>12</v>
      </c>
      <c r="E4614" t="s">
        <v>4</v>
      </c>
      <c r="F4614" s="19">
        <v>8.3333333333333329E-2</v>
      </c>
      <c r="G4614" s="25">
        <v>2</v>
      </c>
      <c r="H4614" s="19" t="str">
        <f t="shared" si="81"/>
        <v>Gilmerton Bridge Away from Va Beach Non-Summer Thursday 2</v>
      </c>
      <c r="I4614" s="11">
        <f>+Gilm!P34</f>
        <v>66.555555555555557</v>
      </c>
    </row>
    <row r="4615" spans="1:9" x14ac:dyDescent="0.25">
      <c r="A4615" t="s">
        <v>66</v>
      </c>
      <c r="B4615" t="s">
        <v>53</v>
      </c>
      <c r="C4615" t="s">
        <v>80</v>
      </c>
      <c r="D4615" t="s">
        <v>12</v>
      </c>
      <c r="E4615" t="s">
        <v>4</v>
      </c>
      <c r="F4615" s="19">
        <v>0.125</v>
      </c>
      <c r="G4615" s="25">
        <v>3</v>
      </c>
      <c r="H4615" s="19" t="str">
        <f t="shared" si="81"/>
        <v>Gilmerton Bridge Away from Va Beach Non-Summer Thursday 3</v>
      </c>
      <c r="I4615" s="14">
        <f>+Gilm!P35</f>
        <v>73.833333333333343</v>
      </c>
    </row>
    <row r="4616" spans="1:9" x14ac:dyDescent="0.25">
      <c r="A4616" t="s">
        <v>66</v>
      </c>
      <c r="B4616" t="s">
        <v>53</v>
      </c>
      <c r="C4616" t="s">
        <v>80</v>
      </c>
      <c r="D4616" t="s">
        <v>12</v>
      </c>
      <c r="E4616" t="s">
        <v>4</v>
      </c>
      <c r="F4616" s="19">
        <v>0.16666666666666699</v>
      </c>
      <c r="G4616" s="25">
        <v>4</v>
      </c>
      <c r="H4616" s="19" t="str">
        <f t="shared" si="81"/>
        <v>Gilmerton Bridge Away from Va Beach Non-Summer Thursday 4</v>
      </c>
      <c r="I4616" s="11">
        <f>+Gilm!P36</f>
        <v>219</v>
      </c>
    </row>
    <row r="4617" spans="1:9" x14ac:dyDescent="0.25">
      <c r="A4617" t="s">
        <v>66</v>
      </c>
      <c r="B4617" t="s">
        <v>53</v>
      </c>
      <c r="C4617" t="s">
        <v>80</v>
      </c>
      <c r="D4617" t="s">
        <v>12</v>
      </c>
      <c r="E4617" t="s">
        <v>4</v>
      </c>
      <c r="F4617" s="19">
        <v>0.20833333333333301</v>
      </c>
      <c r="G4617" s="25">
        <v>5</v>
      </c>
      <c r="H4617" s="19" t="str">
        <f t="shared" si="81"/>
        <v>Gilmerton Bridge Away from Va Beach Non-Summer Thursday 5</v>
      </c>
      <c r="I4617" s="14">
        <f>+Gilm!P37</f>
        <v>781.5</v>
      </c>
    </row>
    <row r="4618" spans="1:9" x14ac:dyDescent="0.25">
      <c r="A4618" t="s">
        <v>66</v>
      </c>
      <c r="B4618" t="s">
        <v>53</v>
      </c>
      <c r="C4618" t="s">
        <v>80</v>
      </c>
      <c r="D4618" t="s">
        <v>12</v>
      </c>
      <c r="E4618" t="s">
        <v>4</v>
      </c>
      <c r="F4618" s="19">
        <v>0.25</v>
      </c>
      <c r="G4618" s="25">
        <v>6</v>
      </c>
      <c r="H4618" s="19" t="str">
        <f t="shared" si="81"/>
        <v>Gilmerton Bridge Away from Va Beach Non-Summer Thursday 6</v>
      </c>
      <c r="I4618" s="11">
        <f>+Gilm!P38</f>
        <v>1156.7777777777778</v>
      </c>
    </row>
    <row r="4619" spans="1:9" x14ac:dyDescent="0.25">
      <c r="A4619" t="s">
        <v>66</v>
      </c>
      <c r="B4619" t="s">
        <v>53</v>
      </c>
      <c r="C4619" t="s">
        <v>80</v>
      </c>
      <c r="D4619" t="s">
        <v>12</v>
      </c>
      <c r="E4619" t="s">
        <v>4</v>
      </c>
      <c r="F4619" s="19">
        <v>0.29166666666666702</v>
      </c>
      <c r="G4619" s="25">
        <v>7</v>
      </c>
      <c r="H4619" s="19" t="str">
        <f t="shared" si="81"/>
        <v>Gilmerton Bridge Away from Va Beach Non-Summer Thursday 7</v>
      </c>
      <c r="I4619" s="14">
        <f>+Gilm!P39</f>
        <v>1157.3611111111111</v>
      </c>
    </row>
    <row r="4620" spans="1:9" x14ac:dyDescent="0.25">
      <c r="A4620" t="s">
        <v>66</v>
      </c>
      <c r="B4620" t="s">
        <v>53</v>
      </c>
      <c r="C4620" t="s">
        <v>80</v>
      </c>
      <c r="D4620" t="s">
        <v>12</v>
      </c>
      <c r="E4620" t="s">
        <v>4</v>
      </c>
      <c r="F4620" s="19">
        <v>0.33333333333333298</v>
      </c>
      <c r="G4620" s="25">
        <v>8</v>
      </c>
      <c r="H4620" s="19" t="str">
        <f t="shared" si="81"/>
        <v>Gilmerton Bridge Away from Va Beach Non-Summer Thursday 8</v>
      </c>
      <c r="I4620" s="11">
        <f>+Gilm!P40</f>
        <v>860.11111111111109</v>
      </c>
    </row>
    <row r="4621" spans="1:9" x14ac:dyDescent="0.25">
      <c r="A4621" t="s">
        <v>66</v>
      </c>
      <c r="B4621" t="s">
        <v>53</v>
      </c>
      <c r="C4621" t="s">
        <v>80</v>
      </c>
      <c r="D4621" t="s">
        <v>12</v>
      </c>
      <c r="E4621" t="s">
        <v>4</v>
      </c>
      <c r="F4621" s="19">
        <v>0.375</v>
      </c>
      <c r="G4621" s="25">
        <v>9</v>
      </c>
      <c r="H4621" s="19" t="str">
        <f t="shared" si="81"/>
        <v>Gilmerton Bridge Away from Va Beach Non-Summer Thursday 9</v>
      </c>
      <c r="I4621" s="14">
        <f>+Gilm!P41</f>
        <v>723.55555555555554</v>
      </c>
    </row>
    <row r="4622" spans="1:9" x14ac:dyDescent="0.25">
      <c r="A4622" t="s">
        <v>66</v>
      </c>
      <c r="B4622" t="s">
        <v>53</v>
      </c>
      <c r="C4622" t="s">
        <v>80</v>
      </c>
      <c r="D4622" t="s">
        <v>12</v>
      </c>
      <c r="E4622" t="s">
        <v>4</v>
      </c>
      <c r="F4622" s="19">
        <v>0.41666666666666702</v>
      </c>
      <c r="G4622" s="25">
        <v>10</v>
      </c>
      <c r="H4622" s="19" t="str">
        <f t="shared" si="81"/>
        <v>Gilmerton Bridge Away from Va Beach Non-Summer Thursday 10</v>
      </c>
      <c r="I4622" s="11">
        <f>+Gilm!P42</f>
        <v>753.02777777777783</v>
      </c>
    </row>
    <row r="4623" spans="1:9" x14ac:dyDescent="0.25">
      <c r="A4623" t="s">
        <v>66</v>
      </c>
      <c r="B4623" t="s">
        <v>53</v>
      </c>
      <c r="C4623" t="s">
        <v>80</v>
      </c>
      <c r="D4623" t="s">
        <v>12</v>
      </c>
      <c r="E4623" t="s">
        <v>4</v>
      </c>
      <c r="F4623" s="19">
        <v>0.45833333333333298</v>
      </c>
      <c r="G4623" s="25">
        <v>11</v>
      </c>
      <c r="H4623" s="19" t="str">
        <f t="shared" si="81"/>
        <v>Gilmerton Bridge Away from Va Beach Non-Summer Thursday 11</v>
      </c>
      <c r="I4623" s="14">
        <f>+Gilm!P43</f>
        <v>836.94444444444446</v>
      </c>
    </row>
    <row r="4624" spans="1:9" x14ac:dyDescent="0.25">
      <c r="A4624" t="s">
        <v>66</v>
      </c>
      <c r="B4624" t="s">
        <v>53</v>
      </c>
      <c r="C4624" t="s">
        <v>80</v>
      </c>
      <c r="D4624" t="s">
        <v>12</v>
      </c>
      <c r="E4624" t="s">
        <v>4</v>
      </c>
      <c r="F4624" s="19">
        <v>0.5</v>
      </c>
      <c r="G4624" s="25">
        <v>12</v>
      </c>
      <c r="H4624" s="19" t="str">
        <f t="shared" si="81"/>
        <v>Gilmerton Bridge Away from Va Beach Non-Summer Thursday 12</v>
      </c>
      <c r="I4624" s="11">
        <f>+Gilm!P44</f>
        <v>887.22222222222217</v>
      </c>
    </row>
    <row r="4625" spans="1:9" x14ac:dyDescent="0.25">
      <c r="A4625" t="s">
        <v>66</v>
      </c>
      <c r="B4625" t="s">
        <v>53</v>
      </c>
      <c r="C4625" t="s">
        <v>80</v>
      </c>
      <c r="D4625" t="s">
        <v>12</v>
      </c>
      <c r="E4625" t="s">
        <v>4</v>
      </c>
      <c r="F4625" s="19">
        <v>0.54166666666666696</v>
      </c>
      <c r="G4625" s="25">
        <v>13</v>
      </c>
      <c r="H4625" s="19" t="str">
        <f t="shared" si="81"/>
        <v>Gilmerton Bridge Away from Va Beach Non-Summer Thursday 13</v>
      </c>
      <c r="I4625" s="14">
        <f>+Gilm!P45</f>
        <v>944.86111111111109</v>
      </c>
    </row>
    <row r="4626" spans="1:9" x14ac:dyDescent="0.25">
      <c r="A4626" t="s">
        <v>66</v>
      </c>
      <c r="B4626" t="s">
        <v>53</v>
      </c>
      <c r="C4626" t="s">
        <v>80</v>
      </c>
      <c r="D4626" t="s">
        <v>12</v>
      </c>
      <c r="E4626" t="s">
        <v>4</v>
      </c>
      <c r="F4626" s="19">
        <v>0.58333333333333304</v>
      </c>
      <c r="G4626" s="25">
        <v>14</v>
      </c>
      <c r="H4626" s="19" t="str">
        <f t="shared" si="81"/>
        <v>Gilmerton Bridge Away from Va Beach Non-Summer Thursday 14</v>
      </c>
      <c r="I4626" s="11">
        <f>+Gilm!P46</f>
        <v>1125.2777777777778</v>
      </c>
    </row>
    <row r="4627" spans="1:9" x14ac:dyDescent="0.25">
      <c r="A4627" t="s">
        <v>66</v>
      </c>
      <c r="B4627" t="s">
        <v>53</v>
      </c>
      <c r="C4627" t="s">
        <v>80</v>
      </c>
      <c r="D4627" t="s">
        <v>12</v>
      </c>
      <c r="E4627" t="s">
        <v>4</v>
      </c>
      <c r="F4627" s="19">
        <v>0.625</v>
      </c>
      <c r="G4627" s="25">
        <v>15</v>
      </c>
      <c r="H4627" s="19" t="str">
        <f t="shared" si="81"/>
        <v>Gilmerton Bridge Away from Va Beach Non-Summer Thursday 15</v>
      </c>
      <c r="I4627" s="14">
        <f>+Gilm!P47</f>
        <v>1468.4999999999998</v>
      </c>
    </row>
    <row r="4628" spans="1:9" x14ac:dyDescent="0.25">
      <c r="A4628" t="s">
        <v>66</v>
      </c>
      <c r="B4628" t="s">
        <v>53</v>
      </c>
      <c r="C4628" t="s">
        <v>80</v>
      </c>
      <c r="D4628" t="s">
        <v>12</v>
      </c>
      <c r="E4628" t="s">
        <v>4</v>
      </c>
      <c r="F4628" s="19">
        <v>0.66666666666666696</v>
      </c>
      <c r="G4628" s="25">
        <v>16</v>
      </c>
      <c r="H4628" s="19" t="str">
        <f t="shared" si="81"/>
        <v>Gilmerton Bridge Away from Va Beach Non-Summer Thursday 16</v>
      </c>
      <c r="I4628" s="11">
        <f>+Gilm!P48</f>
        <v>1836.7777777777778</v>
      </c>
    </row>
    <row r="4629" spans="1:9" x14ac:dyDescent="0.25">
      <c r="A4629" t="s">
        <v>66</v>
      </c>
      <c r="B4629" t="s">
        <v>53</v>
      </c>
      <c r="C4629" t="s">
        <v>80</v>
      </c>
      <c r="D4629" t="s">
        <v>12</v>
      </c>
      <c r="E4629" t="s">
        <v>4</v>
      </c>
      <c r="F4629" s="19">
        <v>0.70833333333333304</v>
      </c>
      <c r="G4629" s="25">
        <v>17</v>
      </c>
      <c r="H4629" s="19" t="str">
        <f t="shared" ref="H4629:H4692" si="82">+CONCATENATE(A4629," ",C4629," ",D4629," ",E4629," ",G4629)</f>
        <v>Gilmerton Bridge Away from Va Beach Non-Summer Thursday 17</v>
      </c>
      <c r="I4629" s="14">
        <f>+Gilm!P49</f>
        <v>1866.8611111111111</v>
      </c>
    </row>
    <row r="4630" spans="1:9" x14ac:dyDescent="0.25">
      <c r="A4630" t="s">
        <v>66</v>
      </c>
      <c r="B4630" t="s">
        <v>53</v>
      </c>
      <c r="C4630" t="s">
        <v>80</v>
      </c>
      <c r="D4630" t="s">
        <v>12</v>
      </c>
      <c r="E4630" t="s">
        <v>4</v>
      </c>
      <c r="F4630" s="19">
        <v>0.75</v>
      </c>
      <c r="G4630" s="25">
        <v>18</v>
      </c>
      <c r="H4630" s="19" t="str">
        <f t="shared" si="82"/>
        <v>Gilmerton Bridge Away from Va Beach Non-Summer Thursday 18</v>
      </c>
      <c r="I4630" s="11">
        <f>+Gilm!P50</f>
        <v>1372.4722222222222</v>
      </c>
    </row>
    <row r="4631" spans="1:9" x14ac:dyDescent="0.25">
      <c r="A4631" t="s">
        <v>66</v>
      </c>
      <c r="B4631" t="s">
        <v>53</v>
      </c>
      <c r="C4631" t="s">
        <v>80</v>
      </c>
      <c r="D4631" t="s">
        <v>12</v>
      </c>
      <c r="E4631" t="s">
        <v>4</v>
      </c>
      <c r="F4631" s="19">
        <v>0.79166666666666696</v>
      </c>
      <c r="G4631" s="25">
        <v>19</v>
      </c>
      <c r="H4631" s="19" t="str">
        <f t="shared" si="82"/>
        <v>Gilmerton Bridge Away from Va Beach Non-Summer Thursday 19</v>
      </c>
      <c r="I4631" s="14">
        <f>+Gilm!P51</f>
        <v>906.44444444444446</v>
      </c>
    </row>
    <row r="4632" spans="1:9" x14ac:dyDescent="0.25">
      <c r="A4632" t="s">
        <v>66</v>
      </c>
      <c r="B4632" t="s">
        <v>53</v>
      </c>
      <c r="C4632" t="s">
        <v>80</v>
      </c>
      <c r="D4632" t="s">
        <v>12</v>
      </c>
      <c r="E4632" t="s">
        <v>4</v>
      </c>
      <c r="F4632" s="19">
        <v>0.83333333333333304</v>
      </c>
      <c r="G4632" s="25">
        <v>20</v>
      </c>
      <c r="H4632" s="19" t="str">
        <f t="shared" si="82"/>
        <v>Gilmerton Bridge Away from Va Beach Non-Summer Thursday 20</v>
      </c>
      <c r="I4632" s="11">
        <f>+Gilm!P52</f>
        <v>729.97222222222217</v>
      </c>
    </row>
    <row r="4633" spans="1:9" x14ac:dyDescent="0.25">
      <c r="A4633" t="s">
        <v>66</v>
      </c>
      <c r="B4633" t="s">
        <v>53</v>
      </c>
      <c r="C4633" t="s">
        <v>80</v>
      </c>
      <c r="D4633" t="s">
        <v>12</v>
      </c>
      <c r="E4633" t="s">
        <v>4</v>
      </c>
      <c r="F4633" s="19">
        <v>0.875</v>
      </c>
      <c r="G4633" s="25">
        <v>21</v>
      </c>
      <c r="H4633" s="19" t="str">
        <f t="shared" si="82"/>
        <v>Gilmerton Bridge Away from Va Beach Non-Summer Thursday 21</v>
      </c>
      <c r="I4633" s="14">
        <f>+Gilm!P53</f>
        <v>607.19444444444446</v>
      </c>
    </row>
    <row r="4634" spans="1:9" x14ac:dyDescent="0.25">
      <c r="A4634" t="s">
        <v>66</v>
      </c>
      <c r="B4634" t="s">
        <v>53</v>
      </c>
      <c r="C4634" t="s">
        <v>80</v>
      </c>
      <c r="D4634" t="s">
        <v>12</v>
      </c>
      <c r="E4634" t="s">
        <v>4</v>
      </c>
      <c r="F4634" s="19">
        <v>0.91666666666666696</v>
      </c>
      <c r="G4634" s="25">
        <v>22</v>
      </c>
      <c r="H4634" s="19" t="str">
        <f t="shared" si="82"/>
        <v>Gilmerton Bridge Away from Va Beach Non-Summer Thursday 22</v>
      </c>
      <c r="I4634" s="11">
        <f>+Gilm!P54</f>
        <v>421.58333333333326</v>
      </c>
    </row>
    <row r="4635" spans="1:9" ht="15.75" thickBot="1" x14ac:dyDescent="0.3">
      <c r="A4635" t="s">
        <v>66</v>
      </c>
      <c r="B4635" t="s">
        <v>53</v>
      </c>
      <c r="C4635" t="s">
        <v>80</v>
      </c>
      <c r="D4635" t="s">
        <v>12</v>
      </c>
      <c r="E4635" t="s">
        <v>4</v>
      </c>
      <c r="F4635" s="19">
        <v>0.95833333333333304</v>
      </c>
      <c r="G4635" s="25">
        <v>23</v>
      </c>
      <c r="H4635" s="19" t="str">
        <f t="shared" si="82"/>
        <v>Gilmerton Bridge Away from Va Beach Non-Summer Thursday 23</v>
      </c>
      <c r="I4635" s="16">
        <f>+Gilm!P55</f>
        <v>276.5</v>
      </c>
    </row>
    <row r="4636" spans="1:9" x14ac:dyDescent="0.25">
      <c r="A4636" t="s">
        <v>66</v>
      </c>
      <c r="B4636" t="s">
        <v>53</v>
      </c>
      <c r="C4636" t="s">
        <v>80</v>
      </c>
      <c r="D4636" t="s">
        <v>12</v>
      </c>
      <c r="E4636" t="s">
        <v>5</v>
      </c>
      <c r="F4636" s="19">
        <v>0</v>
      </c>
      <c r="G4636" s="25">
        <v>0</v>
      </c>
      <c r="H4636" s="19" t="str">
        <f t="shared" si="82"/>
        <v>Gilmerton Bridge Away from Va Beach Non-Summer Friday 0</v>
      </c>
      <c r="I4636" s="11">
        <f>+Gilm!Q32</f>
        <v>176.70270270270271</v>
      </c>
    </row>
    <row r="4637" spans="1:9" x14ac:dyDescent="0.25">
      <c r="A4637" t="s">
        <v>66</v>
      </c>
      <c r="B4637" t="s">
        <v>53</v>
      </c>
      <c r="C4637" t="s">
        <v>80</v>
      </c>
      <c r="D4637" t="s">
        <v>12</v>
      </c>
      <c r="E4637" t="s">
        <v>5</v>
      </c>
      <c r="F4637" s="19">
        <v>4.1666666666666664E-2</v>
      </c>
      <c r="G4637" s="25">
        <v>1</v>
      </c>
      <c r="H4637" s="19" t="str">
        <f t="shared" si="82"/>
        <v>Gilmerton Bridge Away from Va Beach Non-Summer Friday 1</v>
      </c>
      <c r="I4637" s="14">
        <f>+Gilm!Q33</f>
        <v>104.67567567567568</v>
      </c>
    </row>
    <row r="4638" spans="1:9" x14ac:dyDescent="0.25">
      <c r="A4638" t="s">
        <v>66</v>
      </c>
      <c r="B4638" t="s">
        <v>53</v>
      </c>
      <c r="C4638" t="s">
        <v>80</v>
      </c>
      <c r="D4638" t="s">
        <v>12</v>
      </c>
      <c r="E4638" t="s">
        <v>5</v>
      </c>
      <c r="F4638" s="19">
        <v>8.3333333333333329E-2</v>
      </c>
      <c r="G4638" s="25">
        <v>2</v>
      </c>
      <c r="H4638" s="19" t="str">
        <f t="shared" si="82"/>
        <v>Gilmerton Bridge Away from Va Beach Non-Summer Friday 2</v>
      </c>
      <c r="I4638" s="11">
        <f>+Gilm!Q34</f>
        <v>78.918918918918919</v>
      </c>
    </row>
    <row r="4639" spans="1:9" x14ac:dyDescent="0.25">
      <c r="A4639" t="s">
        <v>66</v>
      </c>
      <c r="B4639" t="s">
        <v>53</v>
      </c>
      <c r="C4639" t="s">
        <v>80</v>
      </c>
      <c r="D4639" t="s">
        <v>12</v>
      </c>
      <c r="E4639" t="s">
        <v>5</v>
      </c>
      <c r="F4639" s="19">
        <v>0.125</v>
      </c>
      <c r="G4639" s="25">
        <v>3</v>
      </c>
      <c r="H4639" s="19" t="str">
        <f t="shared" si="82"/>
        <v>Gilmerton Bridge Away from Va Beach Non-Summer Friday 3</v>
      </c>
      <c r="I4639" s="14">
        <f>+Gilm!Q35</f>
        <v>77.324324324324323</v>
      </c>
    </row>
    <row r="4640" spans="1:9" x14ac:dyDescent="0.25">
      <c r="A4640" t="s">
        <v>66</v>
      </c>
      <c r="B4640" t="s">
        <v>53</v>
      </c>
      <c r="C4640" t="s">
        <v>80</v>
      </c>
      <c r="D4640" t="s">
        <v>12</v>
      </c>
      <c r="E4640" t="s">
        <v>5</v>
      </c>
      <c r="F4640" s="19">
        <v>0.16666666666666699</v>
      </c>
      <c r="G4640" s="25">
        <v>4</v>
      </c>
      <c r="H4640" s="19" t="str">
        <f t="shared" si="82"/>
        <v>Gilmerton Bridge Away from Va Beach Non-Summer Friday 4</v>
      </c>
      <c r="I4640" s="11">
        <f>+Gilm!Q36</f>
        <v>197.45945945945945</v>
      </c>
    </row>
    <row r="4641" spans="1:9" x14ac:dyDescent="0.25">
      <c r="A4641" t="s">
        <v>66</v>
      </c>
      <c r="B4641" t="s">
        <v>53</v>
      </c>
      <c r="C4641" t="s">
        <v>80</v>
      </c>
      <c r="D4641" t="s">
        <v>12</v>
      </c>
      <c r="E4641" t="s">
        <v>5</v>
      </c>
      <c r="F4641" s="19">
        <v>0.20833333333333301</v>
      </c>
      <c r="G4641" s="25">
        <v>5</v>
      </c>
      <c r="H4641" s="19" t="str">
        <f t="shared" si="82"/>
        <v>Gilmerton Bridge Away from Va Beach Non-Summer Friday 5</v>
      </c>
      <c r="I4641" s="14">
        <f>+Gilm!Q37</f>
        <v>706.56756756756761</v>
      </c>
    </row>
    <row r="4642" spans="1:9" x14ac:dyDescent="0.25">
      <c r="A4642" t="s">
        <v>66</v>
      </c>
      <c r="B4642" t="s">
        <v>53</v>
      </c>
      <c r="C4642" t="s">
        <v>80</v>
      </c>
      <c r="D4642" t="s">
        <v>12</v>
      </c>
      <c r="E4642" t="s">
        <v>5</v>
      </c>
      <c r="F4642" s="19">
        <v>0.25</v>
      </c>
      <c r="G4642" s="25">
        <v>6</v>
      </c>
      <c r="H4642" s="19" t="str">
        <f t="shared" si="82"/>
        <v>Gilmerton Bridge Away from Va Beach Non-Summer Friday 6</v>
      </c>
      <c r="I4642" s="11">
        <f>+Gilm!Q38</f>
        <v>1033.0540540540539</v>
      </c>
    </row>
    <row r="4643" spans="1:9" x14ac:dyDescent="0.25">
      <c r="A4643" t="s">
        <v>66</v>
      </c>
      <c r="B4643" t="s">
        <v>53</v>
      </c>
      <c r="C4643" t="s">
        <v>80</v>
      </c>
      <c r="D4643" t="s">
        <v>12</v>
      </c>
      <c r="E4643" t="s">
        <v>5</v>
      </c>
      <c r="F4643" s="19">
        <v>0.29166666666666702</v>
      </c>
      <c r="G4643" s="25">
        <v>7</v>
      </c>
      <c r="H4643" s="19" t="str">
        <f t="shared" si="82"/>
        <v>Gilmerton Bridge Away from Va Beach Non-Summer Friday 7</v>
      </c>
      <c r="I4643" s="14">
        <f>+Gilm!Q39</f>
        <v>1051.0810810810813</v>
      </c>
    </row>
    <row r="4644" spans="1:9" x14ac:dyDescent="0.25">
      <c r="A4644" t="s">
        <v>66</v>
      </c>
      <c r="B4644" t="s">
        <v>53</v>
      </c>
      <c r="C4644" t="s">
        <v>80</v>
      </c>
      <c r="D4644" t="s">
        <v>12</v>
      </c>
      <c r="E4644" t="s">
        <v>5</v>
      </c>
      <c r="F4644" s="19">
        <v>0.33333333333333298</v>
      </c>
      <c r="G4644" s="25">
        <v>8</v>
      </c>
      <c r="H4644" s="19" t="str">
        <f t="shared" si="82"/>
        <v>Gilmerton Bridge Away from Va Beach Non-Summer Friday 8</v>
      </c>
      <c r="I4644" s="11">
        <f>+Gilm!Q40</f>
        <v>823.64864864864853</v>
      </c>
    </row>
    <row r="4645" spans="1:9" x14ac:dyDescent="0.25">
      <c r="A4645" t="s">
        <v>66</v>
      </c>
      <c r="B4645" t="s">
        <v>53</v>
      </c>
      <c r="C4645" t="s">
        <v>80</v>
      </c>
      <c r="D4645" t="s">
        <v>12</v>
      </c>
      <c r="E4645" t="s">
        <v>5</v>
      </c>
      <c r="F4645" s="19">
        <v>0.375</v>
      </c>
      <c r="G4645" s="25">
        <v>9</v>
      </c>
      <c r="H4645" s="19" t="str">
        <f t="shared" si="82"/>
        <v>Gilmerton Bridge Away from Va Beach Non-Summer Friday 9</v>
      </c>
      <c r="I4645" s="14">
        <f>+Gilm!Q41</f>
        <v>723.78378378378375</v>
      </c>
    </row>
    <row r="4646" spans="1:9" x14ac:dyDescent="0.25">
      <c r="A4646" t="s">
        <v>66</v>
      </c>
      <c r="B4646" t="s">
        <v>53</v>
      </c>
      <c r="C4646" t="s">
        <v>80</v>
      </c>
      <c r="D4646" t="s">
        <v>12</v>
      </c>
      <c r="E4646" t="s">
        <v>5</v>
      </c>
      <c r="F4646" s="19">
        <v>0.41666666666666702</v>
      </c>
      <c r="G4646" s="25">
        <v>10</v>
      </c>
      <c r="H4646" s="19" t="str">
        <f t="shared" si="82"/>
        <v>Gilmerton Bridge Away from Va Beach Non-Summer Friday 10</v>
      </c>
      <c r="I4646" s="11">
        <f>+Gilm!Q42</f>
        <v>773</v>
      </c>
    </row>
    <row r="4647" spans="1:9" x14ac:dyDescent="0.25">
      <c r="A4647" t="s">
        <v>66</v>
      </c>
      <c r="B4647" t="s">
        <v>53</v>
      </c>
      <c r="C4647" t="s">
        <v>80</v>
      </c>
      <c r="D4647" t="s">
        <v>12</v>
      </c>
      <c r="E4647" t="s">
        <v>5</v>
      </c>
      <c r="F4647" s="19">
        <v>0.45833333333333298</v>
      </c>
      <c r="G4647" s="25">
        <v>11</v>
      </c>
      <c r="H4647" s="19" t="str">
        <f t="shared" si="82"/>
        <v>Gilmerton Bridge Away from Va Beach Non-Summer Friday 11</v>
      </c>
      <c r="I4647" s="14">
        <f>+Gilm!Q43</f>
        <v>906.05405405405406</v>
      </c>
    </row>
    <row r="4648" spans="1:9" x14ac:dyDescent="0.25">
      <c r="A4648" t="s">
        <v>66</v>
      </c>
      <c r="B4648" t="s">
        <v>53</v>
      </c>
      <c r="C4648" t="s">
        <v>80</v>
      </c>
      <c r="D4648" t="s">
        <v>12</v>
      </c>
      <c r="E4648" t="s">
        <v>5</v>
      </c>
      <c r="F4648" s="19">
        <v>0.5</v>
      </c>
      <c r="G4648" s="25">
        <v>12</v>
      </c>
      <c r="H4648" s="19" t="str">
        <f t="shared" si="82"/>
        <v>Gilmerton Bridge Away from Va Beach Non-Summer Friday 12</v>
      </c>
      <c r="I4648" s="11">
        <f>+Gilm!Q44</f>
        <v>979.54054054054052</v>
      </c>
    </row>
    <row r="4649" spans="1:9" x14ac:dyDescent="0.25">
      <c r="A4649" t="s">
        <v>66</v>
      </c>
      <c r="B4649" t="s">
        <v>53</v>
      </c>
      <c r="C4649" t="s">
        <v>80</v>
      </c>
      <c r="D4649" t="s">
        <v>12</v>
      </c>
      <c r="E4649" t="s">
        <v>5</v>
      </c>
      <c r="F4649" s="19">
        <v>0.54166666666666696</v>
      </c>
      <c r="G4649" s="25">
        <v>13</v>
      </c>
      <c r="H4649" s="19" t="str">
        <f t="shared" si="82"/>
        <v>Gilmerton Bridge Away from Va Beach Non-Summer Friday 13</v>
      </c>
      <c r="I4649" s="14">
        <f>+Gilm!Q45</f>
        <v>1070.4324324324325</v>
      </c>
    </row>
    <row r="4650" spans="1:9" x14ac:dyDescent="0.25">
      <c r="A4650" t="s">
        <v>66</v>
      </c>
      <c r="B4650" t="s">
        <v>53</v>
      </c>
      <c r="C4650" t="s">
        <v>80</v>
      </c>
      <c r="D4650" t="s">
        <v>12</v>
      </c>
      <c r="E4650" t="s">
        <v>5</v>
      </c>
      <c r="F4650" s="19">
        <v>0.58333333333333304</v>
      </c>
      <c r="G4650" s="25">
        <v>14</v>
      </c>
      <c r="H4650" s="19" t="str">
        <f t="shared" si="82"/>
        <v>Gilmerton Bridge Away from Va Beach Non-Summer Friday 14</v>
      </c>
      <c r="I4650" s="11">
        <f>+Gilm!Q46</f>
        <v>1300</v>
      </c>
    </row>
    <row r="4651" spans="1:9" x14ac:dyDescent="0.25">
      <c r="A4651" t="s">
        <v>66</v>
      </c>
      <c r="B4651" t="s">
        <v>53</v>
      </c>
      <c r="C4651" t="s">
        <v>80</v>
      </c>
      <c r="D4651" t="s">
        <v>12</v>
      </c>
      <c r="E4651" t="s">
        <v>5</v>
      </c>
      <c r="F4651" s="19">
        <v>0.625</v>
      </c>
      <c r="G4651" s="25">
        <v>15</v>
      </c>
      <c r="H4651" s="19" t="str">
        <f t="shared" si="82"/>
        <v>Gilmerton Bridge Away from Va Beach Non-Summer Friday 15</v>
      </c>
      <c r="I4651" s="14">
        <f>+Gilm!Q47</f>
        <v>1605.7567567567567</v>
      </c>
    </row>
    <row r="4652" spans="1:9" x14ac:dyDescent="0.25">
      <c r="A4652" t="s">
        <v>66</v>
      </c>
      <c r="B4652" t="s">
        <v>53</v>
      </c>
      <c r="C4652" t="s">
        <v>80</v>
      </c>
      <c r="D4652" t="s">
        <v>12</v>
      </c>
      <c r="E4652" t="s">
        <v>5</v>
      </c>
      <c r="F4652" s="19">
        <v>0.66666666666666696</v>
      </c>
      <c r="G4652" s="25">
        <v>16</v>
      </c>
      <c r="H4652" s="19" t="str">
        <f t="shared" si="82"/>
        <v>Gilmerton Bridge Away from Va Beach Non-Summer Friday 16</v>
      </c>
      <c r="I4652" s="11">
        <f>+Gilm!Q48</f>
        <v>1850.2972972972973</v>
      </c>
    </row>
    <row r="4653" spans="1:9" x14ac:dyDescent="0.25">
      <c r="A4653" t="s">
        <v>66</v>
      </c>
      <c r="B4653" t="s">
        <v>53</v>
      </c>
      <c r="C4653" t="s">
        <v>80</v>
      </c>
      <c r="D4653" t="s">
        <v>12</v>
      </c>
      <c r="E4653" t="s">
        <v>5</v>
      </c>
      <c r="F4653" s="19">
        <v>0.70833333333333304</v>
      </c>
      <c r="G4653" s="25">
        <v>17</v>
      </c>
      <c r="H4653" s="19" t="str">
        <f t="shared" si="82"/>
        <v>Gilmerton Bridge Away from Va Beach Non-Summer Friday 17</v>
      </c>
      <c r="I4653" s="14">
        <f>+Gilm!Q49</f>
        <v>1754.1081081081081</v>
      </c>
    </row>
    <row r="4654" spans="1:9" x14ac:dyDescent="0.25">
      <c r="A4654" t="s">
        <v>66</v>
      </c>
      <c r="B4654" t="s">
        <v>53</v>
      </c>
      <c r="C4654" t="s">
        <v>80</v>
      </c>
      <c r="D4654" t="s">
        <v>12</v>
      </c>
      <c r="E4654" t="s">
        <v>5</v>
      </c>
      <c r="F4654" s="19">
        <v>0.75</v>
      </c>
      <c r="G4654" s="25">
        <v>18</v>
      </c>
      <c r="H4654" s="19" t="str">
        <f t="shared" si="82"/>
        <v>Gilmerton Bridge Away from Va Beach Non-Summer Friday 18</v>
      </c>
      <c r="I4654" s="11">
        <f>+Gilm!Q50</f>
        <v>1358.135135135135</v>
      </c>
    </row>
    <row r="4655" spans="1:9" x14ac:dyDescent="0.25">
      <c r="A4655" t="s">
        <v>66</v>
      </c>
      <c r="B4655" t="s">
        <v>53</v>
      </c>
      <c r="C4655" t="s">
        <v>80</v>
      </c>
      <c r="D4655" t="s">
        <v>12</v>
      </c>
      <c r="E4655" t="s">
        <v>5</v>
      </c>
      <c r="F4655" s="19">
        <v>0.79166666666666696</v>
      </c>
      <c r="G4655" s="25">
        <v>19</v>
      </c>
      <c r="H4655" s="19" t="str">
        <f t="shared" si="82"/>
        <v>Gilmerton Bridge Away from Va Beach Non-Summer Friday 19</v>
      </c>
      <c r="I4655" s="14">
        <f>+Gilm!Q51</f>
        <v>907.78378378378375</v>
      </c>
    </row>
    <row r="4656" spans="1:9" x14ac:dyDescent="0.25">
      <c r="A4656" t="s">
        <v>66</v>
      </c>
      <c r="B4656" t="s">
        <v>53</v>
      </c>
      <c r="C4656" t="s">
        <v>80</v>
      </c>
      <c r="D4656" t="s">
        <v>12</v>
      </c>
      <c r="E4656" t="s">
        <v>5</v>
      </c>
      <c r="F4656" s="19">
        <v>0.83333333333333304</v>
      </c>
      <c r="G4656" s="25">
        <v>20</v>
      </c>
      <c r="H4656" s="19" t="str">
        <f t="shared" si="82"/>
        <v>Gilmerton Bridge Away from Va Beach Non-Summer Friday 20</v>
      </c>
      <c r="I4656" s="11">
        <f>+Gilm!Q52</f>
        <v>758.1351351351351</v>
      </c>
    </row>
    <row r="4657" spans="1:9" x14ac:dyDescent="0.25">
      <c r="A4657" t="s">
        <v>66</v>
      </c>
      <c r="B4657" t="s">
        <v>53</v>
      </c>
      <c r="C4657" t="s">
        <v>80</v>
      </c>
      <c r="D4657" t="s">
        <v>12</v>
      </c>
      <c r="E4657" t="s">
        <v>5</v>
      </c>
      <c r="F4657" s="19">
        <v>0.875</v>
      </c>
      <c r="G4657" s="25">
        <v>21</v>
      </c>
      <c r="H4657" s="19" t="str">
        <f t="shared" si="82"/>
        <v>Gilmerton Bridge Away from Va Beach Non-Summer Friday 21</v>
      </c>
      <c r="I4657" s="14">
        <f>+Gilm!Q53</f>
        <v>659.16216216216208</v>
      </c>
    </row>
    <row r="4658" spans="1:9" x14ac:dyDescent="0.25">
      <c r="A4658" t="s">
        <v>66</v>
      </c>
      <c r="B4658" t="s">
        <v>53</v>
      </c>
      <c r="C4658" t="s">
        <v>80</v>
      </c>
      <c r="D4658" t="s">
        <v>12</v>
      </c>
      <c r="E4658" t="s">
        <v>5</v>
      </c>
      <c r="F4658" s="19">
        <v>0.91666666666666696</v>
      </c>
      <c r="G4658" s="25">
        <v>22</v>
      </c>
      <c r="H4658" s="19" t="str">
        <f t="shared" si="82"/>
        <v>Gilmerton Bridge Away from Va Beach Non-Summer Friday 22</v>
      </c>
      <c r="I4658" s="11">
        <f>+Gilm!Q54</f>
        <v>531</v>
      </c>
    </row>
    <row r="4659" spans="1:9" ht="15.75" thickBot="1" x14ac:dyDescent="0.3">
      <c r="A4659" t="s">
        <v>66</v>
      </c>
      <c r="B4659" t="s">
        <v>53</v>
      </c>
      <c r="C4659" t="s">
        <v>80</v>
      </c>
      <c r="D4659" t="s">
        <v>12</v>
      </c>
      <c r="E4659" t="s">
        <v>5</v>
      </c>
      <c r="F4659" s="19">
        <v>0.95833333333333304</v>
      </c>
      <c r="G4659" s="25">
        <v>23</v>
      </c>
      <c r="H4659" s="19" t="str">
        <f t="shared" si="82"/>
        <v>Gilmerton Bridge Away from Va Beach Non-Summer Friday 23</v>
      </c>
      <c r="I4659" s="16">
        <f>+Gilm!Q55</f>
        <v>398.54054054054052</v>
      </c>
    </row>
    <row r="4660" spans="1:9" x14ac:dyDescent="0.25">
      <c r="A4660" t="s">
        <v>66</v>
      </c>
      <c r="B4660" t="s">
        <v>53</v>
      </c>
      <c r="C4660" t="s">
        <v>80</v>
      </c>
      <c r="D4660" t="s">
        <v>12</v>
      </c>
      <c r="E4660" t="s">
        <v>6</v>
      </c>
      <c r="F4660" s="19">
        <v>0</v>
      </c>
      <c r="G4660" s="25">
        <v>0</v>
      </c>
      <c r="H4660" s="19" t="str">
        <f t="shared" si="82"/>
        <v>Gilmerton Bridge Away from Va Beach Non-Summer Saturday 0</v>
      </c>
      <c r="I4660" s="11">
        <f>+Gilm!R32</f>
        <v>257.8648648648649</v>
      </c>
    </row>
    <row r="4661" spans="1:9" x14ac:dyDescent="0.25">
      <c r="A4661" t="s">
        <v>66</v>
      </c>
      <c r="B4661" t="s">
        <v>53</v>
      </c>
      <c r="C4661" t="s">
        <v>80</v>
      </c>
      <c r="D4661" t="s">
        <v>12</v>
      </c>
      <c r="E4661" t="s">
        <v>6</v>
      </c>
      <c r="F4661" s="19">
        <v>4.1666666666666664E-2</v>
      </c>
      <c r="G4661" s="25">
        <v>1</v>
      </c>
      <c r="H4661" s="19" t="str">
        <f t="shared" si="82"/>
        <v>Gilmerton Bridge Away from Va Beach Non-Summer Saturday 1</v>
      </c>
      <c r="I4661" s="14">
        <f>+Gilm!R33</f>
        <v>168.48648648648648</v>
      </c>
    </row>
    <row r="4662" spans="1:9" x14ac:dyDescent="0.25">
      <c r="A4662" t="s">
        <v>66</v>
      </c>
      <c r="B4662" t="s">
        <v>53</v>
      </c>
      <c r="C4662" t="s">
        <v>80</v>
      </c>
      <c r="D4662" t="s">
        <v>12</v>
      </c>
      <c r="E4662" t="s">
        <v>6</v>
      </c>
      <c r="F4662" s="19">
        <v>8.3333333333333329E-2</v>
      </c>
      <c r="G4662" s="25">
        <v>2</v>
      </c>
      <c r="H4662" s="19" t="str">
        <f t="shared" si="82"/>
        <v>Gilmerton Bridge Away from Va Beach Non-Summer Saturday 2</v>
      </c>
      <c r="I4662" s="11">
        <f>+Gilm!R34</f>
        <v>128.35135135135135</v>
      </c>
    </row>
    <row r="4663" spans="1:9" x14ac:dyDescent="0.25">
      <c r="A4663" t="s">
        <v>66</v>
      </c>
      <c r="B4663" t="s">
        <v>53</v>
      </c>
      <c r="C4663" t="s">
        <v>80</v>
      </c>
      <c r="D4663" t="s">
        <v>12</v>
      </c>
      <c r="E4663" t="s">
        <v>6</v>
      </c>
      <c r="F4663" s="19">
        <v>0.125</v>
      </c>
      <c r="G4663" s="25">
        <v>3</v>
      </c>
      <c r="H4663" s="19" t="str">
        <f t="shared" si="82"/>
        <v>Gilmerton Bridge Away from Va Beach Non-Summer Saturday 3</v>
      </c>
      <c r="I4663" s="14">
        <f>+Gilm!R35</f>
        <v>85.189189189189193</v>
      </c>
    </row>
    <row r="4664" spans="1:9" x14ac:dyDescent="0.25">
      <c r="A4664" t="s">
        <v>66</v>
      </c>
      <c r="B4664" t="s">
        <v>53</v>
      </c>
      <c r="C4664" t="s">
        <v>80</v>
      </c>
      <c r="D4664" t="s">
        <v>12</v>
      </c>
      <c r="E4664" t="s">
        <v>6</v>
      </c>
      <c r="F4664" s="19">
        <v>0.16666666666666699</v>
      </c>
      <c r="G4664" s="25">
        <v>4</v>
      </c>
      <c r="H4664" s="19" t="str">
        <f t="shared" si="82"/>
        <v>Gilmerton Bridge Away from Va Beach Non-Summer Saturday 4</v>
      </c>
      <c r="I4664" s="11">
        <f>+Gilm!R36</f>
        <v>96.810810810810807</v>
      </c>
    </row>
    <row r="4665" spans="1:9" x14ac:dyDescent="0.25">
      <c r="A4665" t="s">
        <v>66</v>
      </c>
      <c r="B4665" t="s">
        <v>53</v>
      </c>
      <c r="C4665" t="s">
        <v>80</v>
      </c>
      <c r="D4665" t="s">
        <v>12</v>
      </c>
      <c r="E4665" t="s">
        <v>6</v>
      </c>
      <c r="F4665" s="19">
        <v>0.20833333333333301</v>
      </c>
      <c r="G4665" s="25">
        <v>5</v>
      </c>
      <c r="H4665" s="19" t="str">
        <f t="shared" si="82"/>
        <v>Gilmerton Bridge Away from Va Beach Non-Summer Saturday 5</v>
      </c>
      <c r="I4665" s="14">
        <f>+Gilm!R37</f>
        <v>217.02702702702703</v>
      </c>
    </row>
    <row r="4666" spans="1:9" x14ac:dyDescent="0.25">
      <c r="A4666" t="s">
        <v>66</v>
      </c>
      <c r="B4666" t="s">
        <v>53</v>
      </c>
      <c r="C4666" t="s">
        <v>80</v>
      </c>
      <c r="D4666" t="s">
        <v>12</v>
      </c>
      <c r="E4666" t="s">
        <v>6</v>
      </c>
      <c r="F4666" s="19">
        <v>0.25</v>
      </c>
      <c r="G4666" s="25">
        <v>6</v>
      </c>
      <c r="H4666" s="19" t="str">
        <f t="shared" si="82"/>
        <v>Gilmerton Bridge Away from Va Beach Non-Summer Saturday 6</v>
      </c>
      <c r="I4666" s="11">
        <f>+Gilm!R38</f>
        <v>293.29729729729729</v>
      </c>
    </row>
    <row r="4667" spans="1:9" x14ac:dyDescent="0.25">
      <c r="A4667" t="s">
        <v>66</v>
      </c>
      <c r="B4667" t="s">
        <v>53</v>
      </c>
      <c r="C4667" t="s">
        <v>80</v>
      </c>
      <c r="D4667" t="s">
        <v>12</v>
      </c>
      <c r="E4667" t="s">
        <v>6</v>
      </c>
      <c r="F4667" s="19">
        <v>0.29166666666666702</v>
      </c>
      <c r="G4667" s="25">
        <v>7</v>
      </c>
      <c r="H4667" s="19" t="str">
        <f t="shared" si="82"/>
        <v>Gilmerton Bridge Away from Va Beach Non-Summer Saturday 7</v>
      </c>
      <c r="I4667" s="14">
        <f>+Gilm!R39</f>
        <v>359.81081081081078</v>
      </c>
    </row>
    <row r="4668" spans="1:9" x14ac:dyDescent="0.25">
      <c r="A4668" t="s">
        <v>66</v>
      </c>
      <c r="B4668" t="s">
        <v>53</v>
      </c>
      <c r="C4668" t="s">
        <v>80</v>
      </c>
      <c r="D4668" t="s">
        <v>12</v>
      </c>
      <c r="E4668" t="s">
        <v>6</v>
      </c>
      <c r="F4668" s="19">
        <v>0.33333333333333298</v>
      </c>
      <c r="G4668" s="25">
        <v>8</v>
      </c>
      <c r="H4668" s="19" t="str">
        <f t="shared" si="82"/>
        <v>Gilmerton Bridge Away from Va Beach Non-Summer Saturday 8</v>
      </c>
      <c r="I4668" s="11">
        <f>+Gilm!R40</f>
        <v>461.8648648648649</v>
      </c>
    </row>
    <row r="4669" spans="1:9" x14ac:dyDescent="0.25">
      <c r="A4669" t="s">
        <v>66</v>
      </c>
      <c r="B4669" t="s">
        <v>53</v>
      </c>
      <c r="C4669" t="s">
        <v>80</v>
      </c>
      <c r="D4669" t="s">
        <v>12</v>
      </c>
      <c r="E4669" t="s">
        <v>6</v>
      </c>
      <c r="F4669" s="19">
        <v>0.375</v>
      </c>
      <c r="G4669" s="25">
        <v>9</v>
      </c>
      <c r="H4669" s="19" t="str">
        <f t="shared" si="82"/>
        <v>Gilmerton Bridge Away from Va Beach Non-Summer Saturday 9</v>
      </c>
      <c r="I4669" s="14">
        <f>+Gilm!R41</f>
        <v>582.27027027027032</v>
      </c>
    </row>
    <row r="4670" spans="1:9" x14ac:dyDescent="0.25">
      <c r="A4670" t="s">
        <v>66</v>
      </c>
      <c r="B4670" t="s">
        <v>53</v>
      </c>
      <c r="C4670" t="s">
        <v>80</v>
      </c>
      <c r="D4670" t="s">
        <v>12</v>
      </c>
      <c r="E4670" t="s">
        <v>6</v>
      </c>
      <c r="F4670" s="19">
        <v>0.41666666666666702</v>
      </c>
      <c r="G4670" s="25">
        <v>10</v>
      </c>
      <c r="H4670" s="19" t="str">
        <f t="shared" si="82"/>
        <v>Gilmerton Bridge Away from Va Beach Non-Summer Saturday 10</v>
      </c>
      <c r="I4670" s="11">
        <f>+Gilm!R42</f>
        <v>693.29729729729729</v>
      </c>
    </row>
    <row r="4671" spans="1:9" x14ac:dyDescent="0.25">
      <c r="A4671" t="s">
        <v>66</v>
      </c>
      <c r="B4671" t="s">
        <v>53</v>
      </c>
      <c r="C4671" t="s">
        <v>80</v>
      </c>
      <c r="D4671" t="s">
        <v>12</v>
      </c>
      <c r="E4671" t="s">
        <v>6</v>
      </c>
      <c r="F4671" s="19">
        <v>0.45833333333333298</v>
      </c>
      <c r="G4671" s="25">
        <v>11</v>
      </c>
      <c r="H4671" s="19" t="str">
        <f t="shared" si="82"/>
        <v>Gilmerton Bridge Away from Va Beach Non-Summer Saturday 11</v>
      </c>
      <c r="I4671" s="14">
        <f>+Gilm!R43</f>
        <v>839.81081081081084</v>
      </c>
    </row>
    <row r="4672" spans="1:9" x14ac:dyDescent="0.25">
      <c r="A4672" t="s">
        <v>66</v>
      </c>
      <c r="B4672" t="s">
        <v>53</v>
      </c>
      <c r="C4672" t="s">
        <v>80</v>
      </c>
      <c r="D4672" t="s">
        <v>12</v>
      </c>
      <c r="E4672" t="s">
        <v>6</v>
      </c>
      <c r="F4672" s="19">
        <v>0.5</v>
      </c>
      <c r="G4672" s="25">
        <v>12</v>
      </c>
      <c r="H4672" s="19" t="str">
        <f t="shared" si="82"/>
        <v>Gilmerton Bridge Away from Va Beach Non-Summer Saturday 12</v>
      </c>
      <c r="I4672" s="11">
        <f>+Gilm!R44</f>
        <v>936.75675675675677</v>
      </c>
    </row>
    <row r="4673" spans="1:9" x14ac:dyDescent="0.25">
      <c r="A4673" t="s">
        <v>66</v>
      </c>
      <c r="B4673" t="s">
        <v>53</v>
      </c>
      <c r="C4673" t="s">
        <v>80</v>
      </c>
      <c r="D4673" t="s">
        <v>12</v>
      </c>
      <c r="E4673" t="s">
        <v>6</v>
      </c>
      <c r="F4673" s="19">
        <v>0.54166666666666696</v>
      </c>
      <c r="G4673" s="25">
        <v>13</v>
      </c>
      <c r="H4673" s="19" t="str">
        <f t="shared" si="82"/>
        <v>Gilmerton Bridge Away from Va Beach Non-Summer Saturday 13</v>
      </c>
      <c r="I4673" s="14">
        <f>+Gilm!R45</f>
        <v>977.16216216216219</v>
      </c>
    </row>
    <row r="4674" spans="1:9" x14ac:dyDescent="0.25">
      <c r="A4674" t="s">
        <v>66</v>
      </c>
      <c r="B4674" t="s">
        <v>53</v>
      </c>
      <c r="C4674" t="s">
        <v>80</v>
      </c>
      <c r="D4674" t="s">
        <v>12</v>
      </c>
      <c r="E4674" t="s">
        <v>6</v>
      </c>
      <c r="F4674" s="19">
        <v>0.58333333333333304</v>
      </c>
      <c r="G4674" s="25">
        <v>14</v>
      </c>
      <c r="H4674" s="19" t="str">
        <f t="shared" si="82"/>
        <v>Gilmerton Bridge Away from Va Beach Non-Summer Saturday 14</v>
      </c>
      <c r="I4674" s="11">
        <f>+Gilm!R46</f>
        <v>999.59459459459458</v>
      </c>
    </row>
    <row r="4675" spans="1:9" x14ac:dyDescent="0.25">
      <c r="A4675" t="s">
        <v>66</v>
      </c>
      <c r="B4675" t="s">
        <v>53</v>
      </c>
      <c r="C4675" t="s">
        <v>80</v>
      </c>
      <c r="D4675" t="s">
        <v>12</v>
      </c>
      <c r="E4675" t="s">
        <v>6</v>
      </c>
      <c r="F4675" s="19">
        <v>0.625</v>
      </c>
      <c r="G4675" s="25">
        <v>15</v>
      </c>
      <c r="H4675" s="19" t="str">
        <f t="shared" si="82"/>
        <v>Gilmerton Bridge Away from Va Beach Non-Summer Saturday 15</v>
      </c>
      <c r="I4675" s="14">
        <f>+Gilm!R47</f>
        <v>1043.1891891891892</v>
      </c>
    </row>
    <row r="4676" spans="1:9" x14ac:dyDescent="0.25">
      <c r="A4676" t="s">
        <v>66</v>
      </c>
      <c r="B4676" t="s">
        <v>53</v>
      </c>
      <c r="C4676" t="s">
        <v>80</v>
      </c>
      <c r="D4676" t="s">
        <v>12</v>
      </c>
      <c r="E4676" t="s">
        <v>6</v>
      </c>
      <c r="F4676" s="19">
        <v>0.66666666666666696</v>
      </c>
      <c r="G4676" s="25">
        <v>16</v>
      </c>
      <c r="H4676" s="19" t="str">
        <f t="shared" si="82"/>
        <v>Gilmerton Bridge Away from Va Beach Non-Summer Saturday 16</v>
      </c>
      <c r="I4676" s="11">
        <f>+Gilm!R48</f>
        <v>1007.9459459459459</v>
      </c>
    </row>
    <row r="4677" spans="1:9" x14ac:dyDescent="0.25">
      <c r="A4677" t="s">
        <v>66</v>
      </c>
      <c r="B4677" t="s">
        <v>53</v>
      </c>
      <c r="C4677" t="s">
        <v>80</v>
      </c>
      <c r="D4677" t="s">
        <v>12</v>
      </c>
      <c r="E4677" t="s">
        <v>6</v>
      </c>
      <c r="F4677" s="19">
        <v>0.70833333333333304</v>
      </c>
      <c r="G4677" s="25">
        <v>17</v>
      </c>
      <c r="H4677" s="19" t="str">
        <f t="shared" si="82"/>
        <v>Gilmerton Bridge Away from Va Beach Non-Summer Saturday 17</v>
      </c>
      <c r="I4677" s="14">
        <f>+Gilm!R49</f>
        <v>983.54054054054063</v>
      </c>
    </row>
    <row r="4678" spans="1:9" x14ac:dyDescent="0.25">
      <c r="A4678" t="s">
        <v>66</v>
      </c>
      <c r="B4678" t="s">
        <v>53</v>
      </c>
      <c r="C4678" t="s">
        <v>80</v>
      </c>
      <c r="D4678" t="s">
        <v>12</v>
      </c>
      <c r="E4678" t="s">
        <v>6</v>
      </c>
      <c r="F4678" s="19">
        <v>0.75</v>
      </c>
      <c r="G4678" s="25">
        <v>18</v>
      </c>
      <c r="H4678" s="19" t="str">
        <f t="shared" si="82"/>
        <v>Gilmerton Bridge Away from Va Beach Non-Summer Saturday 18</v>
      </c>
      <c r="I4678" s="11">
        <f>+Gilm!R50</f>
        <v>866.32432432432438</v>
      </c>
    </row>
    <row r="4679" spans="1:9" x14ac:dyDescent="0.25">
      <c r="A4679" t="s">
        <v>66</v>
      </c>
      <c r="B4679" t="s">
        <v>53</v>
      </c>
      <c r="C4679" t="s">
        <v>80</v>
      </c>
      <c r="D4679" t="s">
        <v>12</v>
      </c>
      <c r="E4679" t="s">
        <v>6</v>
      </c>
      <c r="F4679" s="19">
        <v>0.79166666666666696</v>
      </c>
      <c r="G4679" s="25">
        <v>19</v>
      </c>
      <c r="H4679" s="19" t="str">
        <f t="shared" si="82"/>
        <v>Gilmerton Bridge Away from Va Beach Non-Summer Saturday 19</v>
      </c>
      <c r="I4679" s="14">
        <f>+Gilm!R51</f>
        <v>727.43243243243239</v>
      </c>
    </row>
    <row r="4680" spans="1:9" x14ac:dyDescent="0.25">
      <c r="A4680" t="s">
        <v>66</v>
      </c>
      <c r="B4680" t="s">
        <v>53</v>
      </c>
      <c r="C4680" t="s">
        <v>80</v>
      </c>
      <c r="D4680" t="s">
        <v>12</v>
      </c>
      <c r="E4680" t="s">
        <v>6</v>
      </c>
      <c r="F4680" s="19">
        <v>0.83333333333333304</v>
      </c>
      <c r="G4680" s="25">
        <v>20</v>
      </c>
      <c r="H4680" s="19" t="str">
        <f t="shared" si="82"/>
        <v>Gilmerton Bridge Away from Va Beach Non-Summer Saturday 20</v>
      </c>
      <c r="I4680" s="11">
        <f>+Gilm!R52</f>
        <v>624.78378378378375</v>
      </c>
    </row>
    <row r="4681" spans="1:9" x14ac:dyDescent="0.25">
      <c r="A4681" t="s">
        <v>66</v>
      </c>
      <c r="B4681" t="s">
        <v>53</v>
      </c>
      <c r="C4681" t="s">
        <v>80</v>
      </c>
      <c r="D4681" t="s">
        <v>12</v>
      </c>
      <c r="E4681" t="s">
        <v>6</v>
      </c>
      <c r="F4681" s="19">
        <v>0.875</v>
      </c>
      <c r="G4681" s="25">
        <v>21</v>
      </c>
      <c r="H4681" s="19" t="str">
        <f t="shared" si="82"/>
        <v>Gilmerton Bridge Away from Va Beach Non-Summer Saturday 21</v>
      </c>
      <c r="I4681" s="14">
        <f>+Gilm!R53</f>
        <v>550.27027027027032</v>
      </c>
    </row>
    <row r="4682" spans="1:9" x14ac:dyDescent="0.25">
      <c r="A4682" t="s">
        <v>66</v>
      </c>
      <c r="B4682" t="s">
        <v>53</v>
      </c>
      <c r="C4682" t="s">
        <v>80</v>
      </c>
      <c r="D4682" t="s">
        <v>12</v>
      </c>
      <c r="E4682" t="s">
        <v>6</v>
      </c>
      <c r="F4682" s="19">
        <v>0.91666666666666696</v>
      </c>
      <c r="G4682" s="25">
        <v>22</v>
      </c>
      <c r="H4682" s="19" t="str">
        <f t="shared" si="82"/>
        <v>Gilmerton Bridge Away from Va Beach Non-Summer Saturday 22</v>
      </c>
      <c r="I4682" s="11">
        <f>+Gilm!R54</f>
        <v>468.94594594594594</v>
      </c>
    </row>
    <row r="4683" spans="1:9" ht="15.75" thickBot="1" x14ac:dyDescent="0.3">
      <c r="A4683" t="s">
        <v>66</v>
      </c>
      <c r="B4683" t="s">
        <v>53</v>
      </c>
      <c r="C4683" t="s">
        <v>80</v>
      </c>
      <c r="D4683" t="s">
        <v>12</v>
      </c>
      <c r="E4683" t="s">
        <v>6</v>
      </c>
      <c r="F4683" s="19">
        <v>0.95833333333333304</v>
      </c>
      <c r="G4683" s="25">
        <v>23</v>
      </c>
      <c r="H4683" s="19" t="str">
        <f t="shared" si="82"/>
        <v>Gilmerton Bridge Away from Va Beach Non-Summer Saturday 23</v>
      </c>
      <c r="I4683" s="16">
        <f>+Gilm!R55</f>
        <v>361.67567567567568</v>
      </c>
    </row>
    <row r="4684" spans="1:9" x14ac:dyDescent="0.25">
      <c r="A4684" t="s">
        <v>66</v>
      </c>
      <c r="B4684" t="s">
        <v>53</v>
      </c>
      <c r="C4684" t="s">
        <v>80</v>
      </c>
      <c r="D4684" t="s">
        <v>12</v>
      </c>
      <c r="E4684" t="s">
        <v>7</v>
      </c>
      <c r="F4684" s="19">
        <v>0</v>
      </c>
      <c r="G4684" s="25">
        <v>0</v>
      </c>
      <c r="H4684" s="19" t="str">
        <f t="shared" si="82"/>
        <v>Gilmerton Bridge Away from Va Beach Non-Summer Sunday 0</v>
      </c>
      <c r="I4684" s="13">
        <f>+Gilm!S32</f>
        <v>241.60526315789474</v>
      </c>
    </row>
    <row r="4685" spans="1:9" x14ac:dyDescent="0.25">
      <c r="A4685" t="s">
        <v>66</v>
      </c>
      <c r="B4685" t="s">
        <v>53</v>
      </c>
      <c r="C4685" t="s">
        <v>80</v>
      </c>
      <c r="D4685" t="s">
        <v>12</v>
      </c>
      <c r="E4685" t="s">
        <v>7</v>
      </c>
      <c r="F4685" s="19">
        <v>4.1666666666666664E-2</v>
      </c>
      <c r="G4685" s="25">
        <v>1</v>
      </c>
      <c r="H4685" s="19" t="str">
        <f t="shared" si="82"/>
        <v>Gilmerton Bridge Away from Va Beach Non-Summer Sunday 1</v>
      </c>
      <c r="I4685" s="15">
        <f>+Gilm!S33</f>
        <v>160.05263157894734</v>
      </c>
    </row>
    <row r="4686" spans="1:9" x14ac:dyDescent="0.25">
      <c r="A4686" t="s">
        <v>66</v>
      </c>
      <c r="B4686" t="s">
        <v>53</v>
      </c>
      <c r="C4686" t="s">
        <v>80</v>
      </c>
      <c r="D4686" t="s">
        <v>12</v>
      </c>
      <c r="E4686" t="s">
        <v>7</v>
      </c>
      <c r="F4686" s="19">
        <v>8.3333333333333329E-2</v>
      </c>
      <c r="G4686" s="25">
        <v>2</v>
      </c>
      <c r="H4686" s="19" t="str">
        <f t="shared" si="82"/>
        <v>Gilmerton Bridge Away from Va Beach Non-Summer Sunday 2</v>
      </c>
      <c r="I4686" s="13">
        <f>+Gilm!S34</f>
        <v>133.13513513513513</v>
      </c>
    </row>
    <row r="4687" spans="1:9" x14ac:dyDescent="0.25">
      <c r="A4687" t="s">
        <v>66</v>
      </c>
      <c r="B4687" t="s">
        <v>53</v>
      </c>
      <c r="C4687" t="s">
        <v>80</v>
      </c>
      <c r="D4687" t="s">
        <v>12</v>
      </c>
      <c r="E4687" t="s">
        <v>7</v>
      </c>
      <c r="F4687" s="19">
        <v>0.125</v>
      </c>
      <c r="G4687" s="25">
        <v>3</v>
      </c>
      <c r="H4687" s="19" t="str">
        <f t="shared" si="82"/>
        <v>Gilmerton Bridge Away from Va Beach Non-Summer Sunday 3</v>
      </c>
      <c r="I4687" s="15">
        <f>+Gilm!S35</f>
        <v>81.5</v>
      </c>
    </row>
    <row r="4688" spans="1:9" x14ac:dyDescent="0.25">
      <c r="A4688" t="s">
        <v>66</v>
      </c>
      <c r="B4688" t="s">
        <v>53</v>
      </c>
      <c r="C4688" t="s">
        <v>80</v>
      </c>
      <c r="D4688" t="s">
        <v>12</v>
      </c>
      <c r="E4688" t="s">
        <v>7</v>
      </c>
      <c r="F4688" s="19">
        <v>0.16666666666666699</v>
      </c>
      <c r="G4688" s="25">
        <v>4</v>
      </c>
      <c r="H4688" s="19" t="str">
        <f t="shared" si="82"/>
        <v>Gilmerton Bridge Away from Va Beach Non-Summer Sunday 4</v>
      </c>
      <c r="I4688" s="13">
        <f>+Gilm!S36</f>
        <v>62.263157894736835</v>
      </c>
    </row>
    <row r="4689" spans="1:9" x14ac:dyDescent="0.25">
      <c r="A4689" t="s">
        <v>66</v>
      </c>
      <c r="B4689" t="s">
        <v>53</v>
      </c>
      <c r="C4689" t="s">
        <v>80</v>
      </c>
      <c r="D4689" t="s">
        <v>12</v>
      </c>
      <c r="E4689" t="s">
        <v>7</v>
      </c>
      <c r="F4689" s="19">
        <v>0.20833333333333301</v>
      </c>
      <c r="G4689" s="25">
        <v>5</v>
      </c>
      <c r="H4689" s="19" t="str">
        <f t="shared" si="82"/>
        <v>Gilmerton Bridge Away from Va Beach Non-Summer Sunday 5</v>
      </c>
      <c r="I4689" s="15">
        <f>+Gilm!S37</f>
        <v>98.473684210526315</v>
      </c>
    </row>
    <row r="4690" spans="1:9" x14ac:dyDescent="0.25">
      <c r="A4690" t="s">
        <v>66</v>
      </c>
      <c r="B4690" t="s">
        <v>53</v>
      </c>
      <c r="C4690" t="s">
        <v>80</v>
      </c>
      <c r="D4690" t="s">
        <v>12</v>
      </c>
      <c r="E4690" t="s">
        <v>7</v>
      </c>
      <c r="F4690" s="19">
        <v>0.25</v>
      </c>
      <c r="G4690" s="25">
        <v>6</v>
      </c>
      <c r="H4690" s="19" t="str">
        <f t="shared" si="82"/>
        <v>Gilmerton Bridge Away from Va Beach Non-Summer Sunday 6</v>
      </c>
      <c r="I4690" s="13">
        <f>+Gilm!S38</f>
        <v>166.92105263157893</v>
      </c>
    </row>
    <row r="4691" spans="1:9" x14ac:dyDescent="0.25">
      <c r="A4691" t="s">
        <v>66</v>
      </c>
      <c r="B4691" t="s">
        <v>53</v>
      </c>
      <c r="C4691" t="s">
        <v>80</v>
      </c>
      <c r="D4691" t="s">
        <v>12</v>
      </c>
      <c r="E4691" t="s">
        <v>7</v>
      </c>
      <c r="F4691" s="19">
        <v>0.29166666666666702</v>
      </c>
      <c r="G4691" s="25">
        <v>7</v>
      </c>
      <c r="H4691" s="19" t="str">
        <f t="shared" si="82"/>
        <v>Gilmerton Bridge Away from Va Beach Non-Summer Sunday 7</v>
      </c>
      <c r="I4691" s="15">
        <f>+Gilm!S39</f>
        <v>246.92105263157896</v>
      </c>
    </row>
    <row r="4692" spans="1:9" x14ac:dyDescent="0.25">
      <c r="A4692" t="s">
        <v>66</v>
      </c>
      <c r="B4692" t="s">
        <v>53</v>
      </c>
      <c r="C4692" t="s">
        <v>80</v>
      </c>
      <c r="D4692" t="s">
        <v>12</v>
      </c>
      <c r="E4692" t="s">
        <v>7</v>
      </c>
      <c r="F4692" s="19">
        <v>0.33333333333333298</v>
      </c>
      <c r="G4692" s="25">
        <v>8</v>
      </c>
      <c r="H4692" s="19" t="str">
        <f t="shared" si="82"/>
        <v>Gilmerton Bridge Away from Va Beach Non-Summer Sunday 8</v>
      </c>
      <c r="I4692" s="13">
        <f>+Gilm!S40</f>
        <v>303.0526315789474</v>
      </c>
    </row>
    <row r="4693" spans="1:9" x14ac:dyDescent="0.25">
      <c r="A4693" t="s">
        <v>66</v>
      </c>
      <c r="B4693" t="s">
        <v>53</v>
      </c>
      <c r="C4693" t="s">
        <v>80</v>
      </c>
      <c r="D4693" t="s">
        <v>12</v>
      </c>
      <c r="E4693" t="s">
        <v>7</v>
      </c>
      <c r="F4693" s="19">
        <v>0.375</v>
      </c>
      <c r="G4693" s="25">
        <v>9</v>
      </c>
      <c r="H4693" s="19" t="str">
        <f t="shared" ref="H4693:H4707" si="83">+CONCATENATE(A4693," ",C4693," ",D4693," ",E4693," ",G4693)</f>
        <v>Gilmerton Bridge Away from Va Beach Non-Summer Sunday 9</v>
      </c>
      <c r="I4693" s="15">
        <f>+Gilm!S41</f>
        <v>459.92105263157896</v>
      </c>
    </row>
    <row r="4694" spans="1:9" x14ac:dyDescent="0.25">
      <c r="A4694" t="s">
        <v>66</v>
      </c>
      <c r="B4694" t="s">
        <v>53</v>
      </c>
      <c r="C4694" t="s">
        <v>80</v>
      </c>
      <c r="D4694" t="s">
        <v>12</v>
      </c>
      <c r="E4694" t="s">
        <v>7</v>
      </c>
      <c r="F4694" s="19">
        <v>0.41666666666666702</v>
      </c>
      <c r="G4694" s="25">
        <v>10</v>
      </c>
      <c r="H4694" s="19" t="str">
        <f t="shared" si="83"/>
        <v>Gilmerton Bridge Away from Va Beach Non-Summer Sunday 10</v>
      </c>
      <c r="I4694" s="13">
        <f>+Gilm!S42</f>
        <v>629.34210526315792</v>
      </c>
    </row>
    <row r="4695" spans="1:9" x14ac:dyDescent="0.25">
      <c r="A4695" t="s">
        <v>66</v>
      </c>
      <c r="B4695" t="s">
        <v>53</v>
      </c>
      <c r="C4695" t="s">
        <v>80</v>
      </c>
      <c r="D4695" t="s">
        <v>12</v>
      </c>
      <c r="E4695" t="s">
        <v>7</v>
      </c>
      <c r="F4695" s="19">
        <v>0.45833333333333298</v>
      </c>
      <c r="G4695" s="25">
        <v>11</v>
      </c>
      <c r="H4695" s="19" t="str">
        <f t="shared" si="83"/>
        <v>Gilmerton Bridge Away from Va Beach Non-Summer Sunday 11</v>
      </c>
      <c r="I4695" s="15">
        <f>+Gilm!S43</f>
        <v>617.42105263157896</v>
      </c>
    </row>
    <row r="4696" spans="1:9" x14ac:dyDescent="0.25">
      <c r="A4696" t="s">
        <v>66</v>
      </c>
      <c r="B4696" t="s">
        <v>53</v>
      </c>
      <c r="C4696" t="s">
        <v>80</v>
      </c>
      <c r="D4696" t="s">
        <v>12</v>
      </c>
      <c r="E4696" t="s">
        <v>7</v>
      </c>
      <c r="F4696" s="19">
        <v>0.5</v>
      </c>
      <c r="G4696" s="25">
        <v>12</v>
      </c>
      <c r="H4696" s="19" t="str">
        <f t="shared" si="83"/>
        <v>Gilmerton Bridge Away from Va Beach Non-Summer Sunday 12</v>
      </c>
      <c r="I4696" s="13">
        <f>+Gilm!S44</f>
        <v>720.31578947368416</v>
      </c>
    </row>
    <row r="4697" spans="1:9" x14ac:dyDescent="0.25">
      <c r="A4697" t="s">
        <v>66</v>
      </c>
      <c r="B4697" t="s">
        <v>53</v>
      </c>
      <c r="C4697" t="s">
        <v>80</v>
      </c>
      <c r="D4697" t="s">
        <v>12</v>
      </c>
      <c r="E4697" t="s">
        <v>7</v>
      </c>
      <c r="F4697" s="19">
        <v>0.54166666666666696</v>
      </c>
      <c r="G4697" s="25">
        <v>13</v>
      </c>
      <c r="H4697" s="19" t="str">
        <f t="shared" si="83"/>
        <v>Gilmerton Bridge Away from Va Beach Non-Summer Sunday 13</v>
      </c>
      <c r="I4697" s="15">
        <f>+Gilm!S45</f>
        <v>840.68421052631572</v>
      </c>
    </row>
    <row r="4698" spans="1:9" x14ac:dyDescent="0.25">
      <c r="A4698" t="s">
        <v>66</v>
      </c>
      <c r="B4698" t="s">
        <v>53</v>
      </c>
      <c r="C4698" t="s">
        <v>80</v>
      </c>
      <c r="D4698" t="s">
        <v>12</v>
      </c>
      <c r="E4698" t="s">
        <v>7</v>
      </c>
      <c r="F4698" s="19">
        <v>0.58333333333333304</v>
      </c>
      <c r="G4698" s="25">
        <v>14</v>
      </c>
      <c r="H4698" s="19" t="str">
        <f t="shared" si="83"/>
        <v>Gilmerton Bridge Away from Va Beach Non-Summer Sunday 14</v>
      </c>
      <c r="I4698" s="13">
        <f>+Gilm!S46</f>
        <v>874.92105263157896</v>
      </c>
    </row>
    <row r="4699" spans="1:9" x14ac:dyDescent="0.25">
      <c r="A4699" t="s">
        <v>66</v>
      </c>
      <c r="B4699" t="s">
        <v>53</v>
      </c>
      <c r="C4699" t="s">
        <v>80</v>
      </c>
      <c r="D4699" t="s">
        <v>12</v>
      </c>
      <c r="E4699" t="s">
        <v>7</v>
      </c>
      <c r="F4699" s="19">
        <v>0.625</v>
      </c>
      <c r="G4699" s="25">
        <v>15</v>
      </c>
      <c r="H4699" s="19" t="str">
        <f t="shared" si="83"/>
        <v>Gilmerton Bridge Away from Va Beach Non-Summer Sunday 15</v>
      </c>
      <c r="I4699" s="15">
        <f>+Gilm!S47</f>
        <v>883.39473684210532</v>
      </c>
    </row>
    <row r="4700" spans="1:9" x14ac:dyDescent="0.25">
      <c r="A4700" t="s">
        <v>66</v>
      </c>
      <c r="B4700" t="s">
        <v>53</v>
      </c>
      <c r="C4700" t="s">
        <v>80</v>
      </c>
      <c r="D4700" t="s">
        <v>12</v>
      </c>
      <c r="E4700" t="s">
        <v>7</v>
      </c>
      <c r="F4700" s="19">
        <v>0.66666666666666696</v>
      </c>
      <c r="G4700" s="25">
        <v>16</v>
      </c>
      <c r="H4700" s="19" t="str">
        <f t="shared" si="83"/>
        <v>Gilmerton Bridge Away from Va Beach Non-Summer Sunday 16</v>
      </c>
      <c r="I4700" s="13">
        <f>+Gilm!S48</f>
        <v>836.60526315789468</v>
      </c>
    </row>
    <row r="4701" spans="1:9" x14ac:dyDescent="0.25">
      <c r="A4701" t="s">
        <v>66</v>
      </c>
      <c r="B4701" t="s">
        <v>53</v>
      </c>
      <c r="C4701" t="s">
        <v>80</v>
      </c>
      <c r="D4701" t="s">
        <v>12</v>
      </c>
      <c r="E4701" t="s">
        <v>7</v>
      </c>
      <c r="F4701" s="19">
        <v>0.70833333333333304</v>
      </c>
      <c r="G4701" s="25">
        <v>17</v>
      </c>
      <c r="H4701" s="19" t="str">
        <f t="shared" si="83"/>
        <v>Gilmerton Bridge Away from Va Beach Non-Summer Sunday 17</v>
      </c>
      <c r="I4701" s="15">
        <f>+Gilm!S49</f>
        <v>811.8947368421052</v>
      </c>
    </row>
    <row r="4702" spans="1:9" x14ac:dyDescent="0.25">
      <c r="A4702" t="s">
        <v>66</v>
      </c>
      <c r="B4702" t="s">
        <v>53</v>
      </c>
      <c r="C4702" t="s">
        <v>80</v>
      </c>
      <c r="D4702" t="s">
        <v>12</v>
      </c>
      <c r="E4702" t="s">
        <v>7</v>
      </c>
      <c r="F4702" s="19">
        <v>0.75</v>
      </c>
      <c r="G4702" s="25">
        <v>18</v>
      </c>
      <c r="H4702" s="19" t="str">
        <f t="shared" si="83"/>
        <v>Gilmerton Bridge Away from Va Beach Non-Summer Sunday 18</v>
      </c>
      <c r="I4702" s="13">
        <f>+Gilm!S50</f>
        <v>735.71052631578959</v>
      </c>
    </row>
    <row r="4703" spans="1:9" x14ac:dyDescent="0.25">
      <c r="A4703" t="s">
        <v>66</v>
      </c>
      <c r="B4703" t="s">
        <v>53</v>
      </c>
      <c r="C4703" t="s">
        <v>80</v>
      </c>
      <c r="D4703" t="s">
        <v>12</v>
      </c>
      <c r="E4703" t="s">
        <v>7</v>
      </c>
      <c r="F4703" s="19">
        <v>0.79166666666666696</v>
      </c>
      <c r="G4703" s="25">
        <v>19</v>
      </c>
      <c r="H4703" s="19" t="str">
        <f t="shared" si="83"/>
        <v>Gilmerton Bridge Away from Va Beach Non-Summer Sunday 19</v>
      </c>
      <c r="I4703" s="15">
        <f>+Gilm!S51</f>
        <v>615.86842105263156</v>
      </c>
    </row>
    <row r="4704" spans="1:9" x14ac:dyDescent="0.25">
      <c r="A4704" t="s">
        <v>66</v>
      </c>
      <c r="B4704" t="s">
        <v>53</v>
      </c>
      <c r="C4704" t="s">
        <v>80</v>
      </c>
      <c r="D4704" t="s">
        <v>12</v>
      </c>
      <c r="E4704" t="s">
        <v>7</v>
      </c>
      <c r="F4704" s="19">
        <v>0.83333333333333304</v>
      </c>
      <c r="G4704" s="25">
        <v>20</v>
      </c>
      <c r="H4704" s="19" t="str">
        <f t="shared" si="83"/>
        <v>Gilmerton Bridge Away from Va Beach Non-Summer Sunday 20</v>
      </c>
      <c r="I4704" s="13">
        <f>+Gilm!S52</f>
        <v>521.23684210526324</v>
      </c>
    </row>
    <row r="4705" spans="1:9" x14ac:dyDescent="0.25">
      <c r="A4705" t="s">
        <v>66</v>
      </c>
      <c r="B4705" t="s">
        <v>53</v>
      </c>
      <c r="C4705" t="s">
        <v>80</v>
      </c>
      <c r="D4705" t="s">
        <v>12</v>
      </c>
      <c r="E4705" t="s">
        <v>7</v>
      </c>
      <c r="F4705" s="19">
        <v>0.875</v>
      </c>
      <c r="G4705" s="25">
        <v>21</v>
      </c>
      <c r="H4705" s="19" t="str">
        <f t="shared" si="83"/>
        <v>Gilmerton Bridge Away from Va Beach Non-Summer Sunday 21</v>
      </c>
      <c r="I4705" s="15">
        <f>+Gilm!S53</f>
        <v>388.07894736842104</v>
      </c>
    </row>
    <row r="4706" spans="1:9" x14ac:dyDescent="0.25">
      <c r="A4706" t="s">
        <v>66</v>
      </c>
      <c r="B4706" t="s">
        <v>53</v>
      </c>
      <c r="C4706" t="s">
        <v>80</v>
      </c>
      <c r="D4706" t="s">
        <v>12</v>
      </c>
      <c r="E4706" t="s">
        <v>7</v>
      </c>
      <c r="F4706" s="19">
        <v>0.91666666666666696</v>
      </c>
      <c r="G4706" s="25">
        <v>22</v>
      </c>
      <c r="H4706" s="19" t="str">
        <f t="shared" si="83"/>
        <v>Gilmerton Bridge Away from Va Beach Non-Summer Sunday 22</v>
      </c>
      <c r="I4706" s="13">
        <f>+Gilm!S54</f>
        <v>330.13157894736844</v>
      </c>
    </row>
    <row r="4707" spans="1:9" ht="15.75" thickBot="1" x14ac:dyDescent="0.3">
      <c r="A4707" s="29" t="s">
        <v>66</v>
      </c>
      <c r="B4707" s="29" t="s">
        <v>53</v>
      </c>
      <c r="C4707" s="29" t="s">
        <v>80</v>
      </c>
      <c r="D4707" s="29" t="s">
        <v>12</v>
      </c>
      <c r="E4707" s="29" t="s">
        <v>7</v>
      </c>
      <c r="F4707" s="30">
        <v>0.95833333333333304</v>
      </c>
      <c r="G4707" s="31">
        <v>23</v>
      </c>
      <c r="H4707" s="30" t="str">
        <f t="shared" si="83"/>
        <v>Gilmerton Bridge Away from Va Beach Non-Summer Sunday 23</v>
      </c>
      <c r="I4707" s="17">
        <f>+Gilm!S55</f>
        <v>237.21052631578948</v>
      </c>
    </row>
    <row r="4708" spans="1:9" x14ac:dyDescent="0.25">
      <c r="A4708" t="s">
        <v>331</v>
      </c>
      <c r="B4708" t="s">
        <v>56</v>
      </c>
      <c r="C4708" t="s">
        <v>81</v>
      </c>
      <c r="D4708" t="s">
        <v>11</v>
      </c>
      <c r="E4708" t="s">
        <v>1</v>
      </c>
      <c r="F4708" s="19">
        <v>0</v>
      </c>
      <c r="G4708" s="25">
        <v>0</v>
      </c>
      <c r="H4708" s="19" t="str">
        <f>+CONCATENATE(A4708," ",C4708," ",D4708," ",E4708," ",G4708)</f>
        <v>Veterans Bridge Toward Va Beach Summer Monday 0</v>
      </c>
      <c r="I4708" s="11">
        <f>+Veterans!C7</f>
        <v>78.384615384615387</v>
      </c>
    </row>
    <row r="4709" spans="1:9" x14ac:dyDescent="0.25">
      <c r="A4709" t="s">
        <v>331</v>
      </c>
      <c r="B4709" t="s">
        <v>56</v>
      </c>
      <c r="C4709" t="s">
        <v>81</v>
      </c>
      <c r="D4709" t="s">
        <v>11</v>
      </c>
      <c r="E4709" t="s">
        <v>1</v>
      </c>
      <c r="F4709" s="19">
        <v>4.1666666666666664E-2</v>
      </c>
      <c r="G4709" s="25">
        <v>1</v>
      </c>
      <c r="H4709" s="19" t="str">
        <f t="shared" ref="H4709:H4772" si="84">+CONCATENATE(A4709," ",C4709," ",D4709," ",E4709," ",G4709)</f>
        <v>Veterans Bridge Toward Va Beach Summer Monday 1</v>
      </c>
      <c r="I4709" s="14">
        <f>+Veterans!C8</f>
        <v>52.846153846153847</v>
      </c>
    </row>
    <row r="4710" spans="1:9" x14ac:dyDescent="0.25">
      <c r="A4710" t="s">
        <v>331</v>
      </c>
      <c r="B4710" t="s">
        <v>56</v>
      </c>
      <c r="C4710" t="s">
        <v>81</v>
      </c>
      <c r="D4710" t="s">
        <v>11</v>
      </c>
      <c r="E4710" t="s">
        <v>1</v>
      </c>
      <c r="F4710" s="19">
        <v>8.3333333333333329E-2</v>
      </c>
      <c r="G4710" s="25">
        <v>2</v>
      </c>
      <c r="H4710" s="19" t="str">
        <f t="shared" si="84"/>
        <v>Veterans Bridge Toward Va Beach Summer Monday 2</v>
      </c>
      <c r="I4710" s="11">
        <f>+Veterans!C9</f>
        <v>46.846153846153854</v>
      </c>
    </row>
    <row r="4711" spans="1:9" x14ac:dyDescent="0.25">
      <c r="A4711" t="s">
        <v>331</v>
      </c>
      <c r="B4711" t="s">
        <v>56</v>
      </c>
      <c r="C4711" t="s">
        <v>81</v>
      </c>
      <c r="D4711" t="s">
        <v>11</v>
      </c>
      <c r="E4711" t="s">
        <v>1</v>
      </c>
      <c r="F4711" s="19">
        <v>0.125</v>
      </c>
      <c r="G4711" s="25">
        <v>3</v>
      </c>
      <c r="H4711" s="19" t="str">
        <f t="shared" si="84"/>
        <v>Veterans Bridge Toward Va Beach Summer Monday 3</v>
      </c>
      <c r="I4711" s="14">
        <f>+Veterans!C10</f>
        <v>67.615384615384613</v>
      </c>
    </row>
    <row r="4712" spans="1:9" x14ac:dyDescent="0.25">
      <c r="A4712" t="s">
        <v>331</v>
      </c>
      <c r="B4712" t="s">
        <v>56</v>
      </c>
      <c r="C4712" t="s">
        <v>81</v>
      </c>
      <c r="D4712" t="s">
        <v>11</v>
      </c>
      <c r="E4712" t="s">
        <v>1</v>
      </c>
      <c r="F4712" s="19">
        <v>0.16666666666666699</v>
      </c>
      <c r="G4712" s="25">
        <v>4</v>
      </c>
      <c r="H4712" s="19" t="str">
        <f t="shared" si="84"/>
        <v>Veterans Bridge Toward Va Beach Summer Monday 4</v>
      </c>
      <c r="I4712" s="11">
        <f>+Veterans!C11</f>
        <v>212.84615384615384</v>
      </c>
    </row>
    <row r="4713" spans="1:9" x14ac:dyDescent="0.25">
      <c r="A4713" t="s">
        <v>331</v>
      </c>
      <c r="B4713" t="s">
        <v>56</v>
      </c>
      <c r="C4713" t="s">
        <v>81</v>
      </c>
      <c r="D4713" t="s">
        <v>11</v>
      </c>
      <c r="E4713" t="s">
        <v>1</v>
      </c>
      <c r="F4713" s="19">
        <v>0.20833333333333301</v>
      </c>
      <c r="G4713" s="25">
        <v>5</v>
      </c>
      <c r="H4713" s="19" t="str">
        <f t="shared" si="84"/>
        <v>Veterans Bridge Toward Va Beach Summer Monday 5</v>
      </c>
      <c r="I4713" s="14">
        <f>+Veterans!C12</f>
        <v>711.38461538461536</v>
      </c>
    </row>
    <row r="4714" spans="1:9" x14ac:dyDescent="0.25">
      <c r="A4714" t="s">
        <v>331</v>
      </c>
      <c r="B4714" t="s">
        <v>56</v>
      </c>
      <c r="C4714" t="s">
        <v>81</v>
      </c>
      <c r="D4714" t="s">
        <v>11</v>
      </c>
      <c r="E4714" t="s">
        <v>1</v>
      </c>
      <c r="F4714" s="19">
        <v>0.25</v>
      </c>
      <c r="G4714" s="25">
        <v>6</v>
      </c>
      <c r="H4714" s="19" t="str">
        <f t="shared" si="84"/>
        <v>Veterans Bridge Toward Va Beach Summer Monday 6</v>
      </c>
      <c r="I4714" s="11">
        <f>+Veterans!C13</f>
        <v>1149.0769230769231</v>
      </c>
    </row>
    <row r="4715" spans="1:9" x14ac:dyDescent="0.25">
      <c r="A4715" t="s">
        <v>331</v>
      </c>
      <c r="B4715" t="s">
        <v>56</v>
      </c>
      <c r="C4715" t="s">
        <v>81</v>
      </c>
      <c r="D4715" t="s">
        <v>11</v>
      </c>
      <c r="E4715" t="s">
        <v>1</v>
      </c>
      <c r="F4715" s="19">
        <v>0.29166666666666702</v>
      </c>
      <c r="G4715" s="25">
        <v>7</v>
      </c>
      <c r="H4715" s="19" t="str">
        <f t="shared" si="84"/>
        <v>Veterans Bridge Toward Va Beach Summer Monday 7</v>
      </c>
      <c r="I4715" s="14">
        <f>+Veterans!C14</f>
        <v>1122</v>
      </c>
    </row>
    <row r="4716" spans="1:9" x14ac:dyDescent="0.25">
      <c r="A4716" t="s">
        <v>331</v>
      </c>
      <c r="B4716" t="s">
        <v>56</v>
      </c>
      <c r="C4716" t="s">
        <v>81</v>
      </c>
      <c r="D4716" t="s">
        <v>11</v>
      </c>
      <c r="E4716" t="s">
        <v>1</v>
      </c>
      <c r="F4716" s="19">
        <v>0.33333333333333298</v>
      </c>
      <c r="G4716" s="25">
        <v>8</v>
      </c>
      <c r="H4716" s="19" t="str">
        <f t="shared" si="84"/>
        <v>Veterans Bridge Toward Va Beach Summer Monday 8</v>
      </c>
      <c r="I4716" s="11">
        <f>+Veterans!C15</f>
        <v>942.69230769230762</v>
      </c>
    </row>
    <row r="4717" spans="1:9" x14ac:dyDescent="0.25">
      <c r="A4717" t="s">
        <v>331</v>
      </c>
      <c r="B4717" t="s">
        <v>56</v>
      </c>
      <c r="C4717" t="s">
        <v>81</v>
      </c>
      <c r="D4717" t="s">
        <v>11</v>
      </c>
      <c r="E4717" t="s">
        <v>1</v>
      </c>
      <c r="F4717" s="19">
        <v>0.375</v>
      </c>
      <c r="G4717" s="25">
        <v>9</v>
      </c>
      <c r="H4717" s="19" t="str">
        <f t="shared" si="84"/>
        <v>Veterans Bridge Toward Va Beach Summer Monday 9</v>
      </c>
      <c r="I4717" s="14">
        <f>+Veterans!C16</f>
        <v>782.46153846153845</v>
      </c>
    </row>
    <row r="4718" spans="1:9" x14ac:dyDescent="0.25">
      <c r="A4718" t="s">
        <v>331</v>
      </c>
      <c r="B4718" t="s">
        <v>56</v>
      </c>
      <c r="C4718" t="s">
        <v>81</v>
      </c>
      <c r="D4718" t="s">
        <v>11</v>
      </c>
      <c r="E4718" t="s">
        <v>1</v>
      </c>
      <c r="F4718" s="19">
        <v>0.41666666666666702</v>
      </c>
      <c r="G4718" s="25">
        <v>10</v>
      </c>
      <c r="H4718" s="19" t="str">
        <f t="shared" si="84"/>
        <v>Veterans Bridge Toward Va Beach Summer Monday 10</v>
      </c>
      <c r="I4718" s="11">
        <f>+Veterans!C17</f>
        <v>759.46153846153845</v>
      </c>
    </row>
    <row r="4719" spans="1:9" x14ac:dyDescent="0.25">
      <c r="A4719" t="s">
        <v>331</v>
      </c>
      <c r="B4719" t="s">
        <v>56</v>
      </c>
      <c r="C4719" t="s">
        <v>81</v>
      </c>
      <c r="D4719" t="s">
        <v>11</v>
      </c>
      <c r="E4719" t="s">
        <v>1</v>
      </c>
      <c r="F4719" s="19">
        <v>0.45833333333333298</v>
      </c>
      <c r="G4719" s="25">
        <v>11</v>
      </c>
      <c r="H4719" s="19" t="str">
        <f t="shared" si="84"/>
        <v>Veterans Bridge Toward Va Beach Summer Monday 11</v>
      </c>
      <c r="I4719" s="14">
        <f>+Veterans!C18</f>
        <v>768.61538461538476</v>
      </c>
    </row>
    <row r="4720" spans="1:9" x14ac:dyDescent="0.25">
      <c r="A4720" t="s">
        <v>331</v>
      </c>
      <c r="B4720" t="s">
        <v>56</v>
      </c>
      <c r="C4720" t="s">
        <v>81</v>
      </c>
      <c r="D4720" t="s">
        <v>11</v>
      </c>
      <c r="E4720" t="s">
        <v>1</v>
      </c>
      <c r="F4720" s="19">
        <v>0.5</v>
      </c>
      <c r="G4720" s="25">
        <v>12</v>
      </c>
      <c r="H4720" s="19" t="str">
        <f t="shared" si="84"/>
        <v>Veterans Bridge Toward Va Beach Summer Monday 12</v>
      </c>
      <c r="I4720" s="11">
        <f>+Veterans!C19</f>
        <v>797.92307692307691</v>
      </c>
    </row>
    <row r="4721" spans="1:9" x14ac:dyDescent="0.25">
      <c r="A4721" t="s">
        <v>331</v>
      </c>
      <c r="B4721" t="s">
        <v>56</v>
      </c>
      <c r="C4721" t="s">
        <v>81</v>
      </c>
      <c r="D4721" t="s">
        <v>11</v>
      </c>
      <c r="E4721" t="s">
        <v>1</v>
      </c>
      <c r="F4721" s="19">
        <v>0.54166666666666696</v>
      </c>
      <c r="G4721" s="25">
        <v>13</v>
      </c>
      <c r="H4721" s="19" t="str">
        <f t="shared" si="84"/>
        <v>Veterans Bridge Toward Va Beach Summer Monday 13</v>
      </c>
      <c r="I4721" s="14">
        <f>+Veterans!C20</f>
        <v>737.69230769230762</v>
      </c>
    </row>
    <row r="4722" spans="1:9" x14ac:dyDescent="0.25">
      <c r="A4722" t="s">
        <v>331</v>
      </c>
      <c r="B4722" t="s">
        <v>56</v>
      </c>
      <c r="C4722" t="s">
        <v>81</v>
      </c>
      <c r="D4722" t="s">
        <v>11</v>
      </c>
      <c r="E4722" t="s">
        <v>1</v>
      </c>
      <c r="F4722" s="19">
        <v>0.58333333333333304</v>
      </c>
      <c r="G4722" s="25">
        <v>14</v>
      </c>
      <c r="H4722" s="19" t="str">
        <f t="shared" si="84"/>
        <v>Veterans Bridge Toward Va Beach Summer Monday 14</v>
      </c>
      <c r="I4722" s="11">
        <f>+Veterans!C21</f>
        <v>750.53846153846166</v>
      </c>
    </row>
    <row r="4723" spans="1:9" x14ac:dyDescent="0.25">
      <c r="A4723" t="s">
        <v>331</v>
      </c>
      <c r="B4723" t="s">
        <v>56</v>
      </c>
      <c r="C4723" t="s">
        <v>81</v>
      </c>
      <c r="D4723" t="s">
        <v>11</v>
      </c>
      <c r="E4723" t="s">
        <v>1</v>
      </c>
      <c r="F4723" s="19">
        <v>0.625</v>
      </c>
      <c r="G4723" s="25">
        <v>15</v>
      </c>
      <c r="H4723" s="19" t="str">
        <f t="shared" si="84"/>
        <v>Veterans Bridge Toward Va Beach Summer Monday 15</v>
      </c>
      <c r="I4723" s="14">
        <f>+Veterans!C22</f>
        <v>720.92307692307691</v>
      </c>
    </row>
    <row r="4724" spans="1:9" x14ac:dyDescent="0.25">
      <c r="A4724" t="s">
        <v>331</v>
      </c>
      <c r="B4724" t="s">
        <v>56</v>
      </c>
      <c r="C4724" t="s">
        <v>81</v>
      </c>
      <c r="D4724" t="s">
        <v>11</v>
      </c>
      <c r="E4724" t="s">
        <v>1</v>
      </c>
      <c r="F4724" s="19">
        <v>0.66666666666666696</v>
      </c>
      <c r="G4724" s="25">
        <v>16</v>
      </c>
      <c r="H4724" s="19" t="str">
        <f t="shared" si="84"/>
        <v>Veterans Bridge Toward Va Beach Summer Monday 16</v>
      </c>
      <c r="I4724" s="11">
        <f>+Veterans!C23</f>
        <v>708.84615384615381</v>
      </c>
    </row>
    <row r="4725" spans="1:9" x14ac:dyDescent="0.25">
      <c r="A4725" t="s">
        <v>331</v>
      </c>
      <c r="B4725" t="s">
        <v>56</v>
      </c>
      <c r="C4725" t="s">
        <v>81</v>
      </c>
      <c r="D4725" t="s">
        <v>11</v>
      </c>
      <c r="E4725" t="s">
        <v>1</v>
      </c>
      <c r="F4725" s="19">
        <v>0.70833333333333304</v>
      </c>
      <c r="G4725" s="25">
        <v>17</v>
      </c>
      <c r="H4725" s="19" t="str">
        <f t="shared" si="84"/>
        <v>Veterans Bridge Toward Va Beach Summer Monday 17</v>
      </c>
      <c r="I4725" s="14">
        <f>+Veterans!C24</f>
        <v>711.61538461538464</v>
      </c>
    </row>
    <row r="4726" spans="1:9" x14ac:dyDescent="0.25">
      <c r="A4726" t="s">
        <v>331</v>
      </c>
      <c r="B4726" t="s">
        <v>56</v>
      </c>
      <c r="C4726" t="s">
        <v>81</v>
      </c>
      <c r="D4726" t="s">
        <v>11</v>
      </c>
      <c r="E4726" t="s">
        <v>1</v>
      </c>
      <c r="F4726" s="19">
        <v>0.75</v>
      </c>
      <c r="G4726" s="25">
        <v>18</v>
      </c>
      <c r="H4726" s="19" t="str">
        <f t="shared" si="84"/>
        <v>Veterans Bridge Toward Va Beach Summer Monday 18</v>
      </c>
      <c r="I4726" s="11">
        <f>+Veterans!C25</f>
        <v>638.61538461538464</v>
      </c>
    </row>
    <row r="4727" spans="1:9" x14ac:dyDescent="0.25">
      <c r="A4727" t="s">
        <v>331</v>
      </c>
      <c r="B4727" t="s">
        <v>56</v>
      </c>
      <c r="C4727" t="s">
        <v>81</v>
      </c>
      <c r="D4727" t="s">
        <v>11</v>
      </c>
      <c r="E4727" t="s">
        <v>1</v>
      </c>
      <c r="F4727" s="19">
        <v>0.79166666666666696</v>
      </c>
      <c r="G4727" s="25">
        <v>19</v>
      </c>
      <c r="H4727" s="19" t="str">
        <f t="shared" si="84"/>
        <v>Veterans Bridge Toward Va Beach Summer Monday 19</v>
      </c>
      <c r="I4727" s="14">
        <f>+Veterans!C26</f>
        <v>495.07692307692304</v>
      </c>
    </row>
    <row r="4728" spans="1:9" x14ac:dyDescent="0.25">
      <c r="A4728" t="s">
        <v>331</v>
      </c>
      <c r="B4728" t="s">
        <v>56</v>
      </c>
      <c r="C4728" t="s">
        <v>81</v>
      </c>
      <c r="D4728" t="s">
        <v>11</v>
      </c>
      <c r="E4728" t="s">
        <v>1</v>
      </c>
      <c r="F4728" s="19">
        <v>0.83333333333333304</v>
      </c>
      <c r="G4728" s="25">
        <v>20</v>
      </c>
      <c r="H4728" s="19" t="str">
        <f t="shared" si="84"/>
        <v>Veterans Bridge Toward Va Beach Summer Monday 20</v>
      </c>
      <c r="I4728" s="11">
        <f>+Veterans!C27</f>
        <v>410.92307692307691</v>
      </c>
    </row>
    <row r="4729" spans="1:9" x14ac:dyDescent="0.25">
      <c r="A4729" t="s">
        <v>331</v>
      </c>
      <c r="B4729" t="s">
        <v>56</v>
      </c>
      <c r="C4729" t="s">
        <v>81</v>
      </c>
      <c r="D4729" t="s">
        <v>11</v>
      </c>
      <c r="E4729" t="s">
        <v>1</v>
      </c>
      <c r="F4729" s="19">
        <v>0.875</v>
      </c>
      <c r="G4729" s="25">
        <v>21</v>
      </c>
      <c r="H4729" s="19" t="str">
        <f t="shared" si="84"/>
        <v>Veterans Bridge Toward Va Beach Summer Monday 21</v>
      </c>
      <c r="I4729" s="14">
        <f>+Veterans!C28</f>
        <v>319.84615384615381</v>
      </c>
    </row>
    <row r="4730" spans="1:9" x14ac:dyDescent="0.25">
      <c r="A4730" t="s">
        <v>331</v>
      </c>
      <c r="B4730" t="s">
        <v>56</v>
      </c>
      <c r="C4730" t="s">
        <v>81</v>
      </c>
      <c r="D4730" t="s">
        <v>11</v>
      </c>
      <c r="E4730" t="s">
        <v>1</v>
      </c>
      <c r="F4730" s="19">
        <v>0.91666666666666696</v>
      </c>
      <c r="G4730" s="25">
        <v>22</v>
      </c>
      <c r="H4730" s="19" t="str">
        <f t="shared" si="84"/>
        <v>Veterans Bridge Toward Va Beach Summer Monday 22</v>
      </c>
      <c r="I4730" s="11">
        <f>+Veterans!C29</f>
        <v>221.46153846153845</v>
      </c>
    </row>
    <row r="4731" spans="1:9" ht="15.75" thickBot="1" x14ac:dyDescent="0.3">
      <c r="A4731" t="s">
        <v>331</v>
      </c>
      <c r="B4731" t="s">
        <v>56</v>
      </c>
      <c r="C4731" t="s">
        <v>81</v>
      </c>
      <c r="D4731" t="s">
        <v>11</v>
      </c>
      <c r="E4731" t="s">
        <v>1</v>
      </c>
      <c r="F4731" s="19">
        <v>0.95833333333333304</v>
      </c>
      <c r="G4731" s="25">
        <v>23</v>
      </c>
      <c r="H4731" s="19" t="str">
        <f t="shared" si="84"/>
        <v>Veterans Bridge Toward Va Beach Summer Monday 23</v>
      </c>
      <c r="I4731" s="16">
        <f>+Veterans!C30</f>
        <v>125.07692307692308</v>
      </c>
    </row>
    <row r="4732" spans="1:9" x14ac:dyDescent="0.25">
      <c r="A4732" t="s">
        <v>331</v>
      </c>
      <c r="B4732" t="s">
        <v>56</v>
      </c>
      <c r="C4732" t="s">
        <v>81</v>
      </c>
      <c r="D4732" t="s">
        <v>11</v>
      </c>
      <c r="E4732" t="s">
        <v>2</v>
      </c>
      <c r="F4732" s="19">
        <v>0</v>
      </c>
      <c r="G4732" s="25">
        <v>0</v>
      </c>
      <c r="H4732" s="19" t="str">
        <f t="shared" si="84"/>
        <v>Veterans Bridge Toward Va Beach Summer Tuesday 0</v>
      </c>
      <c r="I4732" s="12">
        <f>+Veterans!D7</f>
        <v>69.230769230769226</v>
      </c>
    </row>
    <row r="4733" spans="1:9" x14ac:dyDescent="0.25">
      <c r="A4733" t="s">
        <v>331</v>
      </c>
      <c r="B4733" t="s">
        <v>56</v>
      </c>
      <c r="C4733" t="s">
        <v>81</v>
      </c>
      <c r="D4733" t="s">
        <v>11</v>
      </c>
      <c r="E4733" t="s">
        <v>2</v>
      </c>
      <c r="F4733" s="19">
        <v>4.1666666666666664E-2</v>
      </c>
      <c r="G4733" s="25">
        <v>1</v>
      </c>
      <c r="H4733" s="19" t="str">
        <f t="shared" si="84"/>
        <v>Veterans Bridge Toward Va Beach Summer Tuesday 1</v>
      </c>
      <c r="I4733" s="14">
        <f>+Veterans!D8</f>
        <v>49.384615384615387</v>
      </c>
    </row>
    <row r="4734" spans="1:9" x14ac:dyDescent="0.25">
      <c r="A4734" t="s">
        <v>331</v>
      </c>
      <c r="B4734" t="s">
        <v>56</v>
      </c>
      <c r="C4734" t="s">
        <v>81</v>
      </c>
      <c r="D4734" t="s">
        <v>11</v>
      </c>
      <c r="E4734" t="s">
        <v>2</v>
      </c>
      <c r="F4734" s="19">
        <v>8.3333333333333329E-2</v>
      </c>
      <c r="G4734" s="25">
        <v>2</v>
      </c>
      <c r="H4734" s="19" t="str">
        <f t="shared" si="84"/>
        <v>Veterans Bridge Toward Va Beach Summer Tuesday 2</v>
      </c>
      <c r="I4734" s="12">
        <f>+Veterans!D9</f>
        <v>47.07692307692308</v>
      </c>
    </row>
    <row r="4735" spans="1:9" x14ac:dyDescent="0.25">
      <c r="A4735" t="s">
        <v>331</v>
      </c>
      <c r="B4735" t="s">
        <v>56</v>
      </c>
      <c r="C4735" t="s">
        <v>81</v>
      </c>
      <c r="D4735" t="s">
        <v>11</v>
      </c>
      <c r="E4735" t="s">
        <v>2</v>
      </c>
      <c r="F4735" s="19">
        <v>0.125</v>
      </c>
      <c r="G4735" s="25">
        <v>3</v>
      </c>
      <c r="H4735" s="19" t="str">
        <f t="shared" si="84"/>
        <v>Veterans Bridge Toward Va Beach Summer Tuesday 3</v>
      </c>
      <c r="I4735" s="14">
        <f>+Veterans!D10</f>
        <v>60.307692307692314</v>
      </c>
    </row>
    <row r="4736" spans="1:9" x14ac:dyDescent="0.25">
      <c r="A4736" t="s">
        <v>331</v>
      </c>
      <c r="B4736" t="s">
        <v>56</v>
      </c>
      <c r="C4736" t="s">
        <v>81</v>
      </c>
      <c r="D4736" t="s">
        <v>11</v>
      </c>
      <c r="E4736" t="s">
        <v>2</v>
      </c>
      <c r="F4736" s="19">
        <v>0.16666666666666699</v>
      </c>
      <c r="G4736" s="25">
        <v>4</v>
      </c>
      <c r="H4736" s="19" t="str">
        <f t="shared" si="84"/>
        <v>Veterans Bridge Toward Va Beach Summer Tuesday 4</v>
      </c>
      <c r="I4736" s="12">
        <f>+Veterans!D11</f>
        <v>210.07692307692309</v>
      </c>
    </row>
    <row r="4737" spans="1:9" x14ac:dyDescent="0.25">
      <c r="A4737" t="s">
        <v>331</v>
      </c>
      <c r="B4737" t="s">
        <v>56</v>
      </c>
      <c r="C4737" t="s">
        <v>81</v>
      </c>
      <c r="D4737" t="s">
        <v>11</v>
      </c>
      <c r="E4737" t="s">
        <v>2</v>
      </c>
      <c r="F4737" s="19">
        <v>0.20833333333333301</v>
      </c>
      <c r="G4737" s="25">
        <v>5</v>
      </c>
      <c r="H4737" s="19" t="str">
        <f t="shared" si="84"/>
        <v>Veterans Bridge Toward Va Beach Summer Tuesday 5</v>
      </c>
      <c r="I4737" s="14">
        <f>+Veterans!D12</f>
        <v>721.46153846153845</v>
      </c>
    </row>
    <row r="4738" spans="1:9" x14ac:dyDescent="0.25">
      <c r="A4738" t="s">
        <v>331</v>
      </c>
      <c r="B4738" t="s">
        <v>56</v>
      </c>
      <c r="C4738" t="s">
        <v>81</v>
      </c>
      <c r="D4738" t="s">
        <v>11</v>
      </c>
      <c r="E4738" t="s">
        <v>2</v>
      </c>
      <c r="F4738" s="19">
        <v>0.25</v>
      </c>
      <c r="G4738" s="25">
        <v>6</v>
      </c>
      <c r="H4738" s="19" t="str">
        <f t="shared" si="84"/>
        <v>Veterans Bridge Toward Va Beach Summer Tuesday 6</v>
      </c>
      <c r="I4738" s="12">
        <f>+Veterans!D13</f>
        <v>1196.6923076923076</v>
      </c>
    </row>
    <row r="4739" spans="1:9" x14ac:dyDescent="0.25">
      <c r="A4739" t="s">
        <v>331</v>
      </c>
      <c r="B4739" t="s">
        <v>56</v>
      </c>
      <c r="C4739" t="s">
        <v>81</v>
      </c>
      <c r="D4739" t="s">
        <v>11</v>
      </c>
      <c r="E4739" t="s">
        <v>2</v>
      </c>
      <c r="F4739" s="19">
        <v>0.29166666666666702</v>
      </c>
      <c r="G4739" s="25">
        <v>7</v>
      </c>
      <c r="H4739" s="19" t="str">
        <f t="shared" si="84"/>
        <v>Veterans Bridge Toward Va Beach Summer Tuesday 7</v>
      </c>
      <c r="I4739" s="14">
        <f>+Veterans!D14</f>
        <v>1135.5384615384614</v>
      </c>
    </row>
    <row r="4740" spans="1:9" x14ac:dyDescent="0.25">
      <c r="A4740" t="s">
        <v>331</v>
      </c>
      <c r="B4740" t="s">
        <v>56</v>
      </c>
      <c r="C4740" t="s">
        <v>81</v>
      </c>
      <c r="D4740" t="s">
        <v>11</v>
      </c>
      <c r="E4740" t="s">
        <v>2</v>
      </c>
      <c r="F4740" s="19">
        <v>0.33333333333333298</v>
      </c>
      <c r="G4740" s="25">
        <v>8</v>
      </c>
      <c r="H4740" s="19" t="str">
        <f t="shared" si="84"/>
        <v>Veterans Bridge Toward Va Beach Summer Tuesday 8</v>
      </c>
      <c r="I4740" s="12">
        <f>+Veterans!D15</f>
        <v>949.07692307692309</v>
      </c>
    </row>
    <row r="4741" spans="1:9" x14ac:dyDescent="0.25">
      <c r="A4741" t="s">
        <v>331</v>
      </c>
      <c r="B4741" t="s">
        <v>56</v>
      </c>
      <c r="C4741" t="s">
        <v>81</v>
      </c>
      <c r="D4741" t="s">
        <v>11</v>
      </c>
      <c r="E4741" t="s">
        <v>2</v>
      </c>
      <c r="F4741" s="19">
        <v>0.375</v>
      </c>
      <c r="G4741" s="25">
        <v>9</v>
      </c>
      <c r="H4741" s="19" t="str">
        <f t="shared" si="84"/>
        <v>Veterans Bridge Toward Va Beach Summer Tuesday 9</v>
      </c>
      <c r="I4741" s="14">
        <f>+Veterans!D16</f>
        <v>760.61538461538453</v>
      </c>
    </row>
    <row r="4742" spans="1:9" x14ac:dyDescent="0.25">
      <c r="A4742" t="s">
        <v>331</v>
      </c>
      <c r="B4742" t="s">
        <v>56</v>
      </c>
      <c r="C4742" t="s">
        <v>81</v>
      </c>
      <c r="D4742" t="s">
        <v>11</v>
      </c>
      <c r="E4742" t="s">
        <v>2</v>
      </c>
      <c r="F4742" s="19">
        <v>0.41666666666666702</v>
      </c>
      <c r="G4742" s="25">
        <v>10</v>
      </c>
      <c r="H4742" s="19" t="str">
        <f t="shared" si="84"/>
        <v>Veterans Bridge Toward Va Beach Summer Tuesday 10</v>
      </c>
      <c r="I4742" s="12">
        <f>+Veterans!D17</f>
        <v>754.84615384615381</v>
      </c>
    </row>
    <row r="4743" spans="1:9" x14ac:dyDescent="0.25">
      <c r="A4743" t="s">
        <v>331</v>
      </c>
      <c r="B4743" t="s">
        <v>56</v>
      </c>
      <c r="C4743" t="s">
        <v>81</v>
      </c>
      <c r="D4743" t="s">
        <v>11</v>
      </c>
      <c r="E4743" t="s">
        <v>2</v>
      </c>
      <c r="F4743" s="19">
        <v>0.45833333333333298</v>
      </c>
      <c r="G4743" s="25">
        <v>11</v>
      </c>
      <c r="H4743" s="19" t="str">
        <f t="shared" si="84"/>
        <v>Veterans Bridge Toward Va Beach Summer Tuesday 11</v>
      </c>
      <c r="I4743" s="14">
        <f>+Veterans!D18</f>
        <v>750.23076923076928</v>
      </c>
    </row>
    <row r="4744" spans="1:9" x14ac:dyDescent="0.25">
      <c r="A4744" t="s">
        <v>331</v>
      </c>
      <c r="B4744" t="s">
        <v>56</v>
      </c>
      <c r="C4744" t="s">
        <v>81</v>
      </c>
      <c r="D4744" t="s">
        <v>11</v>
      </c>
      <c r="E4744" t="s">
        <v>2</v>
      </c>
      <c r="F4744" s="19">
        <v>0.5</v>
      </c>
      <c r="G4744" s="25">
        <v>12</v>
      </c>
      <c r="H4744" s="19" t="str">
        <f t="shared" si="84"/>
        <v>Veterans Bridge Toward Va Beach Summer Tuesday 12</v>
      </c>
      <c r="I4744" s="12">
        <f>+Veterans!D19</f>
        <v>821.46153846153834</v>
      </c>
    </row>
    <row r="4745" spans="1:9" x14ac:dyDescent="0.25">
      <c r="A4745" t="s">
        <v>331</v>
      </c>
      <c r="B4745" t="s">
        <v>56</v>
      </c>
      <c r="C4745" t="s">
        <v>81</v>
      </c>
      <c r="D4745" t="s">
        <v>11</v>
      </c>
      <c r="E4745" t="s">
        <v>2</v>
      </c>
      <c r="F4745" s="19">
        <v>0.54166666666666696</v>
      </c>
      <c r="G4745" s="25">
        <v>13</v>
      </c>
      <c r="H4745" s="19" t="str">
        <f t="shared" si="84"/>
        <v>Veterans Bridge Toward Va Beach Summer Tuesday 13</v>
      </c>
      <c r="I4745" s="14">
        <f>+Veterans!D20</f>
        <v>736.53846153846166</v>
      </c>
    </row>
    <row r="4746" spans="1:9" x14ac:dyDescent="0.25">
      <c r="A4746" t="s">
        <v>331</v>
      </c>
      <c r="B4746" t="s">
        <v>56</v>
      </c>
      <c r="C4746" t="s">
        <v>81</v>
      </c>
      <c r="D4746" t="s">
        <v>11</v>
      </c>
      <c r="E4746" t="s">
        <v>2</v>
      </c>
      <c r="F4746" s="19">
        <v>0.58333333333333304</v>
      </c>
      <c r="G4746" s="25">
        <v>14</v>
      </c>
      <c r="H4746" s="19" t="str">
        <f t="shared" si="84"/>
        <v>Veterans Bridge Toward Va Beach Summer Tuesday 14</v>
      </c>
      <c r="I4746" s="12">
        <f>+Veterans!D21</f>
        <v>738.23076923076928</v>
      </c>
    </row>
    <row r="4747" spans="1:9" x14ac:dyDescent="0.25">
      <c r="A4747" t="s">
        <v>331</v>
      </c>
      <c r="B4747" t="s">
        <v>56</v>
      </c>
      <c r="C4747" t="s">
        <v>81</v>
      </c>
      <c r="D4747" t="s">
        <v>11</v>
      </c>
      <c r="E4747" t="s">
        <v>2</v>
      </c>
      <c r="F4747" s="19">
        <v>0.625</v>
      </c>
      <c r="G4747" s="25">
        <v>15</v>
      </c>
      <c r="H4747" s="19" t="str">
        <f t="shared" si="84"/>
        <v>Veterans Bridge Toward Va Beach Summer Tuesday 15</v>
      </c>
      <c r="I4747" s="14">
        <f>+Veterans!D22</f>
        <v>744.92307692307691</v>
      </c>
    </row>
    <row r="4748" spans="1:9" x14ac:dyDescent="0.25">
      <c r="A4748" t="s">
        <v>331</v>
      </c>
      <c r="B4748" t="s">
        <v>56</v>
      </c>
      <c r="C4748" t="s">
        <v>81</v>
      </c>
      <c r="D4748" t="s">
        <v>11</v>
      </c>
      <c r="E4748" t="s">
        <v>2</v>
      </c>
      <c r="F4748" s="19">
        <v>0.66666666666666696</v>
      </c>
      <c r="G4748" s="25">
        <v>16</v>
      </c>
      <c r="H4748" s="19" t="str">
        <f t="shared" si="84"/>
        <v>Veterans Bridge Toward Va Beach Summer Tuesday 16</v>
      </c>
      <c r="I4748" s="12">
        <f>+Veterans!D23</f>
        <v>734.92307692307691</v>
      </c>
    </row>
    <row r="4749" spans="1:9" x14ac:dyDescent="0.25">
      <c r="A4749" t="s">
        <v>331</v>
      </c>
      <c r="B4749" t="s">
        <v>56</v>
      </c>
      <c r="C4749" t="s">
        <v>81</v>
      </c>
      <c r="D4749" t="s">
        <v>11</v>
      </c>
      <c r="E4749" t="s">
        <v>2</v>
      </c>
      <c r="F4749" s="19">
        <v>0.70833333333333304</v>
      </c>
      <c r="G4749" s="25">
        <v>17</v>
      </c>
      <c r="H4749" s="19" t="str">
        <f t="shared" si="84"/>
        <v>Veterans Bridge Toward Va Beach Summer Tuesday 17</v>
      </c>
      <c r="I4749" s="14">
        <f>+Veterans!D24</f>
        <v>775.23076923076928</v>
      </c>
    </row>
    <row r="4750" spans="1:9" x14ac:dyDescent="0.25">
      <c r="A4750" t="s">
        <v>331</v>
      </c>
      <c r="B4750" t="s">
        <v>56</v>
      </c>
      <c r="C4750" t="s">
        <v>81</v>
      </c>
      <c r="D4750" t="s">
        <v>11</v>
      </c>
      <c r="E4750" t="s">
        <v>2</v>
      </c>
      <c r="F4750" s="19">
        <v>0.75</v>
      </c>
      <c r="G4750" s="25">
        <v>18</v>
      </c>
      <c r="H4750" s="19" t="str">
        <f t="shared" si="84"/>
        <v>Veterans Bridge Toward Va Beach Summer Tuesday 18</v>
      </c>
      <c r="I4750" s="12">
        <f>+Veterans!D25</f>
        <v>656.53846153846143</v>
      </c>
    </row>
    <row r="4751" spans="1:9" x14ac:dyDescent="0.25">
      <c r="A4751" t="s">
        <v>331</v>
      </c>
      <c r="B4751" t="s">
        <v>56</v>
      </c>
      <c r="C4751" t="s">
        <v>81</v>
      </c>
      <c r="D4751" t="s">
        <v>11</v>
      </c>
      <c r="E4751" t="s">
        <v>2</v>
      </c>
      <c r="F4751" s="19">
        <v>0.79166666666666696</v>
      </c>
      <c r="G4751" s="25">
        <v>19</v>
      </c>
      <c r="H4751" s="19" t="str">
        <f t="shared" si="84"/>
        <v>Veterans Bridge Toward Va Beach Summer Tuesday 19</v>
      </c>
      <c r="I4751" s="14">
        <f>+Veterans!D26</f>
        <v>534</v>
      </c>
    </row>
    <row r="4752" spans="1:9" x14ac:dyDescent="0.25">
      <c r="A4752" t="s">
        <v>331</v>
      </c>
      <c r="B4752" t="s">
        <v>56</v>
      </c>
      <c r="C4752" t="s">
        <v>81</v>
      </c>
      <c r="D4752" t="s">
        <v>11</v>
      </c>
      <c r="E4752" t="s">
        <v>2</v>
      </c>
      <c r="F4752" s="19">
        <v>0.83333333333333304</v>
      </c>
      <c r="G4752" s="25">
        <v>20</v>
      </c>
      <c r="H4752" s="19" t="str">
        <f t="shared" si="84"/>
        <v>Veterans Bridge Toward Va Beach Summer Tuesday 20</v>
      </c>
      <c r="I4752" s="12">
        <f>+Veterans!D27</f>
        <v>479.23076923076917</v>
      </c>
    </row>
    <row r="4753" spans="1:9" x14ac:dyDescent="0.25">
      <c r="A4753" t="s">
        <v>331</v>
      </c>
      <c r="B4753" t="s">
        <v>56</v>
      </c>
      <c r="C4753" t="s">
        <v>81</v>
      </c>
      <c r="D4753" t="s">
        <v>11</v>
      </c>
      <c r="E4753" t="s">
        <v>2</v>
      </c>
      <c r="F4753" s="19">
        <v>0.875</v>
      </c>
      <c r="G4753" s="25">
        <v>21</v>
      </c>
      <c r="H4753" s="19" t="str">
        <f t="shared" si="84"/>
        <v>Veterans Bridge Toward Va Beach Summer Tuesday 21</v>
      </c>
      <c r="I4753" s="14">
        <f>+Veterans!D28</f>
        <v>352.15384615384619</v>
      </c>
    </row>
    <row r="4754" spans="1:9" x14ac:dyDescent="0.25">
      <c r="A4754" t="s">
        <v>331</v>
      </c>
      <c r="B4754" t="s">
        <v>56</v>
      </c>
      <c r="C4754" t="s">
        <v>81</v>
      </c>
      <c r="D4754" t="s">
        <v>11</v>
      </c>
      <c r="E4754" t="s">
        <v>2</v>
      </c>
      <c r="F4754" s="19">
        <v>0.91666666666666696</v>
      </c>
      <c r="G4754" s="25">
        <v>22</v>
      </c>
      <c r="H4754" s="19" t="str">
        <f t="shared" si="84"/>
        <v>Veterans Bridge Toward Va Beach Summer Tuesday 22</v>
      </c>
      <c r="I4754" s="12">
        <f>+Veterans!D29</f>
        <v>231.38461538461542</v>
      </c>
    </row>
    <row r="4755" spans="1:9" ht="15.75" thickBot="1" x14ac:dyDescent="0.3">
      <c r="A4755" t="s">
        <v>331</v>
      </c>
      <c r="B4755" t="s">
        <v>56</v>
      </c>
      <c r="C4755" t="s">
        <v>81</v>
      </c>
      <c r="D4755" t="s">
        <v>11</v>
      </c>
      <c r="E4755" t="s">
        <v>2</v>
      </c>
      <c r="F4755" s="19">
        <v>0.95833333333333304</v>
      </c>
      <c r="G4755" s="25">
        <v>23</v>
      </c>
      <c r="H4755" s="19" t="str">
        <f t="shared" si="84"/>
        <v>Veterans Bridge Toward Va Beach Summer Tuesday 23</v>
      </c>
      <c r="I4755" s="16">
        <f>+Veterans!D30</f>
        <v>132.84615384615384</v>
      </c>
    </row>
    <row r="4756" spans="1:9" x14ac:dyDescent="0.25">
      <c r="A4756" t="s">
        <v>331</v>
      </c>
      <c r="B4756" t="s">
        <v>56</v>
      </c>
      <c r="C4756" t="s">
        <v>81</v>
      </c>
      <c r="D4756" t="s">
        <v>11</v>
      </c>
      <c r="E4756" t="s">
        <v>3</v>
      </c>
      <c r="F4756" s="19">
        <v>0</v>
      </c>
      <c r="G4756" s="25">
        <v>0</v>
      </c>
      <c r="H4756" s="19" t="str">
        <f t="shared" si="84"/>
        <v>Veterans Bridge Toward Va Beach Summer Wednesday 0</v>
      </c>
      <c r="I4756" s="11">
        <f>+Veterans!E7</f>
        <v>71.07692307692308</v>
      </c>
    </row>
    <row r="4757" spans="1:9" x14ac:dyDescent="0.25">
      <c r="A4757" t="s">
        <v>331</v>
      </c>
      <c r="B4757" t="s">
        <v>56</v>
      </c>
      <c r="C4757" t="s">
        <v>81</v>
      </c>
      <c r="D4757" t="s">
        <v>11</v>
      </c>
      <c r="E4757" t="s">
        <v>3</v>
      </c>
      <c r="F4757" s="19">
        <v>4.1666666666666664E-2</v>
      </c>
      <c r="G4757" s="25">
        <v>1</v>
      </c>
      <c r="H4757" s="19" t="str">
        <f t="shared" si="84"/>
        <v>Veterans Bridge Toward Va Beach Summer Wednesday 1</v>
      </c>
      <c r="I4757" s="14">
        <f>+Veterans!E8</f>
        <v>48.307692307692314</v>
      </c>
    </row>
    <row r="4758" spans="1:9" x14ac:dyDescent="0.25">
      <c r="A4758" t="s">
        <v>331</v>
      </c>
      <c r="B4758" t="s">
        <v>56</v>
      </c>
      <c r="C4758" t="s">
        <v>81</v>
      </c>
      <c r="D4758" t="s">
        <v>11</v>
      </c>
      <c r="E4758" t="s">
        <v>3</v>
      </c>
      <c r="F4758" s="19">
        <v>8.3333333333333329E-2</v>
      </c>
      <c r="G4758" s="25">
        <v>2</v>
      </c>
      <c r="H4758" s="19" t="str">
        <f t="shared" si="84"/>
        <v>Veterans Bridge Toward Va Beach Summer Wednesday 2</v>
      </c>
      <c r="I4758" s="11">
        <f>+Veterans!E9</f>
        <v>40.615384615384613</v>
      </c>
    </row>
    <row r="4759" spans="1:9" x14ac:dyDescent="0.25">
      <c r="A4759" t="s">
        <v>331</v>
      </c>
      <c r="B4759" t="s">
        <v>56</v>
      </c>
      <c r="C4759" t="s">
        <v>81</v>
      </c>
      <c r="D4759" t="s">
        <v>11</v>
      </c>
      <c r="E4759" t="s">
        <v>3</v>
      </c>
      <c r="F4759" s="19">
        <v>0.125</v>
      </c>
      <c r="G4759" s="25">
        <v>3</v>
      </c>
      <c r="H4759" s="19" t="str">
        <f t="shared" si="84"/>
        <v>Veterans Bridge Toward Va Beach Summer Wednesday 3</v>
      </c>
      <c r="I4759" s="14">
        <f>+Veterans!E10</f>
        <v>64.230769230769226</v>
      </c>
    </row>
    <row r="4760" spans="1:9" x14ac:dyDescent="0.25">
      <c r="A4760" t="s">
        <v>331</v>
      </c>
      <c r="B4760" t="s">
        <v>56</v>
      </c>
      <c r="C4760" t="s">
        <v>81</v>
      </c>
      <c r="D4760" t="s">
        <v>11</v>
      </c>
      <c r="E4760" t="s">
        <v>3</v>
      </c>
      <c r="F4760" s="19">
        <v>0.16666666666666699</v>
      </c>
      <c r="G4760" s="25">
        <v>4</v>
      </c>
      <c r="H4760" s="19" t="str">
        <f t="shared" si="84"/>
        <v>Veterans Bridge Toward Va Beach Summer Wednesday 4</v>
      </c>
      <c r="I4760" s="11">
        <f>+Veterans!E11</f>
        <v>207.46153846153845</v>
      </c>
    </row>
    <row r="4761" spans="1:9" x14ac:dyDescent="0.25">
      <c r="A4761" t="s">
        <v>331</v>
      </c>
      <c r="B4761" t="s">
        <v>56</v>
      </c>
      <c r="C4761" t="s">
        <v>81</v>
      </c>
      <c r="D4761" t="s">
        <v>11</v>
      </c>
      <c r="E4761" t="s">
        <v>3</v>
      </c>
      <c r="F4761" s="19">
        <v>0.20833333333333301</v>
      </c>
      <c r="G4761" s="25">
        <v>5</v>
      </c>
      <c r="H4761" s="19" t="str">
        <f t="shared" si="84"/>
        <v>Veterans Bridge Toward Va Beach Summer Wednesday 5</v>
      </c>
      <c r="I4761" s="14">
        <f>+Veterans!E12</f>
        <v>723.23076923076928</v>
      </c>
    </row>
    <row r="4762" spans="1:9" x14ac:dyDescent="0.25">
      <c r="A4762" t="s">
        <v>331</v>
      </c>
      <c r="B4762" t="s">
        <v>56</v>
      </c>
      <c r="C4762" t="s">
        <v>81</v>
      </c>
      <c r="D4762" t="s">
        <v>11</v>
      </c>
      <c r="E4762" t="s">
        <v>3</v>
      </c>
      <c r="F4762" s="19">
        <v>0.25</v>
      </c>
      <c r="G4762" s="25">
        <v>6</v>
      </c>
      <c r="H4762" s="19" t="str">
        <f t="shared" si="84"/>
        <v>Veterans Bridge Toward Va Beach Summer Wednesday 6</v>
      </c>
      <c r="I4762" s="11">
        <f>+Veterans!E13</f>
        <v>1192.3076923076924</v>
      </c>
    </row>
    <row r="4763" spans="1:9" x14ac:dyDescent="0.25">
      <c r="A4763" t="s">
        <v>331</v>
      </c>
      <c r="B4763" t="s">
        <v>56</v>
      </c>
      <c r="C4763" t="s">
        <v>81</v>
      </c>
      <c r="D4763" t="s">
        <v>11</v>
      </c>
      <c r="E4763" t="s">
        <v>3</v>
      </c>
      <c r="F4763" s="19">
        <v>0.29166666666666702</v>
      </c>
      <c r="G4763" s="25">
        <v>7</v>
      </c>
      <c r="H4763" s="19" t="str">
        <f t="shared" si="84"/>
        <v>Veterans Bridge Toward Va Beach Summer Wednesday 7</v>
      </c>
      <c r="I4763" s="14">
        <f>+Veterans!E14</f>
        <v>1158.7692307692307</v>
      </c>
    </row>
    <row r="4764" spans="1:9" x14ac:dyDescent="0.25">
      <c r="A4764" t="s">
        <v>331</v>
      </c>
      <c r="B4764" t="s">
        <v>56</v>
      </c>
      <c r="C4764" t="s">
        <v>81</v>
      </c>
      <c r="D4764" t="s">
        <v>11</v>
      </c>
      <c r="E4764" t="s">
        <v>3</v>
      </c>
      <c r="F4764" s="19">
        <v>0.33333333333333298</v>
      </c>
      <c r="G4764" s="25">
        <v>8</v>
      </c>
      <c r="H4764" s="19" t="str">
        <f t="shared" si="84"/>
        <v>Veterans Bridge Toward Va Beach Summer Wednesday 8</v>
      </c>
      <c r="I4764" s="11">
        <f>+Veterans!E15</f>
        <v>958.61538461538453</v>
      </c>
    </row>
    <row r="4765" spans="1:9" x14ac:dyDescent="0.25">
      <c r="A4765" t="s">
        <v>331</v>
      </c>
      <c r="B4765" t="s">
        <v>56</v>
      </c>
      <c r="C4765" t="s">
        <v>81</v>
      </c>
      <c r="D4765" t="s">
        <v>11</v>
      </c>
      <c r="E4765" t="s">
        <v>3</v>
      </c>
      <c r="F4765" s="19">
        <v>0.375</v>
      </c>
      <c r="G4765" s="25">
        <v>9</v>
      </c>
      <c r="H4765" s="19" t="str">
        <f t="shared" si="84"/>
        <v>Veterans Bridge Toward Va Beach Summer Wednesday 9</v>
      </c>
      <c r="I4765" s="14">
        <f>+Veterans!E16</f>
        <v>775.38461538461536</v>
      </c>
    </row>
    <row r="4766" spans="1:9" x14ac:dyDescent="0.25">
      <c r="A4766" t="s">
        <v>331</v>
      </c>
      <c r="B4766" t="s">
        <v>56</v>
      </c>
      <c r="C4766" t="s">
        <v>81</v>
      </c>
      <c r="D4766" t="s">
        <v>11</v>
      </c>
      <c r="E4766" t="s">
        <v>3</v>
      </c>
      <c r="F4766" s="19">
        <v>0.41666666666666702</v>
      </c>
      <c r="G4766" s="25">
        <v>10</v>
      </c>
      <c r="H4766" s="19" t="str">
        <f t="shared" si="84"/>
        <v>Veterans Bridge Toward Va Beach Summer Wednesday 10</v>
      </c>
      <c r="I4766" s="11">
        <f>+Veterans!E17</f>
        <v>765.23076923076928</v>
      </c>
    </row>
    <row r="4767" spans="1:9" x14ac:dyDescent="0.25">
      <c r="A4767" t="s">
        <v>331</v>
      </c>
      <c r="B4767" t="s">
        <v>56</v>
      </c>
      <c r="C4767" t="s">
        <v>81</v>
      </c>
      <c r="D4767" t="s">
        <v>11</v>
      </c>
      <c r="E4767" t="s">
        <v>3</v>
      </c>
      <c r="F4767" s="19">
        <v>0.45833333333333298</v>
      </c>
      <c r="G4767" s="25">
        <v>11</v>
      </c>
      <c r="H4767" s="19" t="str">
        <f t="shared" si="84"/>
        <v>Veterans Bridge Toward Va Beach Summer Wednesday 11</v>
      </c>
      <c r="I4767" s="14">
        <f>+Veterans!E18</f>
        <v>779.61538461538464</v>
      </c>
    </row>
    <row r="4768" spans="1:9" x14ac:dyDescent="0.25">
      <c r="A4768" t="s">
        <v>331</v>
      </c>
      <c r="B4768" t="s">
        <v>56</v>
      </c>
      <c r="C4768" t="s">
        <v>81</v>
      </c>
      <c r="D4768" t="s">
        <v>11</v>
      </c>
      <c r="E4768" t="s">
        <v>3</v>
      </c>
      <c r="F4768" s="19">
        <v>0.5</v>
      </c>
      <c r="G4768" s="25">
        <v>12</v>
      </c>
      <c r="H4768" s="19" t="str">
        <f t="shared" si="84"/>
        <v>Veterans Bridge Toward Va Beach Summer Wednesday 12</v>
      </c>
      <c r="I4768" s="11">
        <f>+Veterans!E19</f>
        <v>831.53846153846166</v>
      </c>
    </row>
    <row r="4769" spans="1:9" x14ac:dyDescent="0.25">
      <c r="A4769" t="s">
        <v>331</v>
      </c>
      <c r="B4769" t="s">
        <v>56</v>
      </c>
      <c r="C4769" t="s">
        <v>81</v>
      </c>
      <c r="D4769" t="s">
        <v>11</v>
      </c>
      <c r="E4769" t="s">
        <v>3</v>
      </c>
      <c r="F4769" s="19">
        <v>0.54166666666666696</v>
      </c>
      <c r="G4769" s="25">
        <v>13</v>
      </c>
      <c r="H4769" s="19" t="str">
        <f t="shared" si="84"/>
        <v>Veterans Bridge Toward Va Beach Summer Wednesday 13</v>
      </c>
      <c r="I4769" s="14">
        <f>+Veterans!E20</f>
        <v>755.92307692307691</v>
      </c>
    </row>
    <row r="4770" spans="1:9" x14ac:dyDescent="0.25">
      <c r="A4770" t="s">
        <v>331</v>
      </c>
      <c r="B4770" t="s">
        <v>56</v>
      </c>
      <c r="C4770" t="s">
        <v>81</v>
      </c>
      <c r="D4770" t="s">
        <v>11</v>
      </c>
      <c r="E4770" t="s">
        <v>3</v>
      </c>
      <c r="F4770" s="19">
        <v>0.58333333333333304</v>
      </c>
      <c r="G4770" s="25">
        <v>14</v>
      </c>
      <c r="H4770" s="19" t="str">
        <f t="shared" si="84"/>
        <v>Veterans Bridge Toward Va Beach Summer Wednesday 14</v>
      </c>
      <c r="I4770" s="11">
        <f>+Veterans!E21</f>
        <v>739.76923076923072</v>
      </c>
    </row>
    <row r="4771" spans="1:9" x14ac:dyDescent="0.25">
      <c r="A4771" t="s">
        <v>331</v>
      </c>
      <c r="B4771" t="s">
        <v>56</v>
      </c>
      <c r="C4771" t="s">
        <v>81</v>
      </c>
      <c r="D4771" t="s">
        <v>11</v>
      </c>
      <c r="E4771" t="s">
        <v>3</v>
      </c>
      <c r="F4771" s="19">
        <v>0.625</v>
      </c>
      <c r="G4771" s="25">
        <v>15</v>
      </c>
      <c r="H4771" s="19" t="str">
        <f t="shared" si="84"/>
        <v>Veterans Bridge Toward Va Beach Summer Wednesday 15</v>
      </c>
      <c r="I4771" s="14">
        <f>+Veterans!E22</f>
        <v>746.46153846153845</v>
      </c>
    </row>
    <row r="4772" spans="1:9" x14ac:dyDescent="0.25">
      <c r="A4772" t="s">
        <v>331</v>
      </c>
      <c r="B4772" t="s">
        <v>56</v>
      </c>
      <c r="C4772" t="s">
        <v>81</v>
      </c>
      <c r="D4772" t="s">
        <v>11</v>
      </c>
      <c r="E4772" t="s">
        <v>3</v>
      </c>
      <c r="F4772" s="19">
        <v>0.66666666666666696</v>
      </c>
      <c r="G4772" s="25">
        <v>16</v>
      </c>
      <c r="H4772" s="19" t="str">
        <f t="shared" si="84"/>
        <v>Veterans Bridge Toward Va Beach Summer Wednesday 16</v>
      </c>
      <c r="I4772" s="11">
        <f>+Veterans!E23</f>
        <v>744.53846153846155</v>
      </c>
    </row>
    <row r="4773" spans="1:9" x14ac:dyDescent="0.25">
      <c r="A4773" t="s">
        <v>331</v>
      </c>
      <c r="B4773" t="s">
        <v>56</v>
      </c>
      <c r="C4773" t="s">
        <v>81</v>
      </c>
      <c r="D4773" t="s">
        <v>11</v>
      </c>
      <c r="E4773" t="s">
        <v>3</v>
      </c>
      <c r="F4773" s="19">
        <v>0.70833333333333304</v>
      </c>
      <c r="G4773" s="25">
        <v>17</v>
      </c>
      <c r="H4773" s="19" t="str">
        <f t="shared" ref="H4773:H4836" si="85">+CONCATENATE(A4773," ",C4773," ",D4773," ",E4773," ",G4773)</f>
        <v>Veterans Bridge Toward Va Beach Summer Wednesday 17</v>
      </c>
      <c r="I4773" s="14">
        <f>+Veterans!E24</f>
        <v>774.61538461538476</v>
      </c>
    </row>
    <row r="4774" spans="1:9" x14ac:dyDescent="0.25">
      <c r="A4774" t="s">
        <v>331</v>
      </c>
      <c r="B4774" t="s">
        <v>56</v>
      </c>
      <c r="C4774" t="s">
        <v>81</v>
      </c>
      <c r="D4774" t="s">
        <v>11</v>
      </c>
      <c r="E4774" t="s">
        <v>3</v>
      </c>
      <c r="F4774" s="19">
        <v>0.75</v>
      </c>
      <c r="G4774" s="25">
        <v>18</v>
      </c>
      <c r="H4774" s="19" t="str">
        <f t="shared" si="85"/>
        <v>Veterans Bridge Toward Va Beach Summer Wednesday 18</v>
      </c>
      <c r="I4774" s="11">
        <f>+Veterans!E25</f>
        <v>715.46153846153845</v>
      </c>
    </row>
    <row r="4775" spans="1:9" x14ac:dyDescent="0.25">
      <c r="A4775" t="s">
        <v>331</v>
      </c>
      <c r="B4775" t="s">
        <v>56</v>
      </c>
      <c r="C4775" t="s">
        <v>81</v>
      </c>
      <c r="D4775" t="s">
        <v>11</v>
      </c>
      <c r="E4775" t="s">
        <v>3</v>
      </c>
      <c r="F4775" s="19">
        <v>0.79166666666666696</v>
      </c>
      <c r="G4775" s="25">
        <v>19</v>
      </c>
      <c r="H4775" s="19" t="str">
        <f t="shared" si="85"/>
        <v>Veterans Bridge Toward Va Beach Summer Wednesday 19</v>
      </c>
      <c r="I4775" s="14">
        <f>+Veterans!E26</f>
        <v>570.53846153846155</v>
      </c>
    </row>
    <row r="4776" spans="1:9" x14ac:dyDescent="0.25">
      <c r="A4776" t="s">
        <v>331</v>
      </c>
      <c r="B4776" t="s">
        <v>56</v>
      </c>
      <c r="C4776" t="s">
        <v>81</v>
      </c>
      <c r="D4776" t="s">
        <v>11</v>
      </c>
      <c r="E4776" t="s">
        <v>3</v>
      </c>
      <c r="F4776" s="19">
        <v>0.83333333333333304</v>
      </c>
      <c r="G4776" s="25">
        <v>20</v>
      </c>
      <c r="H4776" s="19" t="str">
        <f t="shared" si="85"/>
        <v>Veterans Bridge Toward Va Beach Summer Wednesday 20</v>
      </c>
      <c r="I4776" s="11">
        <f>+Veterans!E27</f>
        <v>533.53846153846155</v>
      </c>
    </row>
    <row r="4777" spans="1:9" x14ac:dyDescent="0.25">
      <c r="A4777" t="s">
        <v>331</v>
      </c>
      <c r="B4777" t="s">
        <v>56</v>
      </c>
      <c r="C4777" t="s">
        <v>81</v>
      </c>
      <c r="D4777" t="s">
        <v>11</v>
      </c>
      <c r="E4777" t="s">
        <v>3</v>
      </c>
      <c r="F4777" s="19">
        <v>0.875</v>
      </c>
      <c r="G4777" s="25">
        <v>21</v>
      </c>
      <c r="H4777" s="19" t="str">
        <f t="shared" si="85"/>
        <v>Veterans Bridge Toward Va Beach Summer Wednesday 21</v>
      </c>
      <c r="I4777" s="14">
        <f>+Veterans!E28</f>
        <v>405.84615384615387</v>
      </c>
    </row>
    <row r="4778" spans="1:9" x14ac:dyDescent="0.25">
      <c r="A4778" t="s">
        <v>331</v>
      </c>
      <c r="B4778" t="s">
        <v>56</v>
      </c>
      <c r="C4778" t="s">
        <v>81</v>
      </c>
      <c r="D4778" t="s">
        <v>11</v>
      </c>
      <c r="E4778" t="s">
        <v>3</v>
      </c>
      <c r="F4778" s="19">
        <v>0.91666666666666696</v>
      </c>
      <c r="G4778" s="25">
        <v>22</v>
      </c>
      <c r="H4778" s="19" t="str">
        <f t="shared" si="85"/>
        <v>Veterans Bridge Toward Va Beach Summer Wednesday 22</v>
      </c>
      <c r="I4778" s="11">
        <f>+Veterans!E29</f>
        <v>272.30769230769232</v>
      </c>
    </row>
    <row r="4779" spans="1:9" ht="15.75" thickBot="1" x14ac:dyDescent="0.3">
      <c r="A4779" t="s">
        <v>331</v>
      </c>
      <c r="B4779" t="s">
        <v>56</v>
      </c>
      <c r="C4779" t="s">
        <v>81</v>
      </c>
      <c r="D4779" t="s">
        <v>11</v>
      </c>
      <c r="E4779" t="s">
        <v>3</v>
      </c>
      <c r="F4779" s="19">
        <v>0.95833333333333304</v>
      </c>
      <c r="G4779" s="25">
        <v>23</v>
      </c>
      <c r="H4779" s="19" t="str">
        <f t="shared" si="85"/>
        <v>Veterans Bridge Toward Va Beach Summer Wednesday 23</v>
      </c>
      <c r="I4779" s="16">
        <f>+Veterans!E30</f>
        <v>144.61538461538461</v>
      </c>
    </row>
    <row r="4780" spans="1:9" x14ac:dyDescent="0.25">
      <c r="A4780" t="s">
        <v>331</v>
      </c>
      <c r="B4780" t="s">
        <v>56</v>
      </c>
      <c r="C4780" t="s">
        <v>81</v>
      </c>
      <c r="D4780" t="s">
        <v>11</v>
      </c>
      <c r="E4780" t="s">
        <v>4</v>
      </c>
      <c r="F4780" s="19">
        <v>0</v>
      </c>
      <c r="G4780" s="25">
        <v>0</v>
      </c>
      <c r="H4780" s="19" t="str">
        <f t="shared" si="85"/>
        <v>Veterans Bridge Toward Va Beach Summer Thursday 0</v>
      </c>
      <c r="I4780" s="11">
        <f>+Veterans!F7</f>
        <v>75.846153846153854</v>
      </c>
    </row>
    <row r="4781" spans="1:9" x14ac:dyDescent="0.25">
      <c r="A4781" t="s">
        <v>331</v>
      </c>
      <c r="B4781" t="s">
        <v>56</v>
      </c>
      <c r="C4781" t="s">
        <v>81</v>
      </c>
      <c r="D4781" t="s">
        <v>11</v>
      </c>
      <c r="E4781" t="s">
        <v>4</v>
      </c>
      <c r="F4781" s="19">
        <v>4.1666666666666664E-2</v>
      </c>
      <c r="G4781" s="25">
        <v>1</v>
      </c>
      <c r="H4781" s="19" t="str">
        <f t="shared" si="85"/>
        <v>Veterans Bridge Toward Va Beach Summer Thursday 1</v>
      </c>
      <c r="I4781" s="14">
        <f>+Veterans!F8</f>
        <v>53.153846153846146</v>
      </c>
    </row>
    <row r="4782" spans="1:9" x14ac:dyDescent="0.25">
      <c r="A4782" t="s">
        <v>331</v>
      </c>
      <c r="B4782" t="s">
        <v>56</v>
      </c>
      <c r="C4782" t="s">
        <v>81</v>
      </c>
      <c r="D4782" t="s">
        <v>11</v>
      </c>
      <c r="E4782" t="s">
        <v>4</v>
      </c>
      <c r="F4782" s="19">
        <v>8.3333333333333329E-2</v>
      </c>
      <c r="G4782" s="25">
        <v>2</v>
      </c>
      <c r="H4782" s="19" t="str">
        <f t="shared" si="85"/>
        <v>Veterans Bridge Toward Va Beach Summer Thursday 2</v>
      </c>
      <c r="I4782" s="11">
        <f>+Veterans!F9</f>
        <v>44.769230769230774</v>
      </c>
    </row>
    <row r="4783" spans="1:9" x14ac:dyDescent="0.25">
      <c r="A4783" t="s">
        <v>331</v>
      </c>
      <c r="B4783" t="s">
        <v>56</v>
      </c>
      <c r="C4783" t="s">
        <v>81</v>
      </c>
      <c r="D4783" t="s">
        <v>11</v>
      </c>
      <c r="E4783" t="s">
        <v>4</v>
      </c>
      <c r="F4783" s="19">
        <v>0.125</v>
      </c>
      <c r="G4783" s="25">
        <v>3</v>
      </c>
      <c r="H4783" s="19" t="str">
        <f t="shared" si="85"/>
        <v>Veterans Bridge Toward Va Beach Summer Thursday 3</v>
      </c>
      <c r="I4783" s="14">
        <f>+Veterans!F10</f>
        <v>66.076923076923066</v>
      </c>
    </row>
    <row r="4784" spans="1:9" x14ac:dyDescent="0.25">
      <c r="A4784" t="s">
        <v>331</v>
      </c>
      <c r="B4784" t="s">
        <v>56</v>
      </c>
      <c r="C4784" t="s">
        <v>81</v>
      </c>
      <c r="D4784" t="s">
        <v>11</v>
      </c>
      <c r="E4784" t="s">
        <v>4</v>
      </c>
      <c r="F4784" s="19">
        <v>0.16666666666666699</v>
      </c>
      <c r="G4784" s="25">
        <v>4</v>
      </c>
      <c r="H4784" s="19" t="str">
        <f t="shared" si="85"/>
        <v>Veterans Bridge Toward Va Beach Summer Thursday 4</v>
      </c>
      <c r="I4784" s="11">
        <f>+Veterans!F11</f>
        <v>194.23076923076923</v>
      </c>
    </row>
    <row r="4785" spans="1:9" x14ac:dyDescent="0.25">
      <c r="A4785" t="s">
        <v>331</v>
      </c>
      <c r="B4785" t="s">
        <v>56</v>
      </c>
      <c r="C4785" t="s">
        <v>81</v>
      </c>
      <c r="D4785" t="s">
        <v>11</v>
      </c>
      <c r="E4785" t="s">
        <v>4</v>
      </c>
      <c r="F4785" s="19">
        <v>0.20833333333333301</v>
      </c>
      <c r="G4785" s="25">
        <v>5</v>
      </c>
      <c r="H4785" s="19" t="str">
        <f t="shared" si="85"/>
        <v>Veterans Bridge Toward Va Beach Summer Thursday 5</v>
      </c>
      <c r="I4785" s="14">
        <f>+Veterans!F12</f>
        <v>654.76923076923083</v>
      </c>
    </row>
    <row r="4786" spans="1:9" x14ac:dyDescent="0.25">
      <c r="A4786" t="s">
        <v>331</v>
      </c>
      <c r="B4786" t="s">
        <v>56</v>
      </c>
      <c r="C4786" t="s">
        <v>81</v>
      </c>
      <c r="D4786" t="s">
        <v>11</v>
      </c>
      <c r="E4786" t="s">
        <v>4</v>
      </c>
      <c r="F4786" s="19">
        <v>0.25</v>
      </c>
      <c r="G4786" s="25">
        <v>6</v>
      </c>
      <c r="H4786" s="19" t="str">
        <f t="shared" si="85"/>
        <v>Veterans Bridge Toward Va Beach Summer Thursday 6</v>
      </c>
      <c r="I4786" s="11">
        <f>+Veterans!F13</f>
        <v>1124.8461538461538</v>
      </c>
    </row>
    <row r="4787" spans="1:9" x14ac:dyDescent="0.25">
      <c r="A4787" t="s">
        <v>331</v>
      </c>
      <c r="B4787" t="s">
        <v>56</v>
      </c>
      <c r="C4787" t="s">
        <v>81</v>
      </c>
      <c r="D4787" t="s">
        <v>11</v>
      </c>
      <c r="E4787" t="s">
        <v>4</v>
      </c>
      <c r="F4787" s="19">
        <v>0.29166666666666702</v>
      </c>
      <c r="G4787" s="25">
        <v>7</v>
      </c>
      <c r="H4787" s="19" t="str">
        <f t="shared" si="85"/>
        <v>Veterans Bridge Toward Va Beach Summer Thursday 7</v>
      </c>
      <c r="I4787" s="14">
        <f>+Veterans!F14</f>
        <v>1108</v>
      </c>
    </row>
    <row r="4788" spans="1:9" x14ac:dyDescent="0.25">
      <c r="A4788" t="s">
        <v>331</v>
      </c>
      <c r="B4788" t="s">
        <v>56</v>
      </c>
      <c r="C4788" t="s">
        <v>81</v>
      </c>
      <c r="D4788" t="s">
        <v>11</v>
      </c>
      <c r="E4788" t="s">
        <v>4</v>
      </c>
      <c r="F4788" s="19">
        <v>0.33333333333333298</v>
      </c>
      <c r="G4788" s="25">
        <v>8</v>
      </c>
      <c r="H4788" s="19" t="str">
        <f t="shared" si="85"/>
        <v>Veterans Bridge Toward Va Beach Summer Thursday 8</v>
      </c>
      <c r="I4788" s="11">
        <f>+Veterans!F15</f>
        <v>903.92307692307691</v>
      </c>
    </row>
    <row r="4789" spans="1:9" x14ac:dyDescent="0.25">
      <c r="A4789" t="s">
        <v>331</v>
      </c>
      <c r="B4789" t="s">
        <v>56</v>
      </c>
      <c r="C4789" t="s">
        <v>81</v>
      </c>
      <c r="D4789" t="s">
        <v>11</v>
      </c>
      <c r="E4789" t="s">
        <v>4</v>
      </c>
      <c r="F4789" s="19">
        <v>0.375</v>
      </c>
      <c r="G4789" s="25">
        <v>9</v>
      </c>
      <c r="H4789" s="19" t="str">
        <f t="shared" si="85"/>
        <v>Veterans Bridge Toward Va Beach Summer Thursday 9</v>
      </c>
      <c r="I4789" s="14">
        <f>+Veterans!F16</f>
        <v>750.15384615384619</v>
      </c>
    </row>
    <row r="4790" spans="1:9" x14ac:dyDescent="0.25">
      <c r="A4790" t="s">
        <v>331</v>
      </c>
      <c r="B4790" t="s">
        <v>56</v>
      </c>
      <c r="C4790" t="s">
        <v>81</v>
      </c>
      <c r="D4790" t="s">
        <v>11</v>
      </c>
      <c r="E4790" t="s">
        <v>4</v>
      </c>
      <c r="F4790" s="19">
        <v>0.41666666666666702</v>
      </c>
      <c r="G4790" s="25">
        <v>10</v>
      </c>
      <c r="H4790" s="19" t="str">
        <f t="shared" si="85"/>
        <v>Veterans Bridge Toward Va Beach Summer Thursday 10</v>
      </c>
      <c r="I4790" s="11">
        <f>+Veterans!F17</f>
        <v>756.84615384615392</v>
      </c>
    </row>
    <row r="4791" spans="1:9" x14ac:dyDescent="0.25">
      <c r="A4791" t="s">
        <v>331</v>
      </c>
      <c r="B4791" t="s">
        <v>56</v>
      </c>
      <c r="C4791" t="s">
        <v>81</v>
      </c>
      <c r="D4791" t="s">
        <v>11</v>
      </c>
      <c r="E4791" t="s">
        <v>4</v>
      </c>
      <c r="F4791" s="19">
        <v>0.45833333333333298</v>
      </c>
      <c r="G4791" s="25">
        <v>11</v>
      </c>
      <c r="H4791" s="19" t="str">
        <f t="shared" si="85"/>
        <v>Veterans Bridge Toward Va Beach Summer Thursday 11</v>
      </c>
      <c r="I4791" s="14">
        <f>+Veterans!F18</f>
        <v>775.84615384615381</v>
      </c>
    </row>
    <row r="4792" spans="1:9" x14ac:dyDescent="0.25">
      <c r="A4792" t="s">
        <v>331</v>
      </c>
      <c r="B4792" t="s">
        <v>56</v>
      </c>
      <c r="C4792" t="s">
        <v>81</v>
      </c>
      <c r="D4792" t="s">
        <v>11</v>
      </c>
      <c r="E4792" t="s">
        <v>4</v>
      </c>
      <c r="F4792" s="19">
        <v>0.5</v>
      </c>
      <c r="G4792" s="25">
        <v>12</v>
      </c>
      <c r="H4792" s="19" t="str">
        <f t="shared" si="85"/>
        <v>Veterans Bridge Toward Va Beach Summer Thursday 12</v>
      </c>
      <c r="I4792" s="11">
        <f>+Veterans!F19</f>
        <v>796.76923076923072</v>
      </c>
    </row>
    <row r="4793" spans="1:9" x14ac:dyDescent="0.25">
      <c r="A4793" t="s">
        <v>331</v>
      </c>
      <c r="B4793" t="s">
        <v>56</v>
      </c>
      <c r="C4793" t="s">
        <v>81</v>
      </c>
      <c r="D4793" t="s">
        <v>11</v>
      </c>
      <c r="E4793" t="s">
        <v>4</v>
      </c>
      <c r="F4793" s="19">
        <v>0.54166666666666696</v>
      </c>
      <c r="G4793" s="25">
        <v>13</v>
      </c>
      <c r="H4793" s="19" t="str">
        <f t="shared" si="85"/>
        <v>Veterans Bridge Toward Va Beach Summer Thursday 13</v>
      </c>
      <c r="I4793" s="14">
        <f>+Veterans!F20</f>
        <v>730.92307692307691</v>
      </c>
    </row>
    <row r="4794" spans="1:9" x14ac:dyDescent="0.25">
      <c r="A4794" t="s">
        <v>331</v>
      </c>
      <c r="B4794" t="s">
        <v>56</v>
      </c>
      <c r="C4794" t="s">
        <v>81</v>
      </c>
      <c r="D4794" t="s">
        <v>11</v>
      </c>
      <c r="E4794" t="s">
        <v>4</v>
      </c>
      <c r="F4794" s="19">
        <v>0.58333333333333304</v>
      </c>
      <c r="G4794" s="25">
        <v>14</v>
      </c>
      <c r="H4794" s="19" t="str">
        <f t="shared" si="85"/>
        <v>Veterans Bridge Toward Va Beach Summer Thursday 14</v>
      </c>
      <c r="I4794" s="11">
        <f>+Veterans!F21</f>
        <v>760.61538461538464</v>
      </c>
    </row>
    <row r="4795" spans="1:9" x14ac:dyDescent="0.25">
      <c r="A4795" t="s">
        <v>331</v>
      </c>
      <c r="B4795" t="s">
        <v>56</v>
      </c>
      <c r="C4795" t="s">
        <v>81</v>
      </c>
      <c r="D4795" t="s">
        <v>11</v>
      </c>
      <c r="E4795" t="s">
        <v>4</v>
      </c>
      <c r="F4795" s="19">
        <v>0.625</v>
      </c>
      <c r="G4795" s="25">
        <v>15</v>
      </c>
      <c r="H4795" s="19" t="str">
        <f t="shared" si="85"/>
        <v>Veterans Bridge Toward Va Beach Summer Thursday 15</v>
      </c>
      <c r="I4795" s="14">
        <f>+Veterans!F22</f>
        <v>731.07692307692309</v>
      </c>
    </row>
    <row r="4796" spans="1:9" x14ac:dyDescent="0.25">
      <c r="A4796" t="s">
        <v>331</v>
      </c>
      <c r="B4796" t="s">
        <v>56</v>
      </c>
      <c r="C4796" t="s">
        <v>81</v>
      </c>
      <c r="D4796" t="s">
        <v>11</v>
      </c>
      <c r="E4796" t="s">
        <v>4</v>
      </c>
      <c r="F4796" s="19">
        <v>0.66666666666666696</v>
      </c>
      <c r="G4796" s="25">
        <v>16</v>
      </c>
      <c r="H4796" s="19" t="str">
        <f t="shared" si="85"/>
        <v>Veterans Bridge Toward Va Beach Summer Thursday 16</v>
      </c>
      <c r="I4796" s="11">
        <f>+Veterans!F23</f>
        <v>734.84615384615381</v>
      </c>
    </row>
    <row r="4797" spans="1:9" x14ac:dyDescent="0.25">
      <c r="A4797" t="s">
        <v>331</v>
      </c>
      <c r="B4797" t="s">
        <v>56</v>
      </c>
      <c r="C4797" t="s">
        <v>81</v>
      </c>
      <c r="D4797" t="s">
        <v>11</v>
      </c>
      <c r="E4797" t="s">
        <v>4</v>
      </c>
      <c r="F4797" s="19">
        <v>0.70833333333333304</v>
      </c>
      <c r="G4797" s="25">
        <v>17</v>
      </c>
      <c r="H4797" s="19" t="str">
        <f t="shared" si="85"/>
        <v>Veterans Bridge Toward Va Beach Summer Thursday 17</v>
      </c>
      <c r="I4797" s="14">
        <f>+Veterans!F24</f>
        <v>758.15384615384619</v>
      </c>
    </row>
    <row r="4798" spans="1:9" x14ac:dyDescent="0.25">
      <c r="A4798" t="s">
        <v>331</v>
      </c>
      <c r="B4798" t="s">
        <v>56</v>
      </c>
      <c r="C4798" t="s">
        <v>81</v>
      </c>
      <c r="D4798" t="s">
        <v>11</v>
      </c>
      <c r="E4798" t="s">
        <v>4</v>
      </c>
      <c r="F4798" s="19">
        <v>0.75</v>
      </c>
      <c r="G4798" s="25">
        <v>18</v>
      </c>
      <c r="H4798" s="19" t="str">
        <f t="shared" si="85"/>
        <v>Veterans Bridge Toward Va Beach Summer Thursday 18</v>
      </c>
      <c r="I4798" s="11">
        <f>+Veterans!F25</f>
        <v>677.84615384615381</v>
      </c>
    </row>
    <row r="4799" spans="1:9" x14ac:dyDescent="0.25">
      <c r="A4799" t="s">
        <v>331</v>
      </c>
      <c r="B4799" t="s">
        <v>56</v>
      </c>
      <c r="C4799" t="s">
        <v>81</v>
      </c>
      <c r="D4799" t="s">
        <v>11</v>
      </c>
      <c r="E4799" t="s">
        <v>4</v>
      </c>
      <c r="F4799" s="19">
        <v>0.79166666666666696</v>
      </c>
      <c r="G4799" s="25">
        <v>19</v>
      </c>
      <c r="H4799" s="19" t="str">
        <f t="shared" si="85"/>
        <v>Veterans Bridge Toward Va Beach Summer Thursday 19</v>
      </c>
      <c r="I4799" s="14">
        <f>+Veterans!F26</f>
        <v>576.23076923076917</v>
      </c>
    </row>
    <row r="4800" spans="1:9" x14ac:dyDescent="0.25">
      <c r="A4800" t="s">
        <v>331</v>
      </c>
      <c r="B4800" t="s">
        <v>56</v>
      </c>
      <c r="C4800" t="s">
        <v>81</v>
      </c>
      <c r="D4800" t="s">
        <v>11</v>
      </c>
      <c r="E4800" t="s">
        <v>4</v>
      </c>
      <c r="F4800" s="19">
        <v>0.83333333333333304</v>
      </c>
      <c r="G4800" s="25">
        <v>20</v>
      </c>
      <c r="H4800" s="19" t="str">
        <f t="shared" si="85"/>
        <v>Veterans Bridge Toward Va Beach Summer Thursday 20</v>
      </c>
      <c r="I4800" s="11">
        <f>+Veterans!F27</f>
        <v>506.84615384615387</v>
      </c>
    </row>
    <row r="4801" spans="1:9" x14ac:dyDescent="0.25">
      <c r="A4801" t="s">
        <v>331</v>
      </c>
      <c r="B4801" t="s">
        <v>56</v>
      </c>
      <c r="C4801" t="s">
        <v>81</v>
      </c>
      <c r="D4801" t="s">
        <v>11</v>
      </c>
      <c r="E4801" t="s">
        <v>4</v>
      </c>
      <c r="F4801" s="19">
        <v>0.875</v>
      </c>
      <c r="G4801" s="25">
        <v>21</v>
      </c>
      <c r="H4801" s="19" t="str">
        <f t="shared" si="85"/>
        <v>Veterans Bridge Toward Va Beach Summer Thursday 21</v>
      </c>
      <c r="I4801" s="14">
        <f>+Veterans!F28</f>
        <v>404</v>
      </c>
    </row>
    <row r="4802" spans="1:9" x14ac:dyDescent="0.25">
      <c r="A4802" t="s">
        <v>331</v>
      </c>
      <c r="B4802" t="s">
        <v>56</v>
      </c>
      <c r="C4802" t="s">
        <v>81</v>
      </c>
      <c r="D4802" t="s">
        <v>11</v>
      </c>
      <c r="E4802" t="s">
        <v>4</v>
      </c>
      <c r="F4802" s="19">
        <v>0.91666666666666696</v>
      </c>
      <c r="G4802" s="25">
        <v>22</v>
      </c>
      <c r="H4802" s="19" t="str">
        <f t="shared" si="85"/>
        <v>Veterans Bridge Toward Va Beach Summer Thursday 22</v>
      </c>
      <c r="I4802" s="11">
        <f>+Veterans!F29</f>
        <v>276.15384615384619</v>
      </c>
    </row>
    <row r="4803" spans="1:9" ht="15.75" thickBot="1" x14ac:dyDescent="0.3">
      <c r="A4803" t="s">
        <v>331</v>
      </c>
      <c r="B4803" t="s">
        <v>56</v>
      </c>
      <c r="C4803" t="s">
        <v>81</v>
      </c>
      <c r="D4803" t="s">
        <v>11</v>
      </c>
      <c r="E4803" t="s">
        <v>4</v>
      </c>
      <c r="F4803" s="19">
        <v>0.95833333333333304</v>
      </c>
      <c r="G4803" s="25">
        <v>23</v>
      </c>
      <c r="H4803" s="19" t="str">
        <f t="shared" si="85"/>
        <v>Veterans Bridge Toward Va Beach Summer Thursday 23</v>
      </c>
      <c r="I4803" s="16">
        <f>+Veterans!F30</f>
        <v>162.23076923076923</v>
      </c>
    </row>
    <row r="4804" spans="1:9" x14ac:dyDescent="0.25">
      <c r="A4804" t="s">
        <v>331</v>
      </c>
      <c r="B4804" t="s">
        <v>56</v>
      </c>
      <c r="C4804" t="s">
        <v>81</v>
      </c>
      <c r="D4804" t="s">
        <v>11</v>
      </c>
      <c r="E4804" t="s">
        <v>5</v>
      </c>
      <c r="F4804" s="19">
        <v>0</v>
      </c>
      <c r="G4804" s="25">
        <v>0</v>
      </c>
      <c r="H4804" s="19" t="str">
        <f t="shared" si="85"/>
        <v>Veterans Bridge Toward Va Beach Summer Friday 0</v>
      </c>
      <c r="I4804" s="11">
        <f>+Veterans!G7</f>
        <v>92.076923076923066</v>
      </c>
    </row>
    <row r="4805" spans="1:9" x14ac:dyDescent="0.25">
      <c r="A4805" t="s">
        <v>331</v>
      </c>
      <c r="B4805" t="s">
        <v>56</v>
      </c>
      <c r="C4805" t="s">
        <v>81</v>
      </c>
      <c r="D4805" t="s">
        <v>11</v>
      </c>
      <c r="E4805" t="s">
        <v>5</v>
      </c>
      <c r="F4805" s="19">
        <v>4.1666666666666664E-2</v>
      </c>
      <c r="G4805" s="25">
        <v>1</v>
      </c>
      <c r="H4805" s="19" t="str">
        <f t="shared" si="85"/>
        <v>Veterans Bridge Toward Va Beach Summer Friday 1</v>
      </c>
      <c r="I4805" s="14">
        <f>+Veterans!G8</f>
        <v>63.46153846153846</v>
      </c>
    </row>
    <row r="4806" spans="1:9" x14ac:dyDescent="0.25">
      <c r="A4806" t="s">
        <v>331</v>
      </c>
      <c r="B4806" t="s">
        <v>56</v>
      </c>
      <c r="C4806" t="s">
        <v>81</v>
      </c>
      <c r="D4806" t="s">
        <v>11</v>
      </c>
      <c r="E4806" t="s">
        <v>5</v>
      </c>
      <c r="F4806" s="19">
        <v>8.3333333333333329E-2</v>
      </c>
      <c r="G4806" s="25">
        <v>2</v>
      </c>
      <c r="H4806" s="19" t="str">
        <f t="shared" si="85"/>
        <v>Veterans Bridge Toward Va Beach Summer Friday 2</v>
      </c>
      <c r="I4806" s="11">
        <f>+Veterans!G9</f>
        <v>48.07692307692308</v>
      </c>
    </row>
    <row r="4807" spans="1:9" x14ac:dyDescent="0.25">
      <c r="A4807" t="s">
        <v>331</v>
      </c>
      <c r="B4807" t="s">
        <v>56</v>
      </c>
      <c r="C4807" t="s">
        <v>81</v>
      </c>
      <c r="D4807" t="s">
        <v>11</v>
      </c>
      <c r="E4807" t="s">
        <v>5</v>
      </c>
      <c r="F4807" s="19">
        <v>0.125</v>
      </c>
      <c r="G4807" s="25">
        <v>3</v>
      </c>
      <c r="H4807" s="19" t="str">
        <f t="shared" si="85"/>
        <v>Veterans Bridge Toward Va Beach Summer Friday 3</v>
      </c>
      <c r="I4807" s="14">
        <f>+Veterans!G10</f>
        <v>70.307692307692307</v>
      </c>
    </row>
    <row r="4808" spans="1:9" x14ac:dyDescent="0.25">
      <c r="A4808" t="s">
        <v>331</v>
      </c>
      <c r="B4808" t="s">
        <v>56</v>
      </c>
      <c r="C4808" t="s">
        <v>81</v>
      </c>
      <c r="D4808" t="s">
        <v>11</v>
      </c>
      <c r="E4808" t="s">
        <v>5</v>
      </c>
      <c r="F4808" s="19">
        <v>0.16666666666666699</v>
      </c>
      <c r="G4808" s="25">
        <v>4</v>
      </c>
      <c r="H4808" s="19" t="str">
        <f t="shared" si="85"/>
        <v>Veterans Bridge Toward Va Beach Summer Friday 4</v>
      </c>
      <c r="I4808" s="11">
        <f>+Veterans!G11</f>
        <v>190</v>
      </c>
    </row>
    <row r="4809" spans="1:9" x14ac:dyDescent="0.25">
      <c r="A4809" t="s">
        <v>331</v>
      </c>
      <c r="B4809" t="s">
        <v>56</v>
      </c>
      <c r="C4809" t="s">
        <v>81</v>
      </c>
      <c r="D4809" t="s">
        <v>11</v>
      </c>
      <c r="E4809" t="s">
        <v>5</v>
      </c>
      <c r="F4809" s="19">
        <v>0.20833333333333301</v>
      </c>
      <c r="G4809" s="25">
        <v>5</v>
      </c>
      <c r="H4809" s="19" t="str">
        <f t="shared" si="85"/>
        <v>Veterans Bridge Toward Va Beach Summer Friday 5</v>
      </c>
      <c r="I4809" s="14">
        <f>+Veterans!G12</f>
        <v>603</v>
      </c>
    </row>
    <row r="4810" spans="1:9" x14ac:dyDescent="0.25">
      <c r="A4810" t="s">
        <v>331</v>
      </c>
      <c r="B4810" t="s">
        <v>56</v>
      </c>
      <c r="C4810" t="s">
        <v>81</v>
      </c>
      <c r="D4810" t="s">
        <v>11</v>
      </c>
      <c r="E4810" t="s">
        <v>5</v>
      </c>
      <c r="F4810" s="19">
        <v>0.25</v>
      </c>
      <c r="G4810" s="25">
        <v>6</v>
      </c>
      <c r="H4810" s="19" t="str">
        <f t="shared" si="85"/>
        <v>Veterans Bridge Toward Va Beach Summer Friday 6</v>
      </c>
      <c r="I4810" s="11">
        <f>+Veterans!G13</f>
        <v>1068.0769230769231</v>
      </c>
    </row>
    <row r="4811" spans="1:9" x14ac:dyDescent="0.25">
      <c r="A4811" t="s">
        <v>331</v>
      </c>
      <c r="B4811" t="s">
        <v>56</v>
      </c>
      <c r="C4811" t="s">
        <v>81</v>
      </c>
      <c r="D4811" t="s">
        <v>11</v>
      </c>
      <c r="E4811" t="s">
        <v>5</v>
      </c>
      <c r="F4811" s="19">
        <v>0.29166666666666702</v>
      </c>
      <c r="G4811" s="25">
        <v>7</v>
      </c>
      <c r="H4811" s="19" t="str">
        <f t="shared" si="85"/>
        <v>Veterans Bridge Toward Va Beach Summer Friday 7</v>
      </c>
      <c r="I4811" s="14">
        <f>+Veterans!G14</f>
        <v>1060.9230769230769</v>
      </c>
    </row>
    <row r="4812" spans="1:9" x14ac:dyDescent="0.25">
      <c r="A4812" t="s">
        <v>331</v>
      </c>
      <c r="B4812" t="s">
        <v>56</v>
      </c>
      <c r="C4812" t="s">
        <v>81</v>
      </c>
      <c r="D4812" t="s">
        <v>11</v>
      </c>
      <c r="E4812" t="s">
        <v>5</v>
      </c>
      <c r="F4812" s="19">
        <v>0.33333333333333298</v>
      </c>
      <c r="G4812" s="25">
        <v>8</v>
      </c>
      <c r="H4812" s="19" t="str">
        <f t="shared" si="85"/>
        <v>Veterans Bridge Toward Va Beach Summer Friday 8</v>
      </c>
      <c r="I4812" s="11">
        <f>+Veterans!G15</f>
        <v>900.46153846153845</v>
      </c>
    </row>
    <row r="4813" spans="1:9" x14ac:dyDescent="0.25">
      <c r="A4813" t="s">
        <v>331</v>
      </c>
      <c r="B4813" t="s">
        <v>56</v>
      </c>
      <c r="C4813" t="s">
        <v>81</v>
      </c>
      <c r="D4813" t="s">
        <v>11</v>
      </c>
      <c r="E4813" t="s">
        <v>5</v>
      </c>
      <c r="F4813" s="19">
        <v>0.375</v>
      </c>
      <c r="G4813" s="25">
        <v>9</v>
      </c>
      <c r="H4813" s="19" t="str">
        <f t="shared" si="85"/>
        <v>Veterans Bridge Toward Va Beach Summer Friday 9</v>
      </c>
      <c r="I4813" s="14">
        <f>+Veterans!G16</f>
        <v>777.15384615384619</v>
      </c>
    </row>
    <row r="4814" spans="1:9" x14ac:dyDescent="0.25">
      <c r="A4814" t="s">
        <v>331</v>
      </c>
      <c r="B4814" t="s">
        <v>56</v>
      </c>
      <c r="C4814" t="s">
        <v>81</v>
      </c>
      <c r="D4814" t="s">
        <v>11</v>
      </c>
      <c r="E4814" t="s">
        <v>5</v>
      </c>
      <c r="F4814" s="19">
        <v>0.41666666666666702</v>
      </c>
      <c r="G4814" s="25">
        <v>10</v>
      </c>
      <c r="H4814" s="19" t="str">
        <f t="shared" si="85"/>
        <v>Veterans Bridge Toward Va Beach Summer Friday 10</v>
      </c>
      <c r="I4814" s="11">
        <f>+Veterans!G17</f>
        <v>799.61538461538453</v>
      </c>
    </row>
    <row r="4815" spans="1:9" x14ac:dyDescent="0.25">
      <c r="A4815" t="s">
        <v>331</v>
      </c>
      <c r="B4815" t="s">
        <v>56</v>
      </c>
      <c r="C4815" t="s">
        <v>81</v>
      </c>
      <c r="D4815" t="s">
        <v>11</v>
      </c>
      <c r="E4815" t="s">
        <v>5</v>
      </c>
      <c r="F4815" s="19">
        <v>0.45833333333333298</v>
      </c>
      <c r="G4815" s="25">
        <v>11</v>
      </c>
      <c r="H4815" s="19" t="str">
        <f t="shared" si="85"/>
        <v>Veterans Bridge Toward Va Beach Summer Friday 11</v>
      </c>
      <c r="I4815" s="14">
        <f>+Veterans!G18</f>
        <v>820.69230769230762</v>
      </c>
    </row>
    <row r="4816" spans="1:9" x14ac:dyDescent="0.25">
      <c r="A4816" t="s">
        <v>331</v>
      </c>
      <c r="B4816" t="s">
        <v>56</v>
      </c>
      <c r="C4816" t="s">
        <v>81</v>
      </c>
      <c r="D4816" t="s">
        <v>11</v>
      </c>
      <c r="E4816" t="s">
        <v>5</v>
      </c>
      <c r="F4816" s="19">
        <v>0.5</v>
      </c>
      <c r="G4816" s="25">
        <v>12</v>
      </c>
      <c r="H4816" s="19" t="str">
        <f t="shared" si="85"/>
        <v>Veterans Bridge Toward Va Beach Summer Friday 12</v>
      </c>
      <c r="I4816" s="11">
        <f>+Veterans!G19</f>
        <v>816.23076923076928</v>
      </c>
    </row>
    <row r="4817" spans="1:9" x14ac:dyDescent="0.25">
      <c r="A4817" t="s">
        <v>331</v>
      </c>
      <c r="B4817" t="s">
        <v>56</v>
      </c>
      <c r="C4817" t="s">
        <v>81</v>
      </c>
      <c r="D4817" t="s">
        <v>11</v>
      </c>
      <c r="E4817" t="s">
        <v>5</v>
      </c>
      <c r="F4817" s="19">
        <v>0.54166666666666696</v>
      </c>
      <c r="G4817" s="25">
        <v>13</v>
      </c>
      <c r="H4817" s="19" t="str">
        <f t="shared" si="85"/>
        <v>Veterans Bridge Toward Va Beach Summer Friday 13</v>
      </c>
      <c r="I4817" s="14">
        <f>+Veterans!G20</f>
        <v>806</v>
      </c>
    </row>
    <row r="4818" spans="1:9" x14ac:dyDescent="0.25">
      <c r="A4818" t="s">
        <v>331</v>
      </c>
      <c r="B4818" t="s">
        <v>56</v>
      </c>
      <c r="C4818" t="s">
        <v>81</v>
      </c>
      <c r="D4818" t="s">
        <v>11</v>
      </c>
      <c r="E4818" t="s">
        <v>5</v>
      </c>
      <c r="F4818" s="19">
        <v>0.58333333333333304</v>
      </c>
      <c r="G4818" s="25">
        <v>14</v>
      </c>
      <c r="H4818" s="19" t="str">
        <f t="shared" si="85"/>
        <v>Veterans Bridge Toward Va Beach Summer Friday 14</v>
      </c>
      <c r="I4818" s="11">
        <f>+Veterans!G21</f>
        <v>783.92307692307691</v>
      </c>
    </row>
    <row r="4819" spans="1:9" x14ac:dyDescent="0.25">
      <c r="A4819" t="s">
        <v>331</v>
      </c>
      <c r="B4819" t="s">
        <v>56</v>
      </c>
      <c r="C4819" t="s">
        <v>81</v>
      </c>
      <c r="D4819" t="s">
        <v>11</v>
      </c>
      <c r="E4819" t="s">
        <v>5</v>
      </c>
      <c r="F4819" s="19">
        <v>0.625</v>
      </c>
      <c r="G4819" s="25">
        <v>15</v>
      </c>
      <c r="H4819" s="19" t="str">
        <f t="shared" si="85"/>
        <v>Veterans Bridge Toward Va Beach Summer Friday 15</v>
      </c>
      <c r="I4819" s="14">
        <f>+Veterans!G22</f>
        <v>796</v>
      </c>
    </row>
    <row r="4820" spans="1:9" x14ac:dyDescent="0.25">
      <c r="A4820" t="s">
        <v>331</v>
      </c>
      <c r="B4820" t="s">
        <v>56</v>
      </c>
      <c r="C4820" t="s">
        <v>81</v>
      </c>
      <c r="D4820" t="s">
        <v>11</v>
      </c>
      <c r="E4820" t="s">
        <v>5</v>
      </c>
      <c r="F4820" s="19">
        <v>0.66666666666666696</v>
      </c>
      <c r="G4820" s="25">
        <v>16</v>
      </c>
      <c r="H4820" s="19" t="str">
        <f t="shared" si="85"/>
        <v>Veterans Bridge Toward Va Beach Summer Friday 16</v>
      </c>
      <c r="I4820" s="11">
        <f>+Veterans!G23</f>
        <v>796</v>
      </c>
    </row>
    <row r="4821" spans="1:9" x14ac:dyDescent="0.25">
      <c r="A4821" t="s">
        <v>331</v>
      </c>
      <c r="B4821" t="s">
        <v>56</v>
      </c>
      <c r="C4821" t="s">
        <v>81</v>
      </c>
      <c r="D4821" t="s">
        <v>11</v>
      </c>
      <c r="E4821" t="s">
        <v>5</v>
      </c>
      <c r="F4821" s="19">
        <v>0.70833333333333304</v>
      </c>
      <c r="G4821" s="25">
        <v>17</v>
      </c>
      <c r="H4821" s="19" t="str">
        <f t="shared" si="85"/>
        <v>Veterans Bridge Toward Va Beach Summer Friday 17</v>
      </c>
      <c r="I4821" s="14">
        <f>+Veterans!G24</f>
        <v>809.46153846153857</v>
      </c>
    </row>
    <row r="4822" spans="1:9" x14ac:dyDescent="0.25">
      <c r="A4822" t="s">
        <v>331</v>
      </c>
      <c r="B4822" t="s">
        <v>56</v>
      </c>
      <c r="C4822" t="s">
        <v>81</v>
      </c>
      <c r="D4822" t="s">
        <v>11</v>
      </c>
      <c r="E4822" t="s">
        <v>5</v>
      </c>
      <c r="F4822" s="19">
        <v>0.75</v>
      </c>
      <c r="G4822" s="25">
        <v>18</v>
      </c>
      <c r="H4822" s="19" t="str">
        <f t="shared" si="85"/>
        <v>Veterans Bridge Toward Va Beach Summer Friday 18</v>
      </c>
      <c r="I4822" s="11">
        <f>+Veterans!G25</f>
        <v>786.92307692307702</v>
      </c>
    </row>
    <row r="4823" spans="1:9" x14ac:dyDescent="0.25">
      <c r="A4823" t="s">
        <v>331</v>
      </c>
      <c r="B4823" t="s">
        <v>56</v>
      </c>
      <c r="C4823" t="s">
        <v>81</v>
      </c>
      <c r="D4823" t="s">
        <v>11</v>
      </c>
      <c r="E4823" t="s">
        <v>5</v>
      </c>
      <c r="F4823" s="19">
        <v>0.79166666666666696</v>
      </c>
      <c r="G4823" s="25">
        <v>19</v>
      </c>
      <c r="H4823" s="19" t="str">
        <f t="shared" si="85"/>
        <v>Veterans Bridge Toward Va Beach Summer Friday 19</v>
      </c>
      <c r="I4823" s="14">
        <f>+Veterans!G26</f>
        <v>627.76923076923083</v>
      </c>
    </row>
    <row r="4824" spans="1:9" x14ac:dyDescent="0.25">
      <c r="A4824" t="s">
        <v>331</v>
      </c>
      <c r="B4824" t="s">
        <v>56</v>
      </c>
      <c r="C4824" t="s">
        <v>81</v>
      </c>
      <c r="D4824" t="s">
        <v>11</v>
      </c>
      <c r="E4824" t="s">
        <v>5</v>
      </c>
      <c r="F4824" s="19">
        <v>0.83333333333333304</v>
      </c>
      <c r="G4824" s="25">
        <v>20</v>
      </c>
      <c r="H4824" s="19" t="str">
        <f t="shared" si="85"/>
        <v>Veterans Bridge Toward Va Beach Summer Friday 20</v>
      </c>
      <c r="I4824" s="11">
        <f>+Veterans!G27</f>
        <v>508.53846153846149</v>
      </c>
    </row>
    <row r="4825" spans="1:9" x14ac:dyDescent="0.25">
      <c r="A4825" t="s">
        <v>331</v>
      </c>
      <c r="B4825" t="s">
        <v>56</v>
      </c>
      <c r="C4825" t="s">
        <v>81</v>
      </c>
      <c r="D4825" t="s">
        <v>11</v>
      </c>
      <c r="E4825" t="s">
        <v>5</v>
      </c>
      <c r="F4825" s="19">
        <v>0.875</v>
      </c>
      <c r="G4825" s="25">
        <v>21</v>
      </c>
      <c r="H4825" s="19" t="str">
        <f t="shared" si="85"/>
        <v>Veterans Bridge Toward Va Beach Summer Friday 21</v>
      </c>
      <c r="I4825" s="14">
        <f>+Veterans!G28</f>
        <v>425.38461538461542</v>
      </c>
    </row>
    <row r="4826" spans="1:9" x14ac:dyDescent="0.25">
      <c r="A4826" t="s">
        <v>331</v>
      </c>
      <c r="B4826" t="s">
        <v>56</v>
      </c>
      <c r="C4826" t="s">
        <v>81</v>
      </c>
      <c r="D4826" t="s">
        <v>11</v>
      </c>
      <c r="E4826" t="s">
        <v>5</v>
      </c>
      <c r="F4826" s="19">
        <v>0.91666666666666696</v>
      </c>
      <c r="G4826" s="25">
        <v>22</v>
      </c>
      <c r="H4826" s="19" t="str">
        <f t="shared" si="85"/>
        <v>Veterans Bridge Toward Va Beach Summer Friday 22</v>
      </c>
      <c r="I4826" s="11">
        <f>+Veterans!G29</f>
        <v>341.38461538461536</v>
      </c>
    </row>
    <row r="4827" spans="1:9" ht="15.75" thickBot="1" x14ac:dyDescent="0.3">
      <c r="A4827" t="s">
        <v>331</v>
      </c>
      <c r="B4827" t="s">
        <v>56</v>
      </c>
      <c r="C4827" t="s">
        <v>81</v>
      </c>
      <c r="D4827" t="s">
        <v>11</v>
      </c>
      <c r="E4827" t="s">
        <v>5</v>
      </c>
      <c r="F4827" s="19">
        <v>0.95833333333333304</v>
      </c>
      <c r="G4827" s="25">
        <v>23</v>
      </c>
      <c r="H4827" s="19" t="str">
        <f t="shared" si="85"/>
        <v>Veterans Bridge Toward Va Beach Summer Friday 23</v>
      </c>
      <c r="I4827" s="16">
        <f>+Veterans!G30</f>
        <v>224.23076923076923</v>
      </c>
    </row>
    <row r="4828" spans="1:9" x14ac:dyDescent="0.25">
      <c r="A4828" t="s">
        <v>331</v>
      </c>
      <c r="B4828" t="s">
        <v>56</v>
      </c>
      <c r="C4828" t="s">
        <v>81</v>
      </c>
      <c r="D4828" t="s">
        <v>11</v>
      </c>
      <c r="E4828" t="s">
        <v>6</v>
      </c>
      <c r="F4828" s="19">
        <v>0</v>
      </c>
      <c r="G4828" s="25">
        <v>0</v>
      </c>
      <c r="H4828" s="19" t="str">
        <f t="shared" si="85"/>
        <v>Veterans Bridge Toward Va Beach Summer Saturday 0</v>
      </c>
      <c r="I4828" s="11">
        <f>+Veterans!H7</f>
        <v>136.42857142857144</v>
      </c>
    </row>
    <row r="4829" spans="1:9" x14ac:dyDescent="0.25">
      <c r="A4829" t="s">
        <v>331</v>
      </c>
      <c r="B4829" t="s">
        <v>56</v>
      </c>
      <c r="C4829" t="s">
        <v>81</v>
      </c>
      <c r="D4829" t="s">
        <v>11</v>
      </c>
      <c r="E4829" t="s">
        <v>6</v>
      </c>
      <c r="F4829" s="19">
        <v>4.1666666666666664E-2</v>
      </c>
      <c r="G4829" s="25">
        <v>1</v>
      </c>
      <c r="H4829" s="19" t="str">
        <f t="shared" si="85"/>
        <v>Veterans Bridge Toward Va Beach Summer Saturday 1</v>
      </c>
      <c r="I4829" s="14">
        <f>+Veterans!H8</f>
        <v>79.071428571428569</v>
      </c>
    </row>
    <row r="4830" spans="1:9" x14ac:dyDescent="0.25">
      <c r="A4830" t="s">
        <v>331</v>
      </c>
      <c r="B4830" t="s">
        <v>56</v>
      </c>
      <c r="C4830" t="s">
        <v>81</v>
      </c>
      <c r="D4830" t="s">
        <v>11</v>
      </c>
      <c r="E4830" t="s">
        <v>6</v>
      </c>
      <c r="F4830" s="19">
        <v>8.3333333333333329E-2</v>
      </c>
      <c r="G4830" s="25">
        <v>2</v>
      </c>
      <c r="H4830" s="19" t="str">
        <f t="shared" si="85"/>
        <v>Veterans Bridge Toward Va Beach Summer Saturday 2</v>
      </c>
      <c r="I4830" s="11">
        <f>+Veterans!H9</f>
        <v>58.857142857142854</v>
      </c>
    </row>
    <row r="4831" spans="1:9" x14ac:dyDescent="0.25">
      <c r="A4831" t="s">
        <v>331</v>
      </c>
      <c r="B4831" t="s">
        <v>56</v>
      </c>
      <c r="C4831" t="s">
        <v>81</v>
      </c>
      <c r="D4831" t="s">
        <v>11</v>
      </c>
      <c r="E4831" t="s">
        <v>6</v>
      </c>
      <c r="F4831" s="19">
        <v>0.125</v>
      </c>
      <c r="G4831" s="25">
        <v>3</v>
      </c>
      <c r="H4831" s="19" t="str">
        <f t="shared" si="85"/>
        <v>Veterans Bridge Toward Va Beach Summer Saturday 3</v>
      </c>
      <c r="I4831" s="14">
        <f>+Veterans!H10</f>
        <v>59</v>
      </c>
    </row>
    <row r="4832" spans="1:9" x14ac:dyDescent="0.25">
      <c r="A4832" t="s">
        <v>331</v>
      </c>
      <c r="B4832" t="s">
        <v>56</v>
      </c>
      <c r="C4832" t="s">
        <v>81</v>
      </c>
      <c r="D4832" t="s">
        <v>11</v>
      </c>
      <c r="E4832" t="s">
        <v>6</v>
      </c>
      <c r="F4832" s="19">
        <v>0.16666666666666699</v>
      </c>
      <c r="G4832" s="25">
        <v>4</v>
      </c>
      <c r="H4832" s="19" t="str">
        <f t="shared" si="85"/>
        <v>Veterans Bridge Toward Va Beach Summer Saturday 4</v>
      </c>
      <c r="I4832" s="11">
        <f>+Veterans!H11</f>
        <v>70.642857142857139</v>
      </c>
    </row>
    <row r="4833" spans="1:9" x14ac:dyDescent="0.25">
      <c r="A4833" t="s">
        <v>331</v>
      </c>
      <c r="B4833" t="s">
        <v>56</v>
      </c>
      <c r="C4833" t="s">
        <v>81</v>
      </c>
      <c r="D4833" t="s">
        <v>11</v>
      </c>
      <c r="E4833" t="s">
        <v>6</v>
      </c>
      <c r="F4833" s="19">
        <v>0.20833333333333301</v>
      </c>
      <c r="G4833" s="25">
        <v>5</v>
      </c>
      <c r="H4833" s="19" t="str">
        <f t="shared" si="85"/>
        <v>Veterans Bridge Toward Va Beach Summer Saturday 5</v>
      </c>
      <c r="I4833" s="14">
        <f>+Veterans!H12</f>
        <v>192.5</v>
      </c>
    </row>
    <row r="4834" spans="1:9" x14ac:dyDescent="0.25">
      <c r="A4834" t="s">
        <v>331</v>
      </c>
      <c r="B4834" t="s">
        <v>56</v>
      </c>
      <c r="C4834" t="s">
        <v>81</v>
      </c>
      <c r="D4834" t="s">
        <v>11</v>
      </c>
      <c r="E4834" t="s">
        <v>6</v>
      </c>
      <c r="F4834" s="19">
        <v>0.25</v>
      </c>
      <c r="G4834" s="25">
        <v>6</v>
      </c>
      <c r="H4834" s="19" t="str">
        <f t="shared" si="85"/>
        <v>Veterans Bridge Toward Va Beach Summer Saturday 6</v>
      </c>
      <c r="I4834" s="11">
        <f>+Veterans!H13</f>
        <v>371.64285714285717</v>
      </c>
    </row>
    <row r="4835" spans="1:9" x14ac:dyDescent="0.25">
      <c r="A4835" t="s">
        <v>331</v>
      </c>
      <c r="B4835" t="s">
        <v>56</v>
      </c>
      <c r="C4835" t="s">
        <v>81</v>
      </c>
      <c r="D4835" t="s">
        <v>11</v>
      </c>
      <c r="E4835" t="s">
        <v>6</v>
      </c>
      <c r="F4835" s="19">
        <v>0.29166666666666702</v>
      </c>
      <c r="G4835" s="25">
        <v>7</v>
      </c>
      <c r="H4835" s="19" t="str">
        <f t="shared" si="85"/>
        <v>Veterans Bridge Toward Va Beach Summer Saturday 7</v>
      </c>
      <c r="I4835" s="14">
        <f>+Veterans!H14</f>
        <v>493.71428571428578</v>
      </c>
    </row>
    <row r="4836" spans="1:9" x14ac:dyDescent="0.25">
      <c r="A4836" t="s">
        <v>331</v>
      </c>
      <c r="B4836" t="s">
        <v>56</v>
      </c>
      <c r="C4836" t="s">
        <v>81</v>
      </c>
      <c r="D4836" t="s">
        <v>11</v>
      </c>
      <c r="E4836" t="s">
        <v>6</v>
      </c>
      <c r="F4836" s="19">
        <v>0.33333333333333298</v>
      </c>
      <c r="G4836" s="25">
        <v>8</v>
      </c>
      <c r="H4836" s="19" t="str">
        <f t="shared" si="85"/>
        <v>Veterans Bridge Toward Va Beach Summer Saturday 8</v>
      </c>
      <c r="I4836" s="11">
        <f>+Veterans!H15</f>
        <v>626.14285714285711</v>
      </c>
    </row>
    <row r="4837" spans="1:9" x14ac:dyDescent="0.25">
      <c r="A4837" t="s">
        <v>331</v>
      </c>
      <c r="B4837" t="s">
        <v>56</v>
      </c>
      <c r="C4837" t="s">
        <v>81</v>
      </c>
      <c r="D4837" t="s">
        <v>11</v>
      </c>
      <c r="E4837" t="s">
        <v>6</v>
      </c>
      <c r="F4837" s="19">
        <v>0.375</v>
      </c>
      <c r="G4837" s="25">
        <v>9</v>
      </c>
      <c r="H4837" s="19" t="str">
        <f t="shared" ref="H4837:H4900" si="86">+CONCATENATE(A4837," ",C4837," ",D4837," ",E4837," ",G4837)</f>
        <v>Veterans Bridge Toward Va Beach Summer Saturday 9</v>
      </c>
      <c r="I4837" s="14">
        <f>+Veterans!H16</f>
        <v>773.5</v>
      </c>
    </row>
    <row r="4838" spans="1:9" x14ac:dyDescent="0.25">
      <c r="A4838" t="s">
        <v>331</v>
      </c>
      <c r="B4838" t="s">
        <v>56</v>
      </c>
      <c r="C4838" t="s">
        <v>81</v>
      </c>
      <c r="D4838" t="s">
        <v>11</v>
      </c>
      <c r="E4838" t="s">
        <v>6</v>
      </c>
      <c r="F4838" s="19">
        <v>0.41666666666666702</v>
      </c>
      <c r="G4838" s="25">
        <v>10</v>
      </c>
      <c r="H4838" s="19" t="str">
        <f t="shared" si="86"/>
        <v>Veterans Bridge Toward Va Beach Summer Saturday 10</v>
      </c>
      <c r="I4838" s="11">
        <f>+Veterans!H17</f>
        <v>886.28571428571433</v>
      </c>
    </row>
    <row r="4839" spans="1:9" x14ac:dyDescent="0.25">
      <c r="A4839" t="s">
        <v>331</v>
      </c>
      <c r="B4839" t="s">
        <v>56</v>
      </c>
      <c r="C4839" t="s">
        <v>81</v>
      </c>
      <c r="D4839" t="s">
        <v>11</v>
      </c>
      <c r="E4839" t="s">
        <v>6</v>
      </c>
      <c r="F4839" s="19">
        <v>0.45833333333333298</v>
      </c>
      <c r="G4839" s="25">
        <v>11</v>
      </c>
      <c r="H4839" s="19" t="str">
        <f t="shared" si="86"/>
        <v>Veterans Bridge Toward Va Beach Summer Saturday 11</v>
      </c>
      <c r="I4839" s="14">
        <f>+Veterans!H18</f>
        <v>923.14285714285722</v>
      </c>
    </row>
    <row r="4840" spans="1:9" x14ac:dyDescent="0.25">
      <c r="A4840" t="s">
        <v>331</v>
      </c>
      <c r="B4840" t="s">
        <v>56</v>
      </c>
      <c r="C4840" t="s">
        <v>81</v>
      </c>
      <c r="D4840" t="s">
        <v>11</v>
      </c>
      <c r="E4840" t="s">
        <v>6</v>
      </c>
      <c r="F4840" s="19">
        <v>0.5</v>
      </c>
      <c r="G4840" s="25">
        <v>12</v>
      </c>
      <c r="H4840" s="19" t="str">
        <f t="shared" si="86"/>
        <v>Veterans Bridge Toward Va Beach Summer Saturday 12</v>
      </c>
      <c r="I4840" s="11">
        <f>+Veterans!H19</f>
        <v>918.28571428571433</v>
      </c>
    </row>
    <row r="4841" spans="1:9" x14ac:dyDescent="0.25">
      <c r="A4841" t="s">
        <v>331</v>
      </c>
      <c r="B4841" t="s">
        <v>56</v>
      </c>
      <c r="C4841" t="s">
        <v>81</v>
      </c>
      <c r="D4841" t="s">
        <v>11</v>
      </c>
      <c r="E4841" t="s">
        <v>6</v>
      </c>
      <c r="F4841" s="19">
        <v>0.54166666666666696</v>
      </c>
      <c r="G4841" s="25">
        <v>13</v>
      </c>
      <c r="H4841" s="19" t="str">
        <f t="shared" si="86"/>
        <v>Veterans Bridge Toward Va Beach Summer Saturday 13</v>
      </c>
      <c r="I4841" s="14">
        <f>+Veterans!H20</f>
        <v>895.07142857142867</v>
      </c>
    </row>
    <row r="4842" spans="1:9" x14ac:dyDescent="0.25">
      <c r="A4842" t="s">
        <v>331</v>
      </c>
      <c r="B4842" t="s">
        <v>56</v>
      </c>
      <c r="C4842" t="s">
        <v>81</v>
      </c>
      <c r="D4842" t="s">
        <v>11</v>
      </c>
      <c r="E4842" t="s">
        <v>6</v>
      </c>
      <c r="F4842" s="19">
        <v>0.58333333333333304</v>
      </c>
      <c r="G4842" s="25">
        <v>14</v>
      </c>
      <c r="H4842" s="19" t="str">
        <f t="shared" si="86"/>
        <v>Veterans Bridge Toward Va Beach Summer Saturday 14</v>
      </c>
      <c r="I4842" s="11">
        <f>+Veterans!H21</f>
        <v>847.64285714285711</v>
      </c>
    </row>
    <row r="4843" spans="1:9" x14ac:dyDescent="0.25">
      <c r="A4843" t="s">
        <v>331</v>
      </c>
      <c r="B4843" t="s">
        <v>56</v>
      </c>
      <c r="C4843" t="s">
        <v>81</v>
      </c>
      <c r="D4843" t="s">
        <v>11</v>
      </c>
      <c r="E4843" t="s">
        <v>6</v>
      </c>
      <c r="F4843" s="19">
        <v>0.625</v>
      </c>
      <c r="G4843" s="25">
        <v>15</v>
      </c>
      <c r="H4843" s="19" t="str">
        <f t="shared" si="86"/>
        <v>Veterans Bridge Toward Va Beach Summer Saturday 15</v>
      </c>
      <c r="I4843" s="14">
        <f>+Veterans!H22</f>
        <v>823.42857142857144</v>
      </c>
    </row>
    <row r="4844" spans="1:9" x14ac:dyDescent="0.25">
      <c r="A4844" t="s">
        <v>331</v>
      </c>
      <c r="B4844" t="s">
        <v>56</v>
      </c>
      <c r="C4844" t="s">
        <v>81</v>
      </c>
      <c r="D4844" t="s">
        <v>11</v>
      </c>
      <c r="E4844" t="s">
        <v>6</v>
      </c>
      <c r="F4844" s="19">
        <v>0.66666666666666696</v>
      </c>
      <c r="G4844" s="25">
        <v>16</v>
      </c>
      <c r="H4844" s="19" t="str">
        <f t="shared" si="86"/>
        <v>Veterans Bridge Toward Va Beach Summer Saturday 16</v>
      </c>
      <c r="I4844" s="11">
        <f>+Veterans!H23</f>
        <v>804.85714285714278</v>
      </c>
    </row>
    <row r="4845" spans="1:9" x14ac:dyDescent="0.25">
      <c r="A4845" t="s">
        <v>331</v>
      </c>
      <c r="B4845" t="s">
        <v>56</v>
      </c>
      <c r="C4845" t="s">
        <v>81</v>
      </c>
      <c r="D4845" t="s">
        <v>11</v>
      </c>
      <c r="E4845" t="s">
        <v>6</v>
      </c>
      <c r="F4845" s="19">
        <v>0.70833333333333304</v>
      </c>
      <c r="G4845" s="25">
        <v>17</v>
      </c>
      <c r="H4845" s="19" t="str">
        <f t="shared" si="86"/>
        <v>Veterans Bridge Toward Va Beach Summer Saturday 17</v>
      </c>
      <c r="I4845" s="14">
        <f>+Veterans!H24</f>
        <v>795.07142857142856</v>
      </c>
    </row>
    <row r="4846" spans="1:9" x14ac:dyDescent="0.25">
      <c r="A4846" t="s">
        <v>331</v>
      </c>
      <c r="B4846" t="s">
        <v>56</v>
      </c>
      <c r="C4846" t="s">
        <v>81</v>
      </c>
      <c r="D4846" t="s">
        <v>11</v>
      </c>
      <c r="E4846" t="s">
        <v>6</v>
      </c>
      <c r="F4846" s="19">
        <v>0.75</v>
      </c>
      <c r="G4846" s="25">
        <v>18</v>
      </c>
      <c r="H4846" s="19" t="str">
        <f t="shared" si="86"/>
        <v>Veterans Bridge Toward Va Beach Summer Saturday 18</v>
      </c>
      <c r="I4846" s="11">
        <f>+Veterans!H25</f>
        <v>743.5</v>
      </c>
    </row>
    <row r="4847" spans="1:9" x14ac:dyDescent="0.25">
      <c r="A4847" t="s">
        <v>331</v>
      </c>
      <c r="B4847" t="s">
        <v>56</v>
      </c>
      <c r="C4847" t="s">
        <v>81</v>
      </c>
      <c r="D4847" t="s">
        <v>11</v>
      </c>
      <c r="E4847" t="s">
        <v>6</v>
      </c>
      <c r="F4847" s="19">
        <v>0.79166666666666696</v>
      </c>
      <c r="G4847" s="25">
        <v>19</v>
      </c>
      <c r="H4847" s="19" t="str">
        <f t="shared" si="86"/>
        <v>Veterans Bridge Toward Va Beach Summer Saturday 19</v>
      </c>
      <c r="I4847" s="14">
        <f>+Veterans!H26</f>
        <v>591.57142857142856</v>
      </c>
    </row>
    <row r="4848" spans="1:9" x14ac:dyDescent="0.25">
      <c r="A4848" t="s">
        <v>331</v>
      </c>
      <c r="B4848" t="s">
        <v>56</v>
      </c>
      <c r="C4848" t="s">
        <v>81</v>
      </c>
      <c r="D4848" t="s">
        <v>11</v>
      </c>
      <c r="E4848" t="s">
        <v>6</v>
      </c>
      <c r="F4848" s="19">
        <v>0.83333333333333304</v>
      </c>
      <c r="G4848" s="25">
        <v>20</v>
      </c>
      <c r="H4848" s="19" t="str">
        <f t="shared" si="86"/>
        <v>Veterans Bridge Toward Va Beach Summer Saturday 20</v>
      </c>
      <c r="I4848" s="11">
        <f>+Veterans!H27</f>
        <v>500.71428571428572</v>
      </c>
    </row>
    <row r="4849" spans="1:9" x14ac:dyDescent="0.25">
      <c r="A4849" t="s">
        <v>331</v>
      </c>
      <c r="B4849" t="s">
        <v>56</v>
      </c>
      <c r="C4849" t="s">
        <v>81</v>
      </c>
      <c r="D4849" t="s">
        <v>11</v>
      </c>
      <c r="E4849" t="s">
        <v>6</v>
      </c>
      <c r="F4849" s="19">
        <v>0.875</v>
      </c>
      <c r="G4849" s="25">
        <v>21</v>
      </c>
      <c r="H4849" s="19" t="str">
        <f t="shared" si="86"/>
        <v>Veterans Bridge Toward Va Beach Summer Saturday 21</v>
      </c>
      <c r="I4849" s="14">
        <f>+Veterans!H28</f>
        <v>423.21428571428567</v>
      </c>
    </row>
    <row r="4850" spans="1:9" x14ac:dyDescent="0.25">
      <c r="A4850" t="s">
        <v>331</v>
      </c>
      <c r="B4850" t="s">
        <v>56</v>
      </c>
      <c r="C4850" t="s">
        <v>81</v>
      </c>
      <c r="D4850" t="s">
        <v>11</v>
      </c>
      <c r="E4850" t="s">
        <v>6</v>
      </c>
      <c r="F4850" s="19">
        <v>0.91666666666666696</v>
      </c>
      <c r="G4850" s="25">
        <v>22</v>
      </c>
      <c r="H4850" s="19" t="str">
        <f t="shared" si="86"/>
        <v>Veterans Bridge Toward Va Beach Summer Saturday 22</v>
      </c>
      <c r="I4850" s="11">
        <f>+Veterans!H29</f>
        <v>349.42857142857144</v>
      </c>
    </row>
    <row r="4851" spans="1:9" ht="15.75" thickBot="1" x14ac:dyDescent="0.3">
      <c r="A4851" t="s">
        <v>331</v>
      </c>
      <c r="B4851" t="s">
        <v>56</v>
      </c>
      <c r="C4851" t="s">
        <v>81</v>
      </c>
      <c r="D4851" t="s">
        <v>11</v>
      </c>
      <c r="E4851" t="s">
        <v>6</v>
      </c>
      <c r="F4851" s="19">
        <v>0.95833333333333304</v>
      </c>
      <c r="G4851" s="25">
        <v>23</v>
      </c>
      <c r="H4851" s="19" t="str">
        <f t="shared" si="86"/>
        <v>Veterans Bridge Toward Va Beach Summer Saturday 23</v>
      </c>
      <c r="I4851" s="16">
        <f>+Veterans!H30</f>
        <v>258.07142857142856</v>
      </c>
    </row>
    <row r="4852" spans="1:9" x14ac:dyDescent="0.25">
      <c r="A4852" t="s">
        <v>331</v>
      </c>
      <c r="B4852" t="s">
        <v>56</v>
      </c>
      <c r="C4852" t="s">
        <v>81</v>
      </c>
      <c r="D4852" t="s">
        <v>11</v>
      </c>
      <c r="E4852" t="s">
        <v>7</v>
      </c>
      <c r="F4852" s="19">
        <v>0</v>
      </c>
      <c r="G4852" s="25">
        <v>0</v>
      </c>
      <c r="H4852" s="19" t="str">
        <f t="shared" si="86"/>
        <v>Veterans Bridge Toward Va Beach Summer Sunday 0</v>
      </c>
      <c r="I4852" s="13">
        <f>+Veterans!I7</f>
        <v>144.84615384615384</v>
      </c>
    </row>
    <row r="4853" spans="1:9" x14ac:dyDescent="0.25">
      <c r="A4853" t="s">
        <v>331</v>
      </c>
      <c r="B4853" t="s">
        <v>56</v>
      </c>
      <c r="C4853" t="s">
        <v>81</v>
      </c>
      <c r="D4853" t="s">
        <v>11</v>
      </c>
      <c r="E4853" t="s">
        <v>7</v>
      </c>
      <c r="F4853" s="19">
        <v>4.1666666666666664E-2</v>
      </c>
      <c r="G4853" s="25">
        <v>1</v>
      </c>
      <c r="H4853" s="19" t="str">
        <f t="shared" si="86"/>
        <v>Veterans Bridge Toward Va Beach Summer Sunday 1</v>
      </c>
      <c r="I4853" s="15">
        <f>+Veterans!I8</f>
        <v>87.615384615384613</v>
      </c>
    </row>
    <row r="4854" spans="1:9" x14ac:dyDescent="0.25">
      <c r="A4854" t="s">
        <v>331</v>
      </c>
      <c r="B4854" t="s">
        <v>56</v>
      </c>
      <c r="C4854" t="s">
        <v>81</v>
      </c>
      <c r="D4854" t="s">
        <v>11</v>
      </c>
      <c r="E4854" t="s">
        <v>7</v>
      </c>
      <c r="F4854" s="19">
        <v>8.3333333333333329E-2</v>
      </c>
      <c r="G4854" s="25">
        <v>2</v>
      </c>
      <c r="H4854" s="19" t="str">
        <f t="shared" si="86"/>
        <v>Veterans Bridge Toward Va Beach Summer Sunday 2</v>
      </c>
      <c r="I4854" s="13">
        <f>+Veterans!I9</f>
        <v>59</v>
      </c>
    </row>
    <row r="4855" spans="1:9" x14ac:dyDescent="0.25">
      <c r="A4855" t="s">
        <v>331</v>
      </c>
      <c r="B4855" t="s">
        <v>56</v>
      </c>
      <c r="C4855" t="s">
        <v>81</v>
      </c>
      <c r="D4855" t="s">
        <v>11</v>
      </c>
      <c r="E4855" t="s">
        <v>7</v>
      </c>
      <c r="F4855" s="19">
        <v>0.125</v>
      </c>
      <c r="G4855" s="25">
        <v>3</v>
      </c>
      <c r="H4855" s="19" t="str">
        <f t="shared" si="86"/>
        <v>Veterans Bridge Toward Va Beach Summer Sunday 3</v>
      </c>
      <c r="I4855" s="15">
        <f>+Veterans!I10</f>
        <v>48.307692307692314</v>
      </c>
    </row>
    <row r="4856" spans="1:9" x14ac:dyDescent="0.25">
      <c r="A4856" t="s">
        <v>331</v>
      </c>
      <c r="B4856" t="s">
        <v>56</v>
      </c>
      <c r="C4856" t="s">
        <v>81</v>
      </c>
      <c r="D4856" t="s">
        <v>11</v>
      </c>
      <c r="E4856" t="s">
        <v>7</v>
      </c>
      <c r="F4856" s="19">
        <v>0.16666666666666699</v>
      </c>
      <c r="G4856" s="25">
        <v>4</v>
      </c>
      <c r="H4856" s="19" t="str">
        <f t="shared" si="86"/>
        <v>Veterans Bridge Toward Va Beach Summer Sunday 4</v>
      </c>
      <c r="I4856" s="13">
        <f>+Veterans!I11</f>
        <v>59</v>
      </c>
    </row>
    <row r="4857" spans="1:9" x14ac:dyDescent="0.25">
      <c r="A4857" t="s">
        <v>331</v>
      </c>
      <c r="B4857" t="s">
        <v>56</v>
      </c>
      <c r="C4857" t="s">
        <v>81</v>
      </c>
      <c r="D4857" t="s">
        <v>11</v>
      </c>
      <c r="E4857" t="s">
        <v>7</v>
      </c>
      <c r="F4857" s="19">
        <v>0.20833333333333301</v>
      </c>
      <c r="G4857" s="25">
        <v>5</v>
      </c>
      <c r="H4857" s="19" t="str">
        <f t="shared" si="86"/>
        <v>Veterans Bridge Toward Va Beach Summer Sunday 5</v>
      </c>
      <c r="I4857" s="15">
        <f>+Veterans!I12</f>
        <v>125</v>
      </c>
    </row>
    <row r="4858" spans="1:9" x14ac:dyDescent="0.25">
      <c r="A4858" t="s">
        <v>331</v>
      </c>
      <c r="B4858" t="s">
        <v>56</v>
      </c>
      <c r="C4858" t="s">
        <v>81</v>
      </c>
      <c r="D4858" t="s">
        <v>11</v>
      </c>
      <c r="E4858" t="s">
        <v>7</v>
      </c>
      <c r="F4858" s="19">
        <v>0.25</v>
      </c>
      <c r="G4858" s="25">
        <v>6</v>
      </c>
      <c r="H4858" s="19" t="str">
        <f t="shared" si="86"/>
        <v>Veterans Bridge Toward Va Beach Summer Sunday 6</v>
      </c>
      <c r="I4858" s="13">
        <f>+Veterans!I13</f>
        <v>229.53846153846155</v>
      </c>
    </row>
    <row r="4859" spans="1:9" x14ac:dyDescent="0.25">
      <c r="A4859" t="s">
        <v>331</v>
      </c>
      <c r="B4859" t="s">
        <v>56</v>
      </c>
      <c r="C4859" t="s">
        <v>81</v>
      </c>
      <c r="D4859" t="s">
        <v>11</v>
      </c>
      <c r="E4859" t="s">
        <v>7</v>
      </c>
      <c r="F4859" s="19">
        <v>0.29166666666666702</v>
      </c>
      <c r="G4859" s="25">
        <v>7</v>
      </c>
      <c r="H4859" s="19" t="str">
        <f t="shared" si="86"/>
        <v>Veterans Bridge Toward Va Beach Summer Sunday 7</v>
      </c>
      <c r="I4859" s="15">
        <f>+Veterans!I14</f>
        <v>309.30769230769226</v>
      </c>
    </row>
    <row r="4860" spans="1:9" x14ac:dyDescent="0.25">
      <c r="A4860" t="s">
        <v>331</v>
      </c>
      <c r="B4860" t="s">
        <v>56</v>
      </c>
      <c r="C4860" t="s">
        <v>81</v>
      </c>
      <c r="D4860" t="s">
        <v>11</v>
      </c>
      <c r="E4860" t="s">
        <v>7</v>
      </c>
      <c r="F4860" s="19">
        <v>0.33333333333333298</v>
      </c>
      <c r="G4860" s="25">
        <v>8</v>
      </c>
      <c r="H4860" s="19" t="str">
        <f t="shared" si="86"/>
        <v>Veterans Bridge Toward Va Beach Summer Sunday 8</v>
      </c>
      <c r="I4860" s="13">
        <f>+Veterans!I15</f>
        <v>419.84615384615387</v>
      </c>
    </row>
    <row r="4861" spans="1:9" x14ac:dyDescent="0.25">
      <c r="A4861" t="s">
        <v>331</v>
      </c>
      <c r="B4861" t="s">
        <v>56</v>
      </c>
      <c r="C4861" t="s">
        <v>81</v>
      </c>
      <c r="D4861" t="s">
        <v>11</v>
      </c>
      <c r="E4861" t="s">
        <v>7</v>
      </c>
      <c r="F4861" s="19">
        <v>0.375</v>
      </c>
      <c r="G4861" s="25">
        <v>9</v>
      </c>
      <c r="H4861" s="19" t="str">
        <f t="shared" si="86"/>
        <v>Veterans Bridge Toward Va Beach Summer Sunday 9</v>
      </c>
      <c r="I4861" s="15">
        <f>+Veterans!I16</f>
        <v>635.30769230769226</v>
      </c>
    </row>
    <row r="4862" spans="1:9" x14ac:dyDescent="0.25">
      <c r="A4862" t="s">
        <v>331</v>
      </c>
      <c r="B4862" t="s">
        <v>56</v>
      </c>
      <c r="C4862" t="s">
        <v>81</v>
      </c>
      <c r="D4862" t="s">
        <v>11</v>
      </c>
      <c r="E4862" t="s">
        <v>7</v>
      </c>
      <c r="F4862" s="19">
        <v>0.41666666666666702</v>
      </c>
      <c r="G4862" s="25">
        <v>10</v>
      </c>
      <c r="H4862" s="19" t="str">
        <f t="shared" si="86"/>
        <v>Veterans Bridge Toward Va Beach Summer Sunday 10</v>
      </c>
      <c r="I4862" s="13">
        <f>+Veterans!I17</f>
        <v>858.07692307692309</v>
      </c>
    </row>
    <row r="4863" spans="1:9" x14ac:dyDescent="0.25">
      <c r="A4863" t="s">
        <v>331</v>
      </c>
      <c r="B4863" t="s">
        <v>56</v>
      </c>
      <c r="C4863" t="s">
        <v>81</v>
      </c>
      <c r="D4863" t="s">
        <v>11</v>
      </c>
      <c r="E4863" t="s">
        <v>7</v>
      </c>
      <c r="F4863" s="19">
        <v>0.45833333333333298</v>
      </c>
      <c r="G4863" s="25">
        <v>11</v>
      </c>
      <c r="H4863" s="19" t="str">
        <f t="shared" si="86"/>
        <v>Veterans Bridge Toward Va Beach Summer Sunday 11</v>
      </c>
      <c r="I4863" s="15">
        <f>+Veterans!I18</f>
        <v>798</v>
      </c>
    </row>
    <row r="4864" spans="1:9" x14ac:dyDescent="0.25">
      <c r="A4864" t="s">
        <v>331</v>
      </c>
      <c r="B4864" t="s">
        <v>56</v>
      </c>
      <c r="C4864" t="s">
        <v>81</v>
      </c>
      <c r="D4864" t="s">
        <v>11</v>
      </c>
      <c r="E4864" t="s">
        <v>7</v>
      </c>
      <c r="F4864" s="19">
        <v>0.5</v>
      </c>
      <c r="G4864" s="25">
        <v>12</v>
      </c>
      <c r="H4864" s="19" t="str">
        <f t="shared" si="86"/>
        <v>Veterans Bridge Toward Va Beach Summer Sunday 12</v>
      </c>
      <c r="I4864" s="13">
        <f>+Veterans!I19</f>
        <v>977.38461538461524</v>
      </c>
    </row>
    <row r="4865" spans="1:9" x14ac:dyDescent="0.25">
      <c r="A4865" t="s">
        <v>331</v>
      </c>
      <c r="B4865" t="s">
        <v>56</v>
      </c>
      <c r="C4865" t="s">
        <v>81</v>
      </c>
      <c r="D4865" t="s">
        <v>11</v>
      </c>
      <c r="E4865" t="s">
        <v>7</v>
      </c>
      <c r="F4865" s="19">
        <v>0.54166666666666696</v>
      </c>
      <c r="G4865" s="25">
        <v>13</v>
      </c>
      <c r="H4865" s="19" t="str">
        <f t="shared" si="86"/>
        <v>Veterans Bridge Toward Va Beach Summer Sunday 13</v>
      </c>
      <c r="I4865" s="15">
        <f>+Veterans!I20</f>
        <v>897.46153846153845</v>
      </c>
    </row>
    <row r="4866" spans="1:9" x14ac:dyDescent="0.25">
      <c r="A4866" t="s">
        <v>331</v>
      </c>
      <c r="B4866" t="s">
        <v>56</v>
      </c>
      <c r="C4866" t="s">
        <v>81</v>
      </c>
      <c r="D4866" t="s">
        <v>11</v>
      </c>
      <c r="E4866" t="s">
        <v>7</v>
      </c>
      <c r="F4866" s="19">
        <v>0.58333333333333304</v>
      </c>
      <c r="G4866" s="25">
        <v>14</v>
      </c>
      <c r="H4866" s="19" t="str">
        <f t="shared" si="86"/>
        <v>Veterans Bridge Toward Va Beach Summer Sunday 14</v>
      </c>
      <c r="I4866" s="13">
        <f>+Veterans!I21</f>
        <v>830.69230769230774</v>
      </c>
    </row>
    <row r="4867" spans="1:9" x14ac:dyDescent="0.25">
      <c r="A4867" t="s">
        <v>331</v>
      </c>
      <c r="B4867" t="s">
        <v>56</v>
      </c>
      <c r="C4867" t="s">
        <v>81</v>
      </c>
      <c r="D4867" t="s">
        <v>11</v>
      </c>
      <c r="E4867" t="s">
        <v>7</v>
      </c>
      <c r="F4867" s="19">
        <v>0.625</v>
      </c>
      <c r="G4867" s="25">
        <v>15</v>
      </c>
      <c r="H4867" s="19" t="str">
        <f t="shared" si="86"/>
        <v>Veterans Bridge Toward Va Beach Summer Sunday 15</v>
      </c>
      <c r="I4867" s="15">
        <f>+Veterans!I22</f>
        <v>759.61538461538453</v>
      </c>
    </row>
    <row r="4868" spans="1:9" x14ac:dyDescent="0.25">
      <c r="A4868" t="s">
        <v>331</v>
      </c>
      <c r="B4868" t="s">
        <v>56</v>
      </c>
      <c r="C4868" t="s">
        <v>81</v>
      </c>
      <c r="D4868" t="s">
        <v>11</v>
      </c>
      <c r="E4868" t="s">
        <v>7</v>
      </c>
      <c r="F4868" s="19">
        <v>0.66666666666666696</v>
      </c>
      <c r="G4868" s="25">
        <v>16</v>
      </c>
      <c r="H4868" s="19" t="str">
        <f t="shared" si="86"/>
        <v>Veterans Bridge Toward Va Beach Summer Sunday 16</v>
      </c>
      <c r="I4868" s="13">
        <f>+Veterans!I23</f>
        <v>723.30769230769226</v>
      </c>
    </row>
    <row r="4869" spans="1:9" x14ac:dyDescent="0.25">
      <c r="A4869" t="s">
        <v>331</v>
      </c>
      <c r="B4869" t="s">
        <v>56</v>
      </c>
      <c r="C4869" t="s">
        <v>81</v>
      </c>
      <c r="D4869" t="s">
        <v>11</v>
      </c>
      <c r="E4869" t="s">
        <v>7</v>
      </c>
      <c r="F4869" s="19">
        <v>0.70833333333333304</v>
      </c>
      <c r="G4869" s="25">
        <v>17</v>
      </c>
      <c r="H4869" s="19" t="str">
        <f t="shared" si="86"/>
        <v>Veterans Bridge Toward Va Beach Summer Sunday 17</v>
      </c>
      <c r="I4869" s="15">
        <f>+Veterans!I24</f>
        <v>703.07692307692309</v>
      </c>
    </row>
    <row r="4870" spans="1:9" x14ac:dyDescent="0.25">
      <c r="A4870" t="s">
        <v>331</v>
      </c>
      <c r="B4870" t="s">
        <v>56</v>
      </c>
      <c r="C4870" t="s">
        <v>81</v>
      </c>
      <c r="D4870" t="s">
        <v>11</v>
      </c>
      <c r="E4870" t="s">
        <v>7</v>
      </c>
      <c r="F4870" s="19">
        <v>0.75</v>
      </c>
      <c r="G4870" s="25">
        <v>18</v>
      </c>
      <c r="H4870" s="19" t="str">
        <f t="shared" si="86"/>
        <v>Veterans Bridge Toward Va Beach Summer Sunday 18</v>
      </c>
      <c r="I4870" s="13">
        <f>+Veterans!I25</f>
        <v>611.23076923076928</v>
      </c>
    </row>
    <row r="4871" spans="1:9" x14ac:dyDescent="0.25">
      <c r="A4871" t="s">
        <v>331</v>
      </c>
      <c r="B4871" t="s">
        <v>56</v>
      </c>
      <c r="C4871" t="s">
        <v>81</v>
      </c>
      <c r="D4871" t="s">
        <v>11</v>
      </c>
      <c r="E4871" t="s">
        <v>7</v>
      </c>
      <c r="F4871" s="19">
        <v>0.79166666666666696</v>
      </c>
      <c r="G4871" s="25">
        <v>19</v>
      </c>
      <c r="H4871" s="19" t="str">
        <f t="shared" si="86"/>
        <v>Veterans Bridge Toward Va Beach Summer Sunday 19</v>
      </c>
      <c r="I4871" s="15">
        <f>+Veterans!I26</f>
        <v>523</v>
      </c>
    </row>
    <row r="4872" spans="1:9" x14ac:dyDescent="0.25">
      <c r="A4872" t="s">
        <v>331</v>
      </c>
      <c r="B4872" t="s">
        <v>56</v>
      </c>
      <c r="C4872" t="s">
        <v>81</v>
      </c>
      <c r="D4872" t="s">
        <v>11</v>
      </c>
      <c r="E4872" t="s">
        <v>7</v>
      </c>
      <c r="F4872" s="19">
        <v>0.83333333333333304</v>
      </c>
      <c r="G4872" s="25">
        <v>20</v>
      </c>
      <c r="H4872" s="19" t="str">
        <f t="shared" si="86"/>
        <v>Veterans Bridge Toward Va Beach Summer Sunday 20</v>
      </c>
      <c r="I4872" s="13">
        <f>+Veterans!I27</f>
        <v>452.92307692307691</v>
      </c>
    </row>
    <row r="4873" spans="1:9" x14ac:dyDescent="0.25">
      <c r="A4873" t="s">
        <v>331</v>
      </c>
      <c r="B4873" t="s">
        <v>56</v>
      </c>
      <c r="C4873" t="s">
        <v>81</v>
      </c>
      <c r="D4873" t="s">
        <v>11</v>
      </c>
      <c r="E4873" t="s">
        <v>7</v>
      </c>
      <c r="F4873" s="19">
        <v>0.875</v>
      </c>
      <c r="G4873" s="25">
        <v>21</v>
      </c>
      <c r="H4873" s="19" t="str">
        <f t="shared" si="86"/>
        <v>Veterans Bridge Toward Va Beach Summer Sunday 21</v>
      </c>
      <c r="I4873" s="15">
        <f>+Veterans!I28</f>
        <v>359.15384615384613</v>
      </c>
    </row>
    <row r="4874" spans="1:9" x14ac:dyDescent="0.25">
      <c r="A4874" t="s">
        <v>331</v>
      </c>
      <c r="B4874" t="s">
        <v>56</v>
      </c>
      <c r="C4874" t="s">
        <v>81</v>
      </c>
      <c r="D4874" t="s">
        <v>11</v>
      </c>
      <c r="E4874" t="s">
        <v>7</v>
      </c>
      <c r="F4874" s="19">
        <v>0.91666666666666696</v>
      </c>
      <c r="G4874" s="25">
        <v>22</v>
      </c>
      <c r="H4874" s="19" t="str">
        <f t="shared" si="86"/>
        <v>Veterans Bridge Toward Va Beach Summer Sunday 22</v>
      </c>
      <c r="I4874" s="13">
        <f>+Veterans!I29</f>
        <v>282.07692307692309</v>
      </c>
    </row>
    <row r="4875" spans="1:9" ht="15.75" thickBot="1" x14ac:dyDescent="0.3">
      <c r="A4875" s="29" t="s">
        <v>331</v>
      </c>
      <c r="B4875" s="29" t="s">
        <v>56</v>
      </c>
      <c r="C4875" s="29" t="s">
        <v>81</v>
      </c>
      <c r="D4875" s="29" t="s">
        <v>11</v>
      </c>
      <c r="E4875" s="29" t="s">
        <v>7</v>
      </c>
      <c r="F4875" s="30">
        <v>0.95833333333333304</v>
      </c>
      <c r="G4875" s="31">
        <v>23</v>
      </c>
      <c r="H4875" s="32" t="str">
        <f t="shared" si="86"/>
        <v>Veterans Bridge Toward Va Beach Summer Sunday 23</v>
      </c>
      <c r="I4875" s="17">
        <f>+Veterans!I30</f>
        <v>163.30769230769232</v>
      </c>
    </row>
    <row r="4876" spans="1:9" x14ac:dyDescent="0.25">
      <c r="A4876" t="s">
        <v>331</v>
      </c>
      <c r="B4876" t="s">
        <v>56</v>
      </c>
      <c r="C4876" t="s">
        <v>81</v>
      </c>
      <c r="D4876" t="s">
        <v>12</v>
      </c>
      <c r="E4876" t="s">
        <v>1</v>
      </c>
      <c r="F4876" s="19">
        <v>0</v>
      </c>
      <c r="G4876" s="25">
        <v>0</v>
      </c>
      <c r="H4876" s="19" t="str">
        <f t="shared" si="86"/>
        <v>Veterans Bridge Toward Va Beach Non-Summer Monday 0</v>
      </c>
      <c r="I4876" s="11">
        <f>+Veterans!C32</f>
        <v>70</v>
      </c>
    </row>
    <row r="4877" spans="1:9" x14ac:dyDescent="0.25">
      <c r="A4877" t="s">
        <v>331</v>
      </c>
      <c r="B4877" t="s">
        <v>56</v>
      </c>
      <c r="C4877" t="s">
        <v>81</v>
      </c>
      <c r="D4877" t="s">
        <v>12</v>
      </c>
      <c r="E4877" t="s">
        <v>1</v>
      </c>
      <c r="F4877" s="19">
        <v>4.1666666666666664E-2</v>
      </c>
      <c r="G4877" s="25">
        <v>1</v>
      </c>
      <c r="H4877" s="19" t="str">
        <f t="shared" si="86"/>
        <v>Veterans Bridge Toward Va Beach Non-Summer Monday 1</v>
      </c>
      <c r="I4877" s="14">
        <f>+Veterans!C33</f>
        <v>51.4</v>
      </c>
    </row>
    <row r="4878" spans="1:9" x14ac:dyDescent="0.25">
      <c r="A4878" t="s">
        <v>331</v>
      </c>
      <c r="B4878" t="s">
        <v>56</v>
      </c>
      <c r="C4878" t="s">
        <v>81</v>
      </c>
      <c r="D4878" t="s">
        <v>12</v>
      </c>
      <c r="E4878" t="s">
        <v>1</v>
      </c>
      <c r="F4878" s="19">
        <v>8.3333333333333329E-2</v>
      </c>
      <c r="G4878" s="25">
        <v>2</v>
      </c>
      <c r="H4878" s="19" t="str">
        <f t="shared" si="86"/>
        <v>Veterans Bridge Toward Va Beach Non-Summer Monday 2</v>
      </c>
      <c r="I4878" s="11">
        <f>+Veterans!C34</f>
        <v>44.92</v>
      </c>
    </row>
    <row r="4879" spans="1:9" x14ac:dyDescent="0.25">
      <c r="A4879" t="s">
        <v>331</v>
      </c>
      <c r="B4879" t="s">
        <v>56</v>
      </c>
      <c r="C4879" t="s">
        <v>81</v>
      </c>
      <c r="D4879" t="s">
        <v>12</v>
      </c>
      <c r="E4879" t="s">
        <v>1</v>
      </c>
      <c r="F4879" s="19">
        <v>0.125</v>
      </c>
      <c r="G4879" s="25">
        <v>3</v>
      </c>
      <c r="H4879" s="19" t="str">
        <f t="shared" si="86"/>
        <v>Veterans Bridge Toward Va Beach Non-Summer Monday 3</v>
      </c>
      <c r="I4879" s="14">
        <f>+Veterans!C35</f>
        <v>60.76</v>
      </c>
    </row>
    <row r="4880" spans="1:9" x14ac:dyDescent="0.25">
      <c r="A4880" t="s">
        <v>331</v>
      </c>
      <c r="B4880" t="s">
        <v>56</v>
      </c>
      <c r="C4880" t="s">
        <v>81</v>
      </c>
      <c r="D4880" t="s">
        <v>12</v>
      </c>
      <c r="E4880" t="s">
        <v>1</v>
      </c>
      <c r="F4880" s="19">
        <v>0.16666666666666699</v>
      </c>
      <c r="G4880" s="25">
        <v>4</v>
      </c>
      <c r="H4880" s="19" t="str">
        <f t="shared" si="86"/>
        <v>Veterans Bridge Toward Va Beach Non-Summer Monday 4</v>
      </c>
      <c r="I4880" s="11">
        <f>+Veterans!C36</f>
        <v>217.40000000000003</v>
      </c>
    </row>
    <row r="4881" spans="1:9" x14ac:dyDescent="0.25">
      <c r="A4881" t="s">
        <v>331</v>
      </c>
      <c r="B4881" t="s">
        <v>56</v>
      </c>
      <c r="C4881" t="s">
        <v>81</v>
      </c>
      <c r="D4881" t="s">
        <v>12</v>
      </c>
      <c r="E4881" t="s">
        <v>1</v>
      </c>
      <c r="F4881" s="19">
        <v>0.20833333333333301</v>
      </c>
      <c r="G4881" s="25">
        <v>5</v>
      </c>
      <c r="H4881" s="19" t="str">
        <f t="shared" si="86"/>
        <v>Veterans Bridge Toward Va Beach Non-Summer Monday 5</v>
      </c>
      <c r="I4881" s="14">
        <f>+Veterans!C37</f>
        <v>678.76</v>
      </c>
    </row>
    <row r="4882" spans="1:9" x14ac:dyDescent="0.25">
      <c r="A4882" t="s">
        <v>331</v>
      </c>
      <c r="B4882" t="s">
        <v>56</v>
      </c>
      <c r="C4882" t="s">
        <v>81</v>
      </c>
      <c r="D4882" t="s">
        <v>12</v>
      </c>
      <c r="E4882" t="s">
        <v>1</v>
      </c>
      <c r="F4882" s="19">
        <v>0.25</v>
      </c>
      <c r="G4882" s="25">
        <v>6</v>
      </c>
      <c r="H4882" s="19" t="str">
        <f t="shared" si="86"/>
        <v>Veterans Bridge Toward Va Beach Non-Summer Monday 6</v>
      </c>
      <c r="I4882" s="11">
        <f>+Veterans!C38</f>
        <v>1125.8399999999999</v>
      </c>
    </row>
    <row r="4883" spans="1:9" x14ac:dyDescent="0.25">
      <c r="A4883" t="s">
        <v>331</v>
      </c>
      <c r="B4883" t="s">
        <v>56</v>
      </c>
      <c r="C4883" t="s">
        <v>81</v>
      </c>
      <c r="D4883" t="s">
        <v>12</v>
      </c>
      <c r="E4883" t="s">
        <v>1</v>
      </c>
      <c r="F4883" s="19">
        <v>0.29166666666666702</v>
      </c>
      <c r="G4883" s="25">
        <v>7</v>
      </c>
      <c r="H4883" s="19" t="str">
        <f t="shared" si="86"/>
        <v>Veterans Bridge Toward Va Beach Non-Summer Monday 7</v>
      </c>
      <c r="I4883" s="14">
        <f>+Veterans!C39</f>
        <v>1200</v>
      </c>
    </row>
    <row r="4884" spans="1:9" x14ac:dyDescent="0.25">
      <c r="A4884" t="s">
        <v>331</v>
      </c>
      <c r="B4884" t="s">
        <v>56</v>
      </c>
      <c r="C4884" t="s">
        <v>81</v>
      </c>
      <c r="D4884" t="s">
        <v>12</v>
      </c>
      <c r="E4884" t="s">
        <v>1</v>
      </c>
      <c r="F4884" s="19">
        <v>0.33333333333333298</v>
      </c>
      <c r="G4884" s="25">
        <v>8</v>
      </c>
      <c r="H4884" s="19" t="str">
        <f t="shared" si="86"/>
        <v>Veterans Bridge Toward Va Beach Non-Summer Monday 8</v>
      </c>
      <c r="I4884" s="11">
        <f>+Veterans!C40</f>
        <v>1010.48</v>
      </c>
    </row>
    <row r="4885" spans="1:9" x14ac:dyDescent="0.25">
      <c r="A4885" t="s">
        <v>331</v>
      </c>
      <c r="B4885" t="s">
        <v>56</v>
      </c>
      <c r="C4885" t="s">
        <v>81</v>
      </c>
      <c r="D4885" t="s">
        <v>12</v>
      </c>
      <c r="E4885" t="s">
        <v>1</v>
      </c>
      <c r="F4885" s="19">
        <v>0.375</v>
      </c>
      <c r="G4885" s="25">
        <v>9</v>
      </c>
      <c r="H4885" s="19" t="str">
        <f t="shared" si="86"/>
        <v>Veterans Bridge Toward Va Beach Non-Summer Monday 9</v>
      </c>
      <c r="I4885" s="14">
        <f>+Veterans!C41</f>
        <v>740.84</v>
      </c>
    </row>
    <row r="4886" spans="1:9" x14ac:dyDescent="0.25">
      <c r="A4886" t="s">
        <v>331</v>
      </c>
      <c r="B4886" t="s">
        <v>56</v>
      </c>
      <c r="C4886" t="s">
        <v>81</v>
      </c>
      <c r="D4886" t="s">
        <v>12</v>
      </c>
      <c r="E4886" t="s">
        <v>1</v>
      </c>
      <c r="F4886" s="19">
        <v>0.41666666666666702</v>
      </c>
      <c r="G4886" s="25">
        <v>10</v>
      </c>
      <c r="H4886" s="19" t="str">
        <f t="shared" si="86"/>
        <v>Veterans Bridge Toward Va Beach Non-Summer Monday 10</v>
      </c>
      <c r="I4886" s="11">
        <f>+Veterans!C42</f>
        <v>748.83999999999992</v>
      </c>
    </row>
    <row r="4887" spans="1:9" x14ac:dyDescent="0.25">
      <c r="A4887" t="s">
        <v>331</v>
      </c>
      <c r="B4887" t="s">
        <v>56</v>
      </c>
      <c r="C4887" t="s">
        <v>81</v>
      </c>
      <c r="D4887" t="s">
        <v>12</v>
      </c>
      <c r="E4887" t="s">
        <v>1</v>
      </c>
      <c r="F4887" s="19">
        <v>0.45833333333333298</v>
      </c>
      <c r="G4887" s="25">
        <v>11</v>
      </c>
      <c r="H4887" s="19" t="str">
        <f t="shared" si="86"/>
        <v>Veterans Bridge Toward Va Beach Non-Summer Monday 11</v>
      </c>
      <c r="I4887" s="14">
        <f>+Veterans!C43</f>
        <v>781.07999999999993</v>
      </c>
    </row>
    <row r="4888" spans="1:9" x14ac:dyDescent="0.25">
      <c r="A4888" t="s">
        <v>331</v>
      </c>
      <c r="B4888" t="s">
        <v>56</v>
      </c>
      <c r="C4888" t="s">
        <v>81</v>
      </c>
      <c r="D4888" t="s">
        <v>12</v>
      </c>
      <c r="E4888" t="s">
        <v>1</v>
      </c>
      <c r="F4888" s="19">
        <v>0.5</v>
      </c>
      <c r="G4888" s="25">
        <v>12</v>
      </c>
      <c r="H4888" s="19" t="str">
        <f t="shared" si="86"/>
        <v>Veterans Bridge Toward Va Beach Non-Summer Monday 12</v>
      </c>
      <c r="I4888" s="11">
        <f>+Veterans!C44</f>
        <v>821.36</v>
      </c>
    </row>
    <row r="4889" spans="1:9" x14ac:dyDescent="0.25">
      <c r="A4889" t="s">
        <v>331</v>
      </c>
      <c r="B4889" t="s">
        <v>56</v>
      </c>
      <c r="C4889" t="s">
        <v>81</v>
      </c>
      <c r="D4889" t="s">
        <v>12</v>
      </c>
      <c r="E4889" t="s">
        <v>1</v>
      </c>
      <c r="F4889" s="19">
        <v>0.54166666666666696</v>
      </c>
      <c r="G4889" s="25">
        <v>13</v>
      </c>
      <c r="H4889" s="19" t="str">
        <f t="shared" si="86"/>
        <v>Veterans Bridge Toward Va Beach Non-Summer Monday 13</v>
      </c>
      <c r="I4889" s="14">
        <f>+Veterans!C45</f>
        <v>791.31999999999994</v>
      </c>
    </row>
    <row r="4890" spans="1:9" x14ac:dyDescent="0.25">
      <c r="A4890" t="s">
        <v>331</v>
      </c>
      <c r="B4890" t="s">
        <v>56</v>
      </c>
      <c r="C4890" t="s">
        <v>81</v>
      </c>
      <c r="D4890" t="s">
        <v>12</v>
      </c>
      <c r="E4890" t="s">
        <v>1</v>
      </c>
      <c r="F4890" s="19">
        <v>0.58333333333333304</v>
      </c>
      <c r="G4890" s="25">
        <v>14</v>
      </c>
      <c r="H4890" s="19" t="str">
        <f t="shared" si="86"/>
        <v>Veterans Bridge Toward Va Beach Non-Summer Monday 14</v>
      </c>
      <c r="I4890" s="11">
        <f>+Veterans!C46</f>
        <v>783.08</v>
      </c>
    </row>
    <row r="4891" spans="1:9" x14ac:dyDescent="0.25">
      <c r="A4891" t="s">
        <v>331</v>
      </c>
      <c r="B4891" t="s">
        <v>56</v>
      </c>
      <c r="C4891" t="s">
        <v>81</v>
      </c>
      <c r="D4891" t="s">
        <v>12</v>
      </c>
      <c r="E4891" t="s">
        <v>1</v>
      </c>
      <c r="F4891" s="19">
        <v>0.625</v>
      </c>
      <c r="G4891" s="25">
        <v>15</v>
      </c>
      <c r="H4891" s="19" t="str">
        <f t="shared" si="86"/>
        <v>Veterans Bridge Toward Va Beach Non-Summer Monday 15</v>
      </c>
      <c r="I4891" s="14">
        <f>+Veterans!C47</f>
        <v>793.32</v>
      </c>
    </row>
    <row r="4892" spans="1:9" x14ac:dyDescent="0.25">
      <c r="A4892" t="s">
        <v>331</v>
      </c>
      <c r="B4892" t="s">
        <v>56</v>
      </c>
      <c r="C4892" t="s">
        <v>81</v>
      </c>
      <c r="D4892" t="s">
        <v>12</v>
      </c>
      <c r="E4892" t="s">
        <v>1</v>
      </c>
      <c r="F4892" s="19">
        <v>0.66666666666666696</v>
      </c>
      <c r="G4892" s="25">
        <v>16</v>
      </c>
      <c r="H4892" s="19" t="str">
        <f t="shared" si="86"/>
        <v>Veterans Bridge Toward Va Beach Non-Summer Monday 16</v>
      </c>
      <c r="I4892" s="11">
        <f>+Veterans!C48</f>
        <v>773.95999999999992</v>
      </c>
    </row>
    <row r="4893" spans="1:9" x14ac:dyDescent="0.25">
      <c r="A4893" t="s">
        <v>331</v>
      </c>
      <c r="B4893" t="s">
        <v>56</v>
      </c>
      <c r="C4893" t="s">
        <v>81</v>
      </c>
      <c r="D4893" t="s">
        <v>12</v>
      </c>
      <c r="E4893" t="s">
        <v>1</v>
      </c>
      <c r="F4893" s="19">
        <v>0.70833333333333304</v>
      </c>
      <c r="G4893" s="25">
        <v>17</v>
      </c>
      <c r="H4893" s="19" t="str">
        <f t="shared" si="86"/>
        <v>Veterans Bridge Toward Va Beach Non-Summer Monday 17</v>
      </c>
      <c r="I4893" s="14">
        <f>+Veterans!C49</f>
        <v>751.56</v>
      </c>
    </row>
    <row r="4894" spans="1:9" x14ac:dyDescent="0.25">
      <c r="A4894" t="s">
        <v>331</v>
      </c>
      <c r="B4894" t="s">
        <v>56</v>
      </c>
      <c r="C4894" t="s">
        <v>81</v>
      </c>
      <c r="D4894" t="s">
        <v>12</v>
      </c>
      <c r="E4894" t="s">
        <v>1</v>
      </c>
      <c r="F4894" s="19">
        <v>0.75</v>
      </c>
      <c r="G4894" s="25">
        <v>18</v>
      </c>
      <c r="H4894" s="19" t="str">
        <f t="shared" si="86"/>
        <v>Veterans Bridge Toward Va Beach Non-Summer Monday 18</v>
      </c>
      <c r="I4894" s="11">
        <f>+Veterans!C50</f>
        <v>671.32</v>
      </c>
    </row>
    <row r="4895" spans="1:9" x14ac:dyDescent="0.25">
      <c r="A4895" t="s">
        <v>331</v>
      </c>
      <c r="B4895" t="s">
        <v>56</v>
      </c>
      <c r="C4895" t="s">
        <v>81</v>
      </c>
      <c r="D4895" t="s">
        <v>12</v>
      </c>
      <c r="E4895" t="s">
        <v>1</v>
      </c>
      <c r="F4895" s="19">
        <v>0.79166666666666696</v>
      </c>
      <c r="G4895" s="25">
        <v>19</v>
      </c>
      <c r="H4895" s="19" t="str">
        <f t="shared" si="86"/>
        <v>Veterans Bridge Toward Va Beach Non-Summer Monday 19</v>
      </c>
      <c r="I4895" s="14">
        <f>+Veterans!C51</f>
        <v>508.48</v>
      </c>
    </row>
    <row r="4896" spans="1:9" x14ac:dyDescent="0.25">
      <c r="A4896" t="s">
        <v>331</v>
      </c>
      <c r="B4896" t="s">
        <v>56</v>
      </c>
      <c r="C4896" t="s">
        <v>81</v>
      </c>
      <c r="D4896" t="s">
        <v>12</v>
      </c>
      <c r="E4896" t="s">
        <v>1</v>
      </c>
      <c r="F4896" s="19">
        <v>0.83333333333333304</v>
      </c>
      <c r="G4896" s="25">
        <v>20</v>
      </c>
      <c r="H4896" s="19" t="str">
        <f t="shared" si="86"/>
        <v>Veterans Bridge Toward Va Beach Non-Summer Monday 20</v>
      </c>
      <c r="I4896" s="11">
        <f>+Veterans!C52</f>
        <v>421.96</v>
      </c>
    </row>
    <row r="4897" spans="1:9" x14ac:dyDescent="0.25">
      <c r="A4897" t="s">
        <v>331</v>
      </c>
      <c r="B4897" t="s">
        <v>56</v>
      </c>
      <c r="C4897" t="s">
        <v>81</v>
      </c>
      <c r="D4897" t="s">
        <v>12</v>
      </c>
      <c r="E4897" t="s">
        <v>1</v>
      </c>
      <c r="F4897" s="19">
        <v>0.875</v>
      </c>
      <c r="G4897" s="25">
        <v>21</v>
      </c>
      <c r="H4897" s="19" t="str">
        <f t="shared" si="86"/>
        <v>Veterans Bridge Toward Va Beach Non-Summer Monday 21</v>
      </c>
      <c r="I4897" s="14">
        <f>+Veterans!C53</f>
        <v>329.92</v>
      </c>
    </row>
    <row r="4898" spans="1:9" x14ac:dyDescent="0.25">
      <c r="A4898" t="s">
        <v>331</v>
      </c>
      <c r="B4898" t="s">
        <v>56</v>
      </c>
      <c r="C4898" t="s">
        <v>81</v>
      </c>
      <c r="D4898" t="s">
        <v>12</v>
      </c>
      <c r="E4898" t="s">
        <v>1</v>
      </c>
      <c r="F4898" s="19">
        <v>0.91666666666666696</v>
      </c>
      <c r="G4898" s="25">
        <v>22</v>
      </c>
      <c r="H4898" s="19" t="str">
        <f t="shared" si="86"/>
        <v>Veterans Bridge Toward Va Beach Non-Summer Monday 22</v>
      </c>
      <c r="I4898" s="11">
        <f>+Veterans!C54</f>
        <v>185.08</v>
      </c>
    </row>
    <row r="4899" spans="1:9" ht="15.75" thickBot="1" x14ac:dyDescent="0.3">
      <c r="A4899" t="s">
        <v>331</v>
      </c>
      <c r="B4899" t="s">
        <v>56</v>
      </c>
      <c r="C4899" t="s">
        <v>81</v>
      </c>
      <c r="D4899" t="s">
        <v>12</v>
      </c>
      <c r="E4899" t="s">
        <v>1</v>
      </c>
      <c r="F4899" s="19">
        <v>0.95833333333333304</v>
      </c>
      <c r="G4899" s="25">
        <v>23</v>
      </c>
      <c r="H4899" s="19" t="str">
        <f t="shared" si="86"/>
        <v>Veterans Bridge Toward Va Beach Non-Summer Monday 23</v>
      </c>
      <c r="I4899" s="16">
        <f>+Veterans!C55</f>
        <v>106.84</v>
      </c>
    </row>
    <row r="4900" spans="1:9" x14ac:dyDescent="0.25">
      <c r="A4900" t="s">
        <v>331</v>
      </c>
      <c r="B4900" t="s">
        <v>56</v>
      </c>
      <c r="C4900" t="s">
        <v>81</v>
      </c>
      <c r="D4900" t="s">
        <v>12</v>
      </c>
      <c r="E4900" t="s">
        <v>2</v>
      </c>
      <c r="F4900" s="19">
        <v>0</v>
      </c>
      <c r="G4900" s="25">
        <v>0</v>
      </c>
      <c r="H4900" s="19" t="str">
        <f t="shared" si="86"/>
        <v>Veterans Bridge Toward Va Beach Non-Summer Tuesday 0</v>
      </c>
      <c r="I4900" s="12">
        <f>+Veterans!D32</f>
        <v>71.57692307692308</v>
      </c>
    </row>
    <row r="4901" spans="1:9" x14ac:dyDescent="0.25">
      <c r="A4901" t="s">
        <v>331</v>
      </c>
      <c r="B4901" t="s">
        <v>56</v>
      </c>
      <c r="C4901" t="s">
        <v>81</v>
      </c>
      <c r="D4901" t="s">
        <v>12</v>
      </c>
      <c r="E4901" t="s">
        <v>2</v>
      </c>
      <c r="F4901" s="19">
        <v>4.1666666666666664E-2</v>
      </c>
      <c r="G4901" s="25">
        <v>1</v>
      </c>
      <c r="H4901" s="19" t="str">
        <f t="shared" ref="H4901:H4964" si="87">+CONCATENATE(A4901," ",C4901," ",D4901," ",E4901," ",G4901)</f>
        <v>Veterans Bridge Toward Va Beach Non-Summer Tuesday 1</v>
      </c>
      <c r="I4901" s="14">
        <f>+Veterans!D33</f>
        <v>53</v>
      </c>
    </row>
    <row r="4902" spans="1:9" x14ac:dyDescent="0.25">
      <c r="A4902" t="s">
        <v>331</v>
      </c>
      <c r="B4902" t="s">
        <v>56</v>
      </c>
      <c r="C4902" t="s">
        <v>81</v>
      </c>
      <c r="D4902" t="s">
        <v>12</v>
      </c>
      <c r="E4902" t="s">
        <v>2</v>
      </c>
      <c r="F4902" s="19">
        <v>8.3333333333333329E-2</v>
      </c>
      <c r="G4902" s="25">
        <v>2</v>
      </c>
      <c r="H4902" s="19" t="str">
        <f t="shared" si="87"/>
        <v>Veterans Bridge Toward Va Beach Non-Summer Tuesday 2</v>
      </c>
      <c r="I4902" s="12">
        <f>+Veterans!D34</f>
        <v>46.807692307692307</v>
      </c>
    </row>
    <row r="4903" spans="1:9" x14ac:dyDescent="0.25">
      <c r="A4903" t="s">
        <v>331</v>
      </c>
      <c r="B4903" t="s">
        <v>56</v>
      </c>
      <c r="C4903" t="s">
        <v>81</v>
      </c>
      <c r="D4903" t="s">
        <v>12</v>
      </c>
      <c r="E4903" t="s">
        <v>2</v>
      </c>
      <c r="F4903" s="19">
        <v>0.125</v>
      </c>
      <c r="G4903" s="25">
        <v>3</v>
      </c>
      <c r="H4903" s="19" t="str">
        <f t="shared" si="87"/>
        <v>Veterans Bridge Toward Va Beach Non-Summer Tuesday 3</v>
      </c>
      <c r="I4903" s="14">
        <f>+Veterans!D35</f>
        <v>58.769230769230766</v>
      </c>
    </row>
    <row r="4904" spans="1:9" x14ac:dyDescent="0.25">
      <c r="A4904" t="s">
        <v>331</v>
      </c>
      <c r="B4904" t="s">
        <v>56</v>
      </c>
      <c r="C4904" t="s">
        <v>81</v>
      </c>
      <c r="D4904" t="s">
        <v>12</v>
      </c>
      <c r="E4904" t="s">
        <v>2</v>
      </c>
      <c r="F4904" s="19">
        <v>0.16666666666666699</v>
      </c>
      <c r="G4904" s="25">
        <v>4</v>
      </c>
      <c r="H4904" s="19" t="str">
        <f t="shared" si="87"/>
        <v>Veterans Bridge Toward Va Beach Non-Summer Tuesday 4</v>
      </c>
      <c r="I4904" s="12">
        <f>+Veterans!D36</f>
        <v>228.53846153846155</v>
      </c>
    </row>
    <row r="4905" spans="1:9" x14ac:dyDescent="0.25">
      <c r="A4905" t="s">
        <v>331</v>
      </c>
      <c r="B4905" t="s">
        <v>56</v>
      </c>
      <c r="C4905" t="s">
        <v>81</v>
      </c>
      <c r="D4905" t="s">
        <v>12</v>
      </c>
      <c r="E4905" t="s">
        <v>2</v>
      </c>
      <c r="F4905" s="19">
        <v>0.20833333333333301</v>
      </c>
      <c r="G4905" s="25">
        <v>5</v>
      </c>
      <c r="H4905" s="19" t="str">
        <f t="shared" si="87"/>
        <v>Veterans Bridge Toward Va Beach Non-Summer Tuesday 5</v>
      </c>
      <c r="I4905" s="14">
        <f>+Veterans!D37</f>
        <v>717.88461538461536</v>
      </c>
    </row>
    <row r="4906" spans="1:9" x14ac:dyDescent="0.25">
      <c r="A4906" t="s">
        <v>331</v>
      </c>
      <c r="B4906" t="s">
        <v>56</v>
      </c>
      <c r="C4906" t="s">
        <v>81</v>
      </c>
      <c r="D4906" t="s">
        <v>12</v>
      </c>
      <c r="E4906" t="s">
        <v>2</v>
      </c>
      <c r="F4906" s="19">
        <v>0.25</v>
      </c>
      <c r="G4906" s="25">
        <v>6</v>
      </c>
      <c r="H4906" s="19" t="str">
        <f t="shared" si="87"/>
        <v>Veterans Bridge Toward Va Beach Non-Summer Tuesday 6</v>
      </c>
      <c r="I4906" s="12">
        <f>+Veterans!D38</f>
        <v>1267.2307692307693</v>
      </c>
    </row>
    <row r="4907" spans="1:9" x14ac:dyDescent="0.25">
      <c r="A4907" t="s">
        <v>331</v>
      </c>
      <c r="B4907" t="s">
        <v>56</v>
      </c>
      <c r="C4907" t="s">
        <v>81</v>
      </c>
      <c r="D4907" t="s">
        <v>12</v>
      </c>
      <c r="E4907" t="s">
        <v>2</v>
      </c>
      <c r="F4907" s="19">
        <v>0.29166666666666702</v>
      </c>
      <c r="G4907" s="25">
        <v>7</v>
      </c>
      <c r="H4907" s="19" t="str">
        <f t="shared" si="87"/>
        <v>Veterans Bridge Toward Va Beach Non-Summer Tuesday 7</v>
      </c>
      <c r="I4907" s="14">
        <f>+Veterans!D39</f>
        <v>1259.0769230769229</v>
      </c>
    </row>
    <row r="4908" spans="1:9" x14ac:dyDescent="0.25">
      <c r="A4908" t="s">
        <v>331</v>
      </c>
      <c r="B4908" t="s">
        <v>56</v>
      </c>
      <c r="C4908" t="s">
        <v>81</v>
      </c>
      <c r="D4908" t="s">
        <v>12</v>
      </c>
      <c r="E4908" t="s">
        <v>2</v>
      </c>
      <c r="F4908" s="19">
        <v>0.33333333333333298</v>
      </c>
      <c r="G4908" s="25">
        <v>8</v>
      </c>
      <c r="H4908" s="19" t="str">
        <f t="shared" si="87"/>
        <v>Veterans Bridge Toward Va Beach Non-Summer Tuesday 8</v>
      </c>
      <c r="I4908" s="12">
        <f>+Veterans!D40</f>
        <v>1062.8461538461538</v>
      </c>
    </row>
    <row r="4909" spans="1:9" x14ac:dyDescent="0.25">
      <c r="A4909" t="s">
        <v>331</v>
      </c>
      <c r="B4909" t="s">
        <v>56</v>
      </c>
      <c r="C4909" t="s">
        <v>81</v>
      </c>
      <c r="D4909" t="s">
        <v>12</v>
      </c>
      <c r="E4909" t="s">
        <v>2</v>
      </c>
      <c r="F4909" s="19">
        <v>0.375</v>
      </c>
      <c r="G4909" s="25">
        <v>9</v>
      </c>
      <c r="H4909" s="19" t="str">
        <f t="shared" si="87"/>
        <v>Veterans Bridge Toward Va Beach Non-Summer Tuesday 9</v>
      </c>
      <c r="I4909" s="14">
        <f>+Veterans!D41</f>
        <v>798.76923076923083</v>
      </c>
    </row>
    <row r="4910" spans="1:9" x14ac:dyDescent="0.25">
      <c r="A4910" t="s">
        <v>331</v>
      </c>
      <c r="B4910" t="s">
        <v>56</v>
      </c>
      <c r="C4910" t="s">
        <v>81</v>
      </c>
      <c r="D4910" t="s">
        <v>12</v>
      </c>
      <c r="E4910" t="s">
        <v>2</v>
      </c>
      <c r="F4910" s="19">
        <v>0.41666666666666702</v>
      </c>
      <c r="G4910" s="25">
        <v>10</v>
      </c>
      <c r="H4910" s="19" t="str">
        <f t="shared" si="87"/>
        <v>Veterans Bridge Toward Va Beach Non-Summer Tuesday 10</v>
      </c>
      <c r="I4910" s="12">
        <f>+Veterans!D42</f>
        <v>746.26923076923072</v>
      </c>
    </row>
    <row r="4911" spans="1:9" x14ac:dyDescent="0.25">
      <c r="A4911" t="s">
        <v>331</v>
      </c>
      <c r="B4911" t="s">
        <v>56</v>
      </c>
      <c r="C4911" t="s">
        <v>81</v>
      </c>
      <c r="D4911" t="s">
        <v>12</v>
      </c>
      <c r="E4911" t="s">
        <v>2</v>
      </c>
      <c r="F4911" s="19">
        <v>0.45833333333333298</v>
      </c>
      <c r="G4911" s="25">
        <v>11</v>
      </c>
      <c r="H4911" s="19" t="str">
        <f t="shared" si="87"/>
        <v>Veterans Bridge Toward Va Beach Non-Summer Tuesday 11</v>
      </c>
      <c r="I4911" s="14">
        <f>+Veterans!D43</f>
        <v>766.53846153846155</v>
      </c>
    </row>
    <row r="4912" spans="1:9" x14ac:dyDescent="0.25">
      <c r="A4912" t="s">
        <v>331</v>
      </c>
      <c r="B4912" t="s">
        <v>56</v>
      </c>
      <c r="C4912" t="s">
        <v>81</v>
      </c>
      <c r="D4912" t="s">
        <v>12</v>
      </c>
      <c r="E4912" t="s">
        <v>2</v>
      </c>
      <c r="F4912" s="19">
        <v>0.5</v>
      </c>
      <c r="G4912" s="25">
        <v>12</v>
      </c>
      <c r="H4912" s="19" t="str">
        <f t="shared" si="87"/>
        <v>Veterans Bridge Toward Va Beach Non-Summer Tuesday 12</v>
      </c>
      <c r="I4912" s="12">
        <f>+Veterans!D44</f>
        <v>827.19230769230762</v>
      </c>
    </row>
    <row r="4913" spans="1:9" x14ac:dyDescent="0.25">
      <c r="A4913" t="s">
        <v>331</v>
      </c>
      <c r="B4913" t="s">
        <v>56</v>
      </c>
      <c r="C4913" t="s">
        <v>81</v>
      </c>
      <c r="D4913" t="s">
        <v>12</v>
      </c>
      <c r="E4913" t="s">
        <v>2</v>
      </c>
      <c r="F4913" s="19">
        <v>0.54166666666666696</v>
      </c>
      <c r="G4913" s="25">
        <v>13</v>
      </c>
      <c r="H4913" s="19" t="str">
        <f t="shared" si="87"/>
        <v>Veterans Bridge Toward Va Beach Non-Summer Tuesday 13</v>
      </c>
      <c r="I4913" s="14">
        <f>+Veterans!D45</f>
        <v>732.03846153846166</v>
      </c>
    </row>
    <row r="4914" spans="1:9" x14ac:dyDescent="0.25">
      <c r="A4914" t="s">
        <v>331</v>
      </c>
      <c r="B4914" t="s">
        <v>56</v>
      </c>
      <c r="C4914" t="s">
        <v>81</v>
      </c>
      <c r="D4914" t="s">
        <v>12</v>
      </c>
      <c r="E4914" t="s">
        <v>2</v>
      </c>
      <c r="F4914" s="19">
        <v>0.58333333333333304</v>
      </c>
      <c r="G4914" s="25">
        <v>14</v>
      </c>
      <c r="H4914" s="19" t="str">
        <f t="shared" si="87"/>
        <v>Veterans Bridge Toward Va Beach Non-Summer Tuesday 14</v>
      </c>
      <c r="I4914" s="12">
        <f>+Veterans!D46</f>
        <v>786.38461538461547</v>
      </c>
    </row>
    <row r="4915" spans="1:9" x14ac:dyDescent="0.25">
      <c r="A4915" t="s">
        <v>331</v>
      </c>
      <c r="B4915" t="s">
        <v>56</v>
      </c>
      <c r="C4915" t="s">
        <v>81</v>
      </c>
      <c r="D4915" t="s">
        <v>12</v>
      </c>
      <c r="E4915" t="s">
        <v>2</v>
      </c>
      <c r="F4915" s="19">
        <v>0.625</v>
      </c>
      <c r="G4915" s="25">
        <v>15</v>
      </c>
      <c r="H4915" s="19" t="str">
        <f t="shared" si="87"/>
        <v>Veterans Bridge Toward Va Beach Non-Summer Tuesday 15</v>
      </c>
      <c r="I4915" s="14">
        <f>+Veterans!D47</f>
        <v>807.73076923076928</v>
      </c>
    </row>
    <row r="4916" spans="1:9" x14ac:dyDescent="0.25">
      <c r="A4916" t="s">
        <v>331</v>
      </c>
      <c r="B4916" t="s">
        <v>56</v>
      </c>
      <c r="C4916" t="s">
        <v>81</v>
      </c>
      <c r="D4916" t="s">
        <v>12</v>
      </c>
      <c r="E4916" t="s">
        <v>2</v>
      </c>
      <c r="F4916" s="19">
        <v>0.66666666666666696</v>
      </c>
      <c r="G4916" s="25">
        <v>16</v>
      </c>
      <c r="H4916" s="19" t="str">
        <f t="shared" si="87"/>
        <v>Veterans Bridge Toward Va Beach Non-Summer Tuesday 16</v>
      </c>
      <c r="I4916" s="12">
        <f>+Veterans!D48</f>
        <v>793.53846153846155</v>
      </c>
    </row>
    <row r="4917" spans="1:9" x14ac:dyDescent="0.25">
      <c r="A4917" t="s">
        <v>331</v>
      </c>
      <c r="B4917" t="s">
        <v>56</v>
      </c>
      <c r="C4917" t="s">
        <v>81</v>
      </c>
      <c r="D4917" t="s">
        <v>12</v>
      </c>
      <c r="E4917" t="s">
        <v>2</v>
      </c>
      <c r="F4917" s="19">
        <v>0.70833333333333304</v>
      </c>
      <c r="G4917" s="25">
        <v>17</v>
      </c>
      <c r="H4917" s="19" t="str">
        <f t="shared" si="87"/>
        <v>Veterans Bridge Toward Va Beach Non-Summer Tuesday 17</v>
      </c>
      <c r="I4917" s="14">
        <f>+Veterans!D49</f>
        <v>791.57692307692309</v>
      </c>
    </row>
    <row r="4918" spans="1:9" x14ac:dyDescent="0.25">
      <c r="A4918" t="s">
        <v>331</v>
      </c>
      <c r="B4918" t="s">
        <v>56</v>
      </c>
      <c r="C4918" t="s">
        <v>81</v>
      </c>
      <c r="D4918" t="s">
        <v>12</v>
      </c>
      <c r="E4918" t="s">
        <v>2</v>
      </c>
      <c r="F4918" s="19">
        <v>0.75</v>
      </c>
      <c r="G4918" s="25">
        <v>18</v>
      </c>
      <c r="H4918" s="19" t="str">
        <f t="shared" si="87"/>
        <v>Veterans Bridge Toward Va Beach Non-Summer Tuesday 18</v>
      </c>
      <c r="I4918" s="12">
        <f>+Veterans!D50</f>
        <v>677.73076923076928</v>
      </c>
    </row>
    <row r="4919" spans="1:9" x14ac:dyDescent="0.25">
      <c r="A4919" t="s">
        <v>331</v>
      </c>
      <c r="B4919" t="s">
        <v>56</v>
      </c>
      <c r="C4919" t="s">
        <v>81</v>
      </c>
      <c r="D4919" t="s">
        <v>12</v>
      </c>
      <c r="E4919" t="s">
        <v>2</v>
      </c>
      <c r="F4919" s="19">
        <v>0.79166666666666696</v>
      </c>
      <c r="G4919" s="25">
        <v>19</v>
      </c>
      <c r="H4919" s="19" t="str">
        <f t="shared" si="87"/>
        <v>Veterans Bridge Toward Va Beach Non-Summer Tuesday 19</v>
      </c>
      <c r="I4919" s="14">
        <f>+Veterans!D51</f>
        <v>547.92307692307691</v>
      </c>
    </row>
    <row r="4920" spans="1:9" x14ac:dyDescent="0.25">
      <c r="A4920" t="s">
        <v>331</v>
      </c>
      <c r="B4920" t="s">
        <v>56</v>
      </c>
      <c r="C4920" t="s">
        <v>81</v>
      </c>
      <c r="D4920" t="s">
        <v>12</v>
      </c>
      <c r="E4920" t="s">
        <v>2</v>
      </c>
      <c r="F4920" s="19">
        <v>0.83333333333333304</v>
      </c>
      <c r="G4920" s="25">
        <v>20</v>
      </c>
      <c r="H4920" s="19" t="str">
        <f t="shared" si="87"/>
        <v>Veterans Bridge Toward Va Beach Non-Summer Tuesday 20</v>
      </c>
      <c r="I4920" s="12">
        <f>+Veterans!D52</f>
        <v>430.84615384615381</v>
      </c>
    </row>
    <row r="4921" spans="1:9" x14ac:dyDescent="0.25">
      <c r="A4921" t="s">
        <v>331</v>
      </c>
      <c r="B4921" t="s">
        <v>56</v>
      </c>
      <c r="C4921" t="s">
        <v>81</v>
      </c>
      <c r="D4921" t="s">
        <v>12</v>
      </c>
      <c r="E4921" t="s">
        <v>2</v>
      </c>
      <c r="F4921" s="19">
        <v>0.875</v>
      </c>
      <c r="G4921" s="25">
        <v>21</v>
      </c>
      <c r="H4921" s="19" t="str">
        <f t="shared" si="87"/>
        <v>Veterans Bridge Toward Va Beach Non-Summer Tuesday 21</v>
      </c>
      <c r="I4921" s="14">
        <f>+Veterans!D53</f>
        <v>366.61538461538458</v>
      </c>
    </row>
    <row r="4922" spans="1:9" x14ac:dyDescent="0.25">
      <c r="A4922" t="s">
        <v>331</v>
      </c>
      <c r="B4922" t="s">
        <v>56</v>
      </c>
      <c r="C4922" t="s">
        <v>81</v>
      </c>
      <c r="D4922" t="s">
        <v>12</v>
      </c>
      <c r="E4922" t="s">
        <v>2</v>
      </c>
      <c r="F4922" s="19">
        <v>0.91666666666666696</v>
      </c>
      <c r="G4922" s="25">
        <v>22</v>
      </c>
      <c r="H4922" s="19" t="str">
        <f t="shared" si="87"/>
        <v>Veterans Bridge Toward Va Beach Non-Summer Tuesday 22</v>
      </c>
      <c r="I4922" s="12">
        <f>+Veterans!D54</f>
        <v>194.80769230769232</v>
      </c>
    </row>
    <row r="4923" spans="1:9" ht="15.75" thickBot="1" x14ac:dyDescent="0.3">
      <c r="A4923" t="s">
        <v>331</v>
      </c>
      <c r="B4923" t="s">
        <v>56</v>
      </c>
      <c r="C4923" t="s">
        <v>81</v>
      </c>
      <c r="D4923" t="s">
        <v>12</v>
      </c>
      <c r="E4923" t="s">
        <v>2</v>
      </c>
      <c r="F4923" s="19">
        <v>0.95833333333333304</v>
      </c>
      <c r="G4923" s="25">
        <v>23</v>
      </c>
      <c r="H4923" s="19" t="str">
        <f t="shared" si="87"/>
        <v>Veterans Bridge Toward Va Beach Non-Summer Tuesday 23</v>
      </c>
      <c r="I4923" s="16">
        <f>+Veterans!D55</f>
        <v>107.80769230769229</v>
      </c>
    </row>
    <row r="4924" spans="1:9" x14ac:dyDescent="0.25">
      <c r="A4924" t="s">
        <v>331</v>
      </c>
      <c r="B4924" t="s">
        <v>56</v>
      </c>
      <c r="C4924" t="s">
        <v>81</v>
      </c>
      <c r="D4924" t="s">
        <v>12</v>
      </c>
      <c r="E4924" t="s">
        <v>3</v>
      </c>
      <c r="F4924" s="19">
        <v>0</v>
      </c>
      <c r="G4924" s="25">
        <v>0</v>
      </c>
      <c r="H4924" s="19" t="str">
        <f t="shared" si="87"/>
        <v>Veterans Bridge Toward Va Beach Non-Summer Wednesday 0</v>
      </c>
      <c r="I4924" s="11">
        <f>+Veterans!E32</f>
        <v>60.730769230769234</v>
      </c>
    </row>
    <row r="4925" spans="1:9" x14ac:dyDescent="0.25">
      <c r="A4925" t="s">
        <v>331</v>
      </c>
      <c r="B4925" t="s">
        <v>56</v>
      </c>
      <c r="C4925" t="s">
        <v>81</v>
      </c>
      <c r="D4925" t="s">
        <v>12</v>
      </c>
      <c r="E4925" t="s">
        <v>3</v>
      </c>
      <c r="F4925" s="19">
        <v>4.1666666666666664E-2</v>
      </c>
      <c r="G4925" s="25">
        <v>1</v>
      </c>
      <c r="H4925" s="19" t="str">
        <f t="shared" si="87"/>
        <v>Veterans Bridge Toward Va Beach Non-Summer Wednesday 1</v>
      </c>
      <c r="I4925" s="14">
        <f>+Veterans!E33</f>
        <v>45.5</v>
      </c>
    </row>
    <row r="4926" spans="1:9" x14ac:dyDescent="0.25">
      <c r="A4926" t="s">
        <v>331</v>
      </c>
      <c r="B4926" t="s">
        <v>56</v>
      </c>
      <c r="C4926" t="s">
        <v>81</v>
      </c>
      <c r="D4926" t="s">
        <v>12</v>
      </c>
      <c r="E4926" t="s">
        <v>3</v>
      </c>
      <c r="F4926" s="19">
        <v>8.3333333333333329E-2</v>
      </c>
      <c r="G4926" s="25">
        <v>2</v>
      </c>
      <c r="H4926" s="19" t="str">
        <f t="shared" si="87"/>
        <v>Veterans Bridge Toward Va Beach Non-Summer Wednesday 2</v>
      </c>
      <c r="I4926" s="11">
        <f>+Veterans!E34</f>
        <v>40.884615384615387</v>
      </c>
    </row>
    <row r="4927" spans="1:9" x14ac:dyDescent="0.25">
      <c r="A4927" t="s">
        <v>331</v>
      </c>
      <c r="B4927" t="s">
        <v>56</v>
      </c>
      <c r="C4927" t="s">
        <v>81</v>
      </c>
      <c r="D4927" t="s">
        <v>12</v>
      </c>
      <c r="E4927" t="s">
        <v>3</v>
      </c>
      <c r="F4927" s="19">
        <v>0.125</v>
      </c>
      <c r="G4927" s="25">
        <v>3</v>
      </c>
      <c r="H4927" s="19" t="str">
        <f t="shared" si="87"/>
        <v>Veterans Bridge Toward Va Beach Non-Summer Wednesday 3</v>
      </c>
      <c r="I4927" s="14">
        <f>+Veterans!E35</f>
        <v>55.384615384615387</v>
      </c>
    </row>
    <row r="4928" spans="1:9" x14ac:dyDescent="0.25">
      <c r="A4928" t="s">
        <v>331</v>
      </c>
      <c r="B4928" t="s">
        <v>56</v>
      </c>
      <c r="C4928" t="s">
        <v>81</v>
      </c>
      <c r="D4928" t="s">
        <v>12</v>
      </c>
      <c r="E4928" t="s">
        <v>3</v>
      </c>
      <c r="F4928" s="19">
        <v>0.16666666666666699</v>
      </c>
      <c r="G4928" s="25">
        <v>4</v>
      </c>
      <c r="H4928" s="19" t="str">
        <f t="shared" si="87"/>
        <v>Veterans Bridge Toward Va Beach Non-Summer Wednesday 4</v>
      </c>
      <c r="I4928" s="11">
        <f>+Veterans!E36</f>
        <v>231.76923076923077</v>
      </c>
    </row>
    <row r="4929" spans="1:9" x14ac:dyDescent="0.25">
      <c r="A4929" t="s">
        <v>331</v>
      </c>
      <c r="B4929" t="s">
        <v>56</v>
      </c>
      <c r="C4929" t="s">
        <v>81</v>
      </c>
      <c r="D4929" t="s">
        <v>12</v>
      </c>
      <c r="E4929" t="s">
        <v>3</v>
      </c>
      <c r="F4929" s="19">
        <v>0.20833333333333301</v>
      </c>
      <c r="G4929" s="25">
        <v>5</v>
      </c>
      <c r="H4929" s="19" t="str">
        <f t="shared" si="87"/>
        <v>Veterans Bridge Toward Va Beach Non-Summer Wednesday 5</v>
      </c>
      <c r="I4929" s="14">
        <f>+Veterans!E37</f>
        <v>738.38461538461536</v>
      </c>
    </row>
    <row r="4930" spans="1:9" x14ac:dyDescent="0.25">
      <c r="A4930" t="s">
        <v>331</v>
      </c>
      <c r="B4930" t="s">
        <v>56</v>
      </c>
      <c r="C4930" t="s">
        <v>81</v>
      </c>
      <c r="D4930" t="s">
        <v>12</v>
      </c>
      <c r="E4930" t="s">
        <v>3</v>
      </c>
      <c r="F4930" s="19">
        <v>0.25</v>
      </c>
      <c r="G4930" s="25">
        <v>6</v>
      </c>
      <c r="H4930" s="19" t="str">
        <f t="shared" si="87"/>
        <v>Veterans Bridge Toward Va Beach Non-Summer Wednesday 6</v>
      </c>
      <c r="I4930" s="11">
        <f>+Veterans!E38</f>
        <v>1290.0769230769229</v>
      </c>
    </row>
    <row r="4931" spans="1:9" x14ac:dyDescent="0.25">
      <c r="A4931" t="s">
        <v>331</v>
      </c>
      <c r="B4931" t="s">
        <v>56</v>
      </c>
      <c r="C4931" t="s">
        <v>81</v>
      </c>
      <c r="D4931" t="s">
        <v>12</v>
      </c>
      <c r="E4931" t="s">
        <v>3</v>
      </c>
      <c r="F4931" s="19">
        <v>0.29166666666666702</v>
      </c>
      <c r="G4931" s="25">
        <v>7</v>
      </c>
      <c r="H4931" s="19" t="str">
        <f t="shared" si="87"/>
        <v>Veterans Bridge Toward Va Beach Non-Summer Wednesday 7</v>
      </c>
      <c r="I4931" s="14">
        <f>+Veterans!E39</f>
        <v>1320.5</v>
      </c>
    </row>
    <row r="4932" spans="1:9" x14ac:dyDescent="0.25">
      <c r="A4932" t="s">
        <v>331</v>
      </c>
      <c r="B4932" t="s">
        <v>56</v>
      </c>
      <c r="C4932" t="s">
        <v>81</v>
      </c>
      <c r="D4932" t="s">
        <v>12</v>
      </c>
      <c r="E4932" t="s">
        <v>3</v>
      </c>
      <c r="F4932" s="19">
        <v>0.33333333333333298</v>
      </c>
      <c r="G4932" s="25">
        <v>8</v>
      </c>
      <c r="H4932" s="19" t="str">
        <f t="shared" si="87"/>
        <v>Veterans Bridge Toward Va Beach Non-Summer Wednesday 8</v>
      </c>
      <c r="I4932" s="11">
        <f>+Veterans!E40</f>
        <v>1079.0384615384617</v>
      </c>
    </row>
    <row r="4933" spans="1:9" x14ac:dyDescent="0.25">
      <c r="A4933" t="s">
        <v>331</v>
      </c>
      <c r="B4933" t="s">
        <v>56</v>
      </c>
      <c r="C4933" t="s">
        <v>81</v>
      </c>
      <c r="D4933" t="s">
        <v>12</v>
      </c>
      <c r="E4933" t="s">
        <v>3</v>
      </c>
      <c r="F4933" s="19">
        <v>0.375</v>
      </c>
      <c r="G4933" s="25">
        <v>9</v>
      </c>
      <c r="H4933" s="19" t="str">
        <f t="shared" si="87"/>
        <v>Veterans Bridge Toward Va Beach Non-Summer Wednesday 9</v>
      </c>
      <c r="I4933" s="14">
        <f>+Veterans!E41</f>
        <v>825.03846153846155</v>
      </c>
    </row>
    <row r="4934" spans="1:9" x14ac:dyDescent="0.25">
      <c r="A4934" t="s">
        <v>331</v>
      </c>
      <c r="B4934" t="s">
        <v>56</v>
      </c>
      <c r="C4934" t="s">
        <v>81</v>
      </c>
      <c r="D4934" t="s">
        <v>12</v>
      </c>
      <c r="E4934" t="s">
        <v>3</v>
      </c>
      <c r="F4934" s="19">
        <v>0.41666666666666702</v>
      </c>
      <c r="G4934" s="25">
        <v>10</v>
      </c>
      <c r="H4934" s="19" t="str">
        <f t="shared" si="87"/>
        <v>Veterans Bridge Toward Va Beach Non-Summer Wednesday 10</v>
      </c>
      <c r="I4934" s="11">
        <f>+Veterans!E42</f>
        <v>763.42307692307691</v>
      </c>
    </row>
    <row r="4935" spans="1:9" x14ac:dyDescent="0.25">
      <c r="A4935" t="s">
        <v>331</v>
      </c>
      <c r="B4935" t="s">
        <v>56</v>
      </c>
      <c r="C4935" t="s">
        <v>81</v>
      </c>
      <c r="D4935" t="s">
        <v>12</v>
      </c>
      <c r="E4935" t="s">
        <v>3</v>
      </c>
      <c r="F4935" s="19">
        <v>0.45833333333333298</v>
      </c>
      <c r="G4935" s="25">
        <v>11</v>
      </c>
      <c r="H4935" s="19" t="str">
        <f t="shared" si="87"/>
        <v>Veterans Bridge Toward Va Beach Non-Summer Wednesday 11</v>
      </c>
      <c r="I4935" s="14">
        <f>+Veterans!E43</f>
        <v>761.03846153846143</v>
      </c>
    </row>
    <row r="4936" spans="1:9" x14ac:dyDescent="0.25">
      <c r="A4936" t="s">
        <v>331</v>
      </c>
      <c r="B4936" t="s">
        <v>56</v>
      </c>
      <c r="C4936" t="s">
        <v>81</v>
      </c>
      <c r="D4936" t="s">
        <v>12</v>
      </c>
      <c r="E4936" t="s">
        <v>3</v>
      </c>
      <c r="F4936" s="19">
        <v>0.5</v>
      </c>
      <c r="G4936" s="25">
        <v>12</v>
      </c>
      <c r="H4936" s="19" t="str">
        <f t="shared" si="87"/>
        <v>Veterans Bridge Toward Va Beach Non-Summer Wednesday 12</v>
      </c>
      <c r="I4936" s="11">
        <f>+Veterans!E44</f>
        <v>800.73076923076928</v>
      </c>
    </row>
    <row r="4937" spans="1:9" x14ac:dyDescent="0.25">
      <c r="A4937" t="s">
        <v>331</v>
      </c>
      <c r="B4937" t="s">
        <v>56</v>
      </c>
      <c r="C4937" t="s">
        <v>81</v>
      </c>
      <c r="D4937" t="s">
        <v>12</v>
      </c>
      <c r="E4937" t="s">
        <v>3</v>
      </c>
      <c r="F4937" s="19">
        <v>0.54166666666666696</v>
      </c>
      <c r="G4937" s="25">
        <v>13</v>
      </c>
      <c r="H4937" s="19" t="str">
        <f t="shared" si="87"/>
        <v>Veterans Bridge Toward Va Beach Non-Summer Wednesday 13</v>
      </c>
      <c r="I4937" s="14">
        <f>+Veterans!E45</f>
        <v>787.88461538461536</v>
      </c>
    </row>
    <row r="4938" spans="1:9" x14ac:dyDescent="0.25">
      <c r="A4938" t="s">
        <v>331</v>
      </c>
      <c r="B4938" t="s">
        <v>56</v>
      </c>
      <c r="C4938" t="s">
        <v>81</v>
      </c>
      <c r="D4938" t="s">
        <v>12</v>
      </c>
      <c r="E4938" t="s">
        <v>3</v>
      </c>
      <c r="F4938" s="19">
        <v>0.58333333333333304</v>
      </c>
      <c r="G4938" s="25">
        <v>14</v>
      </c>
      <c r="H4938" s="19" t="str">
        <f t="shared" si="87"/>
        <v>Veterans Bridge Toward Va Beach Non-Summer Wednesday 14</v>
      </c>
      <c r="I4938" s="11">
        <f>+Veterans!E46</f>
        <v>780.42307692307691</v>
      </c>
    </row>
    <row r="4939" spans="1:9" x14ac:dyDescent="0.25">
      <c r="A4939" t="s">
        <v>331</v>
      </c>
      <c r="B4939" t="s">
        <v>56</v>
      </c>
      <c r="C4939" t="s">
        <v>81</v>
      </c>
      <c r="D4939" t="s">
        <v>12</v>
      </c>
      <c r="E4939" t="s">
        <v>3</v>
      </c>
      <c r="F4939" s="19">
        <v>0.625</v>
      </c>
      <c r="G4939" s="25">
        <v>15</v>
      </c>
      <c r="H4939" s="19" t="str">
        <f t="shared" si="87"/>
        <v>Veterans Bridge Toward Va Beach Non-Summer Wednesday 15</v>
      </c>
      <c r="I4939" s="14">
        <f>+Veterans!E47</f>
        <v>813.07692307692309</v>
      </c>
    </row>
    <row r="4940" spans="1:9" x14ac:dyDescent="0.25">
      <c r="A4940" t="s">
        <v>331</v>
      </c>
      <c r="B4940" t="s">
        <v>56</v>
      </c>
      <c r="C4940" t="s">
        <v>81</v>
      </c>
      <c r="D4940" t="s">
        <v>12</v>
      </c>
      <c r="E4940" t="s">
        <v>3</v>
      </c>
      <c r="F4940" s="19">
        <v>0.66666666666666696</v>
      </c>
      <c r="G4940" s="25">
        <v>16</v>
      </c>
      <c r="H4940" s="19" t="str">
        <f t="shared" si="87"/>
        <v>Veterans Bridge Toward Va Beach Non-Summer Wednesday 16</v>
      </c>
      <c r="I4940" s="11">
        <f>+Veterans!E48</f>
        <v>807.46153846153834</v>
      </c>
    </row>
    <row r="4941" spans="1:9" x14ac:dyDescent="0.25">
      <c r="A4941" t="s">
        <v>331</v>
      </c>
      <c r="B4941" t="s">
        <v>56</v>
      </c>
      <c r="C4941" t="s">
        <v>81</v>
      </c>
      <c r="D4941" t="s">
        <v>12</v>
      </c>
      <c r="E4941" t="s">
        <v>3</v>
      </c>
      <c r="F4941" s="19">
        <v>0.70833333333333304</v>
      </c>
      <c r="G4941" s="25">
        <v>17</v>
      </c>
      <c r="H4941" s="19" t="str">
        <f t="shared" si="87"/>
        <v>Veterans Bridge Toward Va Beach Non-Summer Wednesday 17</v>
      </c>
      <c r="I4941" s="14">
        <f>+Veterans!E49</f>
        <v>807.15384615384619</v>
      </c>
    </row>
    <row r="4942" spans="1:9" x14ac:dyDescent="0.25">
      <c r="A4942" t="s">
        <v>331</v>
      </c>
      <c r="B4942" t="s">
        <v>56</v>
      </c>
      <c r="C4942" t="s">
        <v>81</v>
      </c>
      <c r="D4942" t="s">
        <v>12</v>
      </c>
      <c r="E4942" t="s">
        <v>3</v>
      </c>
      <c r="F4942" s="19">
        <v>0.75</v>
      </c>
      <c r="G4942" s="25">
        <v>18</v>
      </c>
      <c r="H4942" s="19" t="str">
        <f t="shared" si="87"/>
        <v>Veterans Bridge Toward Va Beach Non-Summer Wednesday 18</v>
      </c>
      <c r="I4942" s="11">
        <f>+Veterans!E50</f>
        <v>729.23076923076917</v>
      </c>
    </row>
    <row r="4943" spans="1:9" x14ac:dyDescent="0.25">
      <c r="A4943" t="s">
        <v>331</v>
      </c>
      <c r="B4943" t="s">
        <v>56</v>
      </c>
      <c r="C4943" t="s">
        <v>81</v>
      </c>
      <c r="D4943" t="s">
        <v>12</v>
      </c>
      <c r="E4943" t="s">
        <v>3</v>
      </c>
      <c r="F4943" s="19">
        <v>0.79166666666666696</v>
      </c>
      <c r="G4943" s="25">
        <v>19</v>
      </c>
      <c r="H4943" s="19" t="str">
        <f t="shared" si="87"/>
        <v>Veterans Bridge Toward Va Beach Non-Summer Wednesday 19</v>
      </c>
      <c r="I4943" s="14">
        <f>+Veterans!E51</f>
        <v>577.80769230769238</v>
      </c>
    </row>
    <row r="4944" spans="1:9" x14ac:dyDescent="0.25">
      <c r="A4944" t="s">
        <v>331</v>
      </c>
      <c r="B4944" t="s">
        <v>56</v>
      </c>
      <c r="C4944" t="s">
        <v>81</v>
      </c>
      <c r="D4944" t="s">
        <v>12</v>
      </c>
      <c r="E4944" t="s">
        <v>3</v>
      </c>
      <c r="F4944" s="19">
        <v>0.83333333333333304</v>
      </c>
      <c r="G4944" s="25">
        <v>20</v>
      </c>
      <c r="H4944" s="19" t="str">
        <f t="shared" si="87"/>
        <v>Veterans Bridge Toward Va Beach Non-Summer Wednesday 20</v>
      </c>
      <c r="I4944" s="11">
        <f>+Veterans!E52</f>
        <v>537.96153846153845</v>
      </c>
    </row>
    <row r="4945" spans="1:9" x14ac:dyDescent="0.25">
      <c r="A4945" t="s">
        <v>331</v>
      </c>
      <c r="B4945" t="s">
        <v>56</v>
      </c>
      <c r="C4945" t="s">
        <v>81</v>
      </c>
      <c r="D4945" t="s">
        <v>12</v>
      </c>
      <c r="E4945" t="s">
        <v>3</v>
      </c>
      <c r="F4945" s="19">
        <v>0.875</v>
      </c>
      <c r="G4945" s="25">
        <v>21</v>
      </c>
      <c r="H4945" s="19" t="str">
        <f t="shared" si="87"/>
        <v>Veterans Bridge Toward Va Beach Non-Summer Wednesday 21</v>
      </c>
      <c r="I4945" s="14">
        <f>+Veterans!E53</f>
        <v>443.5</v>
      </c>
    </row>
    <row r="4946" spans="1:9" x14ac:dyDescent="0.25">
      <c r="A4946" t="s">
        <v>331</v>
      </c>
      <c r="B4946" t="s">
        <v>56</v>
      </c>
      <c r="C4946" t="s">
        <v>81</v>
      </c>
      <c r="D4946" t="s">
        <v>12</v>
      </c>
      <c r="E4946" t="s">
        <v>3</v>
      </c>
      <c r="F4946" s="19">
        <v>0.91666666666666696</v>
      </c>
      <c r="G4946" s="25">
        <v>22</v>
      </c>
      <c r="H4946" s="19" t="str">
        <f t="shared" si="87"/>
        <v>Veterans Bridge Toward Va Beach Non-Summer Wednesday 22</v>
      </c>
      <c r="I4946" s="11">
        <f>+Veterans!E54</f>
        <v>209.19230769230771</v>
      </c>
    </row>
    <row r="4947" spans="1:9" ht="15.75" thickBot="1" x14ac:dyDescent="0.3">
      <c r="A4947" t="s">
        <v>331</v>
      </c>
      <c r="B4947" t="s">
        <v>56</v>
      </c>
      <c r="C4947" t="s">
        <v>81</v>
      </c>
      <c r="D4947" t="s">
        <v>12</v>
      </c>
      <c r="E4947" t="s">
        <v>3</v>
      </c>
      <c r="F4947" s="19">
        <v>0.95833333333333304</v>
      </c>
      <c r="G4947" s="25">
        <v>23</v>
      </c>
      <c r="H4947" s="19" t="str">
        <f t="shared" si="87"/>
        <v>Veterans Bridge Toward Va Beach Non-Summer Wednesday 23</v>
      </c>
      <c r="I4947" s="16">
        <f>+Veterans!E55</f>
        <v>111.65384615384616</v>
      </c>
    </row>
    <row r="4948" spans="1:9" x14ac:dyDescent="0.25">
      <c r="A4948" t="s">
        <v>331</v>
      </c>
      <c r="B4948" t="s">
        <v>56</v>
      </c>
      <c r="C4948" t="s">
        <v>81</v>
      </c>
      <c r="D4948" t="s">
        <v>12</v>
      </c>
      <c r="E4948" t="s">
        <v>4</v>
      </c>
      <c r="F4948" s="19">
        <v>0</v>
      </c>
      <c r="G4948" s="25">
        <v>0</v>
      </c>
      <c r="H4948" s="19" t="str">
        <f t="shared" si="87"/>
        <v>Veterans Bridge Toward Va Beach Non-Summer Thursday 0</v>
      </c>
      <c r="I4948" s="11">
        <f>+Veterans!F32</f>
        <v>62</v>
      </c>
    </row>
    <row r="4949" spans="1:9" x14ac:dyDescent="0.25">
      <c r="A4949" t="s">
        <v>331</v>
      </c>
      <c r="B4949" t="s">
        <v>56</v>
      </c>
      <c r="C4949" t="s">
        <v>81</v>
      </c>
      <c r="D4949" t="s">
        <v>12</v>
      </c>
      <c r="E4949" t="s">
        <v>4</v>
      </c>
      <c r="F4949" s="19">
        <v>4.1666666666666664E-2</v>
      </c>
      <c r="G4949" s="25">
        <v>1</v>
      </c>
      <c r="H4949" s="19" t="str">
        <f t="shared" si="87"/>
        <v>Veterans Bridge Toward Va Beach Non-Summer Thursday 1</v>
      </c>
      <c r="I4949" s="14">
        <f>+Veterans!F33</f>
        <v>47.346153846153854</v>
      </c>
    </row>
    <row r="4950" spans="1:9" x14ac:dyDescent="0.25">
      <c r="A4950" t="s">
        <v>331</v>
      </c>
      <c r="B4950" t="s">
        <v>56</v>
      </c>
      <c r="C4950" t="s">
        <v>81</v>
      </c>
      <c r="D4950" t="s">
        <v>12</v>
      </c>
      <c r="E4950" t="s">
        <v>4</v>
      </c>
      <c r="F4950" s="19">
        <v>8.3333333333333329E-2</v>
      </c>
      <c r="G4950" s="25">
        <v>2</v>
      </c>
      <c r="H4950" s="19" t="str">
        <f t="shared" si="87"/>
        <v>Veterans Bridge Toward Va Beach Non-Summer Thursday 2</v>
      </c>
      <c r="I4950" s="11">
        <f>+Veterans!F34</f>
        <v>45.307692307692307</v>
      </c>
    </row>
    <row r="4951" spans="1:9" x14ac:dyDescent="0.25">
      <c r="A4951" t="s">
        <v>331</v>
      </c>
      <c r="B4951" t="s">
        <v>56</v>
      </c>
      <c r="C4951" t="s">
        <v>81</v>
      </c>
      <c r="D4951" t="s">
        <v>12</v>
      </c>
      <c r="E4951" t="s">
        <v>4</v>
      </c>
      <c r="F4951" s="19">
        <v>0.125</v>
      </c>
      <c r="G4951" s="25">
        <v>3</v>
      </c>
      <c r="H4951" s="19" t="str">
        <f t="shared" si="87"/>
        <v>Veterans Bridge Toward Va Beach Non-Summer Thursday 3</v>
      </c>
      <c r="I4951" s="14">
        <f>+Veterans!F35</f>
        <v>62.03846153846154</v>
      </c>
    </row>
    <row r="4952" spans="1:9" x14ac:dyDescent="0.25">
      <c r="A4952" t="s">
        <v>331</v>
      </c>
      <c r="B4952" t="s">
        <v>56</v>
      </c>
      <c r="C4952" t="s">
        <v>81</v>
      </c>
      <c r="D4952" t="s">
        <v>12</v>
      </c>
      <c r="E4952" t="s">
        <v>4</v>
      </c>
      <c r="F4952" s="19">
        <v>0.16666666666666699</v>
      </c>
      <c r="G4952" s="25">
        <v>4</v>
      </c>
      <c r="H4952" s="19" t="str">
        <f t="shared" si="87"/>
        <v>Veterans Bridge Toward Va Beach Non-Summer Thursday 4</v>
      </c>
      <c r="I4952" s="11">
        <f>+Veterans!F36</f>
        <v>231</v>
      </c>
    </row>
    <row r="4953" spans="1:9" x14ac:dyDescent="0.25">
      <c r="A4953" t="s">
        <v>331</v>
      </c>
      <c r="B4953" t="s">
        <v>56</v>
      </c>
      <c r="C4953" t="s">
        <v>81</v>
      </c>
      <c r="D4953" t="s">
        <v>12</v>
      </c>
      <c r="E4953" t="s">
        <v>4</v>
      </c>
      <c r="F4953" s="19">
        <v>0.20833333333333301</v>
      </c>
      <c r="G4953" s="25">
        <v>5</v>
      </c>
      <c r="H4953" s="19" t="str">
        <f t="shared" si="87"/>
        <v>Veterans Bridge Toward Va Beach Non-Summer Thursday 5</v>
      </c>
      <c r="I4953" s="14">
        <f>+Veterans!F37</f>
        <v>729.73076923076928</v>
      </c>
    </row>
    <row r="4954" spans="1:9" x14ac:dyDescent="0.25">
      <c r="A4954" t="s">
        <v>331</v>
      </c>
      <c r="B4954" t="s">
        <v>56</v>
      </c>
      <c r="C4954" t="s">
        <v>81</v>
      </c>
      <c r="D4954" t="s">
        <v>12</v>
      </c>
      <c r="E4954" t="s">
        <v>4</v>
      </c>
      <c r="F4954" s="19">
        <v>0.25</v>
      </c>
      <c r="G4954" s="25">
        <v>6</v>
      </c>
      <c r="H4954" s="19" t="str">
        <f t="shared" si="87"/>
        <v>Veterans Bridge Toward Va Beach Non-Summer Thursday 6</v>
      </c>
      <c r="I4954" s="11">
        <f>+Veterans!F38</f>
        <v>1240.2692307692307</v>
      </c>
    </row>
    <row r="4955" spans="1:9" x14ac:dyDescent="0.25">
      <c r="A4955" t="s">
        <v>331</v>
      </c>
      <c r="B4955" t="s">
        <v>56</v>
      </c>
      <c r="C4955" t="s">
        <v>81</v>
      </c>
      <c r="D4955" t="s">
        <v>12</v>
      </c>
      <c r="E4955" t="s">
        <v>4</v>
      </c>
      <c r="F4955" s="19">
        <v>0.29166666666666702</v>
      </c>
      <c r="G4955" s="25">
        <v>7</v>
      </c>
      <c r="H4955" s="19" t="str">
        <f t="shared" si="87"/>
        <v>Veterans Bridge Toward Va Beach Non-Summer Thursday 7</v>
      </c>
      <c r="I4955" s="14">
        <f>+Veterans!F39</f>
        <v>1331.0384615384617</v>
      </c>
    </row>
    <row r="4956" spans="1:9" x14ac:dyDescent="0.25">
      <c r="A4956" t="s">
        <v>331</v>
      </c>
      <c r="B4956" t="s">
        <v>56</v>
      </c>
      <c r="C4956" t="s">
        <v>81</v>
      </c>
      <c r="D4956" t="s">
        <v>12</v>
      </c>
      <c r="E4956" t="s">
        <v>4</v>
      </c>
      <c r="F4956" s="19">
        <v>0.33333333333333298</v>
      </c>
      <c r="G4956" s="25">
        <v>8</v>
      </c>
      <c r="H4956" s="19" t="str">
        <f t="shared" si="87"/>
        <v>Veterans Bridge Toward Va Beach Non-Summer Thursday 8</v>
      </c>
      <c r="I4956" s="11">
        <f>+Veterans!F40</f>
        <v>1103.8461538461538</v>
      </c>
    </row>
    <row r="4957" spans="1:9" x14ac:dyDescent="0.25">
      <c r="A4957" t="s">
        <v>331</v>
      </c>
      <c r="B4957" t="s">
        <v>56</v>
      </c>
      <c r="C4957" t="s">
        <v>81</v>
      </c>
      <c r="D4957" t="s">
        <v>12</v>
      </c>
      <c r="E4957" t="s">
        <v>4</v>
      </c>
      <c r="F4957" s="19">
        <v>0.375</v>
      </c>
      <c r="G4957" s="25">
        <v>9</v>
      </c>
      <c r="H4957" s="19" t="str">
        <f t="shared" si="87"/>
        <v>Veterans Bridge Toward Va Beach Non-Summer Thursday 9</v>
      </c>
      <c r="I4957" s="14">
        <f>+Veterans!F41</f>
        <v>824.07692307692309</v>
      </c>
    </row>
    <row r="4958" spans="1:9" x14ac:dyDescent="0.25">
      <c r="A4958" t="s">
        <v>331</v>
      </c>
      <c r="B4958" t="s">
        <v>56</v>
      </c>
      <c r="C4958" t="s">
        <v>81</v>
      </c>
      <c r="D4958" t="s">
        <v>12</v>
      </c>
      <c r="E4958" t="s">
        <v>4</v>
      </c>
      <c r="F4958" s="19">
        <v>0.41666666666666702</v>
      </c>
      <c r="G4958" s="25">
        <v>10</v>
      </c>
      <c r="H4958" s="19" t="str">
        <f t="shared" si="87"/>
        <v>Veterans Bridge Toward Va Beach Non-Summer Thursday 10</v>
      </c>
      <c r="I4958" s="11">
        <f>+Veterans!F42</f>
        <v>781.84615384615381</v>
      </c>
    </row>
    <row r="4959" spans="1:9" x14ac:dyDescent="0.25">
      <c r="A4959" t="s">
        <v>331</v>
      </c>
      <c r="B4959" t="s">
        <v>56</v>
      </c>
      <c r="C4959" t="s">
        <v>81</v>
      </c>
      <c r="D4959" t="s">
        <v>12</v>
      </c>
      <c r="E4959" t="s">
        <v>4</v>
      </c>
      <c r="F4959" s="19">
        <v>0.45833333333333298</v>
      </c>
      <c r="G4959" s="25">
        <v>11</v>
      </c>
      <c r="H4959" s="19" t="str">
        <f t="shared" si="87"/>
        <v>Veterans Bridge Toward Va Beach Non-Summer Thursday 11</v>
      </c>
      <c r="I4959" s="14">
        <f>+Veterans!F43</f>
        <v>769.5</v>
      </c>
    </row>
    <row r="4960" spans="1:9" x14ac:dyDescent="0.25">
      <c r="A4960" t="s">
        <v>331</v>
      </c>
      <c r="B4960" t="s">
        <v>56</v>
      </c>
      <c r="C4960" t="s">
        <v>81</v>
      </c>
      <c r="D4960" t="s">
        <v>12</v>
      </c>
      <c r="E4960" t="s">
        <v>4</v>
      </c>
      <c r="F4960" s="19">
        <v>0.5</v>
      </c>
      <c r="G4960" s="25">
        <v>12</v>
      </c>
      <c r="H4960" s="19" t="str">
        <f t="shared" si="87"/>
        <v>Veterans Bridge Toward Va Beach Non-Summer Thursday 12</v>
      </c>
      <c r="I4960" s="11">
        <f>+Veterans!F44</f>
        <v>824.76923076923083</v>
      </c>
    </row>
    <row r="4961" spans="1:9" x14ac:dyDescent="0.25">
      <c r="A4961" t="s">
        <v>331</v>
      </c>
      <c r="B4961" t="s">
        <v>56</v>
      </c>
      <c r="C4961" t="s">
        <v>81</v>
      </c>
      <c r="D4961" t="s">
        <v>12</v>
      </c>
      <c r="E4961" t="s">
        <v>4</v>
      </c>
      <c r="F4961" s="19">
        <v>0.54166666666666696</v>
      </c>
      <c r="G4961" s="25">
        <v>13</v>
      </c>
      <c r="H4961" s="19" t="str">
        <f t="shared" si="87"/>
        <v>Veterans Bridge Toward Va Beach Non-Summer Thursday 13</v>
      </c>
      <c r="I4961" s="14">
        <f>+Veterans!F45</f>
        <v>738.34615384615381</v>
      </c>
    </row>
    <row r="4962" spans="1:9" x14ac:dyDescent="0.25">
      <c r="A4962" t="s">
        <v>331</v>
      </c>
      <c r="B4962" t="s">
        <v>56</v>
      </c>
      <c r="C4962" t="s">
        <v>81</v>
      </c>
      <c r="D4962" t="s">
        <v>12</v>
      </c>
      <c r="E4962" t="s">
        <v>4</v>
      </c>
      <c r="F4962" s="19">
        <v>0.58333333333333304</v>
      </c>
      <c r="G4962" s="25">
        <v>14</v>
      </c>
      <c r="H4962" s="19" t="str">
        <f t="shared" si="87"/>
        <v>Veterans Bridge Toward Va Beach Non-Summer Thursday 14</v>
      </c>
      <c r="I4962" s="11">
        <f>+Veterans!F46</f>
        <v>799.15384615384608</v>
      </c>
    </row>
    <row r="4963" spans="1:9" x14ac:dyDescent="0.25">
      <c r="A4963" t="s">
        <v>331</v>
      </c>
      <c r="B4963" t="s">
        <v>56</v>
      </c>
      <c r="C4963" t="s">
        <v>81</v>
      </c>
      <c r="D4963" t="s">
        <v>12</v>
      </c>
      <c r="E4963" t="s">
        <v>4</v>
      </c>
      <c r="F4963" s="19">
        <v>0.625</v>
      </c>
      <c r="G4963" s="25">
        <v>15</v>
      </c>
      <c r="H4963" s="19" t="str">
        <f t="shared" si="87"/>
        <v>Veterans Bridge Toward Va Beach Non-Summer Thursday 15</v>
      </c>
      <c r="I4963" s="14">
        <f>+Veterans!F47</f>
        <v>811.03846153846143</v>
      </c>
    </row>
    <row r="4964" spans="1:9" x14ac:dyDescent="0.25">
      <c r="A4964" t="s">
        <v>331</v>
      </c>
      <c r="B4964" t="s">
        <v>56</v>
      </c>
      <c r="C4964" t="s">
        <v>81</v>
      </c>
      <c r="D4964" t="s">
        <v>12</v>
      </c>
      <c r="E4964" t="s">
        <v>4</v>
      </c>
      <c r="F4964" s="19">
        <v>0.66666666666666696</v>
      </c>
      <c r="G4964" s="25">
        <v>16</v>
      </c>
      <c r="H4964" s="19" t="str">
        <f t="shared" si="87"/>
        <v>Veterans Bridge Toward Va Beach Non-Summer Thursday 16</v>
      </c>
      <c r="I4964" s="11">
        <f>+Veterans!F48</f>
        <v>815.57692307692309</v>
      </c>
    </row>
    <row r="4965" spans="1:9" x14ac:dyDescent="0.25">
      <c r="A4965" t="s">
        <v>331</v>
      </c>
      <c r="B4965" t="s">
        <v>56</v>
      </c>
      <c r="C4965" t="s">
        <v>81</v>
      </c>
      <c r="D4965" t="s">
        <v>12</v>
      </c>
      <c r="E4965" t="s">
        <v>4</v>
      </c>
      <c r="F4965" s="19">
        <v>0.70833333333333304</v>
      </c>
      <c r="G4965" s="25">
        <v>17</v>
      </c>
      <c r="H4965" s="19" t="str">
        <f t="shared" ref="H4965:H5028" si="88">+CONCATENATE(A4965," ",C4965," ",D4965," ",E4965," ",G4965)</f>
        <v>Veterans Bridge Toward Va Beach Non-Summer Thursday 17</v>
      </c>
      <c r="I4965" s="14">
        <f>+Veterans!F49</f>
        <v>833.80769230769238</v>
      </c>
    </row>
    <row r="4966" spans="1:9" x14ac:dyDescent="0.25">
      <c r="A4966" t="s">
        <v>331</v>
      </c>
      <c r="B4966" t="s">
        <v>56</v>
      </c>
      <c r="C4966" t="s">
        <v>81</v>
      </c>
      <c r="D4966" t="s">
        <v>12</v>
      </c>
      <c r="E4966" t="s">
        <v>4</v>
      </c>
      <c r="F4966" s="19">
        <v>0.75</v>
      </c>
      <c r="G4966" s="25">
        <v>18</v>
      </c>
      <c r="H4966" s="19" t="str">
        <f t="shared" si="88"/>
        <v>Veterans Bridge Toward Va Beach Non-Summer Thursday 18</v>
      </c>
      <c r="I4966" s="11">
        <f>+Veterans!F50</f>
        <v>720.57692307692309</v>
      </c>
    </row>
    <row r="4967" spans="1:9" x14ac:dyDescent="0.25">
      <c r="A4967" t="s">
        <v>331</v>
      </c>
      <c r="B4967" t="s">
        <v>56</v>
      </c>
      <c r="C4967" t="s">
        <v>81</v>
      </c>
      <c r="D4967" t="s">
        <v>12</v>
      </c>
      <c r="E4967" t="s">
        <v>4</v>
      </c>
      <c r="F4967" s="19">
        <v>0.79166666666666696</v>
      </c>
      <c r="G4967" s="25">
        <v>19</v>
      </c>
      <c r="H4967" s="19" t="str">
        <f t="shared" si="88"/>
        <v>Veterans Bridge Toward Va Beach Non-Summer Thursday 19</v>
      </c>
      <c r="I4967" s="14">
        <f>+Veterans!F51</f>
        <v>576.57692307692309</v>
      </c>
    </row>
    <row r="4968" spans="1:9" x14ac:dyDescent="0.25">
      <c r="A4968" t="s">
        <v>331</v>
      </c>
      <c r="B4968" t="s">
        <v>56</v>
      </c>
      <c r="C4968" t="s">
        <v>81</v>
      </c>
      <c r="D4968" t="s">
        <v>12</v>
      </c>
      <c r="E4968" t="s">
        <v>4</v>
      </c>
      <c r="F4968" s="19">
        <v>0.83333333333333304</v>
      </c>
      <c r="G4968" s="25">
        <v>20</v>
      </c>
      <c r="H4968" s="19" t="str">
        <f t="shared" si="88"/>
        <v>Veterans Bridge Toward Va Beach Non-Summer Thursday 20</v>
      </c>
      <c r="I4968" s="11">
        <f>+Veterans!F52</f>
        <v>490.46153846153845</v>
      </c>
    </row>
    <row r="4969" spans="1:9" x14ac:dyDescent="0.25">
      <c r="A4969" t="s">
        <v>331</v>
      </c>
      <c r="B4969" t="s">
        <v>56</v>
      </c>
      <c r="C4969" t="s">
        <v>81</v>
      </c>
      <c r="D4969" t="s">
        <v>12</v>
      </c>
      <c r="E4969" t="s">
        <v>4</v>
      </c>
      <c r="F4969" s="19">
        <v>0.875</v>
      </c>
      <c r="G4969" s="25">
        <v>21</v>
      </c>
      <c r="H4969" s="19" t="str">
        <f t="shared" si="88"/>
        <v>Veterans Bridge Toward Va Beach Non-Summer Thursday 21</v>
      </c>
      <c r="I4969" s="14">
        <f>+Veterans!F53</f>
        <v>416.11538461538464</v>
      </c>
    </row>
    <row r="4970" spans="1:9" x14ac:dyDescent="0.25">
      <c r="A4970" t="s">
        <v>331</v>
      </c>
      <c r="B4970" t="s">
        <v>56</v>
      </c>
      <c r="C4970" t="s">
        <v>81</v>
      </c>
      <c r="D4970" t="s">
        <v>12</v>
      </c>
      <c r="E4970" t="s">
        <v>4</v>
      </c>
      <c r="F4970" s="19">
        <v>0.91666666666666696</v>
      </c>
      <c r="G4970" s="25">
        <v>22</v>
      </c>
      <c r="H4970" s="19" t="str">
        <f t="shared" si="88"/>
        <v>Veterans Bridge Toward Va Beach Non-Summer Thursday 22</v>
      </c>
      <c r="I4970" s="11">
        <f>+Veterans!F54</f>
        <v>229.03846153846152</v>
      </c>
    </row>
    <row r="4971" spans="1:9" ht="15.75" thickBot="1" x14ac:dyDescent="0.3">
      <c r="A4971" t="s">
        <v>331</v>
      </c>
      <c r="B4971" t="s">
        <v>56</v>
      </c>
      <c r="C4971" t="s">
        <v>81</v>
      </c>
      <c r="D4971" t="s">
        <v>12</v>
      </c>
      <c r="E4971" t="s">
        <v>4</v>
      </c>
      <c r="F4971" s="19">
        <v>0.95833333333333304</v>
      </c>
      <c r="G4971" s="25">
        <v>23</v>
      </c>
      <c r="H4971" s="19" t="str">
        <f t="shared" si="88"/>
        <v>Veterans Bridge Toward Va Beach Non-Summer Thursday 23</v>
      </c>
      <c r="I4971" s="16">
        <f>+Veterans!F55</f>
        <v>126.65384615384615</v>
      </c>
    </row>
    <row r="4972" spans="1:9" x14ac:dyDescent="0.25">
      <c r="A4972" t="s">
        <v>331</v>
      </c>
      <c r="B4972" t="s">
        <v>56</v>
      </c>
      <c r="C4972" t="s">
        <v>81</v>
      </c>
      <c r="D4972" t="s">
        <v>12</v>
      </c>
      <c r="E4972" t="s">
        <v>5</v>
      </c>
      <c r="F4972" s="19">
        <v>0</v>
      </c>
      <c r="G4972" s="25">
        <v>0</v>
      </c>
      <c r="H4972" s="19" t="str">
        <f t="shared" si="88"/>
        <v>Veterans Bridge Toward Va Beach Non-Summer Friday 0</v>
      </c>
      <c r="I4972" s="11">
        <f>+Veterans!G32</f>
        <v>72.72</v>
      </c>
    </row>
    <row r="4973" spans="1:9" x14ac:dyDescent="0.25">
      <c r="A4973" t="s">
        <v>331</v>
      </c>
      <c r="B4973" t="s">
        <v>56</v>
      </c>
      <c r="C4973" t="s">
        <v>81</v>
      </c>
      <c r="D4973" t="s">
        <v>12</v>
      </c>
      <c r="E4973" t="s">
        <v>5</v>
      </c>
      <c r="F4973" s="19">
        <v>4.1666666666666664E-2</v>
      </c>
      <c r="G4973" s="25">
        <v>1</v>
      </c>
      <c r="H4973" s="19" t="str">
        <f t="shared" si="88"/>
        <v>Veterans Bridge Toward Va Beach Non-Summer Friday 1</v>
      </c>
      <c r="I4973" s="14">
        <f>+Veterans!G33</f>
        <v>55</v>
      </c>
    </row>
    <row r="4974" spans="1:9" x14ac:dyDescent="0.25">
      <c r="A4974" t="s">
        <v>331</v>
      </c>
      <c r="B4974" t="s">
        <v>56</v>
      </c>
      <c r="C4974" t="s">
        <v>81</v>
      </c>
      <c r="D4974" t="s">
        <v>12</v>
      </c>
      <c r="E4974" t="s">
        <v>5</v>
      </c>
      <c r="F4974" s="19">
        <v>8.3333333333333329E-2</v>
      </c>
      <c r="G4974" s="25">
        <v>2</v>
      </c>
      <c r="H4974" s="19" t="str">
        <f t="shared" si="88"/>
        <v>Veterans Bridge Toward Va Beach Non-Summer Friday 2</v>
      </c>
      <c r="I4974" s="11">
        <f>+Veterans!G34</f>
        <v>47.28</v>
      </c>
    </row>
    <row r="4975" spans="1:9" x14ac:dyDescent="0.25">
      <c r="A4975" t="s">
        <v>331</v>
      </c>
      <c r="B4975" t="s">
        <v>56</v>
      </c>
      <c r="C4975" t="s">
        <v>81</v>
      </c>
      <c r="D4975" t="s">
        <v>12</v>
      </c>
      <c r="E4975" t="s">
        <v>5</v>
      </c>
      <c r="F4975" s="19">
        <v>0.125</v>
      </c>
      <c r="G4975" s="25">
        <v>3</v>
      </c>
      <c r="H4975" s="19" t="str">
        <f t="shared" si="88"/>
        <v>Veterans Bridge Toward Va Beach Non-Summer Friday 3</v>
      </c>
      <c r="I4975" s="14">
        <f>+Veterans!G35</f>
        <v>67.84</v>
      </c>
    </row>
    <row r="4976" spans="1:9" x14ac:dyDescent="0.25">
      <c r="A4976" t="s">
        <v>331</v>
      </c>
      <c r="B4976" t="s">
        <v>56</v>
      </c>
      <c r="C4976" t="s">
        <v>81</v>
      </c>
      <c r="D4976" t="s">
        <v>12</v>
      </c>
      <c r="E4976" t="s">
        <v>5</v>
      </c>
      <c r="F4976" s="19">
        <v>0.16666666666666699</v>
      </c>
      <c r="G4976" s="25">
        <v>4</v>
      </c>
      <c r="H4976" s="19" t="str">
        <f t="shared" si="88"/>
        <v>Veterans Bridge Toward Va Beach Non-Summer Friday 4</v>
      </c>
      <c r="I4976" s="11">
        <f>+Veterans!G36</f>
        <v>216.60000000000002</v>
      </c>
    </row>
    <row r="4977" spans="1:9" x14ac:dyDescent="0.25">
      <c r="A4977" t="s">
        <v>331</v>
      </c>
      <c r="B4977" t="s">
        <v>56</v>
      </c>
      <c r="C4977" t="s">
        <v>81</v>
      </c>
      <c r="D4977" t="s">
        <v>12</v>
      </c>
      <c r="E4977" t="s">
        <v>5</v>
      </c>
      <c r="F4977" s="19">
        <v>0.20833333333333301</v>
      </c>
      <c r="G4977" s="25">
        <v>5</v>
      </c>
      <c r="H4977" s="19" t="str">
        <f t="shared" si="88"/>
        <v>Veterans Bridge Toward Va Beach Non-Summer Friday 5</v>
      </c>
      <c r="I4977" s="14">
        <f>+Veterans!G37</f>
        <v>665.04</v>
      </c>
    </row>
    <row r="4978" spans="1:9" x14ac:dyDescent="0.25">
      <c r="A4978" t="s">
        <v>331</v>
      </c>
      <c r="B4978" t="s">
        <v>56</v>
      </c>
      <c r="C4978" t="s">
        <v>81</v>
      </c>
      <c r="D4978" t="s">
        <v>12</v>
      </c>
      <c r="E4978" t="s">
        <v>5</v>
      </c>
      <c r="F4978" s="19">
        <v>0.25</v>
      </c>
      <c r="G4978" s="25">
        <v>6</v>
      </c>
      <c r="H4978" s="19" t="str">
        <f t="shared" si="88"/>
        <v>Veterans Bridge Toward Va Beach Non-Summer Friday 6</v>
      </c>
      <c r="I4978" s="11">
        <f>+Veterans!G38</f>
        <v>1221.48</v>
      </c>
    </row>
    <row r="4979" spans="1:9" x14ac:dyDescent="0.25">
      <c r="A4979" t="s">
        <v>331</v>
      </c>
      <c r="B4979" t="s">
        <v>56</v>
      </c>
      <c r="C4979" t="s">
        <v>81</v>
      </c>
      <c r="D4979" t="s">
        <v>12</v>
      </c>
      <c r="E4979" t="s">
        <v>5</v>
      </c>
      <c r="F4979" s="19">
        <v>0.29166666666666702</v>
      </c>
      <c r="G4979" s="25">
        <v>7</v>
      </c>
      <c r="H4979" s="19" t="str">
        <f t="shared" si="88"/>
        <v>Veterans Bridge Toward Va Beach Non-Summer Friday 7</v>
      </c>
      <c r="I4979" s="14">
        <f>+Veterans!G39</f>
        <v>1255.5999999999999</v>
      </c>
    </row>
    <row r="4980" spans="1:9" x14ac:dyDescent="0.25">
      <c r="A4980" t="s">
        <v>331</v>
      </c>
      <c r="B4980" t="s">
        <v>56</v>
      </c>
      <c r="C4980" t="s">
        <v>81</v>
      </c>
      <c r="D4980" t="s">
        <v>12</v>
      </c>
      <c r="E4980" t="s">
        <v>5</v>
      </c>
      <c r="F4980" s="19">
        <v>0.33333333333333298</v>
      </c>
      <c r="G4980" s="25">
        <v>8</v>
      </c>
      <c r="H4980" s="19" t="str">
        <f t="shared" si="88"/>
        <v>Veterans Bridge Toward Va Beach Non-Summer Friday 8</v>
      </c>
      <c r="I4980" s="11">
        <f>+Veterans!G40</f>
        <v>1058.1599999999999</v>
      </c>
    </row>
    <row r="4981" spans="1:9" x14ac:dyDescent="0.25">
      <c r="A4981" t="s">
        <v>331</v>
      </c>
      <c r="B4981" t="s">
        <v>56</v>
      </c>
      <c r="C4981" t="s">
        <v>81</v>
      </c>
      <c r="D4981" t="s">
        <v>12</v>
      </c>
      <c r="E4981" t="s">
        <v>5</v>
      </c>
      <c r="F4981" s="19">
        <v>0.375</v>
      </c>
      <c r="G4981" s="25">
        <v>9</v>
      </c>
      <c r="H4981" s="19" t="str">
        <f t="shared" si="88"/>
        <v>Veterans Bridge Toward Va Beach Non-Summer Friday 9</v>
      </c>
      <c r="I4981" s="14">
        <f>+Veterans!G41</f>
        <v>809.16</v>
      </c>
    </row>
    <row r="4982" spans="1:9" x14ac:dyDescent="0.25">
      <c r="A4982" t="s">
        <v>331</v>
      </c>
      <c r="B4982" t="s">
        <v>56</v>
      </c>
      <c r="C4982" t="s">
        <v>81</v>
      </c>
      <c r="D4982" t="s">
        <v>12</v>
      </c>
      <c r="E4982" t="s">
        <v>5</v>
      </c>
      <c r="F4982" s="19">
        <v>0.41666666666666702</v>
      </c>
      <c r="G4982" s="25">
        <v>10</v>
      </c>
      <c r="H4982" s="19" t="str">
        <f t="shared" si="88"/>
        <v>Veterans Bridge Toward Va Beach Non-Summer Friday 10</v>
      </c>
      <c r="I4982" s="11">
        <f>+Veterans!G42</f>
        <v>780.2399999999999</v>
      </c>
    </row>
    <row r="4983" spans="1:9" x14ac:dyDescent="0.25">
      <c r="A4983" t="s">
        <v>331</v>
      </c>
      <c r="B4983" t="s">
        <v>56</v>
      </c>
      <c r="C4983" t="s">
        <v>81</v>
      </c>
      <c r="D4983" t="s">
        <v>12</v>
      </c>
      <c r="E4983" t="s">
        <v>5</v>
      </c>
      <c r="F4983" s="19">
        <v>0.45833333333333298</v>
      </c>
      <c r="G4983" s="25">
        <v>11</v>
      </c>
      <c r="H4983" s="19" t="str">
        <f t="shared" si="88"/>
        <v>Veterans Bridge Toward Va Beach Non-Summer Friday 11</v>
      </c>
      <c r="I4983" s="14">
        <f>+Veterans!G43</f>
        <v>812.96</v>
      </c>
    </row>
    <row r="4984" spans="1:9" x14ac:dyDescent="0.25">
      <c r="A4984" t="s">
        <v>331</v>
      </c>
      <c r="B4984" t="s">
        <v>56</v>
      </c>
      <c r="C4984" t="s">
        <v>81</v>
      </c>
      <c r="D4984" t="s">
        <v>12</v>
      </c>
      <c r="E4984" t="s">
        <v>5</v>
      </c>
      <c r="F4984" s="19">
        <v>0.5</v>
      </c>
      <c r="G4984" s="25">
        <v>12</v>
      </c>
      <c r="H4984" s="19" t="str">
        <f t="shared" si="88"/>
        <v>Veterans Bridge Toward Va Beach Non-Summer Friday 12</v>
      </c>
      <c r="I4984" s="11">
        <f>+Veterans!G44</f>
        <v>809.19999999999993</v>
      </c>
    </row>
    <row r="4985" spans="1:9" x14ac:dyDescent="0.25">
      <c r="A4985" t="s">
        <v>331</v>
      </c>
      <c r="B4985" t="s">
        <v>56</v>
      </c>
      <c r="C4985" t="s">
        <v>81</v>
      </c>
      <c r="D4985" t="s">
        <v>12</v>
      </c>
      <c r="E4985" t="s">
        <v>5</v>
      </c>
      <c r="F4985" s="19">
        <v>0.54166666666666696</v>
      </c>
      <c r="G4985" s="25">
        <v>13</v>
      </c>
      <c r="H4985" s="19" t="str">
        <f t="shared" si="88"/>
        <v>Veterans Bridge Toward Va Beach Non-Summer Friday 13</v>
      </c>
      <c r="I4985" s="14">
        <f>+Veterans!G45</f>
        <v>803.72</v>
      </c>
    </row>
    <row r="4986" spans="1:9" x14ac:dyDescent="0.25">
      <c r="A4986" t="s">
        <v>331</v>
      </c>
      <c r="B4986" t="s">
        <v>56</v>
      </c>
      <c r="C4986" t="s">
        <v>81</v>
      </c>
      <c r="D4986" t="s">
        <v>12</v>
      </c>
      <c r="E4986" t="s">
        <v>5</v>
      </c>
      <c r="F4986" s="19">
        <v>0.58333333333333304</v>
      </c>
      <c r="G4986" s="25">
        <v>14</v>
      </c>
      <c r="H4986" s="19" t="str">
        <f t="shared" si="88"/>
        <v>Veterans Bridge Toward Va Beach Non-Summer Friday 14</v>
      </c>
      <c r="I4986" s="11">
        <f>+Veterans!G46</f>
        <v>818.52</v>
      </c>
    </row>
    <row r="4987" spans="1:9" x14ac:dyDescent="0.25">
      <c r="A4987" t="s">
        <v>331</v>
      </c>
      <c r="B4987" t="s">
        <v>56</v>
      </c>
      <c r="C4987" t="s">
        <v>81</v>
      </c>
      <c r="D4987" t="s">
        <v>12</v>
      </c>
      <c r="E4987" t="s">
        <v>5</v>
      </c>
      <c r="F4987" s="19">
        <v>0.625</v>
      </c>
      <c r="G4987" s="25">
        <v>15</v>
      </c>
      <c r="H4987" s="19" t="str">
        <f t="shared" si="88"/>
        <v>Veterans Bridge Toward Va Beach Non-Summer Friday 15</v>
      </c>
      <c r="I4987" s="14">
        <f>+Veterans!G47</f>
        <v>830.68000000000006</v>
      </c>
    </row>
    <row r="4988" spans="1:9" x14ac:dyDescent="0.25">
      <c r="A4988" t="s">
        <v>331</v>
      </c>
      <c r="B4988" t="s">
        <v>56</v>
      </c>
      <c r="C4988" t="s">
        <v>81</v>
      </c>
      <c r="D4988" t="s">
        <v>12</v>
      </c>
      <c r="E4988" t="s">
        <v>5</v>
      </c>
      <c r="F4988" s="19">
        <v>0.66666666666666696</v>
      </c>
      <c r="G4988" s="25">
        <v>16</v>
      </c>
      <c r="H4988" s="19" t="str">
        <f t="shared" si="88"/>
        <v>Veterans Bridge Toward Va Beach Non-Summer Friday 16</v>
      </c>
      <c r="I4988" s="11">
        <f>+Veterans!G48</f>
        <v>853.52</v>
      </c>
    </row>
    <row r="4989" spans="1:9" x14ac:dyDescent="0.25">
      <c r="A4989" t="s">
        <v>331</v>
      </c>
      <c r="B4989" t="s">
        <v>56</v>
      </c>
      <c r="C4989" t="s">
        <v>81</v>
      </c>
      <c r="D4989" t="s">
        <v>12</v>
      </c>
      <c r="E4989" t="s">
        <v>5</v>
      </c>
      <c r="F4989" s="19">
        <v>0.70833333333333304</v>
      </c>
      <c r="G4989" s="25">
        <v>17</v>
      </c>
      <c r="H4989" s="19" t="str">
        <f t="shared" si="88"/>
        <v>Veterans Bridge Toward Va Beach Non-Summer Friday 17</v>
      </c>
      <c r="I4989" s="14">
        <f>+Veterans!G49</f>
        <v>860.99999999999989</v>
      </c>
    </row>
    <row r="4990" spans="1:9" x14ac:dyDescent="0.25">
      <c r="A4990" t="s">
        <v>331</v>
      </c>
      <c r="B4990" t="s">
        <v>56</v>
      </c>
      <c r="C4990" t="s">
        <v>81</v>
      </c>
      <c r="D4990" t="s">
        <v>12</v>
      </c>
      <c r="E4990" t="s">
        <v>5</v>
      </c>
      <c r="F4990" s="19">
        <v>0.75</v>
      </c>
      <c r="G4990" s="25">
        <v>18</v>
      </c>
      <c r="H4990" s="19" t="str">
        <f t="shared" si="88"/>
        <v>Veterans Bridge Toward Va Beach Non-Summer Friday 18</v>
      </c>
      <c r="I4990" s="11">
        <f>+Veterans!G50</f>
        <v>829.24</v>
      </c>
    </row>
    <row r="4991" spans="1:9" x14ac:dyDescent="0.25">
      <c r="A4991" t="s">
        <v>331</v>
      </c>
      <c r="B4991" t="s">
        <v>56</v>
      </c>
      <c r="C4991" t="s">
        <v>81</v>
      </c>
      <c r="D4991" t="s">
        <v>12</v>
      </c>
      <c r="E4991" t="s">
        <v>5</v>
      </c>
      <c r="F4991" s="19">
        <v>0.79166666666666696</v>
      </c>
      <c r="G4991" s="25">
        <v>19</v>
      </c>
      <c r="H4991" s="19" t="str">
        <f t="shared" si="88"/>
        <v>Veterans Bridge Toward Va Beach Non-Summer Friday 19</v>
      </c>
      <c r="I4991" s="14">
        <f>+Veterans!G51</f>
        <v>649.40000000000009</v>
      </c>
    </row>
    <row r="4992" spans="1:9" x14ac:dyDescent="0.25">
      <c r="A4992" t="s">
        <v>331</v>
      </c>
      <c r="B4992" t="s">
        <v>56</v>
      </c>
      <c r="C4992" t="s">
        <v>81</v>
      </c>
      <c r="D4992" t="s">
        <v>12</v>
      </c>
      <c r="E4992" t="s">
        <v>5</v>
      </c>
      <c r="F4992" s="19">
        <v>0.83333333333333304</v>
      </c>
      <c r="G4992" s="25">
        <v>20</v>
      </c>
      <c r="H4992" s="19" t="str">
        <f t="shared" si="88"/>
        <v>Veterans Bridge Toward Va Beach Non-Summer Friday 20</v>
      </c>
      <c r="I4992" s="11">
        <f>+Veterans!G52</f>
        <v>498.64000000000004</v>
      </c>
    </row>
    <row r="4993" spans="1:9" x14ac:dyDescent="0.25">
      <c r="A4993" t="s">
        <v>331</v>
      </c>
      <c r="B4993" t="s">
        <v>56</v>
      </c>
      <c r="C4993" t="s">
        <v>81</v>
      </c>
      <c r="D4993" t="s">
        <v>12</v>
      </c>
      <c r="E4993" t="s">
        <v>5</v>
      </c>
      <c r="F4993" s="19">
        <v>0.875</v>
      </c>
      <c r="G4993" s="25">
        <v>21</v>
      </c>
      <c r="H4993" s="19" t="str">
        <f t="shared" si="88"/>
        <v>Veterans Bridge Toward Va Beach Non-Summer Friday 21</v>
      </c>
      <c r="I4993" s="14">
        <f>+Veterans!G53</f>
        <v>406.96</v>
      </c>
    </row>
    <row r="4994" spans="1:9" x14ac:dyDescent="0.25">
      <c r="A4994" t="s">
        <v>331</v>
      </c>
      <c r="B4994" t="s">
        <v>56</v>
      </c>
      <c r="C4994" t="s">
        <v>81</v>
      </c>
      <c r="D4994" t="s">
        <v>12</v>
      </c>
      <c r="E4994" t="s">
        <v>5</v>
      </c>
      <c r="F4994" s="19">
        <v>0.91666666666666696</v>
      </c>
      <c r="G4994" s="25">
        <v>22</v>
      </c>
      <c r="H4994" s="19" t="str">
        <f t="shared" si="88"/>
        <v>Veterans Bridge Toward Va Beach Non-Summer Friday 22</v>
      </c>
      <c r="I4994" s="11">
        <f>+Veterans!G54</f>
        <v>318.12</v>
      </c>
    </row>
    <row r="4995" spans="1:9" ht="15.75" thickBot="1" x14ac:dyDescent="0.3">
      <c r="A4995" t="s">
        <v>331</v>
      </c>
      <c r="B4995" t="s">
        <v>56</v>
      </c>
      <c r="C4995" t="s">
        <v>81</v>
      </c>
      <c r="D4995" t="s">
        <v>12</v>
      </c>
      <c r="E4995" t="s">
        <v>5</v>
      </c>
      <c r="F4995" s="19">
        <v>0.95833333333333304</v>
      </c>
      <c r="G4995" s="25">
        <v>23</v>
      </c>
      <c r="H4995" s="19" t="str">
        <f t="shared" si="88"/>
        <v>Veterans Bridge Toward Va Beach Non-Summer Friday 23</v>
      </c>
      <c r="I4995" s="16">
        <f>+Veterans!G55</f>
        <v>214.64</v>
      </c>
    </row>
    <row r="4996" spans="1:9" x14ac:dyDescent="0.25">
      <c r="A4996" t="s">
        <v>331</v>
      </c>
      <c r="B4996" t="s">
        <v>56</v>
      </c>
      <c r="C4996" t="s">
        <v>81</v>
      </c>
      <c r="D4996" t="s">
        <v>12</v>
      </c>
      <c r="E4996" t="s">
        <v>6</v>
      </c>
      <c r="F4996" s="19">
        <v>0</v>
      </c>
      <c r="G4996" s="25">
        <v>0</v>
      </c>
      <c r="H4996" s="19" t="str">
        <f t="shared" si="88"/>
        <v>Veterans Bridge Toward Va Beach Non-Summer Saturday 0</v>
      </c>
      <c r="I4996" s="11">
        <f>+Veterans!H32</f>
        <v>122.16666666666667</v>
      </c>
    </row>
    <row r="4997" spans="1:9" x14ac:dyDescent="0.25">
      <c r="A4997" t="s">
        <v>331</v>
      </c>
      <c r="B4997" t="s">
        <v>56</v>
      </c>
      <c r="C4997" t="s">
        <v>81</v>
      </c>
      <c r="D4997" t="s">
        <v>12</v>
      </c>
      <c r="E4997" t="s">
        <v>6</v>
      </c>
      <c r="F4997" s="19">
        <v>4.1666666666666664E-2</v>
      </c>
      <c r="G4997" s="25">
        <v>1</v>
      </c>
      <c r="H4997" s="19" t="str">
        <f t="shared" si="88"/>
        <v>Veterans Bridge Toward Va Beach Non-Summer Saturday 1</v>
      </c>
      <c r="I4997" s="14">
        <f>+Veterans!H33</f>
        <v>73</v>
      </c>
    </row>
    <row r="4998" spans="1:9" x14ac:dyDescent="0.25">
      <c r="A4998" t="s">
        <v>331</v>
      </c>
      <c r="B4998" t="s">
        <v>56</v>
      </c>
      <c r="C4998" t="s">
        <v>81</v>
      </c>
      <c r="D4998" t="s">
        <v>12</v>
      </c>
      <c r="E4998" t="s">
        <v>6</v>
      </c>
      <c r="F4998" s="19">
        <v>8.3333333333333329E-2</v>
      </c>
      <c r="G4998" s="25">
        <v>2</v>
      </c>
      <c r="H4998" s="19" t="str">
        <f t="shared" si="88"/>
        <v>Veterans Bridge Toward Va Beach Non-Summer Saturday 2</v>
      </c>
      <c r="I4998" s="11">
        <f>+Veterans!H34</f>
        <v>52.458333333333336</v>
      </c>
    </row>
    <row r="4999" spans="1:9" x14ac:dyDescent="0.25">
      <c r="A4999" t="s">
        <v>331</v>
      </c>
      <c r="B4999" t="s">
        <v>56</v>
      </c>
      <c r="C4999" t="s">
        <v>81</v>
      </c>
      <c r="D4999" t="s">
        <v>12</v>
      </c>
      <c r="E4999" t="s">
        <v>6</v>
      </c>
      <c r="F4999" s="19">
        <v>0.125</v>
      </c>
      <c r="G4999" s="25">
        <v>3</v>
      </c>
      <c r="H4999" s="19" t="str">
        <f t="shared" si="88"/>
        <v>Veterans Bridge Toward Va Beach Non-Summer Saturday 3</v>
      </c>
      <c r="I4999" s="14">
        <f>+Veterans!H35</f>
        <v>52.541666666666664</v>
      </c>
    </row>
    <row r="5000" spans="1:9" x14ac:dyDescent="0.25">
      <c r="A5000" t="s">
        <v>331</v>
      </c>
      <c r="B5000" t="s">
        <v>56</v>
      </c>
      <c r="C5000" t="s">
        <v>81</v>
      </c>
      <c r="D5000" t="s">
        <v>12</v>
      </c>
      <c r="E5000" t="s">
        <v>6</v>
      </c>
      <c r="F5000" s="19">
        <v>0.16666666666666699</v>
      </c>
      <c r="G5000" s="25">
        <v>4</v>
      </c>
      <c r="H5000" s="19" t="str">
        <f t="shared" si="88"/>
        <v>Veterans Bridge Toward Va Beach Non-Summer Saturday 4</v>
      </c>
      <c r="I5000" s="11">
        <f>+Veterans!H36</f>
        <v>70.625</v>
      </c>
    </row>
    <row r="5001" spans="1:9" x14ac:dyDescent="0.25">
      <c r="A5001" t="s">
        <v>331</v>
      </c>
      <c r="B5001" t="s">
        <v>56</v>
      </c>
      <c r="C5001" t="s">
        <v>81</v>
      </c>
      <c r="D5001" t="s">
        <v>12</v>
      </c>
      <c r="E5001" t="s">
        <v>6</v>
      </c>
      <c r="F5001" s="19">
        <v>0.20833333333333301</v>
      </c>
      <c r="G5001" s="25">
        <v>5</v>
      </c>
      <c r="H5001" s="19" t="str">
        <f t="shared" si="88"/>
        <v>Veterans Bridge Toward Va Beach Non-Summer Saturday 5</v>
      </c>
      <c r="I5001" s="14">
        <f>+Veterans!H37</f>
        <v>191.08333333333334</v>
      </c>
    </row>
    <row r="5002" spans="1:9" x14ac:dyDescent="0.25">
      <c r="A5002" t="s">
        <v>331</v>
      </c>
      <c r="B5002" t="s">
        <v>56</v>
      </c>
      <c r="C5002" t="s">
        <v>81</v>
      </c>
      <c r="D5002" t="s">
        <v>12</v>
      </c>
      <c r="E5002" t="s">
        <v>6</v>
      </c>
      <c r="F5002" s="19">
        <v>0.25</v>
      </c>
      <c r="G5002" s="25">
        <v>6</v>
      </c>
      <c r="H5002" s="19" t="str">
        <f t="shared" si="88"/>
        <v>Veterans Bridge Toward Va Beach Non-Summer Saturday 6</v>
      </c>
      <c r="I5002" s="11">
        <f>+Veterans!H38</f>
        <v>355.83333333333337</v>
      </c>
    </row>
    <row r="5003" spans="1:9" x14ac:dyDescent="0.25">
      <c r="A5003" t="s">
        <v>331</v>
      </c>
      <c r="B5003" t="s">
        <v>56</v>
      </c>
      <c r="C5003" t="s">
        <v>81</v>
      </c>
      <c r="D5003" t="s">
        <v>12</v>
      </c>
      <c r="E5003" t="s">
        <v>6</v>
      </c>
      <c r="F5003" s="19">
        <v>0.29166666666666702</v>
      </c>
      <c r="G5003" s="25">
        <v>7</v>
      </c>
      <c r="H5003" s="19" t="str">
        <f t="shared" si="88"/>
        <v>Veterans Bridge Toward Va Beach Non-Summer Saturday 7</v>
      </c>
      <c r="I5003" s="14">
        <f>+Veterans!H39</f>
        <v>489.83333333333337</v>
      </c>
    </row>
    <row r="5004" spans="1:9" x14ac:dyDescent="0.25">
      <c r="A5004" t="s">
        <v>331</v>
      </c>
      <c r="B5004" t="s">
        <v>56</v>
      </c>
      <c r="C5004" t="s">
        <v>81</v>
      </c>
      <c r="D5004" t="s">
        <v>12</v>
      </c>
      <c r="E5004" t="s">
        <v>6</v>
      </c>
      <c r="F5004" s="19">
        <v>0.33333333333333298</v>
      </c>
      <c r="G5004" s="25">
        <v>8</v>
      </c>
      <c r="H5004" s="19" t="str">
        <f t="shared" si="88"/>
        <v>Veterans Bridge Toward Va Beach Non-Summer Saturday 8</v>
      </c>
      <c r="I5004" s="11">
        <f>+Veterans!H40</f>
        <v>661.875</v>
      </c>
    </row>
    <row r="5005" spans="1:9" x14ac:dyDescent="0.25">
      <c r="A5005" t="s">
        <v>331</v>
      </c>
      <c r="B5005" t="s">
        <v>56</v>
      </c>
      <c r="C5005" t="s">
        <v>81</v>
      </c>
      <c r="D5005" t="s">
        <v>12</v>
      </c>
      <c r="E5005" t="s">
        <v>6</v>
      </c>
      <c r="F5005" s="19">
        <v>0.375</v>
      </c>
      <c r="G5005" s="25">
        <v>9</v>
      </c>
      <c r="H5005" s="19" t="str">
        <f t="shared" si="88"/>
        <v>Veterans Bridge Toward Va Beach Non-Summer Saturday 9</v>
      </c>
      <c r="I5005" s="14">
        <f>+Veterans!H41</f>
        <v>801.70833333333326</v>
      </c>
    </row>
    <row r="5006" spans="1:9" x14ac:dyDescent="0.25">
      <c r="A5006" t="s">
        <v>331</v>
      </c>
      <c r="B5006" t="s">
        <v>56</v>
      </c>
      <c r="C5006" t="s">
        <v>81</v>
      </c>
      <c r="D5006" t="s">
        <v>12</v>
      </c>
      <c r="E5006" t="s">
        <v>6</v>
      </c>
      <c r="F5006" s="19">
        <v>0.41666666666666702</v>
      </c>
      <c r="G5006" s="25">
        <v>10</v>
      </c>
      <c r="H5006" s="19" t="str">
        <f t="shared" si="88"/>
        <v>Veterans Bridge Toward Va Beach Non-Summer Saturday 10</v>
      </c>
      <c r="I5006" s="11">
        <f>+Veterans!H42</f>
        <v>877.70833333333337</v>
      </c>
    </row>
    <row r="5007" spans="1:9" x14ac:dyDescent="0.25">
      <c r="A5007" t="s">
        <v>331</v>
      </c>
      <c r="B5007" t="s">
        <v>56</v>
      </c>
      <c r="C5007" t="s">
        <v>81</v>
      </c>
      <c r="D5007" t="s">
        <v>12</v>
      </c>
      <c r="E5007" t="s">
        <v>6</v>
      </c>
      <c r="F5007" s="19">
        <v>0.45833333333333298</v>
      </c>
      <c r="G5007" s="25">
        <v>11</v>
      </c>
      <c r="H5007" s="19" t="str">
        <f t="shared" si="88"/>
        <v>Veterans Bridge Toward Va Beach Non-Summer Saturday 11</v>
      </c>
      <c r="I5007" s="14">
        <f>+Veterans!H43</f>
        <v>951.95833333333337</v>
      </c>
    </row>
    <row r="5008" spans="1:9" x14ac:dyDescent="0.25">
      <c r="A5008" t="s">
        <v>331</v>
      </c>
      <c r="B5008" t="s">
        <v>56</v>
      </c>
      <c r="C5008" t="s">
        <v>81</v>
      </c>
      <c r="D5008" t="s">
        <v>12</v>
      </c>
      <c r="E5008" t="s">
        <v>6</v>
      </c>
      <c r="F5008" s="19">
        <v>0.5</v>
      </c>
      <c r="G5008" s="25">
        <v>12</v>
      </c>
      <c r="H5008" s="19" t="str">
        <f t="shared" si="88"/>
        <v>Veterans Bridge Toward Va Beach Non-Summer Saturday 12</v>
      </c>
      <c r="I5008" s="11">
        <f>+Veterans!H44</f>
        <v>960.16666666666663</v>
      </c>
    </row>
    <row r="5009" spans="1:9" x14ac:dyDescent="0.25">
      <c r="A5009" t="s">
        <v>331</v>
      </c>
      <c r="B5009" t="s">
        <v>56</v>
      </c>
      <c r="C5009" t="s">
        <v>81</v>
      </c>
      <c r="D5009" t="s">
        <v>12</v>
      </c>
      <c r="E5009" t="s">
        <v>6</v>
      </c>
      <c r="F5009" s="19">
        <v>0.54166666666666696</v>
      </c>
      <c r="G5009" s="25">
        <v>13</v>
      </c>
      <c r="H5009" s="19" t="str">
        <f t="shared" si="88"/>
        <v>Veterans Bridge Toward Va Beach Non-Summer Saturday 13</v>
      </c>
      <c r="I5009" s="14">
        <f>+Veterans!H45</f>
        <v>919.66666666666674</v>
      </c>
    </row>
    <row r="5010" spans="1:9" x14ac:dyDescent="0.25">
      <c r="A5010" t="s">
        <v>331</v>
      </c>
      <c r="B5010" t="s">
        <v>56</v>
      </c>
      <c r="C5010" t="s">
        <v>81</v>
      </c>
      <c r="D5010" t="s">
        <v>12</v>
      </c>
      <c r="E5010" t="s">
        <v>6</v>
      </c>
      <c r="F5010" s="19">
        <v>0.58333333333333304</v>
      </c>
      <c r="G5010" s="25">
        <v>14</v>
      </c>
      <c r="H5010" s="19" t="str">
        <f t="shared" si="88"/>
        <v>Veterans Bridge Toward Va Beach Non-Summer Saturday 14</v>
      </c>
      <c r="I5010" s="11">
        <f>+Veterans!H46</f>
        <v>891.16666666666663</v>
      </c>
    </row>
    <row r="5011" spans="1:9" x14ac:dyDescent="0.25">
      <c r="A5011" t="s">
        <v>331</v>
      </c>
      <c r="B5011" t="s">
        <v>56</v>
      </c>
      <c r="C5011" t="s">
        <v>81</v>
      </c>
      <c r="D5011" t="s">
        <v>12</v>
      </c>
      <c r="E5011" t="s">
        <v>6</v>
      </c>
      <c r="F5011" s="19">
        <v>0.625</v>
      </c>
      <c r="G5011" s="25">
        <v>15</v>
      </c>
      <c r="H5011" s="19" t="str">
        <f t="shared" si="88"/>
        <v>Veterans Bridge Toward Va Beach Non-Summer Saturday 15</v>
      </c>
      <c r="I5011" s="14">
        <f>+Veterans!H47</f>
        <v>883.41666666666674</v>
      </c>
    </row>
    <row r="5012" spans="1:9" x14ac:dyDescent="0.25">
      <c r="A5012" t="s">
        <v>331</v>
      </c>
      <c r="B5012" t="s">
        <v>56</v>
      </c>
      <c r="C5012" t="s">
        <v>81</v>
      </c>
      <c r="D5012" t="s">
        <v>12</v>
      </c>
      <c r="E5012" t="s">
        <v>6</v>
      </c>
      <c r="F5012" s="19">
        <v>0.66666666666666696</v>
      </c>
      <c r="G5012" s="25">
        <v>16</v>
      </c>
      <c r="H5012" s="19" t="str">
        <f t="shared" si="88"/>
        <v>Veterans Bridge Toward Va Beach Non-Summer Saturday 16</v>
      </c>
      <c r="I5012" s="11">
        <f>+Veterans!H48</f>
        <v>839.625</v>
      </c>
    </row>
    <row r="5013" spans="1:9" x14ac:dyDescent="0.25">
      <c r="A5013" t="s">
        <v>331</v>
      </c>
      <c r="B5013" t="s">
        <v>56</v>
      </c>
      <c r="C5013" t="s">
        <v>81</v>
      </c>
      <c r="D5013" t="s">
        <v>12</v>
      </c>
      <c r="E5013" t="s">
        <v>6</v>
      </c>
      <c r="F5013" s="19">
        <v>0.70833333333333304</v>
      </c>
      <c r="G5013" s="25">
        <v>17</v>
      </c>
      <c r="H5013" s="19" t="str">
        <f t="shared" si="88"/>
        <v>Veterans Bridge Toward Va Beach Non-Summer Saturday 17</v>
      </c>
      <c r="I5013" s="14">
        <f>+Veterans!H49</f>
        <v>836.83333333333337</v>
      </c>
    </row>
    <row r="5014" spans="1:9" x14ac:dyDescent="0.25">
      <c r="A5014" t="s">
        <v>331</v>
      </c>
      <c r="B5014" t="s">
        <v>56</v>
      </c>
      <c r="C5014" t="s">
        <v>81</v>
      </c>
      <c r="D5014" t="s">
        <v>12</v>
      </c>
      <c r="E5014" t="s">
        <v>6</v>
      </c>
      <c r="F5014" s="19">
        <v>0.75</v>
      </c>
      <c r="G5014" s="25">
        <v>18</v>
      </c>
      <c r="H5014" s="19" t="str">
        <f t="shared" si="88"/>
        <v>Veterans Bridge Toward Va Beach Non-Summer Saturday 18</v>
      </c>
      <c r="I5014" s="11">
        <f>+Veterans!H50</f>
        <v>763.08333333333326</v>
      </c>
    </row>
    <row r="5015" spans="1:9" x14ac:dyDescent="0.25">
      <c r="A5015" t="s">
        <v>331</v>
      </c>
      <c r="B5015" t="s">
        <v>56</v>
      </c>
      <c r="C5015" t="s">
        <v>81</v>
      </c>
      <c r="D5015" t="s">
        <v>12</v>
      </c>
      <c r="E5015" t="s">
        <v>6</v>
      </c>
      <c r="F5015" s="19">
        <v>0.79166666666666696</v>
      </c>
      <c r="G5015" s="25">
        <v>19</v>
      </c>
      <c r="H5015" s="19" t="str">
        <f t="shared" si="88"/>
        <v>Veterans Bridge Toward Va Beach Non-Summer Saturday 19</v>
      </c>
      <c r="I5015" s="14">
        <f>+Veterans!H51</f>
        <v>586.29166666666674</v>
      </c>
    </row>
    <row r="5016" spans="1:9" x14ac:dyDescent="0.25">
      <c r="A5016" t="s">
        <v>331</v>
      </c>
      <c r="B5016" t="s">
        <v>56</v>
      </c>
      <c r="C5016" t="s">
        <v>81</v>
      </c>
      <c r="D5016" t="s">
        <v>12</v>
      </c>
      <c r="E5016" t="s">
        <v>6</v>
      </c>
      <c r="F5016" s="19">
        <v>0.83333333333333304</v>
      </c>
      <c r="G5016" s="25">
        <v>20</v>
      </c>
      <c r="H5016" s="19" t="str">
        <f t="shared" si="88"/>
        <v>Veterans Bridge Toward Va Beach Non-Summer Saturday 20</v>
      </c>
      <c r="I5016" s="11">
        <f>+Veterans!H52</f>
        <v>455.20833333333331</v>
      </c>
    </row>
    <row r="5017" spans="1:9" x14ac:dyDescent="0.25">
      <c r="A5017" t="s">
        <v>331</v>
      </c>
      <c r="B5017" t="s">
        <v>56</v>
      </c>
      <c r="C5017" t="s">
        <v>81</v>
      </c>
      <c r="D5017" t="s">
        <v>12</v>
      </c>
      <c r="E5017" t="s">
        <v>6</v>
      </c>
      <c r="F5017" s="19">
        <v>0.875</v>
      </c>
      <c r="G5017" s="25">
        <v>21</v>
      </c>
      <c r="H5017" s="19" t="str">
        <f t="shared" si="88"/>
        <v>Veterans Bridge Toward Va Beach Non-Summer Saturday 21</v>
      </c>
      <c r="I5017" s="14">
        <f>+Veterans!H53</f>
        <v>378.41666666666669</v>
      </c>
    </row>
    <row r="5018" spans="1:9" x14ac:dyDescent="0.25">
      <c r="A5018" t="s">
        <v>331</v>
      </c>
      <c r="B5018" t="s">
        <v>56</v>
      </c>
      <c r="C5018" t="s">
        <v>81</v>
      </c>
      <c r="D5018" t="s">
        <v>12</v>
      </c>
      <c r="E5018" t="s">
        <v>6</v>
      </c>
      <c r="F5018" s="19">
        <v>0.91666666666666696</v>
      </c>
      <c r="G5018" s="25">
        <v>22</v>
      </c>
      <c r="H5018" s="19" t="str">
        <f t="shared" si="88"/>
        <v>Veterans Bridge Toward Va Beach Non-Summer Saturday 22</v>
      </c>
      <c r="I5018" s="11">
        <f>+Veterans!H54</f>
        <v>301.25</v>
      </c>
    </row>
    <row r="5019" spans="1:9" ht="15.75" thickBot="1" x14ac:dyDescent="0.3">
      <c r="A5019" t="s">
        <v>331</v>
      </c>
      <c r="B5019" t="s">
        <v>56</v>
      </c>
      <c r="C5019" t="s">
        <v>81</v>
      </c>
      <c r="D5019" t="s">
        <v>12</v>
      </c>
      <c r="E5019" t="s">
        <v>6</v>
      </c>
      <c r="F5019" s="19">
        <v>0.95833333333333304</v>
      </c>
      <c r="G5019" s="25">
        <v>23</v>
      </c>
      <c r="H5019" s="19" t="str">
        <f t="shared" si="88"/>
        <v>Veterans Bridge Toward Va Beach Non-Summer Saturday 23</v>
      </c>
      <c r="I5019" s="16">
        <f>+Veterans!H55</f>
        <v>223.83333333333334</v>
      </c>
    </row>
    <row r="5020" spans="1:9" x14ac:dyDescent="0.25">
      <c r="A5020" t="s">
        <v>331</v>
      </c>
      <c r="B5020" t="s">
        <v>56</v>
      </c>
      <c r="C5020" t="s">
        <v>81</v>
      </c>
      <c r="D5020" t="s">
        <v>12</v>
      </c>
      <c r="E5020" t="s">
        <v>7</v>
      </c>
      <c r="F5020" s="19">
        <v>0</v>
      </c>
      <c r="G5020" s="25">
        <v>0</v>
      </c>
      <c r="H5020" s="19" t="str">
        <f t="shared" si="88"/>
        <v>Veterans Bridge Toward Va Beach Non-Summer Sunday 0</v>
      </c>
      <c r="I5020" s="13">
        <f>+Veterans!I32</f>
        <v>123.16666666666666</v>
      </c>
    </row>
    <row r="5021" spans="1:9" x14ac:dyDescent="0.25">
      <c r="A5021" t="s">
        <v>331</v>
      </c>
      <c r="B5021" t="s">
        <v>56</v>
      </c>
      <c r="C5021" t="s">
        <v>81</v>
      </c>
      <c r="D5021" t="s">
        <v>12</v>
      </c>
      <c r="E5021" t="s">
        <v>7</v>
      </c>
      <c r="F5021" s="19">
        <v>4.1666666666666664E-2</v>
      </c>
      <c r="G5021" s="25">
        <v>1</v>
      </c>
      <c r="H5021" s="19" t="str">
        <f t="shared" si="88"/>
        <v>Veterans Bridge Toward Va Beach Non-Summer Sunday 1</v>
      </c>
      <c r="I5021" s="15">
        <f>+Veterans!I33</f>
        <v>89.291666666666671</v>
      </c>
    </row>
    <row r="5022" spans="1:9" x14ac:dyDescent="0.25">
      <c r="A5022" t="s">
        <v>331</v>
      </c>
      <c r="B5022" t="s">
        <v>56</v>
      </c>
      <c r="C5022" t="s">
        <v>81</v>
      </c>
      <c r="D5022" t="s">
        <v>12</v>
      </c>
      <c r="E5022" t="s">
        <v>7</v>
      </c>
      <c r="F5022" s="19">
        <v>8.3333333333333329E-2</v>
      </c>
      <c r="G5022" s="25">
        <v>2</v>
      </c>
      <c r="H5022" s="19" t="str">
        <f t="shared" si="88"/>
        <v>Veterans Bridge Toward Va Beach Non-Summer Sunday 2</v>
      </c>
      <c r="I5022" s="13">
        <f>+Veterans!I34</f>
        <v>55</v>
      </c>
    </row>
    <row r="5023" spans="1:9" x14ac:dyDescent="0.25">
      <c r="A5023" t="s">
        <v>331</v>
      </c>
      <c r="B5023" t="s">
        <v>56</v>
      </c>
      <c r="C5023" t="s">
        <v>81</v>
      </c>
      <c r="D5023" t="s">
        <v>12</v>
      </c>
      <c r="E5023" t="s">
        <v>7</v>
      </c>
      <c r="F5023" s="19">
        <v>0.125</v>
      </c>
      <c r="G5023" s="25">
        <v>3</v>
      </c>
      <c r="H5023" s="19" t="str">
        <f t="shared" si="88"/>
        <v>Veterans Bridge Toward Va Beach Non-Summer Sunday 3</v>
      </c>
      <c r="I5023" s="15">
        <f>+Veterans!I35</f>
        <v>43.666666666666664</v>
      </c>
    </row>
    <row r="5024" spans="1:9" x14ac:dyDescent="0.25">
      <c r="A5024" t="s">
        <v>331</v>
      </c>
      <c r="B5024" t="s">
        <v>56</v>
      </c>
      <c r="C5024" t="s">
        <v>81</v>
      </c>
      <c r="D5024" t="s">
        <v>12</v>
      </c>
      <c r="E5024" t="s">
        <v>7</v>
      </c>
      <c r="F5024" s="19">
        <v>0.16666666666666699</v>
      </c>
      <c r="G5024" s="25">
        <v>4</v>
      </c>
      <c r="H5024" s="19" t="str">
        <f t="shared" si="88"/>
        <v>Veterans Bridge Toward Va Beach Non-Summer Sunday 4</v>
      </c>
      <c r="I5024" s="13">
        <f>+Veterans!I36</f>
        <v>55.125</v>
      </c>
    </row>
    <row r="5025" spans="1:9" x14ac:dyDescent="0.25">
      <c r="A5025" t="s">
        <v>331</v>
      </c>
      <c r="B5025" t="s">
        <v>56</v>
      </c>
      <c r="C5025" t="s">
        <v>81</v>
      </c>
      <c r="D5025" t="s">
        <v>12</v>
      </c>
      <c r="E5025" t="s">
        <v>7</v>
      </c>
      <c r="F5025" s="19">
        <v>0.20833333333333301</v>
      </c>
      <c r="G5025" s="25">
        <v>5</v>
      </c>
      <c r="H5025" s="19" t="str">
        <f t="shared" si="88"/>
        <v>Veterans Bridge Toward Va Beach Non-Summer Sunday 5</v>
      </c>
      <c r="I5025" s="15">
        <f>+Veterans!I37</f>
        <v>126.83333333333331</v>
      </c>
    </row>
    <row r="5026" spans="1:9" x14ac:dyDescent="0.25">
      <c r="A5026" t="s">
        <v>331</v>
      </c>
      <c r="B5026" t="s">
        <v>56</v>
      </c>
      <c r="C5026" t="s">
        <v>81</v>
      </c>
      <c r="D5026" t="s">
        <v>12</v>
      </c>
      <c r="E5026" t="s">
        <v>7</v>
      </c>
      <c r="F5026" s="19">
        <v>0.25</v>
      </c>
      <c r="G5026" s="25">
        <v>6</v>
      </c>
      <c r="H5026" s="19" t="str">
        <f t="shared" si="88"/>
        <v>Veterans Bridge Toward Va Beach Non-Summer Sunday 6</v>
      </c>
      <c r="I5026" s="13">
        <f>+Veterans!I38</f>
        <v>209.875</v>
      </c>
    </row>
    <row r="5027" spans="1:9" x14ac:dyDescent="0.25">
      <c r="A5027" t="s">
        <v>331</v>
      </c>
      <c r="B5027" t="s">
        <v>56</v>
      </c>
      <c r="C5027" t="s">
        <v>81</v>
      </c>
      <c r="D5027" t="s">
        <v>12</v>
      </c>
      <c r="E5027" t="s">
        <v>7</v>
      </c>
      <c r="F5027" s="19">
        <v>0.29166666666666702</v>
      </c>
      <c r="G5027" s="25">
        <v>7</v>
      </c>
      <c r="H5027" s="19" t="str">
        <f t="shared" si="88"/>
        <v>Veterans Bridge Toward Va Beach Non-Summer Sunday 7</v>
      </c>
      <c r="I5027" s="15">
        <f>+Veterans!I39</f>
        <v>285.04166666666669</v>
      </c>
    </row>
    <row r="5028" spans="1:9" x14ac:dyDescent="0.25">
      <c r="A5028" t="s">
        <v>331</v>
      </c>
      <c r="B5028" t="s">
        <v>56</v>
      </c>
      <c r="C5028" t="s">
        <v>81</v>
      </c>
      <c r="D5028" t="s">
        <v>12</v>
      </c>
      <c r="E5028" t="s">
        <v>7</v>
      </c>
      <c r="F5028" s="19">
        <v>0.33333333333333298</v>
      </c>
      <c r="G5028" s="25">
        <v>8</v>
      </c>
      <c r="H5028" s="19" t="str">
        <f t="shared" si="88"/>
        <v>Veterans Bridge Toward Va Beach Non-Summer Sunday 8</v>
      </c>
      <c r="I5028" s="13">
        <f>+Veterans!I40</f>
        <v>411.625</v>
      </c>
    </row>
    <row r="5029" spans="1:9" x14ac:dyDescent="0.25">
      <c r="A5029" t="s">
        <v>331</v>
      </c>
      <c r="B5029" t="s">
        <v>56</v>
      </c>
      <c r="C5029" t="s">
        <v>81</v>
      </c>
      <c r="D5029" t="s">
        <v>12</v>
      </c>
      <c r="E5029" t="s">
        <v>7</v>
      </c>
      <c r="F5029" s="19">
        <v>0.375</v>
      </c>
      <c r="G5029" s="25">
        <v>9</v>
      </c>
      <c r="H5029" s="19" t="str">
        <f t="shared" ref="H5029:H5043" si="89">+CONCATENATE(A5029," ",C5029," ",D5029," ",E5029," ",G5029)</f>
        <v>Veterans Bridge Toward Va Beach Non-Summer Sunday 9</v>
      </c>
      <c r="I5029" s="15">
        <f>+Veterans!I41</f>
        <v>615.08333333333337</v>
      </c>
    </row>
    <row r="5030" spans="1:9" x14ac:dyDescent="0.25">
      <c r="A5030" t="s">
        <v>331</v>
      </c>
      <c r="B5030" t="s">
        <v>56</v>
      </c>
      <c r="C5030" t="s">
        <v>81</v>
      </c>
      <c r="D5030" t="s">
        <v>12</v>
      </c>
      <c r="E5030" t="s">
        <v>7</v>
      </c>
      <c r="F5030" s="19">
        <v>0.41666666666666702</v>
      </c>
      <c r="G5030" s="25">
        <v>10</v>
      </c>
      <c r="H5030" s="19" t="str">
        <f t="shared" si="89"/>
        <v>Veterans Bridge Toward Va Beach Non-Summer Sunday 10</v>
      </c>
      <c r="I5030" s="13">
        <f>+Veterans!I42</f>
        <v>879.83333333333326</v>
      </c>
    </row>
    <row r="5031" spans="1:9" x14ac:dyDescent="0.25">
      <c r="A5031" t="s">
        <v>331</v>
      </c>
      <c r="B5031" t="s">
        <v>56</v>
      </c>
      <c r="C5031" t="s">
        <v>81</v>
      </c>
      <c r="D5031" t="s">
        <v>12</v>
      </c>
      <c r="E5031" t="s">
        <v>7</v>
      </c>
      <c r="F5031" s="19">
        <v>0.45833333333333298</v>
      </c>
      <c r="G5031" s="25">
        <v>11</v>
      </c>
      <c r="H5031" s="19" t="str">
        <f t="shared" si="89"/>
        <v>Veterans Bridge Toward Va Beach Non-Summer Sunday 11</v>
      </c>
      <c r="I5031" s="15">
        <f>+Veterans!I43</f>
        <v>788.29166666666674</v>
      </c>
    </row>
    <row r="5032" spans="1:9" x14ac:dyDescent="0.25">
      <c r="A5032" t="s">
        <v>331</v>
      </c>
      <c r="B5032" t="s">
        <v>56</v>
      </c>
      <c r="C5032" t="s">
        <v>81</v>
      </c>
      <c r="D5032" t="s">
        <v>12</v>
      </c>
      <c r="E5032" t="s">
        <v>7</v>
      </c>
      <c r="F5032" s="19">
        <v>0.5</v>
      </c>
      <c r="G5032" s="25">
        <v>12</v>
      </c>
      <c r="H5032" s="19" t="str">
        <f t="shared" si="89"/>
        <v>Veterans Bridge Toward Va Beach Non-Summer Sunday 12</v>
      </c>
      <c r="I5032" s="13">
        <f>+Veterans!I44</f>
        <v>1058.7083333333333</v>
      </c>
    </row>
    <row r="5033" spans="1:9" x14ac:dyDescent="0.25">
      <c r="A5033" t="s">
        <v>331</v>
      </c>
      <c r="B5033" t="s">
        <v>56</v>
      </c>
      <c r="C5033" t="s">
        <v>81</v>
      </c>
      <c r="D5033" t="s">
        <v>12</v>
      </c>
      <c r="E5033" t="s">
        <v>7</v>
      </c>
      <c r="F5033" s="19">
        <v>0.54166666666666696</v>
      </c>
      <c r="G5033" s="25">
        <v>13</v>
      </c>
      <c r="H5033" s="19" t="str">
        <f t="shared" si="89"/>
        <v>Veterans Bridge Toward Va Beach Non-Summer Sunday 13</v>
      </c>
      <c r="I5033" s="15">
        <f>+Veterans!I45</f>
        <v>941.41666666666663</v>
      </c>
    </row>
    <row r="5034" spans="1:9" x14ac:dyDescent="0.25">
      <c r="A5034" t="s">
        <v>331</v>
      </c>
      <c r="B5034" t="s">
        <v>56</v>
      </c>
      <c r="C5034" t="s">
        <v>81</v>
      </c>
      <c r="D5034" t="s">
        <v>12</v>
      </c>
      <c r="E5034" t="s">
        <v>7</v>
      </c>
      <c r="F5034" s="19">
        <v>0.58333333333333304</v>
      </c>
      <c r="G5034" s="25">
        <v>14</v>
      </c>
      <c r="H5034" s="19" t="str">
        <f t="shared" si="89"/>
        <v>Veterans Bridge Toward Va Beach Non-Summer Sunday 14</v>
      </c>
      <c r="I5034" s="13">
        <f>+Veterans!I46</f>
        <v>840.58333333333337</v>
      </c>
    </row>
    <row r="5035" spans="1:9" x14ac:dyDescent="0.25">
      <c r="A5035" t="s">
        <v>331</v>
      </c>
      <c r="B5035" t="s">
        <v>56</v>
      </c>
      <c r="C5035" t="s">
        <v>81</v>
      </c>
      <c r="D5035" t="s">
        <v>12</v>
      </c>
      <c r="E5035" t="s">
        <v>7</v>
      </c>
      <c r="F5035" s="19">
        <v>0.625</v>
      </c>
      <c r="G5035" s="25">
        <v>15</v>
      </c>
      <c r="H5035" s="19" t="str">
        <f t="shared" si="89"/>
        <v>Veterans Bridge Toward Va Beach Non-Summer Sunday 15</v>
      </c>
      <c r="I5035" s="15">
        <f>+Veterans!I47</f>
        <v>776.25</v>
      </c>
    </row>
    <row r="5036" spans="1:9" x14ac:dyDescent="0.25">
      <c r="A5036" t="s">
        <v>331</v>
      </c>
      <c r="B5036" t="s">
        <v>56</v>
      </c>
      <c r="C5036" t="s">
        <v>81</v>
      </c>
      <c r="D5036" t="s">
        <v>12</v>
      </c>
      <c r="E5036" t="s">
        <v>7</v>
      </c>
      <c r="F5036" s="19">
        <v>0.66666666666666696</v>
      </c>
      <c r="G5036" s="25">
        <v>16</v>
      </c>
      <c r="H5036" s="19" t="str">
        <f t="shared" si="89"/>
        <v>Veterans Bridge Toward Va Beach Non-Summer Sunday 16</v>
      </c>
      <c r="I5036" s="13">
        <f>+Veterans!I48</f>
        <v>748.875</v>
      </c>
    </row>
    <row r="5037" spans="1:9" x14ac:dyDescent="0.25">
      <c r="A5037" t="s">
        <v>331</v>
      </c>
      <c r="B5037" t="s">
        <v>56</v>
      </c>
      <c r="C5037" t="s">
        <v>81</v>
      </c>
      <c r="D5037" t="s">
        <v>12</v>
      </c>
      <c r="E5037" t="s">
        <v>7</v>
      </c>
      <c r="F5037" s="19">
        <v>0.70833333333333304</v>
      </c>
      <c r="G5037" s="25">
        <v>17</v>
      </c>
      <c r="H5037" s="19" t="str">
        <f t="shared" si="89"/>
        <v>Veterans Bridge Toward Va Beach Non-Summer Sunday 17</v>
      </c>
      <c r="I5037" s="15">
        <f>+Veterans!I49</f>
        <v>728.91666666666674</v>
      </c>
    </row>
    <row r="5038" spans="1:9" x14ac:dyDescent="0.25">
      <c r="A5038" t="s">
        <v>331</v>
      </c>
      <c r="B5038" t="s">
        <v>56</v>
      </c>
      <c r="C5038" t="s">
        <v>81</v>
      </c>
      <c r="D5038" t="s">
        <v>12</v>
      </c>
      <c r="E5038" t="s">
        <v>7</v>
      </c>
      <c r="F5038" s="19">
        <v>0.75</v>
      </c>
      <c r="G5038" s="25">
        <v>18</v>
      </c>
      <c r="H5038" s="19" t="str">
        <f t="shared" si="89"/>
        <v>Veterans Bridge Toward Va Beach Non-Summer Sunday 18</v>
      </c>
      <c r="I5038" s="13">
        <f>+Veterans!I50</f>
        <v>590.16666666666663</v>
      </c>
    </row>
    <row r="5039" spans="1:9" x14ac:dyDescent="0.25">
      <c r="A5039" t="s">
        <v>331</v>
      </c>
      <c r="B5039" t="s">
        <v>56</v>
      </c>
      <c r="C5039" t="s">
        <v>81</v>
      </c>
      <c r="D5039" t="s">
        <v>12</v>
      </c>
      <c r="E5039" t="s">
        <v>7</v>
      </c>
      <c r="F5039" s="19">
        <v>0.79166666666666696</v>
      </c>
      <c r="G5039" s="25">
        <v>19</v>
      </c>
      <c r="H5039" s="19" t="str">
        <f t="shared" si="89"/>
        <v>Veterans Bridge Toward Va Beach Non-Summer Sunday 19</v>
      </c>
      <c r="I5039" s="15">
        <f>+Veterans!I51</f>
        <v>499.375</v>
      </c>
    </row>
    <row r="5040" spans="1:9" x14ac:dyDescent="0.25">
      <c r="A5040" t="s">
        <v>331</v>
      </c>
      <c r="B5040" t="s">
        <v>56</v>
      </c>
      <c r="C5040" t="s">
        <v>81</v>
      </c>
      <c r="D5040" t="s">
        <v>12</v>
      </c>
      <c r="E5040" t="s">
        <v>7</v>
      </c>
      <c r="F5040" s="19">
        <v>0.83333333333333304</v>
      </c>
      <c r="G5040" s="25">
        <v>20</v>
      </c>
      <c r="H5040" s="19" t="str">
        <f t="shared" si="89"/>
        <v>Veterans Bridge Toward Va Beach Non-Summer Sunday 20</v>
      </c>
      <c r="I5040" s="13">
        <f>+Veterans!I52</f>
        <v>417.83333333333331</v>
      </c>
    </row>
    <row r="5041" spans="1:9" x14ac:dyDescent="0.25">
      <c r="A5041" t="s">
        <v>331</v>
      </c>
      <c r="B5041" t="s">
        <v>56</v>
      </c>
      <c r="C5041" t="s">
        <v>81</v>
      </c>
      <c r="D5041" t="s">
        <v>12</v>
      </c>
      <c r="E5041" t="s">
        <v>7</v>
      </c>
      <c r="F5041" s="19">
        <v>0.875</v>
      </c>
      <c r="G5041" s="25">
        <v>21</v>
      </c>
      <c r="H5041" s="19" t="str">
        <f t="shared" si="89"/>
        <v>Veterans Bridge Toward Va Beach Non-Summer Sunday 21</v>
      </c>
      <c r="I5041" s="15">
        <f>+Veterans!I53</f>
        <v>307.70833333333331</v>
      </c>
    </row>
    <row r="5042" spans="1:9" x14ac:dyDescent="0.25">
      <c r="A5042" t="s">
        <v>331</v>
      </c>
      <c r="B5042" t="s">
        <v>56</v>
      </c>
      <c r="C5042" t="s">
        <v>81</v>
      </c>
      <c r="D5042" t="s">
        <v>12</v>
      </c>
      <c r="E5042" t="s">
        <v>7</v>
      </c>
      <c r="F5042" s="19">
        <v>0.91666666666666696</v>
      </c>
      <c r="G5042" s="25">
        <v>22</v>
      </c>
      <c r="H5042" s="19" t="str">
        <f t="shared" si="89"/>
        <v>Veterans Bridge Toward Va Beach Non-Summer Sunday 22</v>
      </c>
      <c r="I5042" s="13">
        <f>+Veterans!I54</f>
        <v>218.375</v>
      </c>
    </row>
    <row r="5043" spans="1:9" ht="15.75" thickBot="1" x14ac:dyDescent="0.3">
      <c r="A5043" s="29" t="s">
        <v>331</v>
      </c>
      <c r="B5043" s="29" t="s">
        <v>56</v>
      </c>
      <c r="C5043" s="29" t="s">
        <v>81</v>
      </c>
      <c r="D5043" s="29" t="s">
        <v>12</v>
      </c>
      <c r="E5043" s="29" t="s">
        <v>7</v>
      </c>
      <c r="F5043" s="30">
        <v>0.95833333333333304</v>
      </c>
      <c r="G5043" s="31">
        <v>23</v>
      </c>
      <c r="H5043" s="30" t="str">
        <f t="shared" si="89"/>
        <v>Veterans Bridge Toward Va Beach Non-Summer Sunday 23</v>
      </c>
      <c r="I5043" s="17">
        <f>+Veterans!I55</f>
        <v>150.54166666666669</v>
      </c>
    </row>
    <row r="5044" spans="1:9" x14ac:dyDescent="0.25">
      <c r="A5044" t="s">
        <v>331</v>
      </c>
      <c r="B5044" t="s">
        <v>59</v>
      </c>
      <c r="C5044" t="s">
        <v>80</v>
      </c>
      <c r="D5044" t="s">
        <v>11</v>
      </c>
      <c r="E5044" t="s">
        <v>1</v>
      </c>
      <c r="F5044" s="19">
        <v>0</v>
      </c>
      <c r="G5044" s="25">
        <v>0</v>
      </c>
      <c r="H5044" s="19" t="str">
        <f>+CONCATENATE(A5044," ",C5044," ",D5044," ",E5044," ",G5044)</f>
        <v>Veterans Bridge Away from Va Beach Summer Monday 0</v>
      </c>
      <c r="I5044" s="11">
        <f>+Veterans!M7</f>
        <v>129.92307692307693</v>
      </c>
    </row>
    <row r="5045" spans="1:9" x14ac:dyDescent="0.25">
      <c r="A5045" t="s">
        <v>331</v>
      </c>
      <c r="B5045" t="s">
        <v>59</v>
      </c>
      <c r="C5045" t="s">
        <v>80</v>
      </c>
      <c r="D5045" t="s">
        <v>11</v>
      </c>
      <c r="E5045" t="s">
        <v>1</v>
      </c>
      <c r="F5045" s="19">
        <v>4.1666666666666664E-2</v>
      </c>
      <c r="G5045" s="25">
        <v>1</v>
      </c>
      <c r="H5045" s="19" t="str">
        <f t="shared" ref="H5045:H5108" si="90">+CONCATENATE(A5045," ",C5045," ",D5045," ",E5045," ",G5045)</f>
        <v>Veterans Bridge Away from Va Beach Summer Monday 1</v>
      </c>
      <c r="I5045" s="14">
        <f>+Veterans!M8</f>
        <v>71.615384615384613</v>
      </c>
    </row>
    <row r="5046" spans="1:9" x14ac:dyDescent="0.25">
      <c r="A5046" t="s">
        <v>331</v>
      </c>
      <c r="B5046" t="s">
        <v>59</v>
      </c>
      <c r="C5046" t="s">
        <v>80</v>
      </c>
      <c r="D5046" t="s">
        <v>11</v>
      </c>
      <c r="E5046" t="s">
        <v>1</v>
      </c>
      <c r="F5046" s="19">
        <v>8.3333333333333329E-2</v>
      </c>
      <c r="G5046" s="25">
        <v>2</v>
      </c>
      <c r="H5046" s="19" t="str">
        <f t="shared" si="90"/>
        <v>Veterans Bridge Away from Va Beach Summer Monday 2</v>
      </c>
      <c r="I5046" s="11">
        <f>+Veterans!M9</f>
        <v>50.230769230769226</v>
      </c>
    </row>
    <row r="5047" spans="1:9" x14ac:dyDescent="0.25">
      <c r="A5047" t="s">
        <v>331</v>
      </c>
      <c r="B5047" t="s">
        <v>59</v>
      </c>
      <c r="C5047" t="s">
        <v>80</v>
      </c>
      <c r="D5047" t="s">
        <v>11</v>
      </c>
      <c r="E5047" t="s">
        <v>1</v>
      </c>
      <c r="F5047" s="19">
        <v>0.125</v>
      </c>
      <c r="G5047" s="25">
        <v>3</v>
      </c>
      <c r="H5047" s="19" t="str">
        <f t="shared" si="90"/>
        <v>Veterans Bridge Away from Va Beach Summer Monday 3</v>
      </c>
      <c r="I5047" s="14">
        <f>+Veterans!M10</f>
        <v>48.84615384615384</v>
      </c>
    </row>
    <row r="5048" spans="1:9" x14ac:dyDescent="0.25">
      <c r="A5048" t="s">
        <v>331</v>
      </c>
      <c r="B5048" t="s">
        <v>59</v>
      </c>
      <c r="C5048" t="s">
        <v>80</v>
      </c>
      <c r="D5048" t="s">
        <v>11</v>
      </c>
      <c r="E5048" t="s">
        <v>1</v>
      </c>
      <c r="F5048" s="19">
        <v>0.16666666666666699</v>
      </c>
      <c r="G5048" s="25">
        <v>4</v>
      </c>
      <c r="H5048" s="19" t="str">
        <f t="shared" si="90"/>
        <v>Veterans Bridge Away from Va Beach Summer Monday 4</v>
      </c>
      <c r="I5048" s="11">
        <f>+Veterans!M11</f>
        <v>57.53846153846154</v>
      </c>
    </row>
    <row r="5049" spans="1:9" x14ac:dyDescent="0.25">
      <c r="A5049" t="s">
        <v>331</v>
      </c>
      <c r="B5049" t="s">
        <v>59</v>
      </c>
      <c r="C5049" t="s">
        <v>80</v>
      </c>
      <c r="D5049" t="s">
        <v>11</v>
      </c>
      <c r="E5049" t="s">
        <v>1</v>
      </c>
      <c r="F5049" s="19">
        <v>0.20833333333333301</v>
      </c>
      <c r="G5049" s="25">
        <v>5</v>
      </c>
      <c r="H5049" s="19" t="str">
        <f t="shared" si="90"/>
        <v>Veterans Bridge Away from Va Beach Summer Monday 5</v>
      </c>
      <c r="I5049" s="14">
        <f>+Veterans!M12</f>
        <v>134.76923076923077</v>
      </c>
    </row>
    <row r="5050" spans="1:9" x14ac:dyDescent="0.25">
      <c r="A5050" t="s">
        <v>331</v>
      </c>
      <c r="B5050" t="s">
        <v>59</v>
      </c>
      <c r="C5050" t="s">
        <v>80</v>
      </c>
      <c r="D5050" t="s">
        <v>11</v>
      </c>
      <c r="E5050" t="s">
        <v>1</v>
      </c>
      <c r="F5050" s="19">
        <v>0.25</v>
      </c>
      <c r="G5050" s="25">
        <v>6</v>
      </c>
      <c r="H5050" s="19" t="str">
        <f t="shared" si="90"/>
        <v>Veterans Bridge Away from Va Beach Summer Monday 6</v>
      </c>
      <c r="I5050" s="11">
        <f>+Veterans!M13</f>
        <v>357.76923076923077</v>
      </c>
    </row>
    <row r="5051" spans="1:9" x14ac:dyDescent="0.25">
      <c r="A5051" t="s">
        <v>331</v>
      </c>
      <c r="B5051" t="s">
        <v>59</v>
      </c>
      <c r="C5051" t="s">
        <v>80</v>
      </c>
      <c r="D5051" t="s">
        <v>11</v>
      </c>
      <c r="E5051" t="s">
        <v>1</v>
      </c>
      <c r="F5051" s="19">
        <v>0.29166666666666702</v>
      </c>
      <c r="G5051" s="25">
        <v>7</v>
      </c>
      <c r="H5051" s="19" t="str">
        <f t="shared" si="90"/>
        <v>Veterans Bridge Away from Va Beach Summer Monday 7</v>
      </c>
      <c r="I5051" s="14">
        <f>+Veterans!M14</f>
        <v>550.46153846153845</v>
      </c>
    </row>
    <row r="5052" spans="1:9" x14ac:dyDescent="0.25">
      <c r="A5052" t="s">
        <v>331</v>
      </c>
      <c r="B5052" t="s">
        <v>59</v>
      </c>
      <c r="C5052" t="s">
        <v>80</v>
      </c>
      <c r="D5052" t="s">
        <v>11</v>
      </c>
      <c r="E5052" t="s">
        <v>1</v>
      </c>
      <c r="F5052" s="19">
        <v>0.33333333333333298</v>
      </c>
      <c r="G5052" s="25">
        <v>8</v>
      </c>
      <c r="H5052" s="19" t="str">
        <f t="shared" si="90"/>
        <v>Veterans Bridge Away from Va Beach Summer Monday 8</v>
      </c>
      <c r="I5052" s="11">
        <f>+Veterans!M15</f>
        <v>595.23076923076917</v>
      </c>
    </row>
    <row r="5053" spans="1:9" x14ac:dyDescent="0.25">
      <c r="A5053" t="s">
        <v>331</v>
      </c>
      <c r="B5053" t="s">
        <v>59</v>
      </c>
      <c r="C5053" t="s">
        <v>80</v>
      </c>
      <c r="D5053" t="s">
        <v>11</v>
      </c>
      <c r="E5053" t="s">
        <v>1</v>
      </c>
      <c r="F5053" s="19">
        <v>0.375</v>
      </c>
      <c r="G5053" s="25">
        <v>9</v>
      </c>
      <c r="H5053" s="19" t="str">
        <f t="shared" si="90"/>
        <v>Veterans Bridge Away from Va Beach Summer Monday 9</v>
      </c>
      <c r="I5053" s="14">
        <f>+Veterans!M16</f>
        <v>552.76923076923072</v>
      </c>
    </row>
    <row r="5054" spans="1:9" x14ac:dyDescent="0.25">
      <c r="A5054" t="s">
        <v>331</v>
      </c>
      <c r="B5054" t="s">
        <v>59</v>
      </c>
      <c r="C5054" t="s">
        <v>80</v>
      </c>
      <c r="D5054" t="s">
        <v>11</v>
      </c>
      <c r="E5054" t="s">
        <v>1</v>
      </c>
      <c r="F5054" s="19">
        <v>0.41666666666666702</v>
      </c>
      <c r="G5054" s="25">
        <v>10</v>
      </c>
      <c r="H5054" s="19" t="str">
        <f t="shared" si="90"/>
        <v>Veterans Bridge Away from Va Beach Summer Monday 10</v>
      </c>
      <c r="I5054" s="11">
        <f>+Veterans!M17</f>
        <v>612.46153846153845</v>
      </c>
    </row>
    <row r="5055" spans="1:9" x14ac:dyDescent="0.25">
      <c r="A5055" t="s">
        <v>331</v>
      </c>
      <c r="B5055" t="s">
        <v>59</v>
      </c>
      <c r="C5055" t="s">
        <v>80</v>
      </c>
      <c r="D5055" t="s">
        <v>11</v>
      </c>
      <c r="E5055" t="s">
        <v>1</v>
      </c>
      <c r="F5055" s="19">
        <v>0.45833333333333298</v>
      </c>
      <c r="G5055" s="25">
        <v>11</v>
      </c>
      <c r="H5055" s="19" t="str">
        <f t="shared" si="90"/>
        <v>Veterans Bridge Away from Va Beach Summer Monday 11</v>
      </c>
      <c r="I5055" s="14">
        <f>+Veterans!M18</f>
        <v>632.69230769230762</v>
      </c>
    </row>
    <row r="5056" spans="1:9" x14ac:dyDescent="0.25">
      <c r="A5056" t="s">
        <v>331</v>
      </c>
      <c r="B5056" t="s">
        <v>59</v>
      </c>
      <c r="C5056" t="s">
        <v>80</v>
      </c>
      <c r="D5056" t="s">
        <v>11</v>
      </c>
      <c r="E5056" t="s">
        <v>1</v>
      </c>
      <c r="F5056" s="19">
        <v>0.5</v>
      </c>
      <c r="G5056" s="25">
        <v>12</v>
      </c>
      <c r="H5056" s="19" t="str">
        <f t="shared" si="90"/>
        <v>Veterans Bridge Away from Va Beach Summer Monday 12</v>
      </c>
      <c r="I5056" s="11">
        <f>+Veterans!M19</f>
        <v>717.61538461538464</v>
      </c>
    </row>
    <row r="5057" spans="1:9" x14ac:dyDescent="0.25">
      <c r="A5057" t="s">
        <v>331</v>
      </c>
      <c r="B5057" t="s">
        <v>59</v>
      </c>
      <c r="C5057" t="s">
        <v>80</v>
      </c>
      <c r="D5057" t="s">
        <v>11</v>
      </c>
      <c r="E5057" t="s">
        <v>1</v>
      </c>
      <c r="F5057" s="19">
        <v>0.54166666666666696</v>
      </c>
      <c r="G5057" s="25">
        <v>13</v>
      </c>
      <c r="H5057" s="19" t="str">
        <f t="shared" si="90"/>
        <v>Veterans Bridge Away from Va Beach Summer Monday 13</v>
      </c>
      <c r="I5057" s="14">
        <f>+Veterans!M20</f>
        <v>708</v>
      </c>
    </row>
    <row r="5058" spans="1:9" x14ac:dyDescent="0.25">
      <c r="A5058" t="s">
        <v>331</v>
      </c>
      <c r="B5058" t="s">
        <v>59</v>
      </c>
      <c r="C5058" t="s">
        <v>80</v>
      </c>
      <c r="D5058" t="s">
        <v>11</v>
      </c>
      <c r="E5058" t="s">
        <v>1</v>
      </c>
      <c r="F5058" s="19">
        <v>0.58333333333333304</v>
      </c>
      <c r="G5058" s="25">
        <v>14</v>
      </c>
      <c r="H5058" s="19" t="str">
        <f t="shared" si="90"/>
        <v>Veterans Bridge Away from Va Beach Summer Monday 14</v>
      </c>
      <c r="I5058" s="11">
        <f>+Veterans!M21</f>
        <v>814.23076923076928</v>
      </c>
    </row>
    <row r="5059" spans="1:9" x14ac:dyDescent="0.25">
      <c r="A5059" t="s">
        <v>331</v>
      </c>
      <c r="B5059" t="s">
        <v>59</v>
      </c>
      <c r="C5059" t="s">
        <v>80</v>
      </c>
      <c r="D5059" t="s">
        <v>11</v>
      </c>
      <c r="E5059" t="s">
        <v>1</v>
      </c>
      <c r="F5059" s="19">
        <v>0.625</v>
      </c>
      <c r="G5059" s="25">
        <v>15</v>
      </c>
      <c r="H5059" s="19" t="str">
        <f t="shared" si="90"/>
        <v>Veterans Bridge Away from Va Beach Summer Monday 15</v>
      </c>
      <c r="I5059" s="14">
        <f>+Veterans!M22</f>
        <v>947.30769230769238</v>
      </c>
    </row>
    <row r="5060" spans="1:9" x14ac:dyDescent="0.25">
      <c r="A5060" t="s">
        <v>331</v>
      </c>
      <c r="B5060" t="s">
        <v>59</v>
      </c>
      <c r="C5060" t="s">
        <v>80</v>
      </c>
      <c r="D5060" t="s">
        <v>11</v>
      </c>
      <c r="E5060" t="s">
        <v>1</v>
      </c>
      <c r="F5060" s="19">
        <v>0.66666666666666696</v>
      </c>
      <c r="G5060" s="25">
        <v>16</v>
      </c>
      <c r="H5060" s="19" t="str">
        <f t="shared" si="90"/>
        <v>Veterans Bridge Away from Va Beach Summer Monday 16</v>
      </c>
      <c r="I5060" s="11">
        <f>+Veterans!M23</f>
        <v>992.00000000000011</v>
      </c>
    </row>
    <row r="5061" spans="1:9" x14ac:dyDescent="0.25">
      <c r="A5061" t="s">
        <v>331</v>
      </c>
      <c r="B5061" t="s">
        <v>59</v>
      </c>
      <c r="C5061" t="s">
        <v>80</v>
      </c>
      <c r="D5061" t="s">
        <v>11</v>
      </c>
      <c r="E5061" t="s">
        <v>1</v>
      </c>
      <c r="F5061" s="19">
        <v>0.70833333333333304</v>
      </c>
      <c r="G5061" s="25">
        <v>17</v>
      </c>
      <c r="H5061" s="19" t="str">
        <f t="shared" si="90"/>
        <v>Veterans Bridge Away from Va Beach Summer Monday 17</v>
      </c>
      <c r="I5061" s="14">
        <f>+Veterans!M24</f>
        <v>1122.8461538461538</v>
      </c>
    </row>
    <row r="5062" spans="1:9" x14ac:dyDescent="0.25">
      <c r="A5062" t="s">
        <v>331</v>
      </c>
      <c r="B5062" t="s">
        <v>59</v>
      </c>
      <c r="C5062" t="s">
        <v>80</v>
      </c>
      <c r="D5062" t="s">
        <v>11</v>
      </c>
      <c r="E5062" t="s">
        <v>1</v>
      </c>
      <c r="F5062" s="19">
        <v>0.75</v>
      </c>
      <c r="G5062" s="25">
        <v>18</v>
      </c>
      <c r="H5062" s="19" t="str">
        <f t="shared" si="90"/>
        <v>Veterans Bridge Away from Va Beach Summer Monday 18</v>
      </c>
      <c r="I5062" s="11">
        <f>+Veterans!M25</f>
        <v>867.53846153846155</v>
      </c>
    </row>
    <row r="5063" spans="1:9" x14ac:dyDescent="0.25">
      <c r="A5063" t="s">
        <v>331</v>
      </c>
      <c r="B5063" t="s">
        <v>59</v>
      </c>
      <c r="C5063" t="s">
        <v>80</v>
      </c>
      <c r="D5063" t="s">
        <v>11</v>
      </c>
      <c r="E5063" t="s">
        <v>1</v>
      </c>
      <c r="F5063" s="19">
        <v>0.79166666666666696</v>
      </c>
      <c r="G5063" s="25">
        <v>19</v>
      </c>
      <c r="H5063" s="19" t="str">
        <f t="shared" si="90"/>
        <v>Veterans Bridge Away from Va Beach Summer Monday 19</v>
      </c>
      <c r="I5063" s="14">
        <f>+Veterans!M26</f>
        <v>646.69230769230762</v>
      </c>
    </row>
    <row r="5064" spans="1:9" x14ac:dyDescent="0.25">
      <c r="A5064" t="s">
        <v>331</v>
      </c>
      <c r="B5064" t="s">
        <v>59</v>
      </c>
      <c r="C5064" t="s">
        <v>80</v>
      </c>
      <c r="D5064" t="s">
        <v>11</v>
      </c>
      <c r="E5064" t="s">
        <v>1</v>
      </c>
      <c r="F5064" s="19">
        <v>0.83333333333333304</v>
      </c>
      <c r="G5064" s="25">
        <v>20</v>
      </c>
      <c r="H5064" s="19" t="str">
        <f t="shared" si="90"/>
        <v>Veterans Bridge Away from Va Beach Summer Monday 20</v>
      </c>
      <c r="I5064" s="11">
        <f>+Veterans!M27</f>
        <v>551.92307692307702</v>
      </c>
    </row>
    <row r="5065" spans="1:9" x14ac:dyDescent="0.25">
      <c r="A5065" t="s">
        <v>331</v>
      </c>
      <c r="B5065" t="s">
        <v>59</v>
      </c>
      <c r="C5065" t="s">
        <v>80</v>
      </c>
      <c r="D5065" t="s">
        <v>11</v>
      </c>
      <c r="E5065" t="s">
        <v>1</v>
      </c>
      <c r="F5065" s="19">
        <v>0.875</v>
      </c>
      <c r="G5065" s="25">
        <v>21</v>
      </c>
      <c r="H5065" s="19" t="str">
        <f t="shared" si="90"/>
        <v>Veterans Bridge Away from Va Beach Summer Monday 21</v>
      </c>
      <c r="I5065" s="14">
        <f>+Veterans!M28</f>
        <v>465.15384615384619</v>
      </c>
    </row>
    <row r="5066" spans="1:9" x14ac:dyDescent="0.25">
      <c r="A5066" t="s">
        <v>331</v>
      </c>
      <c r="B5066" t="s">
        <v>59</v>
      </c>
      <c r="C5066" t="s">
        <v>80</v>
      </c>
      <c r="D5066" t="s">
        <v>11</v>
      </c>
      <c r="E5066" t="s">
        <v>1</v>
      </c>
      <c r="F5066" s="19">
        <v>0.91666666666666696</v>
      </c>
      <c r="G5066" s="25">
        <v>22</v>
      </c>
      <c r="H5066" s="19" t="str">
        <f t="shared" si="90"/>
        <v>Veterans Bridge Away from Va Beach Summer Monday 22</v>
      </c>
      <c r="I5066" s="11">
        <f>+Veterans!M29</f>
        <v>318.46153846153845</v>
      </c>
    </row>
    <row r="5067" spans="1:9" ht="15.75" thickBot="1" x14ac:dyDescent="0.3">
      <c r="A5067" t="s">
        <v>331</v>
      </c>
      <c r="B5067" t="s">
        <v>59</v>
      </c>
      <c r="C5067" t="s">
        <v>80</v>
      </c>
      <c r="D5067" t="s">
        <v>11</v>
      </c>
      <c r="E5067" t="s">
        <v>1</v>
      </c>
      <c r="F5067" s="19">
        <v>0.95833333333333304</v>
      </c>
      <c r="G5067" s="25">
        <v>23</v>
      </c>
      <c r="H5067" s="19" t="str">
        <f t="shared" si="90"/>
        <v>Veterans Bridge Away from Va Beach Summer Monday 23</v>
      </c>
      <c r="I5067" s="16">
        <f>+Veterans!M30</f>
        <v>200.76923076923077</v>
      </c>
    </row>
    <row r="5068" spans="1:9" x14ac:dyDescent="0.25">
      <c r="A5068" t="s">
        <v>331</v>
      </c>
      <c r="B5068" t="s">
        <v>59</v>
      </c>
      <c r="C5068" t="s">
        <v>80</v>
      </c>
      <c r="D5068" t="s">
        <v>11</v>
      </c>
      <c r="E5068" t="s">
        <v>2</v>
      </c>
      <c r="F5068" s="19">
        <v>0</v>
      </c>
      <c r="G5068" s="25">
        <v>0</v>
      </c>
      <c r="H5068" s="19" t="str">
        <f t="shared" si="90"/>
        <v>Veterans Bridge Away from Va Beach Summer Tuesday 0</v>
      </c>
      <c r="I5068" s="12">
        <f>+Veterans!N7</f>
        <v>126.00000000000001</v>
      </c>
    </row>
    <row r="5069" spans="1:9" x14ac:dyDescent="0.25">
      <c r="A5069" t="s">
        <v>331</v>
      </c>
      <c r="B5069" t="s">
        <v>59</v>
      </c>
      <c r="C5069" t="s">
        <v>80</v>
      </c>
      <c r="D5069" t="s">
        <v>11</v>
      </c>
      <c r="E5069" t="s">
        <v>2</v>
      </c>
      <c r="F5069" s="19">
        <v>4.1666666666666664E-2</v>
      </c>
      <c r="G5069" s="25">
        <v>1</v>
      </c>
      <c r="H5069" s="19" t="str">
        <f t="shared" si="90"/>
        <v>Veterans Bridge Away from Va Beach Summer Tuesday 1</v>
      </c>
      <c r="I5069" s="14">
        <f>+Veterans!N8</f>
        <v>72.692307692307693</v>
      </c>
    </row>
    <row r="5070" spans="1:9" x14ac:dyDescent="0.25">
      <c r="A5070" t="s">
        <v>331</v>
      </c>
      <c r="B5070" t="s">
        <v>59</v>
      </c>
      <c r="C5070" t="s">
        <v>80</v>
      </c>
      <c r="D5070" t="s">
        <v>11</v>
      </c>
      <c r="E5070" t="s">
        <v>2</v>
      </c>
      <c r="F5070" s="19">
        <v>8.3333333333333329E-2</v>
      </c>
      <c r="G5070" s="25">
        <v>2</v>
      </c>
      <c r="H5070" s="19" t="str">
        <f t="shared" si="90"/>
        <v>Veterans Bridge Away from Va Beach Summer Tuesday 2</v>
      </c>
      <c r="I5070" s="12">
        <f>+Veterans!N9</f>
        <v>47.07692307692308</v>
      </c>
    </row>
    <row r="5071" spans="1:9" x14ac:dyDescent="0.25">
      <c r="A5071" t="s">
        <v>331</v>
      </c>
      <c r="B5071" t="s">
        <v>59</v>
      </c>
      <c r="C5071" t="s">
        <v>80</v>
      </c>
      <c r="D5071" t="s">
        <v>11</v>
      </c>
      <c r="E5071" t="s">
        <v>2</v>
      </c>
      <c r="F5071" s="19">
        <v>0.125</v>
      </c>
      <c r="G5071" s="25">
        <v>3</v>
      </c>
      <c r="H5071" s="19" t="str">
        <f t="shared" si="90"/>
        <v>Veterans Bridge Away from Va Beach Summer Tuesday 3</v>
      </c>
      <c r="I5071" s="14">
        <f>+Veterans!N10</f>
        <v>48</v>
      </c>
    </row>
    <row r="5072" spans="1:9" x14ac:dyDescent="0.25">
      <c r="A5072" t="s">
        <v>331</v>
      </c>
      <c r="B5072" t="s">
        <v>59</v>
      </c>
      <c r="C5072" t="s">
        <v>80</v>
      </c>
      <c r="D5072" t="s">
        <v>11</v>
      </c>
      <c r="E5072" t="s">
        <v>2</v>
      </c>
      <c r="F5072" s="19">
        <v>0.16666666666666699</v>
      </c>
      <c r="G5072" s="25">
        <v>4</v>
      </c>
      <c r="H5072" s="19" t="str">
        <f t="shared" si="90"/>
        <v>Veterans Bridge Away from Va Beach Summer Tuesday 4</v>
      </c>
      <c r="I5072" s="12">
        <f>+Veterans!N11</f>
        <v>56.615384615384613</v>
      </c>
    </row>
    <row r="5073" spans="1:9" x14ac:dyDescent="0.25">
      <c r="A5073" t="s">
        <v>331</v>
      </c>
      <c r="B5073" t="s">
        <v>59</v>
      </c>
      <c r="C5073" t="s">
        <v>80</v>
      </c>
      <c r="D5073" t="s">
        <v>11</v>
      </c>
      <c r="E5073" t="s">
        <v>2</v>
      </c>
      <c r="F5073" s="19">
        <v>0.20833333333333301</v>
      </c>
      <c r="G5073" s="25">
        <v>5</v>
      </c>
      <c r="H5073" s="19" t="str">
        <f t="shared" si="90"/>
        <v>Veterans Bridge Away from Va Beach Summer Tuesday 5</v>
      </c>
      <c r="I5073" s="14">
        <f>+Veterans!N12</f>
        <v>131.69230769230768</v>
      </c>
    </row>
    <row r="5074" spans="1:9" x14ac:dyDescent="0.25">
      <c r="A5074" t="s">
        <v>331</v>
      </c>
      <c r="B5074" t="s">
        <v>59</v>
      </c>
      <c r="C5074" t="s">
        <v>80</v>
      </c>
      <c r="D5074" t="s">
        <v>11</v>
      </c>
      <c r="E5074" t="s">
        <v>2</v>
      </c>
      <c r="F5074" s="19">
        <v>0.25</v>
      </c>
      <c r="G5074" s="25">
        <v>6</v>
      </c>
      <c r="H5074" s="19" t="str">
        <f t="shared" si="90"/>
        <v>Veterans Bridge Away from Va Beach Summer Tuesday 6</v>
      </c>
      <c r="I5074" s="12">
        <f>+Veterans!N13</f>
        <v>353.92307692307691</v>
      </c>
    </row>
    <row r="5075" spans="1:9" x14ac:dyDescent="0.25">
      <c r="A5075" t="s">
        <v>331</v>
      </c>
      <c r="B5075" t="s">
        <v>59</v>
      </c>
      <c r="C5075" t="s">
        <v>80</v>
      </c>
      <c r="D5075" t="s">
        <v>11</v>
      </c>
      <c r="E5075" t="s">
        <v>2</v>
      </c>
      <c r="F5075" s="19">
        <v>0.29166666666666702</v>
      </c>
      <c r="G5075" s="25">
        <v>7</v>
      </c>
      <c r="H5075" s="19" t="str">
        <f t="shared" si="90"/>
        <v>Veterans Bridge Away from Va Beach Summer Tuesday 7</v>
      </c>
      <c r="I5075" s="14">
        <f>+Veterans!N14</f>
        <v>545.46153846153845</v>
      </c>
    </row>
    <row r="5076" spans="1:9" x14ac:dyDescent="0.25">
      <c r="A5076" t="s">
        <v>331</v>
      </c>
      <c r="B5076" t="s">
        <v>59</v>
      </c>
      <c r="C5076" t="s">
        <v>80</v>
      </c>
      <c r="D5076" t="s">
        <v>11</v>
      </c>
      <c r="E5076" t="s">
        <v>2</v>
      </c>
      <c r="F5076" s="19">
        <v>0.33333333333333298</v>
      </c>
      <c r="G5076" s="25">
        <v>8</v>
      </c>
      <c r="H5076" s="19" t="str">
        <f t="shared" si="90"/>
        <v>Veterans Bridge Away from Va Beach Summer Tuesday 8</v>
      </c>
      <c r="I5076" s="12">
        <f>+Veterans!N15</f>
        <v>612.23076923076928</v>
      </c>
    </row>
    <row r="5077" spans="1:9" x14ac:dyDescent="0.25">
      <c r="A5077" t="s">
        <v>331</v>
      </c>
      <c r="B5077" t="s">
        <v>59</v>
      </c>
      <c r="C5077" t="s">
        <v>80</v>
      </c>
      <c r="D5077" t="s">
        <v>11</v>
      </c>
      <c r="E5077" t="s">
        <v>2</v>
      </c>
      <c r="F5077" s="19">
        <v>0.375</v>
      </c>
      <c r="G5077" s="25">
        <v>9</v>
      </c>
      <c r="H5077" s="19" t="str">
        <f t="shared" si="90"/>
        <v>Veterans Bridge Away from Va Beach Summer Tuesday 9</v>
      </c>
      <c r="I5077" s="14">
        <f>+Veterans!N16</f>
        <v>564.23076923076917</v>
      </c>
    </row>
    <row r="5078" spans="1:9" x14ac:dyDescent="0.25">
      <c r="A5078" t="s">
        <v>331</v>
      </c>
      <c r="B5078" t="s">
        <v>59</v>
      </c>
      <c r="C5078" t="s">
        <v>80</v>
      </c>
      <c r="D5078" t="s">
        <v>11</v>
      </c>
      <c r="E5078" t="s">
        <v>2</v>
      </c>
      <c r="F5078" s="19">
        <v>0.41666666666666702</v>
      </c>
      <c r="G5078" s="25">
        <v>10</v>
      </c>
      <c r="H5078" s="19" t="str">
        <f t="shared" si="90"/>
        <v>Veterans Bridge Away from Va Beach Summer Tuesday 10</v>
      </c>
      <c r="I5078" s="12">
        <f>+Veterans!N17</f>
        <v>577.07692307692309</v>
      </c>
    </row>
    <row r="5079" spans="1:9" x14ac:dyDescent="0.25">
      <c r="A5079" t="s">
        <v>331</v>
      </c>
      <c r="B5079" t="s">
        <v>59</v>
      </c>
      <c r="C5079" t="s">
        <v>80</v>
      </c>
      <c r="D5079" t="s">
        <v>11</v>
      </c>
      <c r="E5079" t="s">
        <v>2</v>
      </c>
      <c r="F5079" s="19">
        <v>0.45833333333333298</v>
      </c>
      <c r="G5079" s="25">
        <v>11</v>
      </c>
      <c r="H5079" s="19" t="str">
        <f t="shared" si="90"/>
        <v>Veterans Bridge Away from Va Beach Summer Tuesday 11</v>
      </c>
      <c r="I5079" s="14">
        <f>+Veterans!N18</f>
        <v>625.61538461538464</v>
      </c>
    </row>
    <row r="5080" spans="1:9" x14ac:dyDescent="0.25">
      <c r="A5080" t="s">
        <v>331</v>
      </c>
      <c r="B5080" t="s">
        <v>59</v>
      </c>
      <c r="C5080" t="s">
        <v>80</v>
      </c>
      <c r="D5080" t="s">
        <v>11</v>
      </c>
      <c r="E5080" t="s">
        <v>2</v>
      </c>
      <c r="F5080" s="19">
        <v>0.5</v>
      </c>
      <c r="G5080" s="25">
        <v>12</v>
      </c>
      <c r="H5080" s="19" t="str">
        <f t="shared" si="90"/>
        <v>Veterans Bridge Away from Va Beach Summer Tuesday 12</v>
      </c>
      <c r="I5080" s="12">
        <f>+Veterans!N19</f>
        <v>689.84615384615381</v>
      </c>
    </row>
    <row r="5081" spans="1:9" x14ac:dyDescent="0.25">
      <c r="A5081" t="s">
        <v>331</v>
      </c>
      <c r="B5081" t="s">
        <v>59</v>
      </c>
      <c r="C5081" t="s">
        <v>80</v>
      </c>
      <c r="D5081" t="s">
        <v>11</v>
      </c>
      <c r="E5081" t="s">
        <v>2</v>
      </c>
      <c r="F5081" s="19">
        <v>0.54166666666666696</v>
      </c>
      <c r="G5081" s="25">
        <v>13</v>
      </c>
      <c r="H5081" s="19" t="str">
        <f t="shared" si="90"/>
        <v>Veterans Bridge Away from Va Beach Summer Tuesday 13</v>
      </c>
      <c r="I5081" s="14">
        <f>+Veterans!N20</f>
        <v>700.46153846153834</v>
      </c>
    </row>
    <row r="5082" spans="1:9" x14ac:dyDescent="0.25">
      <c r="A5082" t="s">
        <v>331</v>
      </c>
      <c r="B5082" t="s">
        <v>59</v>
      </c>
      <c r="C5082" t="s">
        <v>80</v>
      </c>
      <c r="D5082" t="s">
        <v>11</v>
      </c>
      <c r="E5082" t="s">
        <v>2</v>
      </c>
      <c r="F5082" s="19">
        <v>0.58333333333333304</v>
      </c>
      <c r="G5082" s="25">
        <v>14</v>
      </c>
      <c r="H5082" s="19" t="str">
        <f t="shared" si="90"/>
        <v>Veterans Bridge Away from Va Beach Summer Tuesday 14</v>
      </c>
      <c r="I5082" s="12">
        <f>+Veterans!N21</f>
        <v>813.30769230769238</v>
      </c>
    </row>
    <row r="5083" spans="1:9" x14ac:dyDescent="0.25">
      <c r="A5083" t="s">
        <v>331</v>
      </c>
      <c r="B5083" t="s">
        <v>59</v>
      </c>
      <c r="C5083" t="s">
        <v>80</v>
      </c>
      <c r="D5083" t="s">
        <v>11</v>
      </c>
      <c r="E5083" t="s">
        <v>2</v>
      </c>
      <c r="F5083" s="19">
        <v>0.625</v>
      </c>
      <c r="G5083" s="25">
        <v>15</v>
      </c>
      <c r="H5083" s="19" t="str">
        <f t="shared" si="90"/>
        <v>Veterans Bridge Away from Va Beach Summer Tuesday 15</v>
      </c>
      <c r="I5083" s="14">
        <f>+Veterans!N22</f>
        <v>954.23076923076928</v>
      </c>
    </row>
    <row r="5084" spans="1:9" x14ac:dyDescent="0.25">
      <c r="A5084" t="s">
        <v>331</v>
      </c>
      <c r="B5084" t="s">
        <v>59</v>
      </c>
      <c r="C5084" t="s">
        <v>80</v>
      </c>
      <c r="D5084" t="s">
        <v>11</v>
      </c>
      <c r="E5084" t="s">
        <v>2</v>
      </c>
      <c r="F5084" s="19">
        <v>0.66666666666666696</v>
      </c>
      <c r="G5084" s="25">
        <v>16</v>
      </c>
      <c r="H5084" s="19" t="str">
        <f t="shared" si="90"/>
        <v>Veterans Bridge Away from Va Beach Summer Tuesday 16</v>
      </c>
      <c r="I5084" s="12">
        <f>+Veterans!N23</f>
        <v>999.30769230769226</v>
      </c>
    </row>
    <row r="5085" spans="1:9" x14ac:dyDescent="0.25">
      <c r="A5085" t="s">
        <v>331</v>
      </c>
      <c r="B5085" t="s">
        <v>59</v>
      </c>
      <c r="C5085" t="s">
        <v>80</v>
      </c>
      <c r="D5085" t="s">
        <v>11</v>
      </c>
      <c r="E5085" t="s">
        <v>2</v>
      </c>
      <c r="F5085" s="19">
        <v>0.70833333333333304</v>
      </c>
      <c r="G5085" s="25">
        <v>17</v>
      </c>
      <c r="H5085" s="19" t="str">
        <f t="shared" si="90"/>
        <v>Veterans Bridge Away from Va Beach Summer Tuesday 17</v>
      </c>
      <c r="I5085" s="14">
        <f>+Veterans!N24</f>
        <v>1144.9230769230771</v>
      </c>
    </row>
    <row r="5086" spans="1:9" x14ac:dyDescent="0.25">
      <c r="A5086" t="s">
        <v>331</v>
      </c>
      <c r="B5086" t="s">
        <v>59</v>
      </c>
      <c r="C5086" t="s">
        <v>80</v>
      </c>
      <c r="D5086" t="s">
        <v>11</v>
      </c>
      <c r="E5086" t="s">
        <v>2</v>
      </c>
      <c r="F5086" s="19">
        <v>0.75</v>
      </c>
      <c r="G5086" s="25">
        <v>18</v>
      </c>
      <c r="H5086" s="19" t="str">
        <f t="shared" si="90"/>
        <v>Veterans Bridge Away from Va Beach Summer Tuesday 18</v>
      </c>
      <c r="I5086" s="12">
        <f>+Veterans!N25</f>
        <v>915.15384615384608</v>
      </c>
    </row>
    <row r="5087" spans="1:9" x14ac:dyDescent="0.25">
      <c r="A5087" t="s">
        <v>331</v>
      </c>
      <c r="B5087" t="s">
        <v>59</v>
      </c>
      <c r="C5087" t="s">
        <v>80</v>
      </c>
      <c r="D5087" t="s">
        <v>11</v>
      </c>
      <c r="E5087" t="s">
        <v>2</v>
      </c>
      <c r="F5087" s="19">
        <v>0.79166666666666696</v>
      </c>
      <c r="G5087" s="25">
        <v>19</v>
      </c>
      <c r="H5087" s="19" t="str">
        <f t="shared" si="90"/>
        <v>Veterans Bridge Away from Va Beach Summer Tuesday 19</v>
      </c>
      <c r="I5087" s="14">
        <f>+Veterans!N26</f>
        <v>697</v>
      </c>
    </row>
    <row r="5088" spans="1:9" x14ac:dyDescent="0.25">
      <c r="A5088" t="s">
        <v>331</v>
      </c>
      <c r="B5088" t="s">
        <v>59</v>
      </c>
      <c r="C5088" t="s">
        <v>80</v>
      </c>
      <c r="D5088" t="s">
        <v>11</v>
      </c>
      <c r="E5088" t="s">
        <v>2</v>
      </c>
      <c r="F5088" s="19">
        <v>0.83333333333333304</v>
      </c>
      <c r="G5088" s="25">
        <v>20</v>
      </c>
      <c r="H5088" s="19" t="str">
        <f t="shared" si="90"/>
        <v>Veterans Bridge Away from Va Beach Summer Tuesday 20</v>
      </c>
      <c r="I5088" s="12">
        <f>+Veterans!N27</f>
        <v>635.15384615384619</v>
      </c>
    </row>
    <row r="5089" spans="1:9" x14ac:dyDescent="0.25">
      <c r="A5089" t="s">
        <v>331</v>
      </c>
      <c r="B5089" t="s">
        <v>59</v>
      </c>
      <c r="C5089" t="s">
        <v>80</v>
      </c>
      <c r="D5089" t="s">
        <v>11</v>
      </c>
      <c r="E5089" t="s">
        <v>2</v>
      </c>
      <c r="F5089" s="19">
        <v>0.875</v>
      </c>
      <c r="G5089" s="25">
        <v>21</v>
      </c>
      <c r="H5089" s="19" t="str">
        <f t="shared" si="90"/>
        <v>Veterans Bridge Away from Va Beach Summer Tuesday 21</v>
      </c>
      <c r="I5089" s="14">
        <f>+Veterans!N28</f>
        <v>521.15384615384619</v>
      </c>
    </row>
    <row r="5090" spans="1:9" x14ac:dyDescent="0.25">
      <c r="A5090" t="s">
        <v>331</v>
      </c>
      <c r="B5090" t="s">
        <v>59</v>
      </c>
      <c r="C5090" t="s">
        <v>80</v>
      </c>
      <c r="D5090" t="s">
        <v>11</v>
      </c>
      <c r="E5090" t="s">
        <v>2</v>
      </c>
      <c r="F5090" s="19">
        <v>0.91666666666666696</v>
      </c>
      <c r="G5090" s="25">
        <v>22</v>
      </c>
      <c r="H5090" s="19" t="str">
        <f t="shared" si="90"/>
        <v>Veterans Bridge Away from Va Beach Summer Tuesday 22</v>
      </c>
      <c r="I5090" s="12">
        <f>+Veterans!N29</f>
        <v>348.61538461538458</v>
      </c>
    </row>
    <row r="5091" spans="1:9" ht="15.75" thickBot="1" x14ac:dyDescent="0.3">
      <c r="A5091" t="s">
        <v>331</v>
      </c>
      <c r="B5091" t="s">
        <v>59</v>
      </c>
      <c r="C5091" t="s">
        <v>80</v>
      </c>
      <c r="D5091" t="s">
        <v>11</v>
      </c>
      <c r="E5091" t="s">
        <v>2</v>
      </c>
      <c r="F5091" s="19">
        <v>0.95833333333333304</v>
      </c>
      <c r="G5091" s="25">
        <v>23</v>
      </c>
      <c r="H5091" s="19" t="str">
        <f t="shared" si="90"/>
        <v>Veterans Bridge Away from Va Beach Summer Tuesday 23</v>
      </c>
      <c r="I5091" s="16">
        <f>+Veterans!N30</f>
        <v>212.30769230769226</v>
      </c>
    </row>
    <row r="5092" spans="1:9" x14ac:dyDescent="0.25">
      <c r="A5092" t="s">
        <v>331</v>
      </c>
      <c r="B5092" t="s">
        <v>59</v>
      </c>
      <c r="C5092" t="s">
        <v>80</v>
      </c>
      <c r="D5092" t="s">
        <v>11</v>
      </c>
      <c r="E5092" t="s">
        <v>3</v>
      </c>
      <c r="F5092" s="19">
        <v>0</v>
      </c>
      <c r="G5092" s="25">
        <v>0</v>
      </c>
      <c r="H5092" s="19" t="str">
        <f t="shared" si="90"/>
        <v>Veterans Bridge Away from Va Beach Summer Wednesday 0</v>
      </c>
      <c r="I5092" s="11">
        <f>+Veterans!O7</f>
        <v>140.69230769230771</v>
      </c>
    </row>
    <row r="5093" spans="1:9" x14ac:dyDescent="0.25">
      <c r="A5093" t="s">
        <v>331</v>
      </c>
      <c r="B5093" t="s">
        <v>59</v>
      </c>
      <c r="C5093" t="s">
        <v>80</v>
      </c>
      <c r="D5093" t="s">
        <v>11</v>
      </c>
      <c r="E5093" t="s">
        <v>3</v>
      </c>
      <c r="F5093" s="19">
        <v>4.1666666666666664E-2</v>
      </c>
      <c r="G5093" s="25">
        <v>1</v>
      </c>
      <c r="H5093" s="19" t="str">
        <f t="shared" si="90"/>
        <v>Veterans Bridge Away from Va Beach Summer Wednesday 1</v>
      </c>
      <c r="I5093" s="14">
        <f>+Veterans!O8</f>
        <v>77.07692307692308</v>
      </c>
    </row>
    <row r="5094" spans="1:9" x14ac:dyDescent="0.25">
      <c r="A5094" t="s">
        <v>331</v>
      </c>
      <c r="B5094" t="s">
        <v>59</v>
      </c>
      <c r="C5094" t="s">
        <v>80</v>
      </c>
      <c r="D5094" t="s">
        <v>11</v>
      </c>
      <c r="E5094" t="s">
        <v>3</v>
      </c>
      <c r="F5094" s="19">
        <v>8.3333333333333329E-2</v>
      </c>
      <c r="G5094" s="25">
        <v>2</v>
      </c>
      <c r="H5094" s="19" t="str">
        <f t="shared" si="90"/>
        <v>Veterans Bridge Away from Va Beach Summer Wednesday 2</v>
      </c>
      <c r="I5094" s="11">
        <f>+Veterans!O9</f>
        <v>52.769230769230774</v>
      </c>
    </row>
    <row r="5095" spans="1:9" x14ac:dyDescent="0.25">
      <c r="A5095" t="s">
        <v>331</v>
      </c>
      <c r="B5095" t="s">
        <v>59</v>
      </c>
      <c r="C5095" t="s">
        <v>80</v>
      </c>
      <c r="D5095" t="s">
        <v>11</v>
      </c>
      <c r="E5095" t="s">
        <v>3</v>
      </c>
      <c r="F5095" s="19">
        <v>0.125</v>
      </c>
      <c r="G5095" s="25">
        <v>3</v>
      </c>
      <c r="H5095" s="19" t="str">
        <f t="shared" si="90"/>
        <v>Veterans Bridge Away from Va Beach Summer Wednesday 3</v>
      </c>
      <c r="I5095" s="14">
        <f>+Veterans!O10</f>
        <v>52.07692307692308</v>
      </c>
    </row>
    <row r="5096" spans="1:9" x14ac:dyDescent="0.25">
      <c r="A5096" t="s">
        <v>331</v>
      </c>
      <c r="B5096" t="s">
        <v>59</v>
      </c>
      <c r="C5096" t="s">
        <v>80</v>
      </c>
      <c r="D5096" t="s">
        <v>11</v>
      </c>
      <c r="E5096" t="s">
        <v>3</v>
      </c>
      <c r="F5096" s="19">
        <v>0.16666666666666699</v>
      </c>
      <c r="G5096" s="25">
        <v>4</v>
      </c>
      <c r="H5096" s="19" t="str">
        <f t="shared" si="90"/>
        <v>Veterans Bridge Away from Va Beach Summer Wednesday 4</v>
      </c>
      <c r="I5096" s="11">
        <f>+Veterans!O11</f>
        <v>53.53846153846154</v>
      </c>
    </row>
    <row r="5097" spans="1:9" x14ac:dyDescent="0.25">
      <c r="A5097" t="s">
        <v>331</v>
      </c>
      <c r="B5097" t="s">
        <v>59</v>
      </c>
      <c r="C5097" t="s">
        <v>80</v>
      </c>
      <c r="D5097" t="s">
        <v>11</v>
      </c>
      <c r="E5097" t="s">
        <v>3</v>
      </c>
      <c r="F5097" s="19">
        <v>0.20833333333333301</v>
      </c>
      <c r="G5097" s="25">
        <v>5</v>
      </c>
      <c r="H5097" s="19" t="str">
        <f t="shared" si="90"/>
        <v>Veterans Bridge Away from Va Beach Summer Wednesday 5</v>
      </c>
      <c r="I5097" s="14">
        <f>+Veterans!O12</f>
        <v>126</v>
      </c>
    </row>
    <row r="5098" spans="1:9" x14ac:dyDescent="0.25">
      <c r="A5098" t="s">
        <v>331</v>
      </c>
      <c r="B5098" t="s">
        <v>59</v>
      </c>
      <c r="C5098" t="s">
        <v>80</v>
      </c>
      <c r="D5098" t="s">
        <v>11</v>
      </c>
      <c r="E5098" t="s">
        <v>3</v>
      </c>
      <c r="F5098" s="19">
        <v>0.25</v>
      </c>
      <c r="G5098" s="25">
        <v>6</v>
      </c>
      <c r="H5098" s="19" t="str">
        <f t="shared" si="90"/>
        <v>Veterans Bridge Away from Va Beach Summer Wednesday 6</v>
      </c>
      <c r="I5098" s="11">
        <f>+Veterans!O13</f>
        <v>359.76923076923077</v>
      </c>
    </row>
    <row r="5099" spans="1:9" x14ac:dyDescent="0.25">
      <c r="A5099" t="s">
        <v>331</v>
      </c>
      <c r="B5099" t="s">
        <v>59</v>
      </c>
      <c r="C5099" t="s">
        <v>80</v>
      </c>
      <c r="D5099" t="s">
        <v>11</v>
      </c>
      <c r="E5099" t="s">
        <v>3</v>
      </c>
      <c r="F5099" s="19">
        <v>0.29166666666666702</v>
      </c>
      <c r="G5099" s="25">
        <v>7</v>
      </c>
      <c r="H5099" s="19" t="str">
        <f t="shared" si="90"/>
        <v>Veterans Bridge Away from Va Beach Summer Wednesday 7</v>
      </c>
      <c r="I5099" s="14">
        <f>+Veterans!O14</f>
        <v>562.07692307692309</v>
      </c>
    </row>
    <row r="5100" spans="1:9" x14ac:dyDescent="0.25">
      <c r="A5100" t="s">
        <v>331</v>
      </c>
      <c r="B5100" t="s">
        <v>59</v>
      </c>
      <c r="C5100" t="s">
        <v>80</v>
      </c>
      <c r="D5100" t="s">
        <v>11</v>
      </c>
      <c r="E5100" t="s">
        <v>3</v>
      </c>
      <c r="F5100" s="19">
        <v>0.33333333333333298</v>
      </c>
      <c r="G5100" s="25">
        <v>8</v>
      </c>
      <c r="H5100" s="19" t="str">
        <f t="shared" si="90"/>
        <v>Veterans Bridge Away from Va Beach Summer Wednesday 8</v>
      </c>
      <c r="I5100" s="11">
        <f>+Veterans!O15</f>
        <v>588.92307692307691</v>
      </c>
    </row>
    <row r="5101" spans="1:9" x14ac:dyDescent="0.25">
      <c r="A5101" t="s">
        <v>331</v>
      </c>
      <c r="B5101" t="s">
        <v>59</v>
      </c>
      <c r="C5101" t="s">
        <v>80</v>
      </c>
      <c r="D5101" t="s">
        <v>11</v>
      </c>
      <c r="E5101" t="s">
        <v>3</v>
      </c>
      <c r="F5101" s="19">
        <v>0.375</v>
      </c>
      <c r="G5101" s="25">
        <v>9</v>
      </c>
      <c r="H5101" s="19" t="str">
        <f t="shared" si="90"/>
        <v>Veterans Bridge Away from Va Beach Summer Wednesday 9</v>
      </c>
      <c r="I5101" s="14">
        <f>+Veterans!O16</f>
        <v>540.30769230769238</v>
      </c>
    </row>
    <row r="5102" spans="1:9" x14ac:dyDescent="0.25">
      <c r="A5102" t="s">
        <v>331</v>
      </c>
      <c r="B5102" t="s">
        <v>59</v>
      </c>
      <c r="C5102" t="s">
        <v>80</v>
      </c>
      <c r="D5102" t="s">
        <v>11</v>
      </c>
      <c r="E5102" t="s">
        <v>3</v>
      </c>
      <c r="F5102" s="19">
        <v>0.41666666666666702</v>
      </c>
      <c r="G5102" s="25">
        <v>10</v>
      </c>
      <c r="H5102" s="19" t="str">
        <f t="shared" si="90"/>
        <v>Veterans Bridge Away from Va Beach Summer Wednesday 10</v>
      </c>
      <c r="I5102" s="11">
        <f>+Veterans!O17</f>
        <v>588.15384615384608</v>
      </c>
    </row>
    <row r="5103" spans="1:9" x14ac:dyDescent="0.25">
      <c r="A5103" t="s">
        <v>331</v>
      </c>
      <c r="B5103" t="s">
        <v>59</v>
      </c>
      <c r="C5103" t="s">
        <v>80</v>
      </c>
      <c r="D5103" t="s">
        <v>11</v>
      </c>
      <c r="E5103" t="s">
        <v>3</v>
      </c>
      <c r="F5103" s="19">
        <v>0.45833333333333298</v>
      </c>
      <c r="G5103" s="25">
        <v>11</v>
      </c>
      <c r="H5103" s="19" t="str">
        <f t="shared" si="90"/>
        <v>Veterans Bridge Away from Va Beach Summer Wednesday 11</v>
      </c>
      <c r="I5103" s="14">
        <f>+Veterans!O18</f>
        <v>635.30769230769238</v>
      </c>
    </row>
    <row r="5104" spans="1:9" x14ac:dyDescent="0.25">
      <c r="A5104" t="s">
        <v>331</v>
      </c>
      <c r="B5104" t="s">
        <v>59</v>
      </c>
      <c r="C5104" t="s">
        <v>80</v>
      </c>
      <c r="D5104" t="s">
        <v>11</v>
      </c>
      <c r="E5104" t="s">
        <v>3</v>
      </c>
      <c r="F5104" s="19">
        <v>0.5</v>
      </c>
      <c r="G5104" s="25">
        <v>12</v>
      </c>
      <c r="H5104" s="19" t="str">
        <f t="shared" si="90"/>
        <v>Veterans Bridge Away from Va Beach Summer Wednesday 12</v>
      </c>
      <c r="I5104" s="11">
        <f>+Veterans!O19</f>
        <v>721.07692307692298</v>
      </c>
    </row>
    <row r="5105" spans="1:9" x14ac:dyDescent="0.25">
      <c r="A5105" t="s">
        <v>331</v>
      </c>
      <c r="B5105" t="s">
        <v>59</v>
      </c>
      <c r="C5105" t="s">
        <v>80</v>
      </c>
      <c r="D5105" t="s">
        <v>11</v>
      </c>
      <c r="E5105" t="s">
        <v>3</v>
      </c>
      <c r="F5105" s="19">
        <v>0.54166666666666696</v>
      </c>
      <c r="G5105" s="25">
        <v>13</v>
      </c>
      <c r="H5105" s="19" t="str">
        <f t="shared" si="90"/>
        <v>Veterans Bridge Away from Va Beach Summer Wednesday 13</v>
      </c>
      <c r="I5105" s="14">
        <f>+Veterans!O20</f>
        <v>732.38461538461536</v>
      </c>
    </row>
    <row r="5106" spans="1:9" x14ac:dyDescent="0.25">
      <c r="A5106" t="s">
        <v>331</v>
      </c>
      <c r="B5106" t="s">
        <v>59</v>
      </c>
      <c r="C5106" t="s">
        <v>80</v>
      </c>
      <c r="D5106" t="s">
        <v>11</v>
      </c>
      <c r="E5106" t="s">
        <v>3</v>
      </c>
      <c r="F5106" s="19">
        <v>0.58333333333333304</v>
      </c>
      <c r="G5106" s="25">
        <v>14</v>
      </c>
      <c r="H5106" s="19" t="str">
        <f t="shared" si="90"/>
        <v>Veterans Bridge Away from Va Beach Summer Wednesday 14</v>
      </c>
      <c r="I5106" s="11">
        <f>+Veterans!O21</f>
        <v>832.07692307692309</v>
      </c>
    </row>
    <row r="5107" spans="1:9" x14ac:dyDescent="0.25">
      <c r="A5107" t="s">
        <v>331</v>
      </c>
      <c r="B5107" t="s">
        <v>59</v>
      </c>
      <c r="C5107" t="s">
        <v>80</v>
      </c>
      <c r="D5107" t="s">
        <v>11</v>
      </c>
      <c r="E5107" t="s">
        <v>3</v>
      </c>
      <c r="F5107" s="19">
        <v>0.625</v>
      </c>
      <c r="G5107" s="25">
        <v>15</v>
      </c>
      <c r="H5107" s="19" t="str">
        <f t="shared" si="90"/>
        <v>Veterans Bridge Away from Va Beach Summer Wednesday 15</v>
      </c>
      <c r="I5107" s="14">
        <f>+Veterans!O22</f>
        <v>959.30769230769238</v>
      </c>
    </row>
    <row r="5108" spans="1:9" x14ac:dyDescent="0.25">
      <c r="A5108" t="s">
        <v>331</v>
      </c>
      <c r="B5108" t="s">
        <v>59</v>
      </c>
      <c r="C5108" t="s">
        <v>80</v>
      </c>
      <c r="D5108" t="s">
        <v>11</v>
      </c>
      <c r="E5108" t="s">
        <v>3</v>
      </c>
      <c r="F5108" s="19">
        <v>0.66666666666666696</v>
      </c>
      <c r="G5108" s="25">
        <v>16</v>
      </c>
      <c r="H5108" s="19" t="str">
        <f t="shared" si="90"/>
        <v>Veterans Bridge Away from Va Beach Summer Wednesday 16</v>
      </c>
      <c r="I5108" s="11">
        <f>+Veterans!O23</f>
        <v>1027.2307692307693</v>
      </c>
    </row>
    <row r="5109" spans="1:9" x14ac:dyDescent="0.25">
      <c r="A5109" t="s">
        <v>331</v>
      </c>
      <c r="B5109" t="s">
        <v>59</v>
      </c>
      <c r="C5109" t="s">
        <v>80</v>
      </c>
      <c r="D5109" t="s">
        <v>11</v>
      </c>
      <c r="E5109" t="s">
        <v>3</v>
      </c>
      <c r="F5109" s="19">
        <v>0.70833333333333304</v>
      </c>
      <c r="G5109" s="25">
        <v>17</v>
      </c>
      <c r="H5109" s="19" t="str">
        <f t="shared" ref="H5109:H5172" si="91">+CONCATENATE(A5109," ",C5109," ",D5109," ",E5109," ",G5109)</f>
        <v>Veterans Bridge Away from Va Beach Summer Wednesday 17</v>
      </c>
      <c r="I5109" s="14">
        <f>+Veterans!O24</f>
        <v>1090.8461538461538</v>
      </c>
    </row>
    <row r="5110" spans="1:9" x14ac:dyDescent="0.25">
      <c r="A5110" t="s">
        <v>331</v>
      </c>
      <c r="B5110" t="s">
        <v>59</v>
      </c>
      <c r="C5110" t="s">
        <v>80</v>
      </c>
      <c r="D5110" t="s">
        <v>11</v>
      </c>
      <c r="E5110" t="s">
        <v>3</v>
      </c>
      <c r="F5110" s="19">
        <v>0.75</v>
      </c>
      <c r="G5110" s="25">
        <v>18</v>
      </c>
      <c r="H5110" s="19" t="str">
        <f t="shared" si="91"/>
        <v>Veterans Bridge Away from Va Beach Summer Wednesday 18</v>
      </c>
      <c r="I5110" s="11">
        <f>+Veterans!O25</f>
        <v>956.46153846153845</v>
      </c>
    </row>
    <row r="5111" spans="1:9" x14ac:dyDescent="0.25">
      <c r="A5111" t="s">
        <v>331</v>
      </c>
      <c r="B5111" t="s">
        <v>59</v>
      </c>
      <c r="C5111" t="s">
        <v>80</v>
      </c>
      <c r="D5111" t="s">
        <v>11</v>
      </c>
      <c r="E5111" t="s">
        <v>3</v>
      </c>
      <c r="F5111" s="19">
        <v>0.79166666666666696</v>
      </c>
      <c r="G5111" s="25">
        <v>19</v>
      </c>
      <c r="H5111" s="19" t="str">
        <f t="shared" si="91"/>
        <v>Veterans Bridge Away from Va Beach Summer Wednesday 19</v>
      </c>
      <c r="I5111" s="14">
        <f>+Veterans!O26</f>
        <v>779.30769230769238</v>
      </c>
    </row>
    <row r="5112" spans="1:9" x14ac:dyDescent="0.25">
      <c r="A5112" t="s">
        <v>331</v>
      </c>
      <c r="B5112" t="s">
        <v>59</v>
      </c>
      <c r="C5112" t="s">
        <v>80</v>
      </c>
      <c r="D5112" t="s">
        <v>11</v>
      </c>
      <c r="E5112" t="s">
        <v>3</v>
      </c>
      <c r="F5112" s="19">
        <v>0.83333333333333304</v>
      </c>
      <c r="G5112" s="25">
        <v>20</v>
      </c>
      <c r="H5112" s="19" t="str">
        <f t="shared" si="91"/>
        <v>Veterans Bridge Away from Va Beach Summer Wednesday 20</v>
      </c>
      <c r="I5112" s="11">
        <f>+Veterans!O27</f>
        <v>671.61538461538464</v>
      </c>
    </row>
    <row r="5113" spans="1:9" x14ac:dyDescent="0.25">
      <c r="A5113" t="s">
        <v>331</v>
      </c>
      <c r="B5113" t="s">
        <v>59</v>
      </c>
      <c r="C5113" t="s">
        <v>80</v>
      </c>
      <c r="D5113" t="s">
        <v>11</v>
      </c>
      <c r="E5113" t="s">
        <v>3</v>
      </c>
      <c r="F5113" s="19">
        <v>0.875</v>
      </c>
      <c r="G5113" s="25">
        <v>21</v>
      </c>
      <c r="H5113" s="19" t="str">
        <f t="shared" si="91"/>
        <v>Veterans Bridge Away from Va Beach Summer Wednesday 21</v>
      </c>
      <c r="I5113" s="14">
        <f>+Veterans!O28</f>
        <v>579.84615384615381</v>
      </c>
    </row>
    <row r="5114" spans="1:9" x14ac:dyDescent="0.25">
      <c r="A5114" t="s">
        <v>331</v>
      </c>
      <c r="B5114" t="s">
        <v>59</v>
      </c>
      <c r="C5114" t="s">
        <v>80</v>
      </c>
      <c r="D5114" t="s">
        <v>11</v>
      </c>
      <c r="E5114" t="s">
        <v>3</v>
      </c>
      <c r="F5114" s="19">
        <v>0.91666666666666696</v>
      </c>
      <c r="G5114" s="25">
        <v>22</v>
      </c>
      <c r="H5114" s="19" t="str">
        <f t="shared" si="91"/>
        <v>Veterans Bridge Away from Va Beach Summer Wednesday 22</v>
      </c>
      <c r="I5114" s="11">
        <f>+Veterans!O29</f>
        <v>389.38461538461536</v>
      </c>
    </row>
    <row r="5115" spans="1:9" ht="15.75" thickBot="1" x14ac:dyDescent="0.3">
      <c r="A5115" t="s">
        <v>331</v>
      </c>
      <c r="B5115" t="s">
        <v>59</v>
      </c>
      <c r="C5115" t="s">
        <v>80</v>
      </c>
      <c r="D5115" t="s">
        <v>11</v>
      </c>
      <c r="E5115" t="s">
        <v>3</v>
      </c>
      <c r="F5115" s="19">
        <v>0.95833333333333304</v>
      </c>
      <c r="G5115" s="25">
        <v>23</v>
      </c>
      <c r="H5115" s="19" t="str">
        <f t="shared" si="91"/>
        <v>Veterans Bridge Away from Va Beach Summer Wednesday 23</v>
      </c>
      <c r="I5115" s="16">
        <f>+Veterans!O30</f>
        <v>236.38461538461539</v>
      </c>
    </row>
    <row r="5116" spans="1:9" x14ac:dyDescent="0.25">
      <c r="A5116" t="s">
        <v>331</v>
      </c>
      <c r="B5116" t="s">
        <v>59</v>
      </c>
      <c r="C5116" t="s">
        <v>80</v>
      </c>
      <c r="D5116" t="s">
        <v>11</v>
      </c>
      <c r="E5116" t="s">
        <v>4</v>
      </c>
      <c r="F5116" s="19">
        <v>0</v>
      </c>
      <c r="G5116" s="25">
        <v>0</v>
      </c>
      <c r="H5116" s="19" t="str">
        <f t="shared" si="91"/>
        <v>Veterans Bridge Away from Va Beach Summer Thursday 0</v>
      </c>
      <c r="I5116" s="11">
        <f>+Veterans!P7</f>
        <v>155.38461538461539</v>
      </c>
    </row>
    <row r="5117" spans="1:9" x14ac:dyDescent="0.25">
      <c r="A5117" t="s">
        <v>331</v>
      </c>
      <c r="B5117" t="s">
        <v>59</v>
      </c>
      <c r="C5117" t="s">
        <v>80</v>
      </c>
      <c r="D5117" t="s">
        <v>11</v>
      </c>
      <c r="E5117" t="s">
        <v>4</v>
      </c>
      <c r="F5117" s="19">
        <v>4.1666666666666664E-2</v>
      </c>
      <c r="G5117" s="25">
        <v>1</v>
      </c>
      <c r="H5117" s="19" t="str">
        <f t="shared" si="91"/>
        <v>Veterans Bridge Away from Va Beach Summer Thursday 1</v>
      </c>
      <c r="I5117" s="14">
        <f>+Veterans!P8</f>
        <v>86.538461538461533</v>
      </c>
    </row>
    <row r="5118" spans="1:9" x14ac:dyDescent="0.25">
      <c r="A5118" t="s">
        <v>331</v>
      </c>
      <c r="B5118" t="s">
        <v>59</v>
      </c>
      <c r="C5118" t="s">
        <v>80</v>
      </c>
      <c r="D5118" t="s">
        <v>11</v>
      </c>
      <c r="E5118" t="s">
        <v>4</v>
      </c>
      <c r="F5118" s="19">
        <v>8.3333333333333329E-2</v>
      </c>
      <c r="G5118" s="25">
        <v>2</v>
      </c>
      <c r="H5118" s="19" t="str">
        <f t="shared" si="91"/>
        <v>Veterans Bridge Away from Va Beach Summer Thursday 2</v>
      </c>
      <c r="I5118" s="11">
        <f>+Veterans!P9</f>
        <v>59.076923076923073</v>
      </c>
    </row>
    <row r="5119" spans="1:9" x14ac:dyDescent="0.25">
      <c r="A5119" t="s">
        <v>331</v>
      </c>
      <c r="B5119" t="s">
        <v>59</v>
      </c>
      <c r="C5119" t="s">
        <v>80</v>
      </c>
      <c r="D5119" t="s">
        <v>11</v>
      </c>
      <c r="E5119" t="s">
        <v>4</v>
      </c>
      <c r="F5119" s="19">
        <v>0.125</v>
      </c>
      <c r="G5119" s="25">
        <v>3</v>
      </c>
      <c r="H5119" s="19" t="str">
        <f t="shared" si="91"/>
        <v>Veterans Bridge Away from Va Beach Summer Thursday 3</v>
      </c>
      <c r="I5119" s="14">
        <f>+Veterans!P10</f>
        <v>51.384615384615387</v>
      </c>
    </row>
    <row r="5120" spans="1:9" x14ac:dyDescent="0.25">
      <c r="A5120" t="s">
        <v>331</v>
      </c>
      <c r="B5120" t="s">
        <v>59</v>
      </c>
      <c r="C5120" t="s">
        <v>80</v>
      </c>
      <c r="D5120" t="s">
        <v>11</v>
      </c>
      <c r="E5120" t="s">
        <v>4</v>
      </c>
      <c r="F5120" s="19">
        <v>0.16666666666666699</v>
      </c>
      <c r="G5120" s="25">
        <v>4</v>
      </c>
      <c r="H5120" s="19" t="str">
        <f t="shared" si="91"/>
        <v>Veterans Bridge Away from Va Beach Summer Thursday 4</v>
      </c>
      <c r="I5120" s="11">
        <f>+Veterans!P11</f>
        <v>60.53846153846154</v>
      </c>
    </row>
    <row r="5121" spans="1:9" x14ac:dyDescent="0.25">
      <c r="A5121" t="s">
        <v>331</v>
      </c>
      <c r="B5121" t="s">
        <v>59</v>
      </c>
      <c r="C5121" t="s">
        <v>80</v>
      </c>
      <c r="D5121" t="s">
        <v>11</v>
      </c>
      <c r="E5121" t="s">
        <v>4</v>
      </c>
      <c r="F5121" s="19">
        <v>0.20833333333333301</v>
      </c>
      <c r="G5121" s="25">
        <v>5</v>
      </c>
      <c r="H5121" s="19" t="str">
        <f t="shared" si="91"/>
        <v>Veterans Bridge Away from Va Beach Summer Thursday 5</v>
      </c>
      <c r="I5121" s="14">
        <f>+Veterans!P12</f>
        <v>137.23076923076923</v>
      </c>
    </row>
    <row r="5122" spans="1:9" x14ac:dyDescent="0.25">
      <c r="A5122" t="s">
        <v>331</v>
      </c>
      <c r="B5122" t="s">
        <v>59</v>
      </c>
      <c r="C5122" t="s">
        <v>80</v>
      </c>
      <c r="D5122" t="s">
        <v>11</v>
      </c>
      <c r="E5122" t="s">
        <v>4</v>
      </c>
      <c r="F5122" s="19">
        <v>0.25</v>
      </c>
      <c r="G5122" s="25">
        <v>6</v>
      </c>
      <c r="H5122" s="19" t="str">
        <f t="shared" si="91"/>
        <v>Veterans Bridge Away from Va Beach Summer Thursday 6</v>
      </c>
      <c r="I5122" s="11">
        <f>+Veterans!P13</f>
        <v>341.92307692307691</v>
      </c>
    </row>
    <row r="5123" spans="1:9" x14ac:dyDescent="0.25">
      <c r="A5123" t="s">
        <v>331</v>
      </c>
      <c r="B5123" t="s">
        <v>59</v>
      </c>
      <c r="C5123" t="s">
        <v>80</v>
      </c>
      <c r="D5123" t="s">
        <v>11</v>
      </c>
      <c r="E5123" t="s">
        <v>4</v>
      </c>
      <c r="F5123" s="19">
        <v>0.29166666666666702</v>
      </c>
      <c r="G5123" s="25">
        <v>7</v>
      </c>
      <c r="H5123" s="19" t="str">
        <f t="shared" si="91"/>
        <v>Veterans Bridge Away from Va Beach Summer Thursday 7</v>
      </c>
      <c r="I5123" s="14">
        <f>+Veterans!P14</f>
        <v>535.76923076923072</v>
      </c>
    </row>
    <row r="5124" spans="1:9" x14ac:dyDescent="0.25">
      <c r="A5124" t="s">
        <v>331</v>
      </c>
      <c r="B5124" t="s">
        <v>59</v>
      </c>
      <c r="C5124" t="s">
        <v>80</v>
      </c>
      <c r="D5124" t="s">
        <v>11</v>
      </c>
      <c r="E5124" t="s">
        <v>4</v>
      </c>
      <c r="F5124" s="19">
        <v>0.33333333333333298</v>
      </c>
      <c r="G5124" s="25">
        <v>8</v>
      </c>
      <c r="H5124" s="19" t="str">
        <f t="shared" si="91"/>
        <v>Veterans Bridge Away from Va Beach Summer Thursday 8</v>
      </c>
      <c r="I5124" s="11">
        <f>+Veterans!P15</f>
        <v>591.92307692307691</v>
      </c>
    </row>
    <row r="5125" spans="1:9" x14ac:dyDescent="0.25">
      <c r="A5125" t="s">
        <v>331</v>
      </c>
      <c r="B5125" t="s">
        <v>59</v>
      </c>
      <c r="C5125" t="s">
        <v>80</v>
      </c>
      <c r="D5125" t="s">
        <v>11</v>
      </c>
      <c r="E5125" t="s">
        <v>4</v>
      </c>
      <c r="F5125" s="19">
        <v>0.375</v>
      </c>
      <c r="G5125" s="25">
        <v>9</v>
      </c>
      <c r="H5125" s="19" t="str">
        <f t="shared" si="91"/>
        <v>Veterans Bridge Away from Va Beach Summer Thursday 9</v>
      </c>
      <c r="I5125" s="14">
        <f>+Veterans!P16</f>
        <v>542.15384615384619</v>
      </c>
    </row>
    <row r="5126" spans="1:9" x14ac:dyDescent="0.25">
      <c r="A5126" t="s">
        <v>331</v>
      </c>
      <c r="B5126" t="s">
        <v>59</v>
      </c>
      <c r="C5126" t="s">
        <v>80</v>
      </c>
      <c r="D5126" t="s">
        <v>11</v>
      </c>
      <c r="E5126" t="s">
        <v>4</v>
      </c>
      <c r="F5126" s="19">
        <v>0.41666666666666702</v>
      </c>
      <c r="G5126" s="25">
        <v>10</v>
      </c>
      <c r="H5126" s="19" t="str">
        <f t="shared" si="91"/>
        <v>Veterans Bridge Away from Va Beach Summer Thursday 10</v>
      </c>
      <c r="I5126" s="11">
        <f>+Veterans!P17</f>
        <v>591.61538461538464</v>
      </c>
    </row>
    <row r="5127" spans="1:9" x14ac:dyDescent="0.25">
      <c r="A5127" t="s">
        <v>331</v>
      </c>
      <c r="B5127" t="s">
        <v>59</v>
      </c>
      <c r="C5127" t="s">
        <v>80</v>
      </c>
      <c r="D5127" t="s">
        <v>11</v>
      </c>
      <c r="E5127" t="s">
        <v>4</v>
      </c>
      <c r="F5127" s="19">
        <v>0.45833333333333298</v>
      </c>
      <c r="G5127" s="25">
        <v>11</v>
      </c>
      <c r="H5127" s="19" t="str">
        <f t="shared" si="91"/>
        <v>Veterans Bridge Away from Va Beach Summer Thursday 11</v>
      </c>
      <c r="I5127" s="14">
        <f>+Veterans!P18</f>
        <v>640.76923076923072</v>
      </c>
    </row>
    <row r="5128" spans="1:9" x14ac:dyDescent="0.25">
      <c r="A5128" t="s">
        <v>331</v>
      </c>
      <c r="B5128" t="s">
        <v>59</v>
      </c>
      <c r="C5128" t="s">
        <v>80</v>
      </c>
      <c r="D5128" t="s">
        <v>11</v>
      </c>
      <c r="E5128" t="s">
        <v>4</v>
      </c>
      <c r="F5128" s="19">
        <v>0.5</v>
      </c>
      <c r="G5128" s="25">
        <v>12</v>
      </c>
      <c r="H5128" s="19" t="str">
        <f t="shared" si="91"/>
        <v>Veterans Bridge Away from Va Beach Summer Thursday 12</v>
      </c>
      <c r="I5128" s="11">
        <f>+Veterans!P19</f>
        <v>698.07692307692309</v>
      </c>
    </row>
    <row r="5129" spans="1:9" x14ac:dyDescent="0.25">
      <c r="A5129" t="s">
        <v>331</v>
      </c>
      <c r="B5129" t="s">
        <v>59</v>
      </c>
      <c r="C5129" t="s">
        <v>80</v>
      </c>
      <c r="D5129" t="s">
        <v>11</v>
      </c>
      <c r="E5129" t="s">
        <v>4</v>
      </c>
      <c r="F5129" s="19">
        <v>0.54166666666666696</v>
      </c>
      <c r="G5129" s="25">
        <v>13</v>
      </c>
      <c r="H5129" s="19" t="str">
        <f t="shared" si="91"/>
        <v>Veterans Bridge Away from Va Beach Summer Thursday 13</v>
      </c>
      <c r="I5129" s="14">
        <f>+Veterans!P20</f>
        <v>705.61538461538476</v>
      </c>
    </row>
    <row r="5130" spans="1:9" x14ac:dyDescent="0.25">
      <c r="A5130" t="s">
        <v>331</v>
      </c>
      <c r="B5130" t="s">
        <v>59</v>
      </c>
      <c r="C5130" t="s">
        <v>80</v>
      </c>
      <c r="D5130" t="s">
        <v>11</v>
      </c>
      <c r="E5130" t="s">
        <v>4</v>
      </c>
      <c r="F5130" s="19">
        <v>0.58333333333333304</v>
      </c>
      <c r="G5130" s="25">
        <v>14</v>
      </c>
      <c r="H5130" s="19" t="str">
        <f t="shared" si="91"/>
        <v>Veterans Bridge Away from Va Beach Summer Thursday 14</v>
      </c>
      <c r="I5130" s="11">
        <f>+Veterans!P21</f>
        <v>829.07692307692309</v>
      </c>
    </row>
    <row r="5131" spans="1:9" x14ac:dyDescent="0.25">
      <c r="A5131" t="s">
        <v>331</v>
      </c>
      <c r="B5131" t="s">
        <v>59</v>
      </c>
      <c r="C5131" t="s">
        <v>80</v>
      </c>
      <c r="D5131" t="s">
        <v>11</v>
      </c>
      <c r="E5131" t="s">
        <v>4</v>
      </c>
      <c r="F5131" s="19">
        <v>0.625</v>
      </c>
      <c r="G5131" s="25">
        <v>15</v>
      </c>
      <c r="H5131" s="19" t="str">
        <f t="shared" si="91"/>
        <v>Veterans Bridge Away from Va Beach Summer Thursday 15</v>
      </c>
      <c r="I5131" s="14">
        <f>+Veterans!P22</f>
        <v>899.46153846153834</v>
      </c>
    </row>
    <row r="5132" spans="1:9" x14ac:dyDescent="0.25">
      <c r="A5132" t="s">
        <v>331</v>
      </c>
      <c r="B5132" t="s">
        <v>59</v>
      </c>
      <c r="C5132" t="s">
        <v>80</v>
      </c>
      <c r="D5132" t="s">
        <v>11</v>
      </c>
      <c r="E5132" t="s">
        <v>4</v>
      </c>
      <c r="F5132" s="19">
        <v>0.66666666666666696</v>
      </c>
      <c r="G5132" s="25">
        <v>16</v>
      </c>
      <c r="H5132" s="19" t="str">
        <f t="shared" si="91"/>
        <v>Veterans Bridge Away from Va Beach Summer Thursday 16</v>
      </c>
      <c r="I5132" s="11">
        <f>+Veterans!P23</f>
        <v>1004.0769230769231</v>
      </c>
    </row>
    <row r="5133" spans="1:9" x14ac:dyDescent="0.25">
      <c r="A5133" t="s">
        <v>331</v>
      </c>
      <c r="B5133" t="s">
        <v>59</v>
      </c>
      <c r="C5133" t="s">
        <v>80</v>
      </c>
      <c r="D5133" t="s">
        <v>11</v>
      </c>
      <c r="E5133" t="s">
        <v>4</v>
      </c>
      <c r="F5133" s="19">
        <v>0.70833333333333304</v>
      </c>
      <c r="G5133" s="25">
        <v>17</v>
      </c>
      <c r="H5133" s="19" t="str">
        <f t="shared" si="91"/>
        <v>Veterans Bridge Away from Va Beach Summer Thursday 17</v>
      </c>
      <c r="I5133" s="14">
        <f>+Veterans!P24</f>
        <v>1035.3076923076924</v>
      </c>
    </row>
    <row r="5134" spans="1:9" x14ac:dyDescent="0.25">
      <c r="A5134" t="s">
        <v>331</v>
      </c>
      <c r="B5134" t="s">
        <v>59</v>
      </c>
      <c r="C5134" t="s">
        <v>80</v>
      </c>
      <c r="D5134" t="s">
        <v>11</v>
      </c>
      <c r="E5134" t="s">
        <v>4</v>
      </c>
      <c r="F5134" s="19">
        <v>0.75</v>
      </c>
      <c r="G5134" s="25">
        <v>18</v>
      </c>
      <c r="H5134" s="19" t="str">
        <f t="shared" si="91"/>
        <v>Veterans Bridge Away from Va Beach Summer Thursday 18</v>
      </c>
      <c r="I5134" s="11">
        <f>+Veterans!P25</f>
        <v>917.46153846153834</v>
      </c>
    </row>
    <row r="5135" spans="1:9" x14ac:dyDescent="0.25">
      <c r="A5135" t="s">
        <v>331</v>
      </c>
      <c r="B5135" t="s">
        <v>59</v>
      </c>
      <c r="C5135" t="s">
        <v>80</v>
      </c>
      <c r="D5135" t="s">
        <v>11</v>
      </c>
      <c r="E5135" t="s">
        <v>4</v>
      </c>
      <c r="F5135" s="19">
        <v>0.79166666666666696</v>
      </c>
      <c r="G5135" s="25">
        <v>19</v>
      </c>
      <c r="H5135" s="19" t="str">
        <f t="shared" si="91"/>
        <v>Veterans Bridge Away from Va Beach Summer Thursday 19</v>
      </c>
      <c r="I5135" s="14">
        <f>+Veterans!P26</f>
        <v>701.23076923076917</v>
      </c>
    </row>
    <row r="5136" spans="1:9" x14ac:dyDescent="0.25">
      <c r="A5136" t="s">
        <v>331</v>
      </c>
      <c r="B5136" t="s">
        <v>59</v>
      </c>
      <c r="C5136" t="s">
        <v>80</v>
      </c>
      <c r="D5136" t="s">
        <v>11</v>
      </c>
      <c r="E5136" t="s">
        <v>4</v>
      </c>
      <c r="F5136" s="19">
        <v>0.83333333333333304</v>
      </c>
      <c r="G5136" s="25">
        <v>20</v>
      </c>
      <c r="H5136" s="19" t="str">
        <f t="shared" si="91"/>
        <v>Veterans Bridge Away from Va Beach Summer Thursday 20</v>
      </c>
      <c r="I5136" s="11">
        <f>+Veterans!P27</f>
        <v>628.38461538461547</v>
      </c>
    </row>
    <row r="5137" spans="1:9" x14ac:dyDescent="0.25">
      <c r="A5137" t="s">
        <v>331</v>
      </c>
      <c r="B5137" t="s">
        <v>59</v>
      </c>
      <c r="C5137" t="s">
        <v>80</v>
      </c>
      <c r="D5137" t="s">
        <v>11</v>
      </c>
      <c r="E5137" t="s">
        <v>4</v>
      </c>
      <c r="F5137" s="19">
        <v>0.875</v>
      </c>
      <c r="G5137" s="25">
        <v>21</v>
      </c>
      <c r="H5137" s="19" t="str">
        <f t="shared" si="91"/>
        <v>Veterans Bridge Away from Va Beach Summer Thursday 21</v>
      </c>
      <c r="I5137" s="14">
        <f>+Veterans!P28</f>
        <v>527.84615384615381</v>
      </c>
    </row>
    <row r="5138" spans="1:9" x14ac:dyDescent="0.25">
      <c r="A5138" t="s">
        <v>331</v>
      </c>
      <c r="B5138" t="s">
        <v>59</v>
      </c>
      <c r="C5138" t="s">
        <v>80</v>
      </c>
      <c r="D5138" t="s">
        <v>11</v>
      </c>
      <c r="E5138" t="s">
        <v>4</v>
      </c>
      <c r="F5138" s="19">
        <v>0.91666666666666696</v>
      </c>
      <c r="G5138" s="25">
        <v>22</v>
      </c>
      <c r="H5138" s="19" t="str">
        <f t="shared" si="91"/>
        <v>Veterans Bridge Away from Va Beach Summer Thursday 22</v>
      </c>
      <c r="I5138" s="11">
        <f>+Veterans!P29</f>
        <v>408.84615384615381</v>
      </c>
    </row>
    <row r="5139" spans="1:9" ht="15.75" thickBot="1" x14ac:dyDescent="0.3">
      <c r="A5139" t="s">
        <v>331</v>
      </c>
      <c r="B5139" t="s">
        <v>59</v>
      </c>
      <c r="C5139" t="s">
        <v>80</v>
      </c>
      <c r="D5139" t="s">
        <v>11</v>
      </c>
      <c r="E5139" t="s">
        <v>4</v>
      </c>
      <c r="F5139" s="19">
        <v>0.95833333333333304</v>
      </c>
      <c r="G5139" s="25">
        <v>23</v>
      </c>
      <c r="H5139" s="19" t="str">
        <f t="shared" si="91"/>
        <v>Veterans Bridge Away from Va Beach Summer Thursday 23</v>
      </c>
      <c r="I5139" s="16">
        <f>+Veterans!P30</f>
        <v>265.69230769230774</v>
      </c>
    </row>
    <row r="5140" spans="1:9" x14ac:dyDescent="0.25">
      <c r="A5140" t="s">
        <v>331</v>
      </c>
      <c r="B5140" t="s">
        <v>59</v>
      </c>
      <c r="C5140" t="s">
        <v>80</v>
      </c>
      <c r="D5140" t="s">
        <v>11</v>
      </c>
      <c r="E5140" t="s">
        <v>5</v>
      </c>
      <c r="F5140" s="19">
        <v>0</v>
      </c>
      <c r="G5140" s="25">
        <v>0</v>
      </c>
      <c r="H5140" s="19" t="str">
        <f t="shared" si="91"/>
        <v>Veterans Bridge Away from Va Beach Summer Friday 0</v>
      </c>
      <c r="I5140" s="11">
        <f>+Veterans!Q7</f>
        <v>164</v>
      </c>
    </row>
    <row r="5141" spans="1:9" x14ac:dyDescent="0.25">
      <c r="A5141" t="s">
        <v>331</v>
      </c>
      <c r="B5141" t="s">
        <v>59</v>
      </c>
      <c r="C5141" t="s">
        <v>80</v>
      </c>
      <c r="D5141" t="s">
        <v>11</v>
      </c>
      <c r="E5141" t="s">
        <v>5</v>
      </c>
      <c r="F5141" s="19">
        <v>4.1666666666666664E-2</v>
      </c>
      <c r="G5141" s="25">
        <v>1</v>
      </c>
      <c r="H5141" s="19" t="str">
        <f t="shared" si="91"/>
        <v>Veterans Bridge Away from Va Beach Summer Friday 1</v>
      </c>
      <c r="I5141" s="14">
        <f>+Veterans!Q8</f>
        <v>92.769230769230774</v>
      </c>
    </row>
    <row r="5142" spans="1:9" x14ac:dyDescent="0.25">
      <c r="A5142" t="s">
        <v>331</v>
      </c>
      <c r="B5142" t="s">
        <v>59</v>
      </c>
      <c r="C5142" t="s">
        <v>80</v>
      </c>
      <c r="D5142" t="s">
        <v>11</v>
      </c>
      <c r="E5142" t="s">
        <v>5</v>
      </c>
      <c r="F5142" s="19">
        <v>8.3333333333333329E-2</v>
      </c>
      <c r="G5142" s="25">
        <v>2</v>
      </c>
      <c r="H5142" s="19" t="str">
        <f t="shared" si="91"/>
        <v>Veterans Bridge Away from Va Beach Summer Friday 2</v>
      </c>
      <c r="I5142" s="11">
        <f>+Veterans!Q9</f>
        <v>72.307692307692307</v>
      </c>
    </row>
    <row r="5143" spans="1:9" x14ac:dyDescent="0.25">
      <c r="A5143" t="s">
        <v>331</v>
      </c>
      <c r="B5143" t="s">
        <v>59</v>
      </c>
      <c r="C5143" t="s">
        <v>80</v>
      </c>
      <c r="D5143" t="s">
        <v>11</v>
      </c>
      <c r="E5143" t="s">
        <v>5</v>
      </c>
      <c r="F5143" s="19">
        <v>0.125</v>
      </c>
      <c r="G5143" s="25">
        <v>3</v>
      </c>
      <c r="H5143" s="19" t="str">
        <f t="shared" si="91"/>
        <v>Veterans Bridge Away from Va Beach Summer Friday 3</v>
      </c>
      <c r="I5143" s="14">
        <f>+Veterans!Q10</f>
        <v>55.538461538461533</v>
      </c>
    </row>
    <row r="5144" spans="1:9" x14ac:dyDescent="0.25">
      <c r="A5144" t="s">
        <v>331</v>
      </c>
      <c r="B5144" t="s">
        <v>59</v>
      </c>
      <c r="C5144" t="s">
        <v>80</v>
      </c>
      <c r="D5144" t="s">
        <v>11</v>
      </c>
      <c r="E5144" t="s">
        <v>5</v>
      </c>
      <c r="F5144" s="19">
        <v>0.16666666666666699</v>
      </c>
      <c r="G5144" s="25">
        <v>4</v>
      </c>
      <c r="H5144" s="19" t="str">
        <f t="shared" si="91"/>
        <v>Veterans Bridge Away from Va Beach Summer Friday 4</v>
      </c>
      <c r="I5144" s="11">
        <f>+Veterans!Q11</f>
        <v>63.384615384615387</v>
      </c>
    </row>
    <row r="5145" spans="1:9" x14ac:dyDescent="0.25">
      <c r="A5145" t="s">
        <v>331</v>
      </c>
      <c r="B5145" t="s">
        <v>59</v>
      </c>
      <c r="C5145" t="s">
        <v>80</v>
      </c>
      <c r="D5145" t="s">
        <v>11</v>
      </c>
      <c r="E5145" t="s">
        <v>5</v>
      </c>
      <c r="F5145" s="19">
        <v>0.20833333333333301</v>
      </c>
      <c r="G5145" s="25">
        <v>5</v>
      </c>
      <c r="H5145" s="19" t="str">
        <f t="shared" si="91"/>
        <v>Veterans Bridge Away from Va Beach Summer Friday 5</v>
      </c>
      <c r="I5145" s="14">
        <f>+Veterans!Q12</f>
        <v>118.23076923076923</v>
      </c>
    </row>
    <row r="5146" spans="1:9" x14ac:dyDescent="0.25">
      <c r="A5146" t="s">
        <v>331</v>
      </c>
      <c r="B5146" t="s">
        <v>59</v>
      </c>
      <c r="C5146" t="s">
        <v>80</v>
      </c>
      <c r="D5146" t="s">
        <v>11</v>
      </c>
      <c r="E5146" t="s">
        <v>5</v>
      </c>
      <c r="F5146" s="19">
        <v>0.25</v>
      </c>
      <c r="G5146" s="25">
        <v>6</v>
      </c>
      <c r="H5146" s="19" t="str">
        <f t="shared" si="91"/>
        <v>Veterans Bridge Away from Va Beach Summer Friday 6</v>
      </c>
      <c r="I5146" s="11">
        <f>+Veterans!Q13</f>
        <v>345.84615384615387</v>
      </c>
    </row>
    <row r="5147" spans="1:9" x14ac:dyDescent="0.25">
      <c r="A5147" t="s">
        <v>331</v>
      </c>
      <c r="B5147" t="s">
        <v>59</v>
      </c>
      <c r="C5147" t="s">
        <v>80</v>
      </c>
      <c r="D5147" t="s">
        <v>11</v>
      </c>
      <c r="E5147" t="s">
        <v>5</v>
      </c>
      <c r="F5147" s="19">
        <v>0.29166666666666702</v>
      </c>
      <c r="G5147" s="25">
        <v>7</v>
      </c>
      <c r="H5147" s="19" t="str">
        <f t="shared" si="91"/>
        <v>Veterans Bridge Away from Va Beach Summer Friday 7</v>
      </c>
      <c r="I5147" s="14">
        <f>+Veterans!Q14</f>
        <v>495.5384615384616</v>
      </c>
    </row>
    <row r="5148" spans="1:9" x14ac:dyDescent="0.25">
      <c r="A5148" t="s">
        <v>331</v>
      </c>
      <c r="B5148" t="s">
        <v>59</v>
      </c>
      <c r="C5148" t="s">
        <v>80</v>
      </c>
      <c r="D5148" t="s">
        <v>11</v>
      </c>
      <c r="E5148" t="s">
        <v>5</v>
      </c>
      <c r="F5148" s="19">
        <v>0.33333333333333298</v>
      </c>
      <c r="G5148" s="25">
        <v>8</v>
      </c>
      <c r="H5148" s="19" t="str">
        <f t="shared" si="91"/>
        <v>Veterans Bridge Away from Va Beach Summer Friday 8</v>
      </c>
      <c r="I5148" s="11">
        <f>+Veterans!Q15</f>
        <v>566.46153846153845</v>
      </c>
    </row>
    <row r="5149" spans="1:9" x14ac:dyDescent="0.25">
      <c r="A5149" t="s">
        <v>331</v>
      </c>
      <c r="B5149" t="s">
        <v>59</v>
      </c>
      <c r="C5149" t="s">
        <v>80</v>
      </c>
      <c r="D5149" t="s">
        <v>11</v>
      </c>
      <c r="E5149" t="s">
        <v>5</v>
      </c>
      <c r="F5149" s="19">
        <v>0.375</v>
      </c>
      <c r="G5149" s="25">
        <v>9</v>
      </c>
      <c r="H5149" s="19" t="str">
        <f t="shared" si="91"/>
        <v>Veterans Bridge Away from Va Beach Summer Friday 9</v>
      </c>
      <c r="I5149" s="14">
        <f>+Veterans!Q16</f>
        <v>575.61538461538464</v>
      </c>
    </row>
    <row r="5150" spans="1:9" x14ac:dyDescent="0.25">
      <c r="A5150" t="s">
        <v>331</v>
      </c>
      <c r="B5150" t="s">
        <v>59</v>
      </c>
      <c r="C5150" t="s">
        <v>80</v>
      </c>
      <c r="D5150" t="s">
        <v>11</v>
      </c>
      <c r="E5150" t="s">
        <v>5</v>
      </c>
      <c r="F5150" s="19">
        <v>0.41666666666666702</v>
      </c>
      <c r="G5150" s="25">
        <v>10</v>
      </c>
      <c r="H5150" s="19" t="str">
        <f t="shared" si="91"/>
        <v>Veterans Bridge Away from Va Beach Summer Friday 10</v>
      </c>
      <c r="I5150" s="11">
        <f>+Veterans!Q17</f>
        <v>644.76923076923083</v>
      </c>
    </row>
    <row r="5151" spans="1:9" x14ac:dyDescent="0.25">
      <c r="A5151" t="s">
        <v>331</v>
      </c>
      <c r="B5151" t="s">
        <v>59</v>
      </c>
      <c r="C5151" t="s">
        <v>80</v>
      </c>
      <c r="D5151" t="s">
        <v>11</v>
      </c>
      <c r="E5151" t="s">
        <v>5</v>
      </c>
      <c r="F5151" s="19">
        <v>0.45833333333333298</v>
      </c>
      <c r="G5151" s="25">
        <v>11</v>
      </c>
      <c r="H5151" s="19" t="str">
        <f t="shared" si="91"/>
        <v>Veterans Bridge Away from Va Beach Summer Friday 11</v>
      </c>
      <c r="I5151" s="14">
        <f>+Veterans!Q18</f>
        <v>710.76923076923072</v>
      </c>
    </row>
    <row r="5152" spans="1:9" x14ac:dyDescent="0.25">
      <c r="A5152" t="s">
        <v>331</v>
      </c>
      <c r="B5152" t="s">
        <v>59</v>
      </c>
      <c r="C5152" t="s">
        <v>80</v>
      </c>
      <c r="D5152" t="s">
        <v>11</v>
      </c>
      <c r="E5152" t="s">
        <v>5</v>
      </c>
      <c r="F5152" s="19">
        <v>0.5</v>
      </c>
      <c r="G5152" s="25">
        <v>12</v>
      </c>
      <c r="H5152" s="19" t="str">
        <f t="shared" si="91"/>
        <v>Veterans Bridge Away from Va Beach Summer Friday 12</v>
      </c>
      <c r="I5152" s="11">
        <f>+Veterans!Q19</f>
        <v>820.92307692307691</v>
      </c>
    </row>
    <row r="5153" spans="1:9" x14ac:dyDescent="0.25">
      <c r="A5153" t="s">
        <v>331</v>
      </c>
      <c r="B5153" t="s">
        <v>59</v>
      </c>
      <c r="C5153" t="s">
        <v>80</v>
      </c>
      <c r="D5153" t="s">
        <v>11</v>
      </c>
      <c r="E5153" t="s">
        <v>5</v>
      </c>
      <c r="F5153" s="19">
        <v>0.54166666666666696</v>
      </c>
      <c r="G5153" s="25">
        <v>13</v>
      </c>
      <c r="H5153" s="19" t="str">
        <f t="shared" si="91"/>
        <v>Veterans Bridge Away from Va Beach Summer Friday 13</v>
      </c>
      <c r="I5153" s="14">
        <f>+Veterans!Q20</f>
        <v>804.61538461538453</v>
      </c>
    </row>
    <row r="5154" spans="1:9" x14ac:dyDescent="0.25">
      <c r="A5154" t="s">
        <v>331</v>
      </c>
      <c r="B5154" t="s">
        <v>59</v>
      </c>
      <c r="C5154" t="s">
        <v>80</v>
      </c>
      <c r="D5154" t="s">
        <v>11</v>
      </c>
      <c r="E5154" t="s">
        <v>5</v>
      </c>
      <c r="F5154" s="19">
        <v>0.58333333333333304</v>
      </c>
      <c r="G5154" s="25">
        <v>14</v>
      </c>
      <c r="H5154" s="19" t="str">
        <f t="shared" si="91"/>
        <v>Veterans Bridge Away from Va Beach Summer Friday 14</v>
      </c>
      <c r="I5154" s="11">
        <f>+Veterans!Q21</f>
        <v>877.61538461538464</v>
      </c>
    </row>
    <row r="5155" spans="1:9" x14ac:dyDescent="0.25">
      <c r="A5155" t="s">
        <v>331</v>
      </c>
      <c r="B5155" t="s">
        <v>59</v>
      </c>
      <c r="C5155" t="s">
        <v>80</v>
      </c>
      <c r="D5155" t="s">
        <v>11</v>
      </c>
      <c r="E5155" t="s">
        <v>5</v>
      </c>
      <c r="F5155" s="19">
        <v>0.625</v>
      </c>
      <c r="G5155" s="25">
        <v>15</v>
      </c>
      <c r="H5155" s="19" t="str">
        <f t="shared" si="91"/>
        <v>Veterans Bridge Away from Va Beach Summer Friday 15</v>
      </c>
      <c r="I5155" s="14">
        <f>+Veterans!Q22</f>
        <v>938.53846153846155</v>
      </c>
    </row>
    <row r="5156" spans="1:9" x14ac:dyDescent="0.25">
      <c r="A5156" t="s">
        <v>331</v>
      </c>
      <c r="B5156" t="s">
        <v>59</v>
      </c>
      <c r="C5156" t="s">
        <v>80</v>
      </c>
      <c r="D5156" t="s">
        <v>11</v>
      </c>
      <c r="E5156" t="s">
        <v>5</v>
      </c>
      <c r="F5156" s="19">
        <v>0.66666666666666696</v>
      </c>
      <c r="G5156" s="25">
        <v>16</v>
      </c>
      <c r="H5156" s="19" t="str">
        <f t="shared" si="91"/>
        <v>Veterans Bridge Away from Va Beach Summer Friday 16</v>
      </c>
      <c r="I5156" s="11">
        <f>+Veterans!Q23</f>
        <v>984.69230769230774</v>
      </c>
    </row>
    <row r="5157" spans="1:9" x14ac:dyDescent="0.25">
      <c r="A5157" t="s">
        <v>331</v>
      </c>
      <c r="B5157" t="s">
        <v>59</v>
      </c>
      <c r="C5157" t="s">
        <v>80</v>
      </c>
      <c r="D5157" t="s">
        <v>11</v>
      </c>
      <c r="E5157" t="s">
        <v>5</v>
      </c>
      <c r="F5157" s="19">
        <v>0.70833333333333304</v>
      </c>
      <c r="G5157" s="25">
        <v>17</v>
      </c>
      <c r="H5157" s="19" t="str">
        <f t="shared" si="91"/>
        <v>Veterans Bridge Away from Va Beach Summer Friday 17</v>
      </c>
      <c r="I5157" s="14">
        <f>+Veterans!Q24</f>
        <v>993.99999999999989</v>
      </c>
    </row>
    <row r="5158" spans="1:9" x14ac:dyDescent="0.25">
      <c r="A5158" t="s">
        <v>331</v>
      </c>
      <c r="B5158" t="s">
        <v>59</v>
      </c>
      <c r="C5158" t="s">
        <v>80</v>
      </c>
      <c r="D5158" t="s">
        <v>11</v>
      </c>
      <c r="E5158" t="s">
        <v>5</v>
      </c>
      <c r="F5158" s="19">
        <v>0.75</v>
      </c>
      <c r="G5158" s="25">
        <v>18</v>
      </c>
      <c r="H5158" s="19" t="str">
        <f t="shared" si="91"/>
        <v>Veterans Bridge Away from Va Beach Summer Friday 18</v>
      </c>
      <c r="I5158" s="11">
        <f>+Veterans!Q25</f>
        <v>864.92307692307702</v>
      </c>
    </row>
    <row r="5159" spans="1:9" x14ac:dyDescent="0.25">
      <c r="A5159" t="s">
        <v>331</v>
      </c>
      <c r="B5159" t="s">
        <v>59</v>
      </c>
      <c r="C5159" t="s">
        <v>80</v>
      </c>
      <c r="D5159" t="s">
        <v>11</v>
      </c>
      <c r="E5159" t="s">
        <v>5</v>
      </c>
      <c r="F5159" s="19">
        <v>0.79166666666666696</v>
      </c>
      <c r="G5159" s="25">
        <v>19</v>
      </c>
      <c r="H5159" s="19" t="str">
        <f t="shared" si="91"/>
        <v>Veterans Bridge Away from Va Beach Summer Friday 19</v>
      </c>
      <c r="I5159" s="14">
        <f>+Veterans!Q26</f>
        <v>720.46153846153857</v>
      </c>
    </row>
    <row r="5160" spans="1:9" x14ac:dyDescent="0.25">
      <c r="A5160" t="s">
        <v>331</v>
      </c>
      <c r="B5160" t="s">
        <v>59</v>
      </c>
      <c r="C5160" t="s">
        <v>80</v>
      </c>
      <c r="D5160" t="s">
        <v>11</v>
      </c>
      <c r="E5160" t="s">
        <v>5</v>
      </c>
      <c r="F5160" s="19">
        <v>0.83333333333333304</v>
      </c>
      <c r="G5160" s="25">
        <v>20</v>
      </c>
      <c r="H5160" s="19" t="str">
        <f t="shared" si="91"/>
        <v>Veterans Bridge Away from Va Beach Summer Friday 20</v>
      </c>
      <c r="I5160" s="11">
        <f>+Veterans!Q27</f>
        <v>645.53846153846155</v>
      </c>
    </row>
    <row r="5161" spans="1:9" x14ac:dyDescent="0.25">
      <c r="A5161" t="s">
        <v>331</v>
      </c>
      <c r="B5161" t="s">
        <v>59</v>
      </c>
      <c r="C5161" t="s">
        <v>80</v>
      </c>
      <c r="D5161" t="s">
        <v>11</v>
      </c>
      <c r="E5161" t="s">
        <v>5</v>
      </c>
      <c r="F5161" s="19">
        <v>0.875</v>
      </c>
      <c r="G5161" s="25">
        <v>21</v>
      </c>
      <c r="H5161" s="19" t="str">
        <f t="shared" si="91"/>
        <v>Veterans Bridge Away from Va Beach Summer Friday 21</v>
      </c>
      <c r="I5161" s="14">
        <f>+Veterans!Q28</f>
        <v>602.69230769230774</v>
      </c>
    </row>
    <row r="5162" spans="1:9" x14ac:dyDescent="0.25">
      <c r="A5162" t="s">
        <v>331</v>
      </c>
      <c r="B5162" t="s">
        <v>59</v>
      </c>
      <c r="C5162" t="s">
        <v>80</v>
      </c>
      <c r="D5162" t="s">
        <v>11</v>
      </c>
      <c r="E5162" t="s">
        <v>5</v>
      </c>
      <c r="F5162" s="19">
        <v>0.91666666666666696</v>
      </c>
      <c r="G5162" s="25">
        <v>22</v>
      </c>
      <c r="H5162" s="19" t="str">
        <f t="shared" si="91"/>
        <v>Veterans Bridge Away from Va Beach Summer Friday 22</v>
      </c>
      <c r="I5162" s="11">
        <f>+Veterans!Q29</f>
        <v>473.23076923076928</v>
      </c>
    </row>
    <row r="5163" spans="1:9" ht="15.75" thickBot="1" x14ac:dyDescent="0.3">
      <c r="A5163" t="s">
        <v>331</v>
      </c>
      <c r="B5163" t="s">
        <v>59</v>
      </c>
      <c r="C5163" t="s">
        <v>80</v>
      </c>
      <c r="D5163" t="s">
        <v>11</v>
      </c>
      <c r="E5163" t="s">
        <v>5</v>
      </c>
      <c r="F5163" s="19">
        <v>0.95833333333333304</v>
      </c>
      <c r="G5163" s="25">
        <v>23</v>
      </c>
      <c r="H5163" s="19" t="str">
        <f t="shared" si="91"/>
        <v>Veterans Bridge Away from Va Beach Summer Friday 23</v>
      </c>
      <c r="I5163" s="16">
        <f>+Veterans!Q30</f>
        <v>320.23076923076923</v>
      </c>
    </row>
    <row r="5164" spans="1:9" x14ac:dyDescent="0.25">
      <c r="A5164" t="s">
        <v>331</v>
      </c>
      <c r="B5164" t="s">
        <v>59</v>
      </c>
      <c r="C5164" t="s">
        <v>80</v>
      </c>
      <c r="D5164" t="s">
        <v>11</v>
      </c>
      <c r="E5164" t="s">
        <v>6</v>
      </c>
      <c r="F5164" s="19">
        <v>0</v>
      </c>
      <c r="G5164" s="25">
        <v>0</v>
      </c>
      <c r="H5164" s="19" t="str">
        <f t="shared" si="91"/>
        <v>Veterans Bridge Away from Va Beach Summer Saturday 0</v>
      </c>
      <c r="I5164" s="11">
        <f>+Veterans!R7</f>
        <v>236.57142857142856</v>
      </c>
    </row>
    <row r="5165" spans="1:9" x14ac:dyDescent="0.25">
      <c r="A5165" t="s">
        <v>331</v>
      </c>
      <c r="B5165" t="s">
        <v>59</v>
      </c>
      <c r="C5165" t="s">
        <v>80</v>
      </c>
      <c r="D5165" t="s">
        <v>11</v>
      </c>
      <c r="E5165" t="s">
        <v>6</v>
      </c>
      <c r="F5165" s="19">
        <v>4.1666666666666664E-2</v>
      </c>
      <c r="G5165" s="25">
        <v>1</v>
      </c>
      <c r="H5165" s="19" t="str">
        <f t="shared" si="91"/>
        <v>Veterans Bridge Away from Va Beach Summer Saturday 1</v>
      </c>
      <c r="I5165" s="14">
        <f>+Veterans!R8</f>
        <v>143</v>
      </c>
    </row>
    <row r="5166" spans="1:9" x14ac:dyDescent="0.25">
      <c r="A5166" t="s">
        <v>331</v>
      </c>
      <c r="B5166" t="s">
        <v>59</v>
      </c>
      <c r="C5166" t="s">
        <v>80</v>
      </c>
      <c r="D5166" t="s">
        <v>11</v>
      </c>
      <c r="E5166" t="s">
        <v>6</v>
      </c>
      <c r="F5166" s="19">
        <v>8.3333333333333329E-2</v>
      </c>
      <c r="G5166" s="25">
        <v>2</v>
      </c>
      <c r="H5166" s="19" t="str">
        <f t="shared" si="91"/>
        <v>Veterans Bridge Away from Va Beach Summer Saturday 2</v>
      </c>
      <c r="I5166" s="11">
        <f>+Veterans!R9</f>
        <v>108.07142857142857</v>
      </c>
    </row>
    <row r="5167" spans="1:9" x14ac:dyDescent="0.25">
      <c r="A5167" t="s">
        <v>331</v>
      </c>
      <c r="B5167" t="s">
        <v>59</v>
      </c>
      <c r="C5167" t="s">
        <v>80</v>
      </c>
      <c r="D5167" t="s">
        <v>11</v>
      </c>
      <c r="E5167" t="s">
        <v>6</v>
      </c>
      <c r="F5167" s="19">
        <v>0.125</v>
      </c>
      <c r="G5167" s="25">
        <v>3</v>
      </c>
      <c r="H5167" s="19" t="str">
        <f t="shared" si="91"/>
        <v>Veterans Bridge Away from Va Beach Summer Saturday 3</v>
      </c>
      <c r="I5167" s="14">
        <f>+Veterans!R10</f>
        <v>74.642857142857139</v>
      </c>
    </row>
    <row r="5168" spans="1:9" x14ac:dyDescent="0.25">
      <c r="A5168" t="s">
        <v>331</v>
      </c>
      <c r="B5168" t="s">
        <v>59</v>
      </c>
      <c r="C5168" t="s">
        <v>80</v>
      </c>
      <c r="D5168" t="s">
        <v>11</v>
      </c>
      <c r="E5168" t="s">
        <v>6</v>
      </c>
      <c r="F5168" s="19">
        <v>0.16666666666666699</v>
      </c>
      <c r="G5168" s="25">
        <v>4</v>
      </c>
      <c r="H5168" s="19" t="str">
        <f t="shared" si="91"/>
        <v>Veterans Bridge Away from Va Beach Summer Saturday 4</v>
      </c>
      <c r="I5168" s="11">
        <f>+Veterans!R11</f>
        <v>55.428571428571431</v>
      </c>
    </row>
    <row r="5169" spans="1:9" x14ac:dyDescent="0.25">
      <c r="A5169" t="s">
        <v>331</v>
      </c>
      <c r="B5169" t="s">
        <v>59</v>
      </c>
      <c r="C5169" t="s">
        <v>80</v>
      </c>
      <c r="D5169" t="s">
        <v>11</v>
      </c>
      <c r="E5169" t="s">
        <v>6</v>
      </c>
      <c r="F5169" s="19">
        <v>0.20833333333333301</v>
      </c>
      <c r="G5169" s="25">
        <v>5</v>
      </c>
      <c r="H5169" s="19" t="str">
        <f t="shared" si="91"/>
        <v>Veterans Bridge Away from Va Beach Summer Saturday 5</v>
      </c>
      <c r="I5169" s="14">
        <f>+Veterans!R12</f>
        <v>78.285714285714278</v>
      </c>
    </row>
    <row r="5170" spans="1:9" x14ac:dyDescent="0.25">
      <c r="A5170" t="s">
        <v>331</v>
      </c>
      <c r="B5170" t="s">
        <v>59</v>
      </c>
      <c r="C5170" t="s">
        <v>80</v>
      </c>
      <c r="D5170" t="s">
        <v>11</v>
      </c>
      <c r="E5170" t="s">
        <v>6</v>
      </c>
      <c r="F5170" s="19">
        <v>0.25</v>
      </c>
      <c r="G5170" s="25">
        <v>6</v>
      </c>
      <c r="H5170" s="19" t="str">
        <f t="shared" si="91"/>
        <v>Veterans Bridge Away from Va Beach Summer Saturday 6</v>
      </c>
      <c r="I5170" s="11">
        <f>+Veterans!R13</f>
        <v>199.35714285714283</v>
      </c>
    </row>
    <row r="5171" spans="1:9" x14ac:dyDescent="0.25">
      <c r="A5171" t="s">
        <v>331</v>
      </c>
      <c r="B5171" t="s">
        <v>59</v>
      </c>
      <c r="C5171" t="s">
        <v>80</v>
      </c>
      <c r="D5171" t="s">
        <v>11</v>
      </c>
      <c r="E5171" t="s">
        <v>6</v>
      </c>
      <c r="F5171" s="19">
        <v>0.29166666666666702</v>
      </c>
      <c r="G5171" s="25">
        <v>7</v>
      </c>
      <c r="H5171" s="19" t="str">
        <f t="shared" si="91"/>
        <v>Veterans Bridge Away from Va Beach Summer Saturday 7</v>
      </c>
      <c r="I5171" s="14">
        <f>+Veterans!R14</f>
        <v>370.85714285714289</v>
      </c>
    </row>
    <row r="5172" spans="1:9" x14ac:dyDescent="0.25">
      <c r="A5172" t="s">
        <v>331</v>
      </c>
      <c r="B5172" t="s">
        <v>59</v>
      </c>
      <c r="C5172" t="s">
        <v>80</v>
      </c>
      <c r="D5172" t="s">
        <v>11</v>
      </c>
      <c r="E5172" t="s">
        <v>6</v>
      </c>
      <c r="F5172" s="19">
        <v>0.33333333333333298</v>
      </c>
      <c r="G5172" s="25">
        <v>8</v>
      </c>
      <c r="H5172" s="19" t="str">
        <f t="shared" si="91"/>
        <v>Veterans Bridge Away from Va Beach Summer Saturday 8</v>
      </c>
      <c r="I5172" s="11">
        <f>+Veterans!R15</f>
        <v>476.14285714285711</v>
      </c>
    </row>
    <row r="5173" spans="1:9" x14ac:dyDescent="0.25">
      <c r="A5173" t="s">
        <v>331</v>
      </c>
      <c r="B5173" t="s">
        <v>59</v>
      </c>
      <c r="C5173" t="s">
        <v>80</v>
      </c>
      <c r="D5173" t="s">
        <v>11</v>
      </c>
      <c r="E5173" t="s">
        <v>6</v>
      </c>
      <c r="F5173" s="19">
        <v>0.375</v>
      </c>
      <c r="G5173" s="25">
        <v>9</v>
      </c>
      <c r="H5173" s="19" t="str">
        <f t="shared" ref="H5173:H5236" si="92">+CONCATENATE(A5173," ",C5173," ",D5173," ",E5173," ",G5173)</f>
        <v>Veterans Bridge Away from Va Beach Summer Saturday 9</v>
      </c>
      <c r="I5173" s="14">
        <f>+Veterans!R16</f>
        <v>575.85714285714289</v>
      </c>
    </row>
    <row r="5174" spans="1:9" x14ac:dyDescent="0.25">
      <c r="A5174" t="s">
        <v>331</v>
      </c>
      <c r="B5174" t="s">
        <v>59</v>
      </c>
      <c r="C5174" t="s">
        <v>80</v>
      </c>
      <c r="D5174" t="s">
        <v>11</v>
      </c>
      <c r="E5174" t="s">
        <v>6</v>
      </c>
      <c r="F5174" s="19">
        <v>0.41666666666666702</v>
      </c>
      <c r="G5174" s="25">
        <v>10</v>
      </c>
      <c r="H5174" s="19" t="str">
        <f t="shared" si="92"/>
        <v>Veterans Bridge Away from Va Beach Summer Saturday 10</v>
      </c>
      <c r="I5174" s="11">
        <f>+Veterans!R17</f>
        <v>669.21428571428567</v>
      </c>
    </row>
    <row r="5175" spans="1:9" x14ac:dyDescent="0.25">
      <c r="A5175" t="s">
        <v>331</v>
      </c>
      <c r="B5175" t="s">
        <v>59</v>
      </c>
      <c r="C5175" t="s">
        <v>80</v>
      </c>
      <c r="D5175" t="s">
        <v>11</v>
      </c>
      <c r="E5175" t="s">
        <v>6</v>
      </c>
      <c r="F5175" s="19">
        <v>0.45833333333333298</v>
      </c>
      <c r="G5175" s="25">
        <v>11</v>
      </c>
      <c r="H5175" s="19" t="str">
        <f t="shared" si="92"/>
        <v>Veterans Bridge Away from Va Beach Summer Saturday 11</v>
      </c>
      <c r="I5175" s="14">
        <f>+Veterans!R18</f>
        <v>711.14285714285711</v>
      </c>
    </row>
    <row r="5176" spans="1:9" x14ac:dyDescent="0.25">
      <c r="A5176" t="s">
        <v>331</v>
      </c>
      <c r="B5176" t="s">
        <v>59</v>
      </c>
      <c r="C5176" t="s">
        <v>80</v>
      </c>
      <c r="D5176" t="s">
        <v>11</v>
      </c>
      <c r="E5176" t="s">
        <v>6</v>
      </c>
      <c r="F5176" s="19">
        <v>0.5</v>
      </c>
      <c r="G5176" s="25">
        <v>12</v>
      </c>
      <c r="H5176" s="19" t="str">
        <f t="shared" si="92"/>
        <v>Veterans Bridge Away from Va Beach Summer Saturday 12</v>
      </c>
      <c r="I5176" s="11">
        <f>+Veterans!R19</f>
        <v>768.14285714285711</v>
      </c>
    </row>
    <row r="5177" spans="1:9" x14ac:dyDescent="0.25">
      <c r="A5177" t="s">
        <v>331</v>
      </c>
      <c r="B5177" t="s">
        <v>59</v>
      </c>
      <c r="C5177" t="s">
        <v>80</v>
      </c>
      <c r="D5177" t="s">
        <v>11</v>
      </c>
      <c r="E5177" t="s">
        <v>6</v>
      </c>
      <c r="F5177" s="19">
        <v>0.54166666666666696</v>
      </c>
      <c r="G5177" s="25">
        <v>13</v>
      </c>
      <c r="H5177" s="19" t="str">
        <f t="shared" si="92"/>
        <v>Veterans Bridge Away from Va Beach Summer Saturday 13</v>
      </c>
      <c r="I5177" s="14">
        <f>+Veterans!R20</f>
        <v>778.14285714285711</v>
      </c>
    </row>
    <row r="5178" spans="1:9" x14ac:dyDescent="0.25">
      <c r="A5178" t="s">
        <v>331</v>
      </c>
      <c r="B5178" t="s">
        <v>59</v>
      </c>
      <c r="C5178" t="s">
        <v>80</v>
      </c>
      <c r="D5178" t="s">
        <v>11</v>
      </c>
      <c r="E5178" t="s">
        <v>6</v>
      </c>
      <c r="F5178" s="19">
        <v>0.58333333333333304</v>
      </c>
      <c r="G5178" s="25">
        <v>14</v>
      </c>
      <c r="H5178" s="19" t="str">
        <f t="shared" si="92"/>
        <v>Veterans Bridge Away from Va Beach Summer Saturday 14</v>
      </c>
      <c r="I5178" s="11">
        <f>+Veterans!R21</f>
        <v>805.64285714285711</v>
      </c>
    </row>
    <row r="5179" spans="1:9" x14ac:dyDescent="0.25">
      <c r="A5179" t="s">
        <v>331</v>
      </c>
      <c r="B5179" t="s">
        <v>59</v>
      </c>
      <c r="C5179" t="s">
        <v>80</v>
      </c>
      <c r="D5179" t="s">
        <v>11</v>
      </c>
      <c r="E5179" t="s">
        <v>6</v>
      </c>
      <c r="F5179" s="19">
        <v>0.625</v>
      </c>
      <c r="G5179" s="25">
        <v>15</v>
      </c>
      <c r="H5179" s="19" t="str">
        <f t="shared" si="92"/>
        <v>Veterans Bridge Away from Va Beach Summer Saturday 15</v>
      </c>
      <c r="I5179" s="14">
        <f>+Veterans!R22</f>
        <v>827.28571428571422</v>
      </c>
    </row>
    <row r="5180" spans="1:9" x14ac:dyDescent="0.25">
      <c r="A5180" t="s">
        <v>331</v>
      </c>
      <c r="B5180" t="s">
        <v>59</v>
      </c>
      <c r="C5180" t="s">
        <v>80</v>
      </c>
      <c r="D5180" t="s">
        <v>11</v>
      </c>
      <c r="E5180" t="s">
        <v>6</v>
      </c>
      <c r="F5180" s="19">
        <v>0.66666666666666696</v>
      </c>
      <c r="G5180" s="25">
        <v>16</v>
      </c>
      <c r="H5180" s="19" t="str">
        <f t="shared" si="92"/>
        <v>Veterans Bridge Away from Va Beach Summer Saturday 16</v>
      </c>
      <c r="I5180" s="11">
        <f>+Veterans!R23</f>
        <v>823.64285714285711</v>
      </c>
    </row>
    <row r="5181" spans="1:9" x14ac:dyDescent="0.25">
      <c r="A5181" t="s">
        <v>331</v>
      </c>
      <c r="B5181" t="s">
        <v>59</v>
      </c>
      <c r="C5181" t="s">
        <v>80</v>
      </c>
      <c r="D5181" t="s">
        <v>11</v>
      </c>
      <c r="E5181" t="s">
        <v>6</v>
      </c>
      <c r="F5181" s="19">
        <v>0.70833333333333304</v>
      </c>
      <c r="G5181" s="25">
        <v>17</v>
      </c>
      <c r="H5181" s="19" t="str">
        <f t="shared" si="92"/>
        <v>Veterans Bridge Away from Va Beach Summer Saturday 17</v>
      </c>
      <c r="I5181" s="14">
        <f>+Veterans!R24</f>
        <v>764.92857142857133</v>
      </c>
    </row>
    <row r="5182" spans="1:9" x14ac:dyDescent="0.25">
      <c r="A5182" t="s">
        <v>331</v>
      </c>
      <c r="B5182" t="s">
        <v>59</v>
      </c>
      <c r="C5182" t="s">
        <v>80</v>
      </c>
      <c r="D5182" t="s">
        <v>11</v>
      </c>
      <c r="E5182" t="s">
        <v>6</v>
      </c>
      <c r="F5182" s="19">
        <v>0.75</v>
      </c>
      <c r="G5182" s="25">
        <v>18</v>
      </c>
      <c r="H5182" s="19" t="str">
        <f t="shared" si="92"/>
        <v>Veterans Bridge Away from Va Beach Summer Saturday 18</v>
      </c>
      <c r="I5182" s="11">
        <f>+Veterans!R25</f>
        <v>695.5</v>
      </c>
    </row>
    <row r="5183" spans="1:9" x14ac:dyDescent="0.25">
      <c r="A5183" t="s">
        <v>331</v>
      </c>
      <c r="B5183" t="s">
        <v>59</v>
      </c>
      <c r="C5183" t="s">
        <v>80</v>
      </c>
      <c r="D5183" t="s">
        <v>11</v>
      </c>
      <c r="E5183" t="s">
        <v>6</v>
      </c>
      <c r="F5183" s="19">
        <v>0.79166666666666696</v>
      </c>
      <c r="G5183" s="25">
        <v>19</v>
      </c>
      <c r="H5183" s="19" t="str">
        <f t="shared" si="92"/>
        <v>Veterans Bridge Away from Va Beach Summer Saturday 19</v>
      </c>
      <c r="I5183" s="14">
        <f>+Veterans!R26</f>
        <v>657.35714285714289</v>
      </c>
    </row>
    <row r="5184" spans="1:9" x14ac:dyDescent="0.25">
      <c r="A5184" t="s">
        <v>331</v>
      </c>
      <c r="B5184" t="s">
        <v>59</v>
      </c>
      <c r="C5184" t="s">
        <v>80</v>
      </c>
      <c r="D5184" t="s">
        <v>11</v>
      </c>
      <c r="E5184" t="s">
        <v>6</v>
      </c>
      <c r="F5184" s="19">
        <v>0.83333333333333304</v>
      </c>
      <c r="G5184" s="25">
        <v>20</v>
      </c>
      <c r="H5184" s="19" t="str">
        <f t="shared" si="92"/>
        <v>Veterans Bridge Away from Va Beach Summer Saturday 20</v>
      </c>
      <c r="I5184" s="11">
        <f>+Veterans!R27</f>
        <v>623.92857142857144</v>
      </c>
    </row>
    <row r="5185" spans="1:9" x14ac:dyDescent="0.25">
      <c r="A5185" t="s">
        <v>331</v>
      </c>
      <c r="B5185" t="s">
        <v>59</v>
      </c>
      <c r="C5185" t="s">
        <v>80</v>
      </c>
      <c r="D5185" t="s">
        <v>11</v>
      </c>
      <c r="E5185" t="s">
        <v>6</v>
      </c>
      <c r="F5185" s="19">
        <v>0.875</v>
      </c>
      <c r="G5185" s="25">
        <v>21</v>
      </c>
      <c r="H5185" s="19" t="str">
        <f t="shared" si="92"/>
        <v>Veterans Bridge Away from Va Beach Summer Saturday 21</v>
      </c>
      <c r="I5185" s="14">
        <f>+Veterans!R28</f>
        <v>594</v>
      </c>
    </row>
    <row r="5186" spans="1:9" x14ac:dyDescent="0.25">
      <c r="A5186" t="s">
        <v>331</v>
      </c>
      <c r="B5186" t="s">
        <v>59</v>
      </c>
      <c r="C5186" t="s">
        <v>80</v>
      </c>
      <c r="D5186" t="s">
        <v>11</v>
      </c>
      <c r="E5186" t="s">
        <v>6</v>
      </c>
      <c r="F5186" s="19">
        <v>0.91666666666666696</v>
      </c>
      <c r="G5186" s="25">
        <v>22</v>
      </c>
      <c r="H5186" s="19" t="str">
        <f t="shared" si="92"/>
        <v>Veterans Bridge Away from Va Beach Summer Saturday 22</v>
      </c>
      <c r="I5186" s="11">
        <f>+Veterans!R29</f>
        <v>472.28571428571433</v>
      </c>
    </row>
    <row r="5187" spans="1:9" ht="15.75" thickBot="1" x14ac:dyDescent="0.3">
      <c r="A5187" t="s">
        <v>331</v>
      </c>
      <c r="B5187" t="s">
        <v>59</v>
      </c>
      <c r="C5187" t="s">
        <v>80</v>
      </c>
      <c r="D5187" t="s">
        <v>11</v>
      </c>
      <c r="E5187" t="s">
        <v>6</v>
      </c>
      <c r="F5187" s="19">
        <v>0.95833333333333304</v>
      </c>
      <c r="G5187" s="25">
        <v>23</v>
      </c>
      <c r="H5187" s="19" t="str">
        <f t="shared" si="92"/>
        <v>Veterans Bridge Away from Va Beach Summer Saturday 23</v>
      </c>
      <c r="I5187" s="16">
        <f>+Veterans!R30</f>
        <v>349.71428571428572</v>
      </c>
    </row>
    <row r="5188" spans="1:9" x14ac:dyDescent="0.25">
      <c r="A5188" t="s">
        <v>331</v>
      </c>
      <c r="B5188" t="s">
        <v>59</v>
      </c>
      <c r="C5188" t="s">
        <v>80</v>
      </c>
      <c r="D5188" t="s">
        <v>11</v>
      </c>
      <c r="E5188" t="s">
        <v>7</v>
      </c>
      <c r="F5188" s="19">
        <v>0</v>
      </c>
      <c r="G5188" s="25">
        <v>0</v>
      </c>
      <c r="H5188" s="19" t="str">
        <f t="shared" si="92"/>
        <v>Veterans Bridge Away from Va Beach Summer Sunday 0</v>
      </c>
      <c r="I5188" s="13">
        <f>+Veterans!S7</f>
        <v>233</v>
      </c>
    </row>
    <row r="5189" spans="1:9" x14ac:dyDescent="0.25">
      <c r="A5189" t="s">
        <v>331</v>
      </c>
      <c r="B5189" t="s">
        <v>59</v>
      </c>
      <c r="C5189" t="s">
        <v>80</v>
      </c>
      <c r="D5189" t="s">
        <v>11</v>
      </c>
      <c r="E5189" t="s">
        <v>7</v>
      </c>
      <c r="F5189" s="19">
        <v>4.1666666666666664E-2</v>
      </c>
      <c r="G5189" s="25">
        <v>1</v>
      </c>
      <c r="H5189" s="19" t="str">
        <f t="shared" si="92"/>
        <v>Veterans Bridge Away from Va Beach Summer Sunday 1</v>
      </c>
      <c r="I5189" s="15">
        <f>+Veterans!S8</f>
        <v>136</v>
      </c>
    </row>
    <row r="5190" spans="1:9" x14ac:dyDescent="0.25">
      <c r="A5190" t="s">
        <v>331</v>
      </c>
      <c r="B5190" t="s">
        <v>59</v>
      </c>
      <c r="C5190" t="s">
        <v>80</v>
      </c>
      <c r="D5190" t="s">
        <v>11</v>
      </c>
      <c r="E5190" t="s">
        <v>7</v>
      </c>
      <c r="F5190" s="19">
        <v>8.3333333333333329E-2</v>
      </c>
      <c r="G5190" s="25">
        <v>2</v>
      </c>
      <c r="H5190" s="19" t="str">
        <f t="shared" si="92"/>
        <v>Veterans Bridge Away from Va Beach Summer Sunday 2</v>
      </c>
      <c r="I5190" s="13">
        <f>+Veterans!S9</f>
        <v>115.38461538461539</v>
      </c>
    </row>
    <row r="5191" spans="1:9" x14ac:dyDescent="0.25">
      <c r="A5191" t="s">
        <v>331</v>
      </c>
      <c r="B5191" t="s">
        <v>59</v>
      </c>
      <c r="C5191" t="s">
        <v>80</v>
      </c>
      <c r="D5191" t="s">
        <v>11</v>
      </c>
      <c r="E5191" t="s">
        <v>7</v>
      </c>
      <c r="F5191" s="19">
        <v>0.125</v>
      </c>
      <c r="G5191" s="25">
        <v>3</v>
      </c>
      <c r="H5191" s="19" t="str">
        <f t="shared" si="92"/>
        <v>Veterans Bridge Away from Va Beach Summer Sunday 3</v>
      </c>
      <c r="I5191" s="15">
        <f>+Veterans!S10</f>
        <v>63.38461538461538</v>
      </c>
    </row>
    <row r="5192" spans="1:9" x14ac:dyDescent="0.25">
      <c r="A5192" t="s">
        <v>331</v>
      </c>
      <c r="B5192" t="s">
        <v>59</v>
      </c>
      <c r="C5192" t="s">
        <v>80</v>
      </c>
      <c r="D5192" t="s">
        <v>11</v>
      </c>
      <c r="E5192" t="s">
        <v>7</v>
      </c>
      <c r="F5192" s="19">
        <v>0.16666666666666699</v>
      </c>
      <c r="G5192" s="25">
        <v>4</v>
      </c>
      <c r="H5192" s="19" t="str">
        <f t="shared" si="92"/>
        <v>Veterans Bridge Away from Va Beach Summer Sunday 4</v>
      </c>
      <c r="I5192" s="13">
        <f>+Veterans!S11</f>
        <v>46.692307692307693</v>
      </c>
    </row>
    <row r="5193" spans="1:9" x14ac:dyDescent="0.25">
      <c r="A5193" t="s">
        <v>331</v>
      </c>
      <c r="B5193" t="s">
        <v>59</v>
      </c>
      <c r="C5193" t="s">
        <v>80</v>
      </c>
      <c r="D5193" t="s">
        <v>11</v>
      </c>
      <c r="E5193" t="s">
        <v>7</v>
      </c>
      <c r="F5193" s="19">
        <v>0.20833333333333301</v>
      </c>
      <c r="G5193" s="25">
        <v>5</v>
      </c>
      <c r="H5193" s="19" t="str">
        <f t="shared" si="92"/>
        <v>Veterans Bridge Away from Va Beach Summer Sunday 5</v>
      </c>
      <c r="I5193" s="15">
        <f>+Veterans!S12</f>
        <v>64.84615384615384</v>
      </c>
    </row>
    <row r="5194" spans="1:9" x14ac:dyDescent="0.25">
      <c r="A5194" t="s">
        <v>331</v>
      </c>
      <c r="B5194" t="s">
        <v>59</v>
      </c>
      <c r="C5194" t="s">
        <v>80</v>
      </c>
      <c r="D5194" t="s">
        <v>11</v>
      </c>
      <c r="E5194" t="s">
        <v>7</v>
      </c>
      <c r="F5194" s="19">
        <v>0.25</v>
      </c>
      <c r="G5194" s="25">
        <v>6</v>
      </c>
      <c r="H5194" s="19" t="str">
        <f t="shared" si="92"/>
        <v>Veterans Bridge Away from Va Beach Summer Sunday 6</v>
      </c>
      <c r="I5194" s="13">
        <f>+Veterans!S13</f>
        <v>156.61538461538461</v>
      </c>
    </row>
    <row r="5195" spans="1:9" x14ac:dyDescent="0.25">
      <c r="A5195" t="s">
        <v>331</v>
      </c>
      <c r="B5195" t="s">
        <v>59</v>
      </c>
      <c r="C5195" t="s">
        <v>80</v>
      </c>
      <c r="D5195" t="s">
        <v>11</v>
      </c>
      <c r="E5195" t="s">
        <v>7</v>
      </c>
      <c r="F5195" s="19">
        <v>0.29166666666666702</v>
      </c>
      <c r="G5195" s="25">
        <v>7</v>
      </c>
      <c r="H5195" s="19" t="str">
        <f t="shared" si="92"/>
        <v>Veterans Bridge Away from Va Beach Summer Sunday 7</v>
      </c>
      <c r="I5195" s="15">
        <f>+Veterans!S14</f>
        <v>369.15384615384613</v>
      </c>
    </row>
    <row r="5196" spans="1:9" x14ac:dyDescent="0.25">
      <c r="A5196" t="s">
        <v>331</v>
      </c>
      <c r="B5196" t="s">
        <v>59</v>
      </c>
      <c r="C5196" t="s">
        <v>80</v>
      </c>
      <c r="D5196" t="s">
        <v>11</v>
      </c>
      <c r="E5196" t="s">
        <v>7</v>
      </c>
      <c r="F5196" s="19">
        <v>0.33333333333333298</v>
      </c>
      <c r="G5196" s="25">
        <v>8</v>
      </c>
      <c r="H5196" s="19" t="str">
        <f t="shared" si="92"/>
        <v>Veterans Bridge Away from Va Beach Summer Sunday 8</v>
      </c>
      <c r="I5196" s="13">
        <f>+Veterans!S15</f>
        <v>352.15384615384619</v>
      </c>
    </row>
    <row r="5197" spans="1:9" x14ac:dyDescent="0.25">
      <c r="A5197" t="s">
        <v>331</v>
      </c>
      <c r="B5197" t="s">
        <v>59</v>
      </c>
      <c r="C5197" t="s">
        <v>80</v>
      </c>
      <c r="D5197" t="s">
        <v>11</v>
      </c>
      <c r="E5197" t="s">
        <v>7</v>
      </c>
      <c r="F5197" s="19">
        <v>0.375</v>
      </c>
      <c r="G5197" s="25">
        <v>9</v>
      </c>
      <c r="H5197" s="19" t="str">
        <f t="shared" si="92"/>
        <v>Veterans Bridge Away from Va Beach Summer Sunday 9</v>
      </c>
      <c r="I5197" s="15">
        <f>+Veterans!S16</f>
        <v>488.23076923076917</v>
      </c>
    </row>
    <row r="5198" spans="1:9" x14ac:dyDescent="0.25">
      <c r="A5198" t="s">
        <v>331</v>
      </c>
      <c r="B5198" t="s">
        <v>59</v>
      </c>
      <c r="C5198" t="s">
        <v>80</v>
      </c>
      <c r="D5198" t="s">
        <v>11</v>
      </c>
      <c r="E5198" t="s">
        <v>7</v>
      </c>
      <c r="F5198" s="19">
        <v>0.41666666666666702</v>
      </c>
      <c r="G5198" s="25">
        <v>10</v>
      </c>
      <c r="H5198" s="19" t="str">
        <f t="shared" si="92"/>
        <v>Veterans Bridge Away from Va Beach Summer Sunday 10</v>
      </c>
      <c r="I5198" s="13">
        <f>+Veterans!S17</f>
        <v>673.69230769230774</v>
      </c>
    </row>
    <row r="5199" spans="1:9" x14ac:dyDescent="0.25">
      <c r="A5199" t="s">
        <v>331</v>
      </c>
      <c r="B5199" t="s">
        <v>59</v>
      </c>
      <c r="C5199" t="s">
        <v>80</v>
      </c>
      <c r="D5199" t="s">
        <v>11</v>
      </c>
      <c r="E5199" t="s">
        <v>7</v>
      </c>
      <c r="F5199" s="19">
        <v>0.45833333333333298</v>
      </c>
      <c r="G5199" s="25">
        <v>11</v>
      </c>
      <c r="H5199" s="19" t="str">
        <f t="shared" si="92"/>
        <v>Veterans Bridge Away from Va Beach Summer Sunday 11</v>
      </c>
      <c r="I5199" s="15">
        <f>+Veterans!S18</f>
        <v>614.92307692307691</v>
      </c>
    </row>
    <row r="5200" spans="1:9" x14ac:dyDescent="0.25">
      <c r="A5200" t="s">
        <v>331</v>
      </c>
      <c r="B5200" t="s">
        <v>59</v>
      </c>
      <c r="C5200" t="s">
        <v>80</v>
      </c>
      <c r="D5200" t="s">
        <v>11</v>
      </c>
      <c r="E5200" t="s">
        <v>7</v>
      </c>
      <c r="F5200" s="19">
        <v>0.5</v>
      </c>
      <c r="G5200" s="25">
        <v>12</v>
      </c>
      <c r="H5200" s="19" t="str">
        <f t="shared" si="92"/>
        <v>Veterans Bridge Away from Va Beach Summer Sunday 12</v>
      </c>
      <c r="I5200" s="13">
        <f>+Veterans!S19</f>
        <v>707.92307692307691</v>
      </c>
    </row>
    <row r="5201" spans="1:9" x14ac:dyDescent="0.25">
      <c r="A5201" t="s">
        <v>331</v>
      </c>
      <c r="B5201" t="s">
        <v>59</v>
      </c>
      <c r="C5201" t="s">
        <v>80</v>
      </c>
      <c r="D5201" t="s">
        <v>11</v>
      </c>
      <c r="E5201" t="s">
        <v>7</v>
      </c>
      <c r="F5201" s="19">
        <v>0.54166666666666696</v>
      </c>
      <c r="G5201" s="25">
        <v>13</v>
      </c>
      <c r="H5201" s="19" t="str">
        <f t="shared" si="92"/>
        <v>Veterans Bridge Away from Va Beach Summer Sunday 13</v>
      </c>
      <c r="I5201" s="15">
        <f>+Veterans!S20</f>
        <v>750.30769230769226</v>
      </c>
    </row>
    <row r="5202" spans="1:9" x14ac:dyDescent="0.25">
      <c r="A5202" t="s">
        <v>331</v>
      </c>
      <c r="B5202" t="s">
        <v>59</v>
      </c>
      <c r="C5202" t="s">
        <v>80</v>
      </c>
      <c r="D5202" t="s">
        <v>11</v>
      </c>
      <c r="E5202" t="s">
        <v>7</v>
      </c>
      <c r="F5202" s="19">
        <v>0.58333333333333304</v>
      </c>
      <c r="G5202" s="25">
        <v>14</v>
      </c>
      <c r="H5202" s="19" t="str">
        <f t="shared" si="92"/>
        <v>Veterans Bridge Away from Va Beach Summer Sunday 14</v>
      </c>
      <c r="I5202" s="13">
        <f>+Veterans!S21</f>
        <v>754.61538461538464</v>
      </c>
    </row>
    <row r="5203" spans="1:9" x14ac:dyDescent="0.25">
      <c r="A5203" t="s">
        <v>331</v>
      </c>
      <c r="B5203" t="s">
        <v>59</v>
      </c>
      <c r="C5203" t="s">
        <v>80</v>
      </c>
      <c r="D5203" t="s">
        <v>11</v>
      </c>
      <c r="E5203" t="s">
        <v>7</v>
      </c>
      <c r="F5203" s="19">
        <v>0.625</v>
      </c>
      <c r="G5203" s="25">
        <v>15</v>
      </c>
      <c r="H5203" s="19" t="str">
        <f t="shared" si="92"/>
        <v>Veterans Bridge Away from Va Beach Summer Sunday 15</v>
      </c>
      <c r="I5203" s="15">
        <f>+Veterans!S22</f>
        <v>767.23076923076928</v>
      </c>
    </row>
    <row r="5204" spans="1:9" x14ac:dyDescent="0.25">
      <c r="A5204" t="s">
        <v>331</v>
      </c>
      <c r="B5204" t="s">
        <v>59</v>
      </c>
      <c r="C5204" t="s">
        <v>80</v>
      </c>
      <c r="D5204" t="s">
        <v>11</v>
      </c>
      <c r="E5204" t="s">
        <v>7</v>
      </c>
      <c r="F5204" s="19">
        <v>0.66666666666666696</v>
      </c>
      <c r="G5204" s="25">
        <v>16</v>
      </c>
      <c r="H5204" s="19" t="str">
        <f t="shared" si="92"/>
        <v>Veterans Bridge Away from Va Beach Summer Sunday 16</v>
      </c>
      <c r="I5204" s="13">
        <f>+Veterans!S23</f>
        <v>781.53846153846155</v>
      </c>
    </row>
    <row r="5205" spans="1:9" x14ac:dyDescent="0.25">
      <c r="A5205" t="s">
        <v>331</v>
      </c>
      <c r="B5205" t="s">
        <v>59</v>
      </c>
      <c r="C5205" t="s">
        <v>80</v>
      </c>
      <c r="D5205" t="s">
        <v>11</v>
      </c>
      <c r="E5205" t="s">
        <v>7</v>
      </c>
      <c r="F5205" s="19">
        <v>0.70833333333333304</v>
      </c>
      <c r="G5205" s="25">
        <v>17</v>
      </c>
      <c r="H5205" s="19" t="str">
        <f t="shared" si="92"/>
        <v>Veterans Bridge Away from Va Beach Summer Sunday 17</v>
      </c>
      <c r="I5205" s="15">
        <f>+Veterans!S24</f>
        <v>756</v>
      </c>
    </row>
    <row r="5206" spans="1:9" x14ac:dyDescent="0.25">
      <c r="A5206" t="s">
        <v>331</v>
      </c>
      <c r="B5206" t="s">
        <v>59</v>
      </c>
      <c r="C5206" t="s">
        <v>80</v>
      </c>
      <c r="D5206" t="s">
        <v>11</v>
      </c>
      <c r="E5206" t="s">
        <v>7</v>
      </c>
      <c r="F5206" s="19">
        <v>0.75</v>
      </c>
      <c r="G5206" s="25">
        <v>18</v>
      </c>
      <c r="H5206" s="19" t="str">
        <f t="shared" si="92"/>
        <v>Veterans Bridge Away from Va Beach Summer Sunday 18</v>
      </c>
      <c r="I5206" s="13">
        <f>+Veterans!S25</f>
        <v>702.61538461538453</v>
      </c>
    </row>
    <row r="5207" spans="1:9" x14ac:dyDescent="0.25">
      <c r="A5207" t="s">
        <v>331</v>
      </c>
      <c r="B5207" t="s">
        <v>59</v>
      </c>
      <c r="C5207" t="s">
        <v>80</v>
      </c>
      <c r="D5207" t="s">
        <v>11</v>
      </c>
      <c r="E5207" t="s">
        <v>7</v>
      </c>
      <c r="F5207" s="19">
        <v>0.79166666666666696</v>
      </c>
      <c r="G5207" s="25">
        <v>19</v>
      </c>
      <c r="H5207" s="19" t="str">
        <f t="shared" si="92"/>
        <v>Veterans Bridge Away from Va Beach Summer Sunday 19</v>
      </c>
      <c r="I5207" s="15">
        <f>+Veterans!S26</f>
        <v>581.07692307692309</v>
      </c>
    </row>
    <row r="5208" spans="1:9" x14ac:dyDescent="0.25">
      <c r="A5208" t="s">
        <v>331</v>
      </c>
      <c r="B5208" t="s">
        <v>59</v>
      </c>
      <c r="C5208" t="s">
        <v>80</v>
      </c>
      <c r="D5208" t="s">
        <v>11</v>
      </c>
      <c r="E5208" t="s">
        <v>7</v>
      </c>
      <c r="F5208" s="19">
        <v>0.83333333333333304</v>
      </c>
      <c r="G5208" s="25">
        <v>20</v>
      </c>
      <c r="H5208" s="19" t="str">
        <f t="shared" si="92"/>
        <v>Veterans Bridge Away from Va Beach Summer Sunday 20</v>
      </c>
      <c r="I5208" s="13">
        <f>+Veterans!S27</f>
        <v>511.46153846153845</v>
      </c>
    </row>
    <row r="5209" spans="1:9" x14ac:dyDescent="0.25">
      <c r="A5209" t="s">
        <v>331</v>
      </c>
      <c r="B5209" t="s">
        <v>59</v>
      </c>
      <c r="C5209" t="s">
        <v>80</v>
      </c>
      <c r="D5209" t="s">
        <v>11</v>
      </c>
      <c r="E5209" t="s">
        <v>7</v>
      </c>
      <c r="F5209" s="19">
        <v>0.875</v>
      </c>
      <c r="G5209" s="25">
        <v>21</v>
      </c>
      <c r="H5209" s="19" t="str">
        <f t="shared" si="92"/>
        <v>Veterans Bridge Away from Va Beach Summer Sunday 21</v>
      </c>
      <c r="I5209" s="15">
        <f>+Veterans!S28</f>
        <v>404.76923076923083</v>
      </c>
    </row>
    <row r="5210" spans="1:9" x14ac:dyDescent="0.25">
      <c r="A5210" t="s">
        <v>331</v>
      </c>
      <c r="B5210" t="s">
        <v>59</v>
      </c>
      <c r="C5210" t="s">
        <v>80</v>
      </c>
      <c r="D5210" t="s">
        <v>11</v>
      </c>
      <c r="E5210" t="s">
        <v>7</v>
      </c>
      <c r="F5210" s="19">
        <v>0.91666666666666696</v>
      </c>
      <c r="G5210" s="25">
        <v>22</v>
      </c>
      <c r="H5210" s="19" t="str">
        <f t="shared" si="92"/>
        <v>Veterans Bridge Away from Va Beach Summer Sunday 22</v>
      </c>
      <c r="I5210" s="13">
        <f>+Veterans!S29</f>
        <v>287.69230769230768</v>
      </c>
    </row>
    <row r="5211" spans="1:9" ht="15.75" thickBot="1" x14ac:dyDescent="0.3">
      <c r="A5211" s="29" t="s">
        <v>331</v>
      </c>
      <c r="B5211" s="29" t="s">
        <v>59</v>
      </c>
      <c r="C5211" s="29" t="s">
        <v>80</v>
      </c>
      <c r="D5211" s="29" t="s">
        <v>11</v>
      </c>
      <c r="E5211" s="29" t="s">
        <v>7</v>
      </c>
      <c r="F5211" s="30">
        <v>0.95833333333333304</v>
      </c>
      <c r="G5211" s="31">
        <v>23</v>
      </c>
      <c r="H5211" s="32" t="str">
        <f t="shared" si="92"/>
        <v>Veterans Bridge Away from Va Beach Summer Sunday 23</v>
      </c>
      <c r="I5211" s="17">
        <f>+Veterans!S30</f>
        <v>202.61538461538461</v>
      </c>
    </row>
    <row r="5212" spans="1:9" x14ac:dyDescent="0.25">
      <c r="A5212" t="s">
        <v>331</v>
      </c>
      <c r="B5212" t="s">
        <v>59</v>
      </c>
      <c r="C5212" t="s">
        <v>80</v>
      </c>
      <c r="D5212" t="s">
        <v>12</v>
      </c>
      <c r="E5212" t="s">
        <v>1</v>
      </c>
      <c r="F5212" s="19">
        <v>0</v>
      </c>
      <c r="G5212" s="25">
        <v>0</v>
      </c>
      <c r="H5212" s="19" t="str">
        <f t="shared" si="92"/>
        <v>Veterans Bridge Away from Va Beach Non-Summer Monday 0</v>
      </c>
      <c r="I5212" s="11">
        <f>+Veterans!M32</f>
        <v>110.47999999999999</v>
      </c>
    </row>
    <row r="5213" spans="1:9" x14ac:dyDescent="0.25">
      <c r="A5213" t="s">
        <v>331</v>
      </c>
      <c r="B5213" t="s">
        <v>59</v>
      </c>
      <c r="C5213" t="s">
        <v>80</v>
      </c>
      <c r="D5213" t="s">
        <v>12</v>
      </c>
      <c r="E5213" t="s">
        <v>1</v>
      </c>
      <c r="F5213" s="19">
        <v>4.1666666666666664E-2</v>
      </c>
      <c r="G5213" s="25">
        <v>1</v>
      </c>
      <c r="H5213" s="19" t="str">
        <f t="shared" si="92"/>
        <v>Veterans Bridge Away from Va Beach Non-Summer Monday 1</v>
      </c>
      <c r="I5213" s="14">
        <f>+Veterans!M33</f>
        <v>62.360000000000007</v>
      </c>
    </row>
    <row r="5214" spans="1:9" x14ac:dyDescent="0.25">
      <c r="A5214" t="s">
        <v>331</v>
      </c>
      <c r="B5214" t="s">
        <v>59</v>
      </c>
      <c r="C5214" t="s">
        <v>80</v>
      </c>
      <c r="D5214" t="s">
        <v>12</v>
      </c>
      <c r="E5214" t="s">
        <v>1</v>
      </c>
      <c r="F5214" s="19">
        <v>8.3333333333333329E-2</v>
      </c>
      <c r="G5214" s="25">
        <v>2</v>
      </c>
      <c r="H5214" s="19" t="str">
        <f t="shared" si="92"/>
        <v>Veterans Bridge Away from Va Beach Non-Summer Monday 2</v>
      </c>
      <c r="I5214" s="11">
        <f>+Veterans!M34</f>
        <v>49.199999999999996</v>
      </c>
    </row>
    <row r="5215" spans="1:9" x14ac:dyDescent="0.25">
      <c r="A5215" t="s">
        <v>331</v>
      </c>
      <c r="B5215" t="s">
        <v>59</v>
      </c>
      <c r="C5215" t="s">
        <v>80</v>
      </c>
      <c r="D5215" t="s">
        <v>12</v>
      </c>
      <c r="E5215" t="s">
        <v>1</v>
      </c>
      <c r="F5215" s="19">
        <v>0.125</v>
      </c>
      <c r="G5215" s="25">
        <v>3</v>
      </c>
      <c r="H5215" s="19" t="str">
        <f t="shared" si="92"/>
        <v>Veterans Bridge Away from Va Beach Non-Summer Monday 3</v>
      </c>
      <c r="I5215" s="14">
        <f>+Veterans!M35</f>
        <v>45.120000000000005</v>
      </c>
    </row>
    <row r="5216" spans="1:9" x14ac:dyDescent="0.25">
      <c r="A5216" t="s">
        <v>331</v>
      </c>
      <c r="B5216" t="s">
        <v>59</v>
      </c>
      <c r="C5216" t="s">
        <v>80</v>
      </c>
      <c r="D5216" t="s">
        <v>12</v>
      </c>
      <c r="E5216" t="s">
        <v>1</v>
      </c>
      <c r="F5216" s="19">
        <v>0.16666666666666699</v>
      </c>
      <c r="G5216" s="25">
        <v>4</v>
      </c>
      <c r="H5216" s="19" t="str">
        <f t="shared" si="92"/>
        <v>Veterans Bridge Away from Va Beach Non-Summer Monday 4</v>
      </c>
      <c r="I5216" s="11">
        <f>+Veterans!M36</f>
        <v>61.64</v>
      </c>
    </row>
    <row r="5217" spans="1:9" x14ac:dyDescent="0.25">
      <c r="A5217" t="s">
        <v>331</v>
      </c>
      <c r="B5217" t="s">
        <v>59</v>
      </c>
      <c r="C5217" t="s">
        <v>80</v>
      </c>
      <c r="D5217" t="s">
        <v>12</v>
      </c>
      <c r="E5217" t="s">
        <v>1</v>
      </c>
      <c r="F5217" s="19">
        <v>0.20833333333333301</v>
      </c>
      <c r="G5217" s="25">
        <v>5</v>
      </c>
      <c r="H5217" s="19" t="str">
        <f t="shared" si="92"/>
        <v>Veterans Bridge Away from Va Beach Non-Summer Monday 5</v>
      </c>
      <c r="I5217" s="14">
        <f>+Veterans!M37</f>
        <v>125.75999999999999</v>
      </c>
    </row>
    <row r="5218" spans="1:9" x14ac:dyDescent="0.25">
      <c r="A5218" t="s">
        <v>331</v>
      </c>
      <c r="B5218" t="s">
        <v>59</v>
      </c>
      <c r="C5218" t="s">
        <v>80</v>
      </c>
      <c r="D5218" t="s">
        <v>12</v>
      </c>
      <c r="E5218" t="s">
        <v>1</v>
      </c>
      <c r="F5218" s="19">
        <v>0.25</v>
      </c>
      <c r="G5218" s="25">
        <v>6</v>
      </c>
      <c r="H5218" s="19" t="str">
        <f t="shared" si="92"/>
        <v>Veterans Bridge Away from Va Beach Non-Summer Monday 6</v>
      </c>
      <c r="I5218" s="11">
        <f>+Veterans!M38</f>
        <v>327.47999999999996</v>
      </c>
    </row>
    <row r="5219" spans="1:9" x14ac:dyDescent="0.25">
      <c r="A5219" t="s">
        <v>331</v>
      </c>
      <c r="B5219" t="s">
        <v>59</v>
      </c>
      <c r="C5219" t="s">
        <v>80</v>
      </c>
      <c r="D5219" t="s">
        <v>12</v>
      </c>
      <c r="E5219" t="s">
        <v>1</v>
      </c>
      <c r="F5219" s="19">
        <v>0.29166666666666702</v>
      </c>
      <c r="G5219" s="25">
        <v>7</v>
      </c>
      <c r="H5219" s="19" t="str">
        <f t="shared" si="92"/>
        <v>Veterans Bridge Away from Va Beach Non-Summer Monday 7</v>
      </c>
      <c r="I5219" s="14">
        <f>+Veterans!M39</f>
        <v>592.48</v>
      </c>
    </row>
    <row r="5220" spans="1:9" x14ac:dyDescent="0.25">
      <c r="A5220" t="s">
        <v>331</v>
      </c>
      <c r="B5220" t="s">
        <v>59</v>
      </c>
      <c r="C5220" t="s">
        <v>80</v>
      </c>
      <c r="D5220" t="s">
        <v>12</v>
      </c>
      <c r="E5220" t="s">
        <v>1</v>
      </c>
      <c r="F5220" s="19">
        <v>0.33333333333333298</v>
      </c>
      <c r="G5220" s="25">
        <v>8</v>
      </c>
      <c r="H5220" s="19" t="str">
        <f t="shared" si="92"/>
        <v>Veterans Bridge Away from Va Beach Non-Summer Monday 8</v>
      </c>
      <c r="I5220" s="11">
        <f>+Veterans!M40</f>
        <v>635.12</v>
      </c>
    </row>
    <row r="5221" spans="1:9" x14ac:dyDescent="0.25">
      <c r="A5221" t="s">
        <v>331</v>
      </c>
      <c r="B5221" t="s">
        <v>59</v>
      </c>
      <c r="C5221" t="s">
        <v>80</v>
      </c>
      <c r="D5221" t="s">
        <v>12</v>
      </c>
      <c r="E5221" t="s">
        <v>1</v>
      </c>
      <c r="F5221" s="19">
        <v>0.375</v>
      </c>
      <c r="G5221" s="25">
        <v>9</v>
      </c>
      <c r="H5221" s="19" t="str">
        <f t="shared" si="92"/>
        <v>Veterans Bridge Away from Va Beach Non-Summer Monday 9</v>
      </c>
      <c r="I5221" s="14">
        <f>+Veterans!M41</f>
        <v>591.84</v>
      </c>
    </row>
    <row r="5222" spans="1:9" x14ac:dyDescent="0.25">
      <c r="A5222" t="s">
        <v>331</v>
      </c>
      <c r="B5222" t="s">
        <v>59</v>
      </c>
      <c r="C5222" t="s">
        <v>80</v>
      </c>
      <c r="D5222" t="s">
        <v>12</v>
      </c>
      <c r="E5222" t="s">
        <v>1</v>
      </c>
      <c r="F5222" s="19">
        <v>0.41666666666666702</v>
      </c>
      <c r="G5222" s="25">
        <v>10</v>
      </c>
      <c r="H5222" s="19" t="str">
        <f t="shared" si="92"/>
        <v>Veterans Bridge Away from Va Beach Non-Summer Monday 10</v>
      </c>
      <c r="I5222" s="11">
        <f>+Veterans!M42</f>
        <v>619</v>
      </c>
    </row>
    <row r="5223" spans="1:9" x14ac:dyDescent="0.25">
      <c r="A5223" t="s">
        <v>331</v>
      </c>
      <c r="B5223" t="s">
        <v>59</v>
      </c>
      <c r="C5223" t="s">
        <v>80</v>
      </c>
      <c r="D5223" t="s">
        <v>12</v>
      </c>
      <c r="E5223" t="s">
        <v>1</v>
      </c>
      <c r="F5223" s="19">
        <v>0.45833333333333298</v>
      </c>
      <c r="G5223" s="25">
        <v>11</v>
      </c>
      <c r="H5223" s="19" t="str">
        <f t="shared" si="92"/>
        <v>Veterans Bridge Away from Va Beach Non-Summer Monday 11</v>
      </c>
      <c r="I5223" s="14">
        <f>+Veterans!M43</f>
        <v>644.48</v>
      </c>
    </row>
    <row r="5224" spans="1:9" x14ac:dyDescent="0.25">
      <c r="A5224" t="s">
        <v>331</v>
      </c>
      <c r="B5224" t="s">
        <v>59</v>
      </c>
      <c r="C5224" t="s">
        <v>80</v>
      </c>
      <c r="D5224" t="s">
        <v>12</v>
      </c>
      <c r="E5224" t="s">
        <v>1</v>
      </c>
      <c r="F5224" s="19">
        <v>0.5</v>
      </c>
      <c r="G5224" s="25">
        <v>12</v>
      </c>
      <c r="H5224" s="19" t="str">
        <f t="shared" si="92"/>
        <v>Veterans Bridge Away from Va Beach Non-Summer Monday 12</v>
      </c>
      <c r="I5224" s="11">
        <f>+Veterans!M44</f>
        <v>739.44</v>
      </c>
    </row>
    <row r="5225" spans="1:9" x14ac:dyDescent="0.25">
      <c r="A5225" t="s">
        <v>331</v>
      </c>
      <c r="B5225" t="s">
        <v>59</v>
      </c>
      <c r="C5225" t="s">
        <v>80</v>
      </c>
      <c r="D5225" t="s">
        <v>12</v>
      </c>
      <c r="E5225" t="s">
        <v>1</v>
      </c>
      <c r="F5225" s="19">
        <v>0.54166666666666696</v>
      </c>
      <c r="G5225" s="25">
        <v>13</v>
      </c>
      <c r="H5225" s="19" t="str">
        <f t="shared" si="92"/>
        <v>Veterans Bridge Away from Va Beach Non-Summer Monday 13</v>
      </c>
      <c r="I5225" s="14">
        <f>+Veterans!M45</f>
        <v>762.96</v>
      </c>
    </row>
    <row r="5226" spans="1:9" x14ac:dyDescent="0.25">
      <c r="A5226" t="s">
        <v>331</v>
      </c>
      <c r="B5226" t="s">
        <v>59</v>
      </c>
      <c r="C5226" t="s">
        <v>80</v>
      </c>
      <c r="D5226" t="s">
        <v>12</v>
      </c>
      <c r="E5226" t="s">
        <v>1</v>
      </c>
      <c r="F5226" s="19">
        <v>0.58333333333333304</v>
      </c>
      <c r="G5226" s="25">
        <v>14</v>
      </c>
      <c r="H5226" s="19" t="str">
        <f t="shared" si="92"/>
        <v>Veterans Bridge Away from Va Beach Non-Summer Monday 14</v>
      </c>
      <c r="I5226" s="11">
        <f>+Veterans!M46</f>
        <v>841.00000000000011</v>
      </c>
    </row>
    <row r="5227" spans="1:9" x14ac:dyDescent="0.25">
      <c r="A5227" t="s">
        <v>331</v>
      </c>
      <c r="B5227" t="s">
        <v>59</v>
      </c>
      <c r="C5227" t="s">
        <v>80</v>
      </c>
      <c r="D5227" t="s">
        <v>12</v>
      </c>
      <c r="E5227" t="s">
        <v>1</v>
      </c>
      <c r="F5227" s="19">
        <v>0.625</v>
      </c>
      <c r="G5227" s="25">
        <v>15</v>
      </c>
      <c r="H5227" s="19" t="str">
        <f t="shared" si="92"/>
        <v>Veterans Bridge Away from Va Beach Non-Summer Monday 15</v>
      </c>
      <c r="I5227" s="14">
        <f>+Veterans!M47</f>
        <v>985.52</v>
      </c>
    </row>
    <row r="5228" spans="1:9" x14ac:dyDescent="0.25">
      <c r="A5228" t="s">
        <v>331</v>
      </c>
      <c r="B5228" t="s">
        <v>59</v>
      </c>
      <c r="C5228" t="s">
        <v>80</v>
      </c>
      <c r="D5228" t="s">
        <v>12</v>
      </c>
      <c r="E5228" t="s">
        <v>1</v>
      </c>
      <c r="F5228" s="19">
        <v>0.66666666666666696</v>
      </c>
      <c r="G5228" s="25">
        <v>16</v>
      </c>
      <c r="H5228" s="19" t="str">
        <f t="shared" si="92"/>
        <v>Veterans Bridge Away from Va Beach Non-Summer Monday 16</v>
      </c>
      <c r="I5228" s="11">
        <f>+Veterans!M48</f>
        <v>1053.2</v>
      </c>
    </row>
    <row r="5229" spans="1:9" x14ac:dyDescent="0.25">
      <c r="A5229" t="s">
        <v>331</v>
      </c>
      <c r="B5229" t="s">
        <v>59</v>
      </c>
      <c r="C5229" t="s">
        <v>80</v>
      </c>
      <c r="D5229" t="s">
        <v>12</v>
      </c>
      <c r="E5229" t="s">
        <v>1</v>
      </c>
      <c r="F5229" s="19">
        <v>0.70833333333333304</v>
      </c>
      <c r="G5229" s="25">
        <v>17</v>
      </c>
      <c r="H5229" s="19" t="str">
        <f t="shared" si="92"/>
        <v>Veterans Bridge Away from Va Beach Non-Summer Monday 17</v>
      </c>
      <c r="I5229" s="14">
        <f>+Veterans!M49</f>
        <v>1150.96</v>
      </c>
    </row>
    <row r="5230" spans="1:9" x14ac:dyDescent="0.25">
      <c r="A5230" t="s">
        <v>331</v>
      </c>
      <c r="B5230" t="s">
        <v>59</v>
      </c>
      <c r="C5230" t="s">
        <v>80</v>
      </c>
      <c r="D5230" t="s">
        <v>12</v>
      </c>
      <c r="E5230" t="s">
        <v>1</v>
      </c>
      <c r="F5230" s="19">
        <v>0.75</v>
      </c>
      <c r="G5230" s="25">
        <v>18</v>
      </c>
      <c r="H5230" s="19" t="str">
        <f t="shared" si="92"/>
        <v>Veterans Bridge Away from Va Beach Non-Summer Monday 18</v>
      </c>
      <c r="I5230" s="11">
        <f>+Veterans!M50</f>
        <v>922.96</v>
      </c>
    </row>
    <row r="5231" spans="1:9" x14ac:dyDescent="0.25">
      <c r="A5231" t="s">
        <v>331</v>
      </c>
      <c r="B5231" t="s">
        <v>59</v>
      </c>
      <c r="C5231" t="s">
        <v>80</v>
      </c>
      <c r="D5231" t="s">
        <v>12</v>
      </c>
      <c r="E5231" t="s">
        <v>1</v>
      </c>
      <c r="F5231" s="19">
        <v>0.79166666666666696</v>
      </c>
      <c r="G5231" s="25">
        <v>19</v>
      </c>
      <c r="H5231" s="19" t="str">
        <f t="shared" si="92"/>
        <v>Veterans Bridge Away from Va Beach Non-Summer Monday 19</v>
      </c>
      <c r="I5231" s="14">
        <f>+Veterans!M51</f>
        <v>679.72</v>
      </c>
    </row>
    <row r="5232" spans="1:9" x14ac:dyDescent="0.25">
      <c r="A5232" t="s">
        <v>331</v>
      </c>
      <c r="B5232" t="s">
        <v>59</v>
      </c>
      <c r="C5232" t="s">
        <v>80</v>
      </c>
      <c r="D5232" t="s">
        <v>12</v>
      </c>
      <c r="E5232" t="s">
        <v>1</v>
      </c>
      <c r="F5232" s="19">
        <v>0.83333333333333304</v>
      </c>
      <c r="G5232" s="25">
        <v>20</v>
      </c>
      <c r="H5232" s="19" t="str">
        <f t="shared" si="92"/>
        <v>Veterans Bridge Away from Va Beach Non-Summer Monday 20</v>
      </c>
      <c r="I5232" s="11">
        <f>+Veterans!M52</f>
        <v>537.16</v>
      </c>
    </row>
    <row r="5233" spans="1:9" x14ac:dyDescent="0.25">
      <c r="A5233" t="s">
        <v>331</v>
      </c>
      <c r="B5233" t="s">
        <v>59</v>
      </c>
      <c r="C5233" t="s">
        <v>80</v>
      </c>
      <c r="D5233" t="s">
        <v>12</v>
      </c>
      <c r="E5233" t="s">
        <v>1</v>
      </c>
      <c r="F5233" s="19">
        <v>0.875</v>
      </c>
      <c r="G5233" s="25">
        <v>21</v>
      </c>
      <c r="H5233" s="19" t="str">
        <f t="shared" si="92"/>
        <v>Veterans Bridge Away from Va Beach Non-Summer Monday 21</v>
      </c>
      <c r="I5233" s="14">
        <f>+Veterans!M53</f>
        <v>432.28</v>
      </c>
    </row>
    <row r="5234" spans="1:9" x14ac:dyDescent="0.25">
      <c r="A5234" t="s">
        <v>331</v>
      </c>
      <c r="B5234" t="s">
        <v>59</v>
      </c>
      <c r="C5234" t="s">
        <v>80</v>
      </c>
      <c r="D5234" t="s">
        <v>12</v>
      </c>
      <c r="E5234" t="s">
        <v>1</v>
      </c>
      <c r="F5234" s="19">
        <v>0.91666666666666696</v>
      </c>
      <c r="G5234" s="25">
        <v>22</v>
      </c>
      <c r="H5234" s="19" t="str">
        <f t="shared" si="92"/>
        <v>Veterans Bridge Away from Va Beach Non-Summer Monday 22</v>
      </c>
      <c r="I5234" s="11">
        <f>+Veterans!M54</f>
        <v>274.76</v>
      </c>
    </row>
    <row r="5235" spans="1:9" ht="15.75" thickBot="1" x14ac:dyDescent="0.3">
      <c r="A5235" t="s">
        <v>331</v>
      </c>
      <c r="B5235" t="s">
        <v>59</v>
      </c>
      <c r="C5235" t="s">
        <v>80</v>
      </c>
      <c r="D5235" t="s">
        <v>12</v>
      </c>
      <c r="E5235" t="s">
        <v>1</v>
      </c>
      <c r="F5235" s="19">
        <v>0.95833333333333304</v>
      </c>
      <c r="G5235" s="25">
        <v>23</v>
      </c>
      <c r="H5235" s="19" t="str">
        <f t="shared" si="92"/>
        <v>Veterans Bridge Away from Va Beach Non-Summer Monday 23</v>
      </c>
      <c r="I5235" s="16">
        <f>+Veterans!M55</f>
        <v>173.48000000000002</v>
      </c>
    </row>
    <row r="5236" spans="1:9" x14ac:dyDescent="0.25">
      <c r="A5236" t="s">
        <v>331</v>
      </c>
      <c r="B5236" t="s">
        <v>59</v>
      </c>
      <c r="C5236" t="s">
        <v>80</v>
      </c>
      <c r="D5236" t="s">
        <v>12</v>
      </c>
      <c r="E5236" t="s">
        <v>2</v>
      </c>
      <c r="F5236" s="19">
        <v>0</v>
      </c>
      <c r="G5236" s="25">
        <v>0</v>
      </c>
      <c r="H5236" s="19" t="str">
        <f t="shared" si="92"/>
        <v>Veterans Bridge Away from Va Beach Non-Summer Tuesday 0</v>
      </c>
      <c r="I5236" s="12">
        <f>+Veterans!N32</f>
        <v>123.69230769230769</v>
      </c>
    </row>
    <row r="5237" spans="1:9" x14ac:dyDescent="0.25">
      <c r="A5237" t="s">
        <v>331</v>
      </c>
      <c r="B5237" t="s">
        <v>59</v>
      </c>
      <c r="C5237" t="s">
        <v>80</v>
      </c>
      <c r="D5237" t="s">
        <v>12</v>
      </c>
      <c r="E5237" t="s">
        <v>2</v>
      </c>
      <c r="F5237" s="19">
        <v>4.1666666666666664E-2</v>
      </c>
      <c r="G5237" s="25">
        <v>1</v>
      </c>
      <c r="H5237" s="19" t="str">
        <f t="shared" ref="H5237:H5300" si="93">+CONCATENATE(A5237," ",C5237," ",D5237," ",E5237," ",G5237)</f>
        <v>Veterans Bridge Away from Va Beach Non-Summer Tuesday 1</v>
      </c>
      <c r="I5237" s="14">
        <f>+Veterans!N33</f>
        <v>75.769230769230774</v>
      </c>
    </row>
    <row r="5238" spans="1:9" x14ac:dyDescent="0.25">
      <c r="A5238" t="s">
        <v>331</v>
      </c>
      <c r="B5238" t="s">
        <v>59</v>
      </c>
      <c r="C5238" t="s">
        <v>80</v>
      </c>
      <c r="D5238" t="s">
        <v>12</v>
      </c>
      <c r="E5238" t="s">
        <v>2</v>
      </c>
      <c r="F5238" s="19">
        <v>8.3333333333333329E-2</v>
      </c>
      <c r="G5238" s="25">
        <v>2</v>
      </c>
      <c r="H5238" s="19" t="str">
        <f t="shared" si="93"/>
        <v>Veterans Bridge Away from Va Beach Non-Summer Tuesday 2</v>
      </c>
      <c r="I5238" s="12">
        <f>+Veterans!N34</f>
        <v>50.230769230769241</v>
      </c>
    </row>
    <row r="5239" spans="1:9" x14ac:dyDescent="0.25">
      <c r="A5239" t="s">
        <v>331</v>
      </c>
      <c r="B5239" t="s">
        <v>59</v>
      </c>
      <c r="C5239" t="s">
        <v>80</v>
      </c>
      <c r="D5239" t="s">
        <v>12</v>
      </c>
      <c r="E5239" t="s">
        <v>2</v>
      </c>
      <c r="F5239" s="19">
        <v>0.125</v>
      </c>
      <c r="G5239" s="25">
        <v>3</v>
      </c>
      <c r="H5239" s="19" t="str">
        <f t="shared" si="93"/>
        <v>Veterans Bridge Away from Va Beach Non-Summer Tuesday 3</v>
      </c>
      <c r="I5239" s="14">
        <f>+Veterans!N35</f>
        <v>41.884615384615387</v>
      </c>
    </row>
    <row r="5240" spans="1:9" x14ac:dyDescent="0.25">
      <c r="A5240" t="s">
        <v>331</v>
      </c>
      <c r="B5240" t="s">
        <v>59</v>
      </c>
      <c r="C5240" t="s">
        <v>80</v>
      </c>
      <c r="D5240" t="s">
        <v>12</v>
      </c>
      <c r="E5240" t="s">
        <v>2</v>
      </c>
      <c r="F5240" s="19">
        <v>0.16666666666666699</v>
      </c>
      <c r="G5240" s="25">
        <v>4</v>
      </c>
      <c r="H5240" s="19" t="str">
        <f t="shared" si="93"/>
        <v>Veterans Bridge Away from Va Beach Non-Summer Tuesday 4</v>
      </c>
      <c r="I5240" s="12">
        <f>+Veterans!N36</f>
        <v>58.07692307692308</v>
      </c>
    </row>
    <row r="5241" spans="1:9" x14ac:dyDescent="0.25">
      <c r="A5241" t="s">
        <v>331</v>
      </c>
      <c r="B5241" t="s">
        <v>59</v>
      </c>
      <c r="C5241" t="s">
        <v>80</v>
      </c>
      <c r="D5241" t="s">
        <v>12</v>
      </c>
      <c r="E5241" t="s">
        <v>2</v>
      </c>
      <c r="F5241" s="19">
        <v>0.20833333333333301</v>
      </c>
      <c r="G5241" s="25">
        <v>5</v>
      </c>
      <c r="H5241" s="19" t="str">
        <f t="shared" si="93"/>
        <v>Veterans Bridge Away from Va Beach Non-Summer Tuesday 5</v>
      </c>
      <c r="I5241" s="14">
        <f>+Veterans!N37</f>
        <v>127.80769230769231</v>
      </c>
    </row>
    <row r="5242" spans="1:9" x14ac:dyDescent="0.25">
      <c r="A5242" t="s">
        <v>331</v>
      </c>
      <c r="B5242" t="s">
        <v>59</v>
      </c>
      <c r="C5242" t="s">
        <v>80</v>
      </c>
      <c r="D5242" t="s">
        <v>12</v>
      </c>
      <c r="E5242" t="s">
        <v>2</v>
      </c>
      <c r="F5242" s="19">
        <v>0.25</v>
      </c>
      <c r="G5242" s="25">
        <v>6</v>
      </c>
      <c r="H5242" s="19" t="str">
        <f t="shared" si="93"/>
        <v>Veterans Bridge Away from Va Beach Non-Summer Tuesday 6</v>
      </c>
      <c r="I5242" s="12">
        <f>+Veterans!N38</f>
        <v>350.03846153846155</v>
      </c>
    </row>
    <row r="5243" spans="1:9" x14ac:dyDescent="0.25">
      <c r="A5243" t="s">
        <v>331</v>
      </c>
      <c r="B5243" t="s">
        <v>59</v>
      </c>
      <c r="C5243" t="s">
        <v>80</v>
      </c>
      <c r="D5243" t="s">
        <v>12</v>
      </c>
      <c r="E5243" t="s">
        <v>2</v>
      </c>
      <c r="F5243" s="19">
        <v>0.29166666666666702</v>
      </c>
      <c r="G5243" s="25">
        <v>7</v>
      </c>
      <c r="H5243" s="19" t="str">
        <f t="shared" si="93"/>
        <v>Veterans Bridge Away from Va Beach Non-Summer Tuesday 7</v>
      </c>
      <c r="I5243" s="14">
        <f>+Veterans!N39</f>
        <v>615.76923076923072</v>
      </c>
    </row>
    <row r="5244" spans="1:9" x14ac:dyDescent="0.25">
      <c r="A5244" t="s">
        <v>331</v>
      </c>
      <c r="B5244" t="s">
        <v>59</v>
      </c>
      <c r="C5244" t="s">
        <v>80</v>
      </c>
      <c r="D5244" t="s">
        <v>12</v>
      </c>
      <c r="E5244" t="s">
        <v>2</v>
      </c>
      <c r="F5244" s="19">
        <v>0.33333333333333298</v>
      </c>
      <c r="G5244" s="25">
        <v>8</v>
      </c>
      <c r="H5244" s="19" t="str">
        <f t="shared" si="93"/>
        <v>Veterans Bridge Away from Va Beach Non-Summer Tuesday 8</v>
      </c>
      <c r="I5244" s="12">
        <f>+Veterans!N40</f>
        <v>691.76923076923083</v>
      </c>
    </row>
    <row r="5245" spans="1:9" x14ac:dyDescent="0.25">
      <c r="A5245" t="s">
        <v>331</v>
      </c>
      <c r="B5245" t="s">
        <v>59</v>
      </c>
      <c r="C5245" t="s">
        <v>80</v>
      </c>
      <c r="D5245" t="s">
        <v>12</v>
      </c>
      <c r="E5245" t="s">
        <v>2</v>
      </c>
      <c r="F5245" s="19">
        <v>0.375</v>
      </c>
      <c r="G5245" s="25">
        <v>9</v>
      </c>
      <c r="H5245" s="19" t="str">
        <f t="shared" si="93"/>
        <v>Veterans Bridge Away from Va Beach Non-Summer Tuesday 9</v>
      </c>
      <c r="I5245" s="14">
        <f>+Veterans!N41</f>
        <v>630.57692307692298</v>
      </c>
    </row>
    <row r="5246" spans="1:9" x14ac:dyDescent="0.25">
      <c r="A5246" t="s">
        <v>331</v>
      </c>
      <c r="B5246" t="s">
        <v>59</v>
      </c>
      <c r="C5246" t="s">
        <v>80</v>
      </c>
      <c r="D5246" t="s">
        <v>12</v>
      </c>
      <c r="E5246" t="s">
        <v>2</v>
      </c>
      <c r="F5246" s="19">
        <v>0.41666666666666702</v>
      </c>
      <c r="G5246" s="25">
        <v>10</v>
      </c>
      <c r="H5246" s="19" t="str">
        <f t="shared" si="93"/>
        <v>Veterans Bridge Away from Va Beach Non-Summer Tuesday 10</v>
      </c>
      <c r="I5246" s="12">
        <f>+Veterans!N42</f>
        <v>609.65384615384619</v>
      </c>
    </row>
    <row r="5247" spans="1:9" x14ac:dyDescent="0.25">
      <c r="A5247" t="s">
        <v>331</v>
      </c>
      <c r="B5247" t="s">
        <v>59</v>
      </c>
      <c r="C5247" t="s">
        <v>80</v>
      </c>
      <c r="D5247" t="s">
        <v>12</v>
      </c>
      <c r="E5247" t="s">
        <v>2</v>
      </c>
      <c r="F5247" s="19">
        <v>0.45833333333333298</v>
      </c>
      <c r="G5247" s="25">
        <v>11</v>
      </c>
      <c r="H5247" s="19" t="str">
        <f t="shared" si="93"/>
        <v>Veterans Bridge Away from Va Beach Non-Summer Tuesday 11</v>
      </c>
      <c r="I5247" s="14">
        <f>+Veterans!N43</f>
        <v>649.38461538461547</v>
      </c>
    </row>
    <row r="5248" spans="1:9" x14ac:dyDescent="0.25">
      <c r="A5248" t="s">
        <v>331</v>
      </c>
      <c r="B5248" t="s">
        <v>59</v>
      </c>
      <c r="C5248" t="s">
        <v>80</v>
      </c>
      <c r="D5248" t="s">
        <v>12</v>
      </c>
      <c r="E5248" t="s">
        <v>2</v>
      </c>
      <c r="F5248" s="19">
        <v>0.5</v>
      </c>
      <c r="G5248" s="25">
        <v>12</v>
      </c>
      <c r="H5248" s="19" t="str">
        <f t="shared" si="93"/>
        <v>Veterans Bridge Away from Va Beach Non-Summer Tuesday 12</v>
      </c>
      <c r="I5248" s="12">
        <f>+Veterans!N44</f>
        <v>742.96153846153834</v>
      </c>
    </row>
    <row r="5249" spans="1:9" x14ac:dyDescent="0.25">
      <c r="A5249" t="s">
        <v>331</v>
      </c>
      <c r="B5249" t="s">
        <v>59</v>
      </c>
      <c r="C5249" t="s">
        <v>80</v>
      </c>
      <c r="D5249" t="s">
        <v>12</v>
      </c>
      <c r="E5249" t="s">
        <v>2</v>
      </c>
      <c r="F5249" s="19">
        <v>0.54166666666666696</v>
      </c>
      <c r="G5249" s="25">
        <v>13</v>
      </c>
      <c r="H5249" s="19" t="str">
        <f t="shared" si="93"/>
        <v>Veterans Bridge Away from Va Beach Non-Summer Tuesday 13</v>
      </c>
      <c r="I5249" s="14">
        <f>+Veterans!N45</f>
        <v>753</v>
      </c>
    </row>
    <row r="5250" spans="1:9" x14ac:dyDescent="0.25">
      <c r="A5250" t="s">
        <v>331</v>
      </c>
      <c r="B5250" t="s">
        <v>59</v>
      </c>
      <c r="C5250" t="s">
        <v>80</v>
      </c>
      <c r="D5250" t="s">
        <v>12</v>
      </c>
      <c r="E5250" t="s">
        <v>2</v>
      </c>
      <c r="F5250" s="19">
        <v>0.58333333333333304</v>
      </c>
      <c r="G5250" s="25">
        <v>14</v>
      </c>
      <c r="H5250" s="19" t="str">
        <f t="shared" si="93"/>
        <v>Veterans Bridge Away from Va Beach Non-Summer Tuesday 14</v>
      </c>
      <c r="I5250" s="12">
        <f>+Veterans!N46</f>
        <v>852.84615384615381</v>
      </c>
    </row>
    <row r="5251" spans="1:9" x14ac:dyDescent="0.25">
      <c r="A5251" t="s">
        <v>331</v>
      </c>
      <c r="B5251" t="s">
        <v>59</v>
      </c>
      <c r="C5251" t="s">
        <v>80</v>
      </c>
      <c r="D5251" t="s">
        <v>12</v>
      </c>
      <c r="E5251" t="s">
        <v>2</v>
      </c>
      <c r="F5251" s="19">
        <v>0.625</v>
      </c>
      <c r="G5251" s="25">
        <v>15</v>
      </c>
      <c r="H5251" s="19" t="str">
        <f t="shared" si="93"/>
        <v>Veterans Bridge Away from Va Beach Non-Summer Tuesday 15</v>
      </c>
      <c r="I5251" s="14">
        <f>+Veterans!N47</f>
        <v>1003.5384615384614</v>
      </c>
    </row>
    <row r="5252" spans="1:9" x14ac:dyDescent="0.25">
      <c r="A5252" t="s">
        <v>331</v>
      </c>
      <c r="B5252" t="s">
        <v>59</v>
      </c>
      <c r="C5252" t="s">
        <v>80</v>
      </c>
      <c r="D5252" t="s">
        <v>12</v>
      </c>
      <c r="E5252" t="s">
        <v>2</v>
      </c>
      <c r="F5252" s="19">
        <v>0.66666666666666696</v>
      </c>
      <c r="G5252" s="25">
        <v>16</v>
      </c>
      <c r="H5252" s="19" t="str">
        <f t="shared" si="93"/>
        <v>Veterans Bridge Away from Va Beach Non-Summer Tuesday 16</v>
      </c>
      <c r="I5252" s="12">
        <f>+Veterans!N48</f>
        <v>1063.6923076923076</v>
      </c>
    </row>
    <row r="5253" spans="1:9" x14ac:dyDescent="0.25">
      <c r="A5253" t="s">
        <v>331</v>
      </c>
      <c r="B5253" t="s">
        <v>59</v>
      </c>
      <c r="C5253" t="s">
        <v>80</v>
      </c>
      <c r="D5253" t="s">
        <v>12</v>
      </c>
      <c r="E5253" t="s">
        <v>2</v>
      </c>
      <c r="F5253" s="19">
        <v>0.70833333333333304</v>
      </c>
      <c r="G5253" s="25">
        <v>17</v>
      </c>
      <c r="H5253" s="19" t="str">
        <f t="shared" si="93"/>
        <v>Veterans Bridge Away from Va Beach Non-Summer Tuesday 17</v>
      </c>
      <c r="I5253" s="14">
        <f>+Veterans!N49</f>
        <v>1146.3076923076924</v>
      </c>
    </row>
    <row r="5254" spans="1:9" x14ac:dyDescent="0.25">
      <c r="A5254" t="s">
        <v>331</v>
      </c>
      <c r="B5254" t="s">
        <v>59</v>
      </c>
      <c r="C5254" t="s">
        <v>80</v>
      </c>
      <c r="D5254" t="s">
        <v>12</v>
      </c>
      <c r="E5254" t="s">
        <v>2</v>
      </c>
      <c r="F5254" s="19">
        <v>0.75</v>
      </c>
      <c r="G5254" s="25">
        <v>18</v>
      </c>
      <c r="H5254" s="19" t="str">
        <f t="shared" si="93"/>
        <v>Veterans Bridge Away from Va Beach Non-Summer Tuesday 18</v>
      </c>
      <c r="I5254" s="12">
        <f>+Veterans!N50</f>
        <v>986.15384615384619</v>
      </c>
    </row>
    <row r="5255" spans="1:9" x14ac:dyDescent="0.25">
      <c r="A5255" t="s">
        <v>331</v>
      </c>
      <c r="B5255" t="s">
        <v>59</v>
      </c>
      <c r="C5255" t="s">
        <v>80</v>
      </c>
      <c r="D5255" t="s">
        <v>12</v>
      </c>
      <c r="E5255" t="s">
        <v>2</v>
      </c>
      <c r="F5255" s="19">
        <v>0.79166666666666696</v>
      </c>
      <c r="G5255" s="25">
        <v>19</v>
      </c>
      <c r="H5255" s="19" t="str">
        <f t="shared" si="93"/>
        <v>Veterans Bridge Away from Va Beach Non-Summer Tuesday 19</v>
      </c>
      <c r="I5255" s="14">
        <f>+Veterans!N51</f>
        <v>720.88461538461547</v>
      </c>
    </row>
    <row r="5256" spans="1:9" x14ac:dyDescent="0.25">
      <c r="A5256" t="s">
        <v>331</v>
      </c>
      <c r="B5256" t="s">
        <v>59</v>
      </c>
      <c r="C5256" t="s">
        <v>80</v>
      </c>
      <c r="D5256" t="s">
        <v>12</v>
      </c>
      <c r="E5256" t="s">
        <v>2</v>
      </c>
      <c r="F5256" s="19">
        <v>0.83333333333333304</v>
      </c>
      <c r="G5256" s="25">
        <v>20</v>
      </c>
      <c r="H5256" s="19" t="str">
        <f t="shared" si="93"/>
        <v>Veterans Bridge Away from Va Beach Non-Summer Tuesday 20</v>
      </c>
      <c r="I5256" s="12">
        <f>+Veterans!N52</f>
        <v>589.80769230769226</v>
      </c>
    </row>
    <row r="5257" spans="1:9" x14ac:dyDescent="0.25">
      <c r="A5257" t="s">
        <v>331</v>
      </c>
      <c r="B5257" t="s">
        <v>59</v>
      </c>
      <c r="C5257" t="s">
        <v>80</v>
      </c>
      <c r="D5257" t="s">
        <v>12</v>
      </c>
      <c r="E5257" t="s">
        <v>2</v>
      </c>
      <c r="F5257" s="19">
        <v>0.875</v>
      </c>
      <c r="G5257" s="25">
        <v>21</v>
      </c>
      <c r="H5257" s="19" t="str">
        <f t="shared" si="93"/>
        <v>Veterans Bridge Away from Va Beach Non-Summer Tuesday 21</v>
      </c>
      <c r="I5257" s="14">
        <f>+Veterans!N53</f>
        <v>480.88461538461542</v>
      </c>
    </row>
    <row r="5258" spans="1:9" x14ac:dyDescent="0.25">
      <c r="A5258" t="s">
        <v>331</v>
      </c>
      <c r="B5258" t="s">
        <v>59</v>
      </c>
      <c r="C5258" t="s">
        <v>80</v>
      </c>
      <c r="D5258" t="s">
        <v>12</v>
      </c>
      <c r="E5258" t="s">
        <v>2</v>
      </c>
      <c r="F5258" s="19">
        <v>0.91666666666666696</v>
      </c>
      <c r="G5258" s="25">
        <v>22</v>
      </c>
      <c r="H5258" s="19" t="str">
        <f t="shared" si="93"/>
        <v>Veterans Bridge Away from Va Beach Non-Summer Tuesday 22</v>
      </c>
      <c r="I5258" s="12">
        <f>+Veterans!N54</f>
        <v>313.65384615384619</v>
      </c>
    </row>
    <row r="5259" spans="1:9" ht="15.75" thickBot="1" x14ac:dyDescent="0.3">
      <c r="A5259" t="s">
        <v>331</v>
      </c>
      <c r="B5259" t="s">
        <v>59</v>
      </c>
      <c r="C5259" t="s">
        <v>80</v>
      </c>
      <c r="D5259" t="s">
        <v>12</v>
      </c>
      <c r="E5259" t="s">
        <v>2</v>
      </c>
      <c r="F5259" s="19">
        <v>0.95833333333333304</v>
      </c>
      <c r="G5259" s="25">
        <v>23</v>
      </c>
      <c r="H5259" s="19" t="str">
        <f t="shared" si="93"/>
        <v>Veterans Bridge Away from Va Beach Non-Summer Tuesday 23</v>
      </c>
      <c r="I5259" s="16">
        <f>+Veterans!N55</f>
        <v>185.88461538461539</v>
      </c>
    </row>
    <row r="5260" spans="1:9" x14ac:dyDescent="0.25">
      <c r="A5260" t="s">
        <v>331</v>
      </c>
      <c r="B5260" t="s">
        <v>59</v>
      </c>
      <c r="C5260" t="s">
        <v>80</v>
      </c>
      <c r="D5260" t="s">
        <v>12</v>
      </c>
      <c r="E5260" t="s">
        <v>3</v>
      </c>
      <c r="F5260" s="19">
        <v>0</v>
      </c>
      <c r="G5260" s="25">
        <v>0</v>
      </c>
      <c r="H5260" s="19" t="str">
        <f t="shared" si="93"/>
        <v>Veterans Bridge Away from Va Beach Non-Summer Wednesday 0</v>
      </c>
      <c r="I5260" s="11">
        <f>+Veterans!O32</f>
        <v>115.42307692307692</v>
      </c>
    </row>
    <row r="5261" spans="1:9" x14ac:dyDescent="0.25">
      <c r="A5261" t="s">
        <v>331</v>
      </c>
      <c r="B5261" t="s">
        <v>59</v>
      </c>
      <c r="C5261" t="s">
        <v>80</v>
      </c>
      <c r="D5261" t="s">
        <v>12</v>
      </c>
      <c r="E5261" t="s">
        <v>3</v>
      </c>
      <c r="F5261" s="19">
        <v>4.1666666666666664E-2</v>
      </c>
      <c r="G5261" s="25">
        <v>1</v>
      </c>
      <c r="H5261" s="19" t="str">
        <f t="shared" si="93"/>
        <v>Veterans Bridge Away from Va Beach Non-Summer Wednesday 1</v>
      </c>
      <c r="I5261" s="14">
        <f>+Veterans!O33</f>
        <v>64.92307692307692</v>
      </c>
    </row>
    <row r="5262" spans="1:9" x14ac:dyDescent="0.25">
      <c r="A5262" t="s">
        <v>331</v>
      </c>
      <c r="B5262" t="s">
        <v>59</v>
      </c>
      <c r="C5262" t="s">
        <v>80</v>
      </c>
      <c r="D5262" t="s">
        <v>12</v>
      </c>
      <c r="E5262" t="s">
        <v>3</v>
      </c>
      <c r="F5262" s="19">
        <v>8.3333333333333329E-2</v>
      </c>
      <c r="G5262" s="25">
        <v>2</v>
      </c>
      <c r="H5262" s="19" t="str">
        <f t="shared" si="93"/>
        <v>Veterans Bridge Away from Va Beach Non-Summer Wednesday 2</v>
      </c>
      <c r="I5262" s="11">
        <f>+Veterans!O34</f>
        <v>46.115384615384613</v>
      </c>
    </row>
    <row r="5263" spans="1:9" x14ac:dyDescent="0.25">
      <c r="A5263" t="s">
        <v>331</v>
      </c>
      <c r="B5263" t="s">
        <v>59</v>
      </c>
      <c r="C5263" t="s">
        <v>80</v>
      </c>
      <c r="D5263" t="s">
        <v>12</v>
      </c>
      <c r="E5263" t="s">
        <v>3</v>
      </c>
      <c r="F5263" s="19">
        <v>0.125</v>
      </c>
      <c r="G5263" s="25">
        <v>3</v>
      </c>
      <c r="H5263" s="19" t="str">
        <f t="shared" si="93"/>
        <v>Veterans Bridge Away from Va Beach Non-Summer Wednesday 3</v>
      </c>
      <c r="I5263" s="14">
        <f>+Veterans!O35</f>
        <v>43.192307692307693</v>
      </c>
    </row>
    <row r="5264" spans="1:9" x14ac:dyDescent="0.25">
      <c r="A5264" t="s">
        <v>331</v>
      </c>
      <c r="B5264" t="s">
        <v>59</v>
      </c>
      <c r="C5264" t="s">
        <v>80</v>
      </c>
      <c r="D5264" t="s">
        <v>12</v>
      </c>
      <c r="E5264" t="s">
        <v>3</v>
      </c>
      <c r="F5264" s="19">
        <v>0.16666666666666699</v>
      </c>
      <c r="G5264" s="25">
        <v>4</v>
      </c>
      <c r="H5264" s="19" t="str">
        <f t="shared" si="93"/>
        <v>Veterans Bridge Away from Va Beach Non-Summer Wednesday 4</v>
      </c>
      <c r="I5264" s="11">
        <f>+Veterans!O36</f>
        <v>58.961538461538467</v>
      </c>
    </row>
    <row r="5265" spans="1:9" x14ac:dyDescent="0.25">
      <c r="A5265" t="s">
        <v>331</v>
      </c>
      <c r="B5265" t="s">
        <v>59</v>
      </c>
      <c r="C5265" t="s">
        <v>80</v>
      </c>
      <c r="D5265" t="s">
        <v>12</v>
      </c>
      <c r="E5265" t="s">
        <v>3</v>
      </c>
      <c r="F5265" s="19">
        <v>0.20833333333333301</v>
      </c>
      <c r="G5265" s="25">
        <v>5</v>
      </c>
      <c r="H5265" s="19" t="str">
        <f t="shared" si="93"/>
        <v>Veterans Bridge Away from Va Beach Non-Summer Wednesday 5</v>
      </c>
      <c r="I5265" s="14">
        <f>+Veterans!O37</f>
        <v>129.38461538461539</v>
      </c>
    </row>
    <row r="5266" spans="1:9" x14ac:dyDescent="0.25">
      <c r="A5266" t="s">
        <v>331</v>
      </c>
      <c r="B5266" t="s">
        <v>59</v>
      </c>
      <c r="C5266" t="s">
        <v>80</v>
      </c>
      <c r="D5266" t="s">
        <v>12</v>
      </c>
      <c r="E5266" t="s">
        <v>3</v>
      </c>
      <c r="F5266" s="19">
        <v>0.25</v>
      </c>
      <c r="G5266" s="25">
        <v>6</v>
      </c>
      <c r="H5266" s="19" t="str">
        <f t="shared" si="93"/>
        <v>Veterans Bridge Away from Va Beach Non-Summer Wednesday 6</v>
      </c>
      <c r="I5266" s="11">
        <f>+Veterans!O38</f>
        <v>359.30769230769232</v>
      </c>
    </row>
    <row r="5267" spans="1:9" x14ac:dyDescent="0.25">
      <c r="A5267" t="s">
        <v>331</v>
      </c>
      <c r="B5267" t="s">
        <v>59</v>
      </c>
      <c r="C5267" t="s">
        <v>80</v>
      </c>
      <c r="D5267" t="s">
        <v>12</v>
      </c>
      <c r="E5267" t="s">
        <v>3</v>
      </c>
      <c r="F5267" s="19">
        <v>0.29166666666666702</v>
      </c>
      <c r="G5267" s="25">
        <v>7</v>
      </c>
      <c r="H5267" s="19" t="str">
        <f t="shared" si="93"/>
        <v>Veterans Bridge Away from Va Beach Non-Summer Wednesday 7</v>
      </c>
      <c r="I5267" s="14">
        <f>+Veterans!O39</f>
        <v>651.46153846153845</v>
      </c>
    </row>
    <row r="5268" spans="1:9" x14ac:dyDescent="0.25">
      <c r="A5268" t="s">
        <v>331</v>
      </c>
      <c r="B5268" t="s">
        <v>59</v>
      </c>
      <c r="C5268" t="s">
        <v>80</v>
      </c>
      <c r="D5268" t="s">
        <v>12</v>
      </c>
      <c r="E5268" t="s">
        <v>3</v>
      </c>
      <c r="F5268" s="19">
        <v>0.33333333333333298</v>
      </c>
      <c r="G5268" s="25">
        <v>8</v>
      </c>
      <c r="H5268" s="19" t="str">
        <f t="shared" si="93"/>
        <v>Veterans Bridge Away from Va Beach Non-Summer Wednesday 8</v>
      </c>
      <c r="I5268" s="11">
        <f>+Veterans!O40</f>
        <v>696.07692307692309</v>
      </c>
    </row>
    <row r="5269" spans="1:9" x14ac:dyDescent="0.25">
      <c r="A5269" t="s">
        <v>331</v>
      </c>
      <c r="B5269" t="s">
        <v>59</v>
      </c>
      <c r="C5269" t="s">
        <v>80</v>
      </c>
      <c r="D5269" t="s">
        <v>12</v>
      </c>
      <c r="E5269" t="s">
        <v>3</v>
      </c>
      <c r="F5269" s="19">
        <v>0.375</v>
      </c>
      <c r="G5269" s="25">
        <v>9</v>
      </c>
      <c r="H5269" s="19" t="str">
        <f t="shared" si="93"/>
        <v>Veterans Bridge Away from Va Beach Non-Summer Wednesday 9</v>
      </c>
      <c r="I5269" s="14">
        <f>+Veterans!O41</f>
        <v>616.19230769230762</v>
      </c>
    </row>
    <row r="5270" spans="1:9" x14ac:dyDescent="0.25">
      <c r="A5270" t="s">
        <v>331</v>
      </c>
      <c r="B5270" t="s">
        <v>59</v>
      </c>
      <c r="C5270" t="s">
        <v>80</v>
      </c>
      <c r="D5270" t="s">
        <v>12</v>
      </c>
      <c r="E5270" t="s">
        <v>3</v>
      </c>
      <c r="F5270" s="19">
        <v>0.41666666666666702</v>
      </c>
      <c r="G5270" s="25">
        <v>10</v>
      </c>
      <c r="H5270" s="19" t="str">
        <f t="shared" si="93"/>
        <v>Veterans Bridge Away from Va Beach Non-Summer Wednesday 10</v>
      </c>
      <c r="I5270" s="11">
        <f>+Veterans!O42</f>
        <v>628.19230769230762</v>
      </c>
    </row>
    <row r="5271" spans="1:9" x14ac:dyDescent="0.25">
      <c r="A5271" t="s">
        <v>331</v>
      </c>
      <c r="B5271" t="s">
        <v>59</v>
      </c>
      <c r="C5271" t="s">
        <v>80</v>
      </c>
      <c r="D5271" t="s">
        <v>12</v>
      </c>
      <c r="E5271" t="s">
        <v>3</v>
      </c>
      <c r="F5271" s="19">
        <v>0.45833333333333298</v>
      </c>
      <c r="G5271" s="25">
        <v>11</v>
      </c>
      <c r="H5271" s="19" t="str">
        <f t="shared" si="93"/>
        <v>Veterans Bridge Away from Va Beach Non-Summer Wednesday 11</v>
      </c>
      <c r="I5271" s="14">
        <f>+Veterans!O43</f>
        <v>658.34615384615381</v>
      </c>
    </row>
    <row r="5272" spans="1:9" x14ac:dyDescent="0.25">
      <c r="A5272" t="s">
        <v>331</v>
      </c>
      <c r="B5272" t="s">
        <v>59</v>
      </c>
      <c r="C5272" t="s">
        <v>80</v>
      </c>
      <c r="D5272" t="s">
        <v>12</v>
      </c>
      <c r="E5272" t="s">
        <v>3</v>
      </c>
      <c r="F5272" s="19">
        <v>0.5</v>
      </c>
      <c r="G5272" s="25">
        <v>12</v>
      </c>
      <c r="H5272" s="19" t="str">
        <f t="shared" si="93"/>
        <v>Veterans Bridge Away from Va Beach Non-Summer Wednesday 12</v>
      </c>
      <c r="I5272" s="11">
        <f>+Veterans!O44</f>
        <v>751.30769230769238</v>
      </c>
    </row>
    <row r="5273" spans="1:9" x14ac:dyDescent="0.25">
      <c r="A5273" t="s">
        <v>331</v>
      </c>
      <c r="B5273" t="s">
        <v>59</v>
      </c>
      <c r="C5273" t="s">
        <v>80</v>
      </c>
      <c r="D5273" t="s">
        <v>12</v>
      </c>
      <c r="E5273" t="s">
        <v>3</v>
      </c>
      <c r="F5273" s="19">
        <v>0.54166666666666696</v>
      </c>
      <c r="G5273" s="25">
        <v>13</v>
      </c>
      <c r="H5273" s="19" t="str">
        <f t="shared" si="93"/>
        <v>Veterans Bridge Away from Va Beach Non-Summer Wednesday 13</v>
      </c>
      <c r="I5273" s="14">
        <f>+Veterans!O45</f>
        <v>782.23076923076928</v>
      </c>
    </row>
    <row r="5274" spans="1:9" x14ac:dyDescent="0.25">
      <c r="A5274" t="s">
        <v>331</v>
      </c>
      <c r="B5274" t="s">
        <v>59</v>
      </c>
      <c r="C5274" t="s">
        <v>80</v>
      </c>
      <c r="D5274" t="s">
        <v>12</v>
      </c>
      <c r="E5274" t="s">
        <v>3</v>
      </c>
      <c r="F5274" s="19">
        <v>0.58333333333333304</v>
      </c>
      <c r="G5274" s="25">
        <v>14</v>
      </c>
      <c r="H5274" s="19" t="str">
        <f t="shared" si="93"/>
        <v>Veterans Bridge Away from Va Beach Non-Summer Wednesday 14</v>
      </c>
      <c r="I5274" s="11">
        <f>+Veterans!O46</f>
        <v>862.26923076923083</v>
      </c>
    </row>
    <row r="5275" spans="1:9" x14ac:dyDescent="0.25">
      <c r="A5275" t="s">
        <v>331</v>
      </c>
      <c r="B5275" t="s">
        <v>59</v>
      </c>
      <c r="C5275" t="s">
        <v>80</v>
      </c>
      <c r="D5275" t="s">
        <v>12</v>
      </c>
      <c r="E5275" t="s">
        <v>3</v>
      </c>
      <c r="F5275" s="19">
        <v>0.625</v>
      </c>
      <c r="G5275" s="25">
        <v>15</v>
      </c>
      <c r="H5275" s="19" t="str">
        <f t="shared" si="93"/>
        <v>Veterans Bridge Away from Va Beach Non-Summer Wednesday 15</v>
      </c>
      <c r="I5275" s="14">
        <f>+Veterans!O47</f>
        <v>999.88461538461536</v>
      </c>
    </row>
    <row r="5276" spans="1:9" x14ac:dyDescent="0.25">
      <c r="A5276" t="s">
        <v>331</v>
      </c>
      <c r="B5276" t="s">
        <v>59</v>
      </c>
      <c r="C5276" t="s">
        <v>80</v>
      </c>
      <c r="D5276" t="s">
        <v>12</v>
      </c>
      <c r="E5276" t="s">
        <v>3</v>
      </c>
      <c r="F5276" s="19">
        <v>0.66666666666666696</v>
      </c>
      <c r="G5276" s="25">
        <v>16</v>
      </c>
      <c r="H5276" s="19" t="str">
        <f t="shared" si="93"/>
        <v>Veterans Bridge Away from Va Beach Non-Summer Wednesday 16</v>
      </c>
      <c r="I5276" s="11">
        <f>+Veterans!O48</f>
        <v>1061.3846153846152</v>
      </c>
    </row>
    <row r="5277" spans="1:9" x14ac:dyDescent="0.25">
      <c r="A5277" t="s">
        <v>331</v>
      </c>
      <c r="B5277" t="s">
        <v>59</v>
      </c>
      <c r="C5277" t="s">
        <v>80</v>
      </c>
      <c r="D5277" t="s">
        <v>12</v>
      </c>
      <c r="E5277" t="s">
        <v>3</v>
      </c>
      <c r="F5277" s="19">
        <v>0.70833333333333304</v>
      </c>
      <c r="G5277" s="25">
        <v>17</v>
      </c>
      <c r="H5277" s="19" t="str">
        <f t="shared" si="93"/>
        <v>Veterans Bridge Away from Va Beach Non-Summer Wednesday 17</v>
      </c>
      <c r="I5277" s="14">
        <f>+Veterans!O49</f>
        <v>1172.0384615384617</v>
      </c>
    </row>
    <row r="5278" spans="1:9" x14ac:dyDescent="0.25">
      <c r="A5278" t="s">
        <v>331</v>
      </c>
      <c r="B5278" t="s">
        <v>59</v>
      </c>
      <c r="C5278" t="s">
        <v>80</v>
      </c>
      <c r="D5278" t="s">
        <v>12</v>
      </c>
      <c r="E5278" t="s">
        <v>3</v>
      </c>
      <c r="F5278" s="19">
        <v>0.75</v>
      </c>
      <c r="G5278" s="25">
        <v>18</v>
      </c>
      <c r="H5278" s="19" t="str">
        <f t="shared" si="93"/>
        <v>Veterans Bridge Away from Va Beach Non-Summer Wednesday 18</v>
      </c>
      <c r="I5278" s="11">
        <f>+Veterans!O50</f>
        <v>1072.4615384615383</v>
      </c>
    </row>
    <row r="5279" spans="1:9" x14ac:dyDescent="0.25">
      <c r="A5279" t="s">
        <v>331</v>
      </c>
      <c r="B5279" t="s">
        <v>59</v>
      </c>
      <c r="C5279" t="s">
        <v>80</v>
      </c>
      <c r="D5279" t="s">
        <v>12</v>
      </c>
      <c r="E5279" t="s">
        <v>3</v>
      </c>
      <c r="F5279" s="19">
        <v>0.79166666666666696</v>
      </c>
      <c r="G5279" s="25">
        <v>19</v>
      </c>
      <c r="H5279" s="19" t="str">
        <f t="shared" si="93"/>
        <v>Veterans Bridge Away from Va Beach Non-Summer Wednesday 19</v>
      </c>
      <c r="I5279" s="14">
        <f>+Veterans!O51</f>
        <v>831.65384615384619</v>
      </c>
    </row>
    <row r="5280" spans="1:9" x14ac:dyDescent="0.25">
      <c r="A5280" t="s">
        <v>331</v>
      </c>
      <c r="B5280" t="s">
        <v>59</v>
      </c>
      <c r="C5280" t="s">
        <v>80</v>
      </c>
      <c r="D5280" t="s">
        <v>12</v>
      </c>
      <c r="E5280" t="s">
        <v>3</v>
      </c>
      <c r="F5280" s="19">
        <v>0.83333333333333304</v>
      </c>
      <c r="G5280" s="25">
        <v>20</v>
      </c>
      <c r="H5280" s="19" t="str">
        <f t="shared" si="93"/>
        <v>Veterans Bridge Away from Va Beach Non-Summer Wednesday 20</v>
      </c>
      <c r="I5280" s="11">
        <f>+Veterans!O52</f>
        <v>655.11538461538464</v>
      </c>
    </row>
    <row r="5281" spans="1:9" x14ac:dyDescent="0.25">
      <c r="A5281" t="s">
        <v>331</v>
      </c>
      <c r="B5281" t="s">
        <v>59</v>
      </c>
      <c r="C5281" t="s">
        <v>80</v>
      </c>
      <c r="D5281" t="s">
        <v>12</v>
      </c>
      <c r="E5281" t="s">
        <v>3</v>
      </c>
      <c r="F5281" s="19">
        <v>0.875</v>
      </c>
      <c r="G5281" s="25">
        <v>21</v>
      </c>
      <c r="H5281" s="19" t="str">
        <f t="shared" si="93"/>
        <v>Veterans Bridge Away from Va Beach Non-Summer Wednesday 21</v>
      </c>
      <c r="I5281" s="14">
        <f>+Veterans!O53</f>
        <v>547.26923076923072</v>
      </c>
    </row>
    <row r="5282" spans="1:9" x14ac:dyDescent="0.25">
      <c r="A5282" t="s">
        <v>331</v>
      </c>
      <c r="B5282" t="s">
        <v>59</v>
      </c>
      <c r="C5282" t="s">
        <v>80</v>
      </c>
      <c r="D5282" t="s">
        <v>12</v>
      </c>
      <c r="E5282" t="s">
        <v>3</v>
      </c>
      <c r="F5282" s="19">
        <v>0.91666666666666696</v>
      </c>
      <c r="G5282" s="25">
        <v>22</v>
      </c>
      <c r="H5282" s="19" t="str">
        <f t="shared" si="93"/>
        <v>Veterans Bridge Away from Va Beach Non-Summer Wednesday 22</v>
      </c>
      <c r="I5282" s="11">
        <f>+Veterans!O54</f>
        <v>340.11538461538458</v>
      </c>
    </row>
    <row r="5283" spans="1:9" ht="15.75" thickBot="1" x14ac:dyDescent="0.3">
      <c r="A5283" t="s">
        <v>331</v>
      </c>
      <c r="B5283" t="s">
        <v>59</v>
      </c>
      <c r="C5283" t="s">
        <v>80</v>
      </c>
      <c r="D5283" t="s">
        <v>12</v>
      </c>
      <c r="E5283" t="s">
        <v>3</v>
      </c>
      <c r="F5283" s="19">
        <v>0.95833333333333304</v>
      </c>
      <c r="G5283" s="25">
        <v>23</v>
      </c>
      <c r="H5283" s="19" t="str">
        <f t="shared" si="93"/>
        <v>Veterans Bridge Away from Va Beach Non-Summer Wednesday 23</v>
      </c>
      <c r="I5283" s="16">
        <f>+Veterans!O55</f>
        <v>204.80769230769232</v>
      </c>
    </row>
    <row r="5284" spans="1:9" x14ac:dyDescent="0.25">
      <c r="A5284" t="s">
        <v>331</v>
      </c>
      <c r="B5284" t="s">
        <v>59</v>
      </c>
      <c r="C5284" t="s">
        <v>80</v>
      </c>
      <c r="D5284" t="s">
        <v>12</v>
      </c>
      <c r="E5284" t="s">
        <v>4</v>
      </c>
      <c r="F5284" s="19">
        <v>0</v>
      </c>
      <c r="G5284" s="25">
        <v>0</v>
      </c>
      <c r="H5284" s="19" t="str">
        <f t="shared" si="93"/>
        <v>Veterans Bridge Away from Va Beach Non-Summer Thursday 0</v>
      </c>
      <c r="I5284" s="11">
        <f>+Veterans!P32</f>
        <v>128.23076923076923</v>
      </c>
    </row>
    <row r="5285" spans="1:9" x14ac:dyDescent="0.25">
      <c r="A5285" t="s">
        <v>331</v>
      </c>
      <c r="B5285" t="s">
        <v>59</v>
      </c>
      <c r="C5285" t="s">
        <v>80</v>
      </c>
      <c r="D5285" t="s">
        <v>12</v>
      </c>
      <c r="E5285" t="s">
        <v>4</v>
      </c>
      <c r="F5285" s="19">
        <v>4.1666666666666664E-2</v>
      </c>
      <c r="G5285" s="25">
        <v>1</v>
      </c>
      <c r="H5285" s="19" t="str">
        <f t="shared" si="93"/>
        <v>Veterans Bridge Away from Va Beach Non-Summer Thursday 1</v>
      </c>
      <c r="I5285" s="14">
        <f>+Veterans!P33</f>
        <v>66.269230769230774</v>
      </c>
    </row>
    <row r="5286" spans="1:9" x14ac:dyDescent="0.25">
      <c r="A5286" t="s">
        <v>331</v>
      </c>
      <c r="B5286" t="s">
        <v>59</v>
      </c>
      <c r="C5286" t="s">
        <v>80</v>
      </c>
      <c r="D5286" t="s">
        <v>12</v>
      </c>
      <c r="E5286" t="s">
        <v>4</v>
      </c>
      <c r="F5286" s="19">
        <v>8.3333333333333329E-2</v>
      </c>
      <c r="G5286" s="25">
        <v>2</v>
      </c>
      <c r="H5286" s="19" t="str">
        <f t="shared" si="93"/>
        <v>Veterans Bridge Away from Va Beach Non-Summer Thursday 2</v>
      </c>
      <c r="I5286" s="11">
        <f>+Veterans!P34</f>
        <v>50.15384615384616</v>
      </c>
    </row>
    <row r="5287" spans="1:9" x14ac:dyDescent="0.25">
      <c r="A5287" t="s">
        <v>331</v>
      </c>
      <c r="B5287" t="s">
        <v>59</v>
      </c>
      <c r="C5287" t="s">
        <v>80</v>
      </c>
      <c r="D5287" t="s">
        <v>12</v>
      </c>
      <c r="E5287" t="s">
        <v>4</v>
      </c>
      <c r="F5287" s="19">
        <v>0.125</v>
      </c>
      <c r="G5287" s="25">
        <v>3</v>
      </c>
      <c r="H5287" s="19" t="str">
        <f t="shared" si="93"/>
        <v>Veterans Bridge Away from Va Beach Non-Summer Thursday 3</v>
      </c>
      <c r="I5287" s="14">
        <f>+Veterans!P35</f>
        <v>42.57692307692308</v>
      </c>
    </row>
    <row r="5288" spans="1:9" x14ac:dyDescent="0.25">
      <c r="A5288" t="s">
        <v>331</v>
      </c>
      <c r="B5288" t="s">
        <v>59</v>
      </c>
      <c r="C5288" t="s">
        <v>80</v>
      </c>
      <c r="D5288" t="s">
        <v>12</v>
      </c>
      <c r="E5288" t="s">
        <v>4</v>
      </c>
      <c r="F5288" s="19">
        <v>0.16666666666666699</v>
      </c>
      <c r="G5288" s="25">
        <v>4</v>
      </c>
      <c r="H5288" s="19" t="str">
        <f t="shared" si="93"/>
        <v>Veterans Bridge Away from Va Beach Non-Summer Thursday 4</v>
      </c>
      <c r="I5288" s="11">
        <f>+Veterans!P36</f>
        <v>57.88461538461538</v>
      </c>
    </row>
    <row r="5289" spans="1:9" x14ac:dyDescent="0.25">
      <c r="A5289" t="s">
        <v>331</v>
      </c>
      <c r="B5289" t="s">
        <v>59</v>
      </c>
      <c r="C5289" t="s">
        <v>80</v>
      </c>
      <c r="D5289" t="s">
        <v>12</v>
      </c>
      <c r="E5289" t="s">
        <v>4</v>
      </c>
      <c r="F5289" s="19">
        <v>0.20833333333333301</v>
      </c>
      <c r="G5289" s="25">
        <v>5</v>
      </c>
      <c r="H5289" s="19" t="str">
        <f t="shared" si="93"/>
        <v>Veterans Bridge Away from Va Beach Non-Summer Thursday 5</v>
      </c>
      <c r="I5289" s="14">
        <f>+Veterans!P37</f>
        <v>136.80769230769232</v>
      </c>
    </row>
    <row r="5290" spans="1:9" x14ac:dyDescent="0.25">
      <c r="A5290" t="s">
        <v>331</v>
      </c>
      <c r="B5290" t="s">
        <v>59</v>
      </c>
      <c r="C5290" t="s">
        <v>80</v>
      </c>
      <c r="D5290" t="s">
        <v>12</v>
      </c>
      <c r="E5290" t="s">
        <v>4</v>
      </c>
      <c r="F5290" s="19">
        <v>0.25</v>
      </c>
      <c r="G5290" s="25">
        <v>6</v>
      </c>
      <c r="H5290" s="19" t="str">
        <f t="shared" si="93"/>
        <v>Veterans Bridge Away from Va Beach Non-Summer Thursday 6</v>
      </c>
      <c r="I5290" s="11">
        <f>+Veterans!P38</f>
        <v>361.42307692307691</v>
      </c>
    </row>
    <row r="5291" spans="1:9" x14ac:dyDescent="0.25">
      <c r="A5291" t="s">
        <v>331</v>
      </c>
      <c r="B5291" t="s">
        <v>59</v>
      </c>
      <c r="C5291" t="s">
        <v>80</v>
      </c>
      <c r="D5291" t="s">
        <v>12</v>
      </c>
      <c r="E5291" t="s">
        <v>4</v>
      </c>
      <c r="F5291" s="19">
        <v>0.29166666666666702</v>
      </c>
      <c r="G5291" s="25">
        <v>7</v>
      </c>
      <c r="H5291" s="19" t="str">
        <f t="shared" si="93"/>
        <v>Veterans Bridge Away from Va Beach Non-Summer Thursday 7</v>
      </c>
      <c r="I5291" s="14">
        <f>+Veterans!P39</f>
        <v>633.53846153846143</v>
      </c>
    </row>
    <row r="5292" spans="1:9" x14ac:dyDescent="0.25">
      <c r="A5292" t="s">
        <v>331</v>
      </c>
      <c r="B5292" t="s">
        <v>59</v>
      </c>
      <c r="C5292" t="s">
        <v>80</v>
      </c>
      <c r="D5292" t="s">
        <v>12</v>
      </c>
      <c r="E5292" t="s">
        <v>4</v>
      </c>
      <c r="F5292" s="19">
        <v>0.33333333333333298</v>
      </c>
      <c r="G5292" s="25">
        <v>8</v>
      </c>
      <c r="H5292" s="19" t="str">
        <f t="shared" si="93"/>
        <v>Veterans Bridge Away from Va Beach Non-Summer Thursday 8</v>
      </c>
      <c r="I5292" s="11">
        <f>+Veterans!P40</f>
        <v>705.34615384615381</v>
      </c>
    </row>
    <row r="5293" spans="1:9" x14ac:dyDescent="0.25">
      <c r="A5293" t="s">
        <v>331</v>
      </c>
      <c r="B5293" t="s">
        <v>59</v>
      </c>
      <c r="C5293" t="s">
        <v>80</v>
      </c>
      <c r="D5293" t="s">
        <v>12</v>
      </c>
      <c r="E5293" t="s">
        <v>4</v>
      </c>
      <c r="F5293" s="19">
        <v>0.375</v>
      </c>
      <c r="G5293" s="25">
        <v>9</v>
      </c>
      <c r="H5293" s="19" t="str">
        <f t="shared" si="93"/>
        <v>Veterans Bridge Away from Va Beach Non-Summer Thursday 9</v>
      </c>
      <c r="I5293" s="14">
        <f>+Veterans!P41</f>
        <v>625.61538461538464</v>
      </c>
    </row>
    <row r="5294" spans="1:9" x14ac:dyDescent="0.25">
      <c r="A5294" t="s">
        <v>331</v>
      </c>
      <c r="B5294" t="s">
        <v>59</v>
      </c>
      <c r="C5294" t="s">
        <v>80</v>
      </c>
      <c r="D5294" t="s">
        <v>12</v>
      </c>
      <c r="E5294" t="s">
        <v>4</v>
      </c>
      <c r="F5294" s="19">
        <v>0.41666666666666702</v>
      </c>
      <c r="G5294" s="25">
        <v>10</v>
      </c>
      <c r="H5294" s="19" t="str">
        <f t="shared" si="93"/>
        <v>Veterans Bridge Away from Va Beach Non-Summer Thursday 10</v>
      </c>
      <c r="I5294" s="11">
        <f>+Veterans!P42</f>
        <v>634.53846153846155</v>
      </c>
    </row>
    <row r="5295" spans="1:9" x14ac:dyDescent="0.25">
      <c r="A5295" t="s">
        <v>331</v>
      </c>
      <c r="B5295" t="s">
        <v>59</v>
      </c>
      <c r="C5295" t="s">
        <v>80</v>
      </c>
      <c r="D5295" t="s">
        <v>12</v>
      </c>
      <c r="E5295" t="s">
        <v>4</v>
      </c>
      <c r="F5295" s="19">
        <v>0.45833333333333298</v>
      </c>
      <c r="G5295" s="25">
        <v>11</v>
      </c>
      <c r="H5295" s="19" t="str">
        <f t="shared" si="93"/>
        <v>Veterans Bridge Away from Va Beach Non-Summer Thursday 11</v>
      </c>
      <c r="I5295" s="14">
        <f>+Veterans!P43</f>
        <v>671.26923076923072</v>
      </c>
    </row>
    <row r="5296" spans="1:9" x14ac:dyDescent="0.25">
      <c r="A5296" t="s">
        <v>331</v>
      </c>
      <c r="B5296" t="s">
        <v>59</v>
      </c>
      <c r="C5296" t="s">
        <v>80</v>
      </c>
      <c r="D5296" t="s">
        <v>12</v>
      </c>
      <c r="E5296" t="s">
        <v>4</v>
      </c>
      <c r="F5296" s="19">
        <v>0.5</v>
      </c>
      <c r="G5296" s="25">
        <v>12</v>
      </c>
      <c r="H5296" s="19" t="str">
        <f t="shared" si="93"/>
        <v>Veterans Bridge Away from Va Beach Non-Summer Thursday 12</v>
      </c>
      <c r="I5296" s="11">
        <f>+Veterans!P44</f>
        <v>777.84615384615381</v>
      </c>
    </row>
    <row r="5297" spans="1:9" x14ac:dyDescent="0.25">
      <c r="A5297" t="s">
        <v>331</v>
      </c>
      <c r="B5297" t="s">
        <v>59</v>
      </c>
      <c r="C5297" t="s">
        <v>80</v>
      </c>
      <c r="D5297" t="s">
        <v>12</v>
      </c>
      <c r="E5297" t="s">
        <v>4</v>
      </c>
      <c r="F5297" s="19">
        <v>0.54166666666666696</v>
      </c>
      <c r="G5297" s="25">
        <v>13</v>
      </c>
      <c r="H5297" s="19" t="str">
        <f t="shared" si="93"/>
        <v>Veterans Bridge Away from Va Beach Non-Summer Thursday 13</v>
      </c>
      <c r="I5297" s="14">
        <f>+Veterans!P45</f>
        <v>791.57692307692309</v>
      </c>
    </row>
    <row r="5298" spans="1:9" x14ac:dyDescent="0.25">
      <c r="A5298" t="s">
        <v>331</v>
      </c>
      <c r="B5298" t="s">
        <v>59</v>
      </c>
      <c r="C5298" t="s">
        <v>80</v>
      </c>
      <c r="D5298" t="s">
        <v>12</v>
      </c>
      <c r="E5298" t="s">
        <v>4</v>
      </c>
      <c r="F5298" s="19">
        <v>0.58333333333333304</v>
      </c>
      <c r="G5298" s="25">
        <v>14</v>
      </c>
      <c r="H5298" s="19" t="str">
        <f t="shared" si="93"/>
        <v>Veterans Bridge Away from Va Beach Non-Summer Thursday 14</v>
      </c>
      <c r="I5298" s="11">
        <f>+Veterans!P46</f>
        <v>880.53846153846155</v>
      </c>
    </row>
    <row r="5299" spans="1:9" x14ac:dyDescent="0.25">
      <c r="A5299" t="s">
        <v>331</v>
      </c>
      <c r="B5299" t="s">
        <v>59</v>
      </c>
      <c r="C5299" t="s">
        <v>80</v>
      </c>
      <c r="D5299" t="s">
        <v>12</v>
      </c>
      <c r="E5299" t="s">
        <v>4</v>
      </c>
      <c r="F5299" s="19">
        <v>0.625</v>
      </c>
      <c r="G5299" s="25">
        <v>15</v>
      </c>
      <c r="H5299" s="19" t="str">
        <f t="shared" si="93"/>
        <v>Veterans Bridge Away from Va Beach Non-Summer Thursday 15</v>
      </c>
      <c r="I5299" s="14">
        <f>+Veterans!P47</f>
        <v>990.88461538461536</v>
      </c>
    </row>
    <row r="5300" spans="1:9" x14ac:dyDescent="0.25">
      <c r="A5300" t="s">
        <v>331</v>
      </c>
      <c r="B5300" t="s">
        <v>59</v>
      </c>
      <c r="C5300" t="s">
        <v>80</v>
      </c>
      <c r="D5300" t="s">
        <v>12</v>
      </c>
      <c r="E5300" t="s">
        <v>4</v>
      </c>
      <c r="F5300" s="19">
        <v>0.66666666666666696</v>
      </c>
      <c r="G5300" s="25">
        <v>16</v>
      </c>
      <c r="H5300" s="19" t="str">
        <f t="shared" si="93"/>
        <v>Veterans Bridge Away from Va Beach Non-Summer Thursday 16</v>
      </c>
      <c r="I5300" s="11">
        <f>+Veterans!P48</f>
        <v>1069.3461538461538</v>
      </c>
    </row>
    <row r="5301" spans="1:9" x14ac:dyDescent="0.25">
      <c r="A5301" t="s">
        <v>331</v>
      </c>
      <c r="B5301" t="s">
        <v>59</v>
      </c>
      <c r="C5301" t="s">
        <v>80</v>
      </c>
      <c r="D5301" t="s">
        <v>12</v>
      </c>
      <c r="E5301" t="s">
        <v>4</v>
      </c>
      <c r="F5301" s="19">
        <v>0.70833333333333304</v>
      </c>
      <c r="G5301" s="25">
        <v>17</v>
      </c>
      <c r="H5301" s="19" t="str">
        <f t="shared" ref="H5301:H5364" si="94">+CONCATENATE(A5301," ",C5301," ",D5301," ",E5301," ",G5301)</f>
        <v>Veterans Bridge Away from Va Beach Non-Summer Thursday 17</v>
      </c>
      <c r="I5301" s="14">
        <f>+Veterans!P49</f>
        <v>1191.5384615384614</v>
      </c>
    </row>
    <row r="5302" spans="1:9" x14ac:dyDescent="0.25">
      <c r="A5302" t="s">
        <v>331</v>
      </c>
      <c r="B5302" t="s">
        <v>59</v>
      </c>
      <c r="C5302" t="s">
        <v>80</v>
      </c>
      <c r="D5302" t="s">
        <v>12</v>
      </c>
      <c r="E5302" t="s">
        <v>4</v>
      </c>
      <c r="F5302" s="19">
        <v>0.75</v>
      </c>
      <c r="G5302" s="25">
        <v>18</v>
      </c>
      <c r="H5302" s="19" t="str">
        <f t="shared" si="94"/>
        <v>Veterans Bridge Away from Va Beach Non-Summer Thursday 18</v>
      </c>
      <c r="I5302" s="11">
        <f>+Veterans!P50</f>
        <v>1042.2307692307693</v>
      </c>
    </row>
    <row r="5303" spans="1:9" x14ac:dyDescent="0.25">
      <c r="A5303" t="s">
        <v>331</v>
      </c>
      <c r="B5303" t="s">
        <v>59</v>
      </c>
      <c r="C5303" t="s">
        <v>80</v>
      </c>
      <c r="D5303" t="s">
        <v>12</v>
      </c>
      <c r="E5303" t="s">
        <v>4</v>
      </c>
      <c r="F5303" s="19">
        <v>0.79166666666666696</v>
      </c>
      <c r="G5303" s="25">
        <v>19</v>
      </c>
      <c r="H5303" s="19" t="str">
        <f t="shared" si="94"/>
        <v>Veterans Bridge Away from Va Beach Non-Summer Thursday 19</v>
      </c>
      <c r="I5303" s="14">
        <f>+Veterans!P51</f>
        <v>799.76923076923072</v>
      </c>
    </row>
    <row r="5304" spans="1:9" x14ac:dyDescent="0.25">
      <c r="A5304" t="s">
        <v>331</v>
      </c>
      <c r="B5304" t="s">
        <v>59</v>
      </c>
      <c r="C5304" t="s">
        <v>80</v>
      </c>
      <c r="D5304" t="s">
        <v>12</v>
      </c>
      <c r="E5304" t="s">
        <v>4</v>
      </c>
      <c r="F5304" s="19">
        <v>0.83333333333333304</v>
      </c>
      <c r="G5304" s="25">
        <v>20</v>
      </c>
      <c r="H5304" s="19" t="str">
        <f t="shared" si="94"/>
        <v>Veterans Bridge Away from Va Beach Non-Summer Thursday 20</v>
      </c>
      <c r="I5304" s="11">
        <f>+Veterans!P52</f>
        <v>647.23076923076917</v>
      </c>
    </row>
    <row r="5305" spans="1:9" x14ac:dyDescent="0.25">
      <c r="A5305" t="s">
        <v>331</v>
      </c>
      <c r="B5305" t="s">
        <v>59</v>
      </c>
      <c r="C5305" t="s">
        <v>80</v>
      </c>
      <c r="D5305" t="s">
        <v>12</v>
      </c>
      <c r="E5305" t="s">
        <v>4</v>
      </c>
      <c r="F5305" s="19">
        <v>0.875</v>
      </c>
      <c r="G5305" s="25">
        <v>21</v>
      </c>
      <c r="H5305" s="19" t="str">
        <f t="shared" si="94"/>
        <v>Veterans Bridge Away from Va Beach Non-Summer Thursday 21</v>
      </c>
      <c r="I5305" s="14">
        <f>+Veterans!P53</f>
        <v>551.26923076923072</v>
      </c>
    </row>
    <row r="5306" spans="1:9" x14ac:dyDescent="0.25">
      <c r="A5306" t="s">
        <v>331</v>
      </c>
      <c r="B5306" t="s">
        <v>59</v>
      </c>
      <c r="C5306" t="s">
        <v>80</v>
      </c>
      <c r="D5306" t="s">
        <v>12</v>
      </c>
      <c r="E5306" t="s">
        <v>4</v>
      </c>
      <c r="F5306" s="19">
        <v>0.91666666666666696</v>
      </c>
      <c r="G5306" s="25">
        <v>22</v>
      </c>
      <c r="H5306" s="19" t="str">
        <f t="shared" si="94"/>
        <v>Veterans Bridge Away from Va Beach Non-Summer Thursday 22</v>
      </c>
      <c r="I5306" s="11">
        <f>+Veterans!P54</f>
        <v>344.38461538461536</v>
      </c>
    </row>
    <row r="5307" spans="1:9" ht="15.75" thickBot="1" x14ac:dyDescent="0.3">
      <c r="A5307" t="s">
        <v>331</v>
      </c>
      <c r="B5307" t="s">
        <v>59</v>
      </c>
      <c r="C5307" t="s">
        <v>80</v>
      </c>
      <c r="D5307" t="s">
        <v>12</v>
      </c>
      <c r="E5307" t="s">
        <v>4</v>
      </c>
      <c r="F5307" s="19">
        <v>0.95833333333333304</v>
      </c>
      <c r="G5307" s="25">
        <v>23</v>
      </c>
      <c r="H5307" s="19" t="str">
        <f t="shared" si="94"/>
        <v>Veterans Bridge Away from Va Beach Non-Summer Thursday 23</v>
      </c>
      <c r="I5307" s="16">
        <f>+Veterans!P55</f>
        <v>216.5</v>
      </c>
    </row>
    <row r="5308" spans="1:9" x14ac:dyDescent="0.25">
      <c r="A5308" t="s">
        <v>331</v>
      </c>
      <c r="B5308" t="s">
        <v>59</v>
      </c>
      <c r="C5308" t="s">
        <v>80</v>
      </c>
      <c r="D5308" t="s">
        <v>12</v>
      </c>
      <c r="E5308" t="s">
        <v>5</v>
      </c>
      <c r="F5308" s="19">
        <v>0</v>
      </c>
      <c r="G5308" s="25">
        <v>0</v>
      </c>
      <c r="H5308" s="19" t="str">
        <f t="shared" si="94"/>
        <v>Veterans Bridge Away from Va Beach Non-Summer Friday 0</v>
      </c>
      <c r="I5308" s="11">
        <f>+Veterans!Q32</f>
        <v>139</v>
      </c>
    </row>
    <row r="5309" spans="1:9" x14ac:dyDescent="0.25">
      <c r="A5309" t="s">
        <v>331</v>
      </c>
      <c r="B5309" t="s">
        <v>59</v>
      </c>
      <c r="C5309" t="s">
        <v>80</v>
      </c>
      <c r="D5309" t="s">
        <v>12</v>
      </c>
      <c r="E5309" t="s">
        <v>5</v>
      </c>
      <c r="F5309" s="19">
        <v>4.1666666666666664E-2</v>
      </c>
      <c r="G5309" s="25">
        <v>1</v>
      </c>
      <c r="H5309" s="19" t="str">
        <f t="shared" si="94"/>
        <v>Veterans Bridge Away from Va Beach Non-Summer Friday 1</v>
      </c>
      <c r="I5309" s="14">
        <f>+Veterans!Q33</f>
        <v>81</v>
      </c>
    </row>
    <row r="5310" spans="1:9" x14ac:dyDescent="0.25">
      <c r="A5310" t="s">
        <v>331</v>
      </c>
      <c r="B5310" t="s">
        <v>59</v>
      </c>
      <c r="C5310" t="s">
        <v>80</v>
      </c>
      <c r="D5310" t="s">
        <v>12</v>
      </c>
      <c r="E5310" t="s">
        <v>5</v>
      </c>
      <c r="F5310" s="19">
        <v>8.3333333333333329E-2</v>
      </c>
      <c r="G5310" s="25">
        <v>2</v>
      </c>
      <c r="H5310" s="19" t="str">
        <f t="shared" si="94"/>
        <v>Veterans Bridge Away from Va Beach Non-Summer Friday 2</v>
      </c>
      <c r="I5310" s="11">
        <f>+Veterans!Q34</f>
        <v>63.52</v>
      </c>
    </row>
    <row r="5311" spans="1:9" x14ac:dyDescent="0.25">
      <c r="A5311" t="s">
        <v>331</v>
      </c>
      <c r="B5311" t="s">
        <v>59</v>
      </c>
      <c r="C5311" t="s">
        <v>80</v>
      </c>
      <c r="D5311" t="s">
        <v>12</v>
      </c>
      <c r="E5311" t="s">
        <v>5</v>
      </c>
      <c r="F5311" s="19">
        <v>0.125</v>
      </c>
      <c r="G5311" s="25">
        <v>3</v>
      </c>
      <c r="H5311" s="19" t="str">
        <f t="shared" si="94"/>
        <v>Veterans Bridge Away from Va Beach Non-Summer Friday 3</v>
      </c>
      <c r="I5311" s="14">
        <f>+Veterans!Q35</f>
        <v>47.879999999999995</v>
      </c>
    </row>
    <row r="5312" spans="1:9" x14ac:dyDescent="0.25">
      <c r="A5312" t="s">
        <v>331</v>
      </c>
      <c r="B5312" t="s">
        <v>59</v>
      </c>
      <c r="C5312" t="s">
        <v>80</v>
      </c>
      <c r="D5312" t="s">
        <v>12</v>
      </c>
      <c r="E5312" t="s">
        <v>5</v>
      </c>
      <c r="F5312" s="19">
        <v>0.16666666666666699</v>
      </c>
      <c r="G5312" s="25">
        <v>4</v>
      </c>
      <c r="H5312" s="19" t="str">
        <f t="shared" si="94"/>
        <v>Veterans Bridge Away from Va Beach Non-Summer Friday 4</v>
      </c>
      <c r="I5312" s="11">
        <f>+Veterans!Q36</f>
        <v>64.08</v>
      </c>
    </row>
    <row r="5313" spans="1:9" x14ac:dyDescent="0.25">
      <c r="A5313" t="s">
        <v>331</v>
      </c>
      <c r="B5313" t="s">
        <v>59</v>
      </c>
      <c r="C5313" t="s">
        <v>80</v>
      </c>
      <c r="D5313" t="s">
        <v>12</v>
      </c>
      <c r="E5313" t="s">
        <v>5</v>
      </c>
      <c r="F5313" s="19">
        <v>0.20833333333333301</v>
      </c>
      <c r="G5313" s="25">
        <v>5</v>
      </c>
      <c r="H5313" s="19" t="str">
        <f t="shared" si="94"/>
        <v>Veterans Bridge Away from Va Beach Non-Summer Friday 5</v>
      </c>
      <c r="I5313" s="14">
        <f>+Veterans!Q37</f>
        <v>128.12</v>
      </c>
    </row>
    <row r="5314" spans="1:9" x14ac:dyDescent="0.25">
      <c r="A5314" t="s">
        <v>331</v>
      </c>
      <c r="B5314" t="s">
        <v>59</v>
      </c>
      <c r="C5314" t="s">
        <v>80</v>
      </c>
      <c r="D5314" t="s">
        <v>12</v>
      </c>
      <c r="E5314" t="s">
        <v>5</v>
      </c>
      <c r="F5314" s="19">
        <v>0.25</v>
      </c>
      <c r="G5314" s="25">
        <v>6</v>
      </c>
      <c r="H5314" s="19" t="str">
        <f t="shared" si="94"/>
        <v>Veterans Bridge Away from Va Beach Non-Summer Friday 6</v>
      </c>
      <c r="I5314" s="11">
        <f>+Veterans!Q38</f>
        <v>337.24</v>
      </c>
    </row>
    <row r="5315" spans="1:9" x14ac:dyDescent="0.25">
      <c r="A5315" t="s">
        <v>331</v>
      </c>
      <c r="B5315" t="s">
        <v>59</v>
      </c>
      <c r="C5315" t="s">
        <v>80</v>
      </c>
      <c r="D5315" t="s">
        <v>12</v>
      </c>
      <c r="E5315" t="s">
        <v>5</v>
      </c>
      <c r="F5315" s="19">
        <v>0.29166666666666702</v>
      </c>
      <c r="G5315" s="25">
        <v>7</v>
      </c>
      <c r="H5315" s="19" t="str">
        <f t="shared" si="94"/>
        <v>Veterans Bridge Away from Va Beach Non-Summer Friday 7</v>
      </c>
      <c r="I5315" s="14">
        <f>+Veterans!Q39</f>
        <v>584.80000000000007</v>
      </c>
    </row>
    <row r="5316" spans="1:9" x14ac:dyDescent="0.25">
      <c r="A5316" t="s">
        <v>331</v>
      </c>
      <c r="B5316" t="s">
        <v>59</v>
      </c>
      <c r="C5316" t="s">
        <v>80</v>
      </c>
      <c r="D5316" t="s">
        <v>12</v>
      </c>
      <c r="E5316" t="s">
        <v>5</v>
      </c>
      <c r="F5316" s="19">
        <v>0.33333333333333298</v>
      </c>
      <c r="G5316" s="25">
        <v>8</v>
      </c>
      <c r="H5316" s="19" t="str">
        <f t="shared" si="94"/>
        <v>Veterans Bridge Away from Va Beach Non-Summer Friday 8</v>
      </c>
      <c r="I5316" s="11">
        <f>+Veterans!Q40</f>
        <v>675.6</v>
      </c>
    </row>
    <row r="5317" spans="1:9" x14ac:dyDescent="0.25">
      <c r="A5317" t="s">
        <v>331</v>
      </c>
      <c r="B5317" t="s">
        <v>59</v>
      </c>
      <c r="C5317" t="s">
        <v>80</v>
      </c>
      <c r="D5317" t="s">
        <v>12</v>
      </c>
      <c r="E5317" t="s">
        <v>5</v>
      </c>
      <c r="F5317" s="19">
        <v>0.375</v>
      </c>
      <c r="G5317" s="25">
        <v>9</v>
      </c>
      <c r="H5317" s="19" t="str">
        <f t="shared" si="94"/>
        <v>Veterans Bridge Away from Va Beach Non-Summer Friday 9</v>
      </c>
      <c r="I5317" s="14">
        <f>+Veterans!Q41</f>
        <v>595.5200000000001</v>
      </c>
    </row>
    <row r="5318" spans="1:9" x14ac:dyDescent="0.25">
      <c r="A5318" t="s">
        <v>331</v>
      </c>
      <c r="B5318" t="s">
        <v>59</v>
      </c>
      <c r="C5318" t="s">
        <v>80</v>
      </c>
      <c r="D5318" t="s">
        <v>12</v>
      </c>
      <c r="E5318" t="s">
        <v>5</v>
      </c>
      <c r="F5318" s="19">
        <v>0.41666666666666702</v>
      </c>
      <c r="G5318" s="25">
        <v>10</v>
      </c>
      <c r="H5318" s="19" t="str">
        <f t="shared" si="94"/>
        <v>Veterans Bridge Away from Va Beach Non-Summer Friday 10</v>
      </c>
      <c r="I5318" s="11">
        <f>+Veterans!Q42</f>
        <v>630.07999999999993</v>
      </c>
    </row>
    <row r="5319" spans="1:9" x14ac:dyDescent="0.25">
      <c r="A5319" t="s">
        <v>331</v>
      </c>
      <c r="B5319" t="s">
        <v>59</v>
      </c>
      <c r="C5319" t="s">
        <v>80</v>
      </c>
      <c r="D5319" t="s">
        <v>12</v>
      </c>
      <c r="E5319" t="s">
        <v>5</v>
      </c>
      <c r="F5319" s="19">
        <v>0.45833333333333298</v>
      </c>
      <c r="G5319" s="25">
        <v>11</v>
      </c>
      <c r="H5319" s="19" t="str">
        <f t="shared" si="94"/>
        <v>Veterans Bridge Away from Va Beach Non-Summer Friday 11</v>
      </c>
      <c r="I5319" s="14">
        <f>+Veterans!Q43</f>
        <v>755.92</v>
      </c>
    </row>
    <row r="5320" spans="1:9" x14ac:dyDescent="0.25">
      <c r="A5320" t="s">
        <v>331</v>
      </c>
      <c r="B5320" t="s">
        <v>59</v>
      </c>
      <c r="C5320" t="s">
        <v>80</v>
      </c>
      <c r="D5320" t="s">
        <v>12</v>
      </c>
      <c r="E5320" t="s">
        <v>5</v>
      </c>
      <c r="F5320" s="19">
        <v>0.5</v>
      </c>
      <c r="G5320" s="25">
        <v>12</v>
      </c>
      <c r="H5320" s="19" t="str">
        <f t="shared" si="94"/>
        <v>Veterans Bridge Away from Va Beach Non-Summer Friday 12</v>
      </c>
      <c r="I5320" s="11">
        <f>+Veterans!Q44</f>
        <v>857.00000000000011</v>
      </c>
    </row>
    <row r="5321" spans="1:9" x14ac:dyDescent="0.25">
      <c r="A5321" t="s">
        <v>331</v>
      </c>
      <c r="B5321" t="s">
        <v>59</v>
      </c>
      <c r="C5321" t="s">
        <v>80</v>
      </c>
      <c r="D5321" t="s">
        <v>12</v>
      </c>
      <c r="E5321" t="s">
        <v>5</v>
      </c>
      <c r="F5321" s="19">
        <v>0.54166666666666696</v>
      </c>
      <c r="G5321" s="25">
        <v>13</v>
      </c>
      <c r="H5321" s="19" t="str">
        <f t="shared" si="94"/>
        <v>Veterans Bridge Away from Va Beach Non-Summer Friday 13</v>
      </c>
      <c r="I5321" s="14">
        <f>+Veterans!Q45</f>
        <v>877.96</v>
      </c>
    </row>
    <row r="5322" spans="1:9" x14ac:dyDescent="0.25">
      <c r="A5322" t="s">
        <v>331</v>
      </c>
      <c r="B5322" t="s">
        <v>59</v>
      </c>
      <c r="C5322" t="s">
        <v>80</v>
      </c>
      <c r="D5322" t="s">
        <v>12</v>
      </c>
      <c r="E5322" t="s">
        <v>5</v>
      </c>
      <c r="F5322" s="19">
        <v>0.58333333333333304</v>
      </c>
      <c r="G5322" s="25">
        <v>14</v>
      </c>
      <c r="H5322" s="19" t="str">
        <f t="shared" si="94"/>
        <v>Veterans Bridge Away from Va Beach Non-Summer Friday 14</v>
      </c>
      <c r="I5322" s="11">
        <f>+Veterans!Q46</f>
        <v>941.40000000000009</v>
      </c>
    </row>
    <row r="5323" spans="1:9" x14ac:dyDescent="0.25">
      <c r="A5323" t="s">
        <v>331</v>
      </c>
      <c r="B5323" t="s">
        <v>59</v>
      </c>
      <c r="C5323" t="s">
        <v>80</v>
      </c>
      <c r="D5323" t="s">
        <v>12</v>
      </c>
      <c r="E5323" t="s">
        <v>5</v>
      </c>
      <c r="F5323" s="19">
        <v>0.625</v>
      </c>
      <c r="G5323" s="25">
        <v>15</v>
      </c>
      <c r="H5323" s="19" t="str">
        <f t="shared" si="94"/>
        <v>Veterans Bridge Away from Va Beach Non-Summer Friday 15</v>
      </c>
      <c r="I5323" s="14">
        <f>+Veterans!Q47</f>
        <v>984.32</v>
      </c>
    </row>
    <row r="5324" spans="1:9" x14ac:dyDescent="0.25">
      <c r="A5324" t="s">
        <v>331</v>
      </c>
      <c r="B5324" t="s">
        <v>59</v>
      </c>
      <c r="C5324" t="s">
        <v>80</v>
      </c>
      <c r="D5324" t="s">
        <v>12</v>
      </c>
      <c r="E5324" t="s">
        <v>5</v>
      </c>
      <c r="F5324" s="19">
        <v>0.66666666666666696</v>
      </c>
      <c r="G5324" s="25">
        <v>16</v>
      </c>
      <c r="H5324" s="19" t="str">
        <f t="shared" si="94"/>
        <v>Veterans Bridge Away from Va Beach Non-Summer Friday 16</v>
      </c>
      <c r="I5324" s="11">
        <f>+Veterans!Q48</f>
        <v>1037.5999999999999</v>
      </c>
    </row>
    <row r="5325" spans="1:9" x14ac:dyDescent="0.25">
      <c r="A5325" t="s">
        <v>331</v>
      </c>
      <c r="B5325" t="s">
        <v>59</v>
      </c>
      <c r="C5325" t="s">
        <v>80</v>
      </c>
      <c r="D5325" t="s">
        <v>12</v>
      </c>
      <c r="E5325" t="s">
        <v>5</v>
      </c>
      <c r="F5325" s="19">
        <v>0.70833333333333304</v>
      </c>
      <c r="G5325" s="25">
        <v>17</v>
      </c>
      <c r="H5325" s="19" t="str">
        <f t="shared" si="94"/>
        <v>Veterans Bridge Away from Va Beach Non-Summer Friday 17</v>
      </c>
      <c r="I5325" s="14">
        <f>+Veterans!Q49</f>
        <v>1093.8800000000001</v>
      </c>
    </row>
    <row r="5326" spans="1:9" x14ac:dyDescent="0.25">
      <c r="A5326" t="s">
        <v>331</v>
      </c>
      <c r="B5326" t="s">
        <v>59</v>
      </c>
      <c r="C5326" t="s">
        <v>80</v>
      </c>
      <c r="D5326" t="s">
        <v>12</v>
      </c>
      <c r="E5326" t="s">
        <v>5</v>
      </c>
      <c r="F5326" s="19">
        <v>0.75</v>
      </c>
      <c r="G5326" s="25">
        <v>18</v>
      </c>
      <c r="H5326" s="19" t="str">
        <f t="shared" si="94"/>
        <v>Veterans Bridge Away from Va Beach Non-Summer Friday 18</v>
      </c>
      <c r="I5326" s="11">
        <f>+Veterans!Q50</f>
        <v>917.04000000000008</v>
      </c>
    </row>
    <row r="5327" spans="1:9" x14ac:dyDescent="0.25">
      <c r="A5327" t="s">
        <v>331</v>
      </c>
      <c r="B5327" t="s">
        <v>59</v>
      </c>
      <c r="C5327" t="s">
        <v>80</v>
      </c>
      <c r="D5327" t="s">
        <v>12</v>
      </c>
      <c r="E5327" t="s">
        <v>5</v>
      </c>
      <c r="F5327" s="19">
        <v>0.79166666666666696</v>
      </c>
      <c r="G5327" s="25">
        <v>19</v>
      </c>
      <c r="H5327" s="19" t="str">
        <f t="shared" si="94"/>
        <v>Veterans Bridge Away from Va Beach Non-Summer Friday 19</v>
      </c>
      <c r="I5327" s="14">
        <f>+Veterans!Q51</f>
        <v>761.32</v>
      </c>
    </row>
    <row r="5328" spans="1:9" x14ac:dyDescent="0.25">
      <c r="A5328" t="s">
        <v>331</v>
      </c>
      <c r="B5328" t="s">
        <v>59</v>
      </c>
      <c r="C5328" t="s">
        <v>80</v>
      </c>
      <c r="D5328" t="s">
        <v>12</v>
      </c>
      <c r="E5328" t="s">
        <v>5</v>
      </c>
      <c r="F5328" s="19">
        <v>0.83333333333333304</v>
      </c>
      <c r="G5328" s="25">
        <v>20</v>
      </c>
      <c r="H5328" s="19" t="str">
        <f t="shared" si="94"/>
        <v>Veterans Bridge Away from Va Beach Non-Summer Friday 20</v>
      </c>
      <c r="I5328" s="11">
        <f>+Veterans!Q52</f>
        <v>664.16</v>
      </c>
    </row>
    <row r="5329" spans="1:9" x14ac:dyDescent="0.25">
      <c r="A5329" t="s">
        <v>331</v>
      </c>
      <c r="B5329" t="s">
        <v>59</v>
      </c>
      <c r="C5329" t="s">
        <v>80</v>
      </c>
      <c r="D5329" t="s">
        <v>12</v>
      </c>
      <c r="E5329" t="s">
        <v>5</v>
      </c>
      <c r="F5329" s="19">
        <v>0.875</v>
      </c>
      <c r="G5329" s="25">
        <v>21</v>
      </c>
      <c r="H5329" s="19" t="str">
        <f t="shared" si="94"/>
        <v>Veterans Bridge Away from Va Beach Non-Summer Friday 21</v>
      </c>
      <c r="I5329" s="14">
        <f>+Veterans!Q53</f>
        <v>596.52</v>
      </c>
    </row>
    <row r="5330" spans="1:9" x14ac:dyDescent="0.25">
      <c r="A5330" t="s">
        <v>331</v>
      </c>
      <c r="B5330" t="s">
        <v>59</v>
      </c>
      <c r="C5330" t="s">
        <v>80</v>
      </c>
      <c r="D5330" t="s">
        <v>12</v>
      </c>
      <c r="E5330" t="s">
        <v>5</v>
      </c>
      <c r="F5330" s="19">
        <v>0.91666666666666696</v>
      </c>
      <c r="G5330" s="25">
        <v>22</v>
      </c>
      <c r="H5330" s="19" t="str">
        <f t="shared" si="94"/>
        <v>Veterans Bridge Away from Va Beach Non-Summer Friday 22</v>
      </c>
      <c r="I5330" s="11">
        <f>+Veterans!Q54</f>
        <v>470.67999999999995</v>
      </c>
    </row>
    <row r="5331" spans="1:9" ht="15.75" thickBot="1" x14ac:dyDescent="0.3">
      <c r="A5331" t="s">
        <v>331</v>
      </c>
      <c r="B5331" t="s">
        <v>59</v>
      </c>
      <c r="C5331" t="s">
        <v>80</v>
      </c>
      <c r="D5331" t="s">
        <v>12</v>
      </c>
      <c r="E5331" t="s">
        <v>5</v>
      </c>
      <c r="F5331" s="19">
        <v>0.95833333333333304</v>
      </c>
      <c r="G5331" s="25">
        <v>23</v>
      </c>
      <c r="H5331" s="19" t="str">
        <f t="shared" si="94"/>
        <v>Veterans Bridge Away from Va Beach Non-Summer Friday 23</v>
      </c>
      <c r="I5331" s="16">
        <f>+Veterans!Q55</f>
        <v>325.27999999999997</v>
      </c>
    </row>
    <row r="5332" spans="1:9" x14ac:dyDescent="0.25">
      <c r="A5332" t="s">
        <v>331</v>
      </c>
      <c r="B5332" t="s">
        <v>59</v>
      </c>
      <c r="C5332" t="s">
        <v>80</v>
      </c>
      <c r="D5332" t="s">
        <v>12</v>
      </c>
      <c r="E5332" t="s">
        <v>6</v>
      </c>
      <c r="F5332" s="19">
        <v>0</v>
      </c>
      <c r="G5332" s="25">
        <v>0</v>
      </c>
      <c r="H5332" s="19" t="str">
        <f t="shared" si="94"/>
        <v>Veterans Bridge Away from Va Beach Non-Summer Saturday 0</v>
      </c>
      <c r="I5332" s="11">
        <f>+Veterans!R32</f>
        <v>222.70833333333331</v>
      </c>
    </row>
    <row r="5333" spans="1:9" x14ac:dyDescent="0.25">
      <c r="A5333" t="s">
        <v>331</v>
      </c>
      <c r="B5333" t="s">
        <v>59</v>
      </c>
      <c r="C5333" t="s">
        <v>80</v>
      </c>
      <c r="D5333" t="s">
        <v>12</v>
      </c>
      <c r="E5333" t="s">
        <v>6</v>
      </c>
      <c r="F5333" s="19">
        <v>4.1666666666666664E-2</v>
      </c>
      <c r="G5333" s="25">
        <v>1</v>
      </c>
      <c r="H5333" s="19" t="str">
        <f t="shared" si="94"/>
        <v>Veterans Bridge Away from Va Beach Non-Summer Saturday 1</v>
      </c>
      <c r="I5333" s="14">
        <f>+Veterans!R33</f>
        <v>127.58333333333333</v>
      </c>
    </row>
    <row r="5334" spans="1:9" x14ac:dyDescent="0.25">
      <c r="A5334" t="s">
        <v>331</v>
      </c>
      <c r="B5334" t="s">
        <v>59</v>
      </c>
      <c r="C5334" t="s">
        <v>80</v>
      </c>
      <c r="D5334" t="s">
        <v>12</v>
      </c>
      <c r="E5334" t="s">
        <v>6</v>
      </c>
      <c r="F5334" s="19">
        <v>8.3333333333333329E-2</v>
      </c>
      <c r="G5334" s="25">
        <v>2</v>
      </c>
      <c r="H5334" s="19" t="str">
        <f t="shared" si="94"/>
        <v>Veterans Bridge Away from Va Beach Non-Summer Saturday 2</v>
      </c>
      <c r="I5334" s="11">
        <f>+Veterans!R34</f>
        <v>107.29166666666667</v>
      </c>
    </row>
    <row r="5335" spans="1:9" x14ac:dyDescent="0.25">
      <c r="A5335" t="s">
        <v>331</v>
      </c>
      <c r="B5335" t="s">
        <v>59</v>
      </c>
      <c r="C5335" t="s">
        <v>80</v>
      </c>
      <c r="D5335" t="s">
        <v>12</v>
      </c>
      <c r="E5335" t="s">
        <v>6</v>
      </c>
      <c r="F5335" s="19">
        <v>0.125</v>
      </c>
      <c r="G5335" s="25">
        <v>3</v>
      </c>
      <c r="H5335" s="19" t="str">
        <f t="shared" si="94"/>
        <v>Veterans Bridge Away from Va Beach Non-Summer Saturday 3</v>
      </c>
      <c r="I5335" s="14">
        <f>+Veterans!R35</f>
        <v>62.416666666666671</v>
      </c>
    </row>
    <row r="5336" spans="1:9" x14ac:dyDescent="0.25">
      <c r="A5336" t="s">
        <v>331</v>
      </c>
      <c r="B5336" t="s">
        <v>59</v>
      </c>
      <c r="C5336" t="s">
        <v>80</v>
      </c>
      <c r="D5336" t="s">
        <v>12</v>
      </c>
      <c r="E5336" t="s">
        <v>6</v>
      </c>
      <c r="F5336" s="19">
        <v>0.16666666666666699</v>
      </c>
      <c r="G5336" s="25">
        <v>4</v>
      </c>
      <c r="H5336" s="19" t="str">
        <f t="shared" si="94"/>
        <v>Veterans Bridge Away from Va Beach Non-Summer Saturday 4</v>
      </c>
      <c r="I5336" s="11">
        <f>+Veterans!R36</f>
        <v>58.666666666666671</v>
      </c>
    </row>
    <row r="5337" spans="1:9" x14ac:dyDescent="0.25">
      <c r="A5337" t="s">
        <v>331</v>
      </c>
      <c r="B5337" t="s">
        <v>59</v>
      </c>
      <c r="C5337" t="s">
        <v>80</v>
      </c>
      <c r="D5337" t="s">
        <v>12</v>
      </c>
      <c r="E5337" t="s">
        <v>6</v>
      </c>
      <c r="F5337" s="19">
        <v>0.20833333333333301</v>
      </c>
      <c r="G5337" s="25">
        <v>5</v>
      </c>
      <c r="H5337" s="19" t="str">
        <f t="shared" si="94"/>
        <v>Veterans Bridge Away from Va Beach Non-Summer Saturday 5</v>
      </c>
      <c r="I5337" s="14">
        <f>+Veterans!R37</f>
        <v>78.333333333333329</v>
      </c>
    </row>
    <row r="5338" spans="1:9" x14ac:dyDescent="0.25">
      <c r="A5338" t="s">
        <v>331</v>
      </c>
      <c r="B5338" t="s">
        <v>59</v>
      </c>
      <c r="C5338" t="s">
        <v>80</v>
      </c>
      <c r="D5338" t="s">
        <v>12</v>
      </c>
      <c r="E5338" t="s">
        <v>6</v>
      </c>
      <c r="F5338" s="19">
        <v>0.25</v>
      </c>
      <c r="G5338" s="25">
        <v>6</v>
      </c>
      <c r="H5338" s="19" t="str">
        <f t="shared" si="94"/>
        <v>Veterans Bridge Away from Va Beach Non-Summer Saturday 6</v>
      </c>
      <c r="I5338" s="11">
        <f>+Veterans!R38</f>
        <v>193.45833333333331</v>
      </c>
    </row>
    <row r="5339" spans="1:9" x14ac:dyDescent="0.25">
      <c r="A5339" t="s">
        <v>331</v>
      </c>
      <c r="B5339" t="s">
        <v>59</v>
      </c>
      <c r="C5339" t="s">
        <v>80</v>
      </c>
      <c r="D5339" t="s">
        <v>12</v>
      </c>
      <c r="E5339" t="s">
        <v>6</v>
      </c>
      <c r="F5339" s="19">
        <v>0.29166666666666702</v>
      </c>
      <c r="G5339" s="25">
        <v>7</v>
      </c>
      <c r="H5339" s="19" t="str">
        <f t="shared" si="94"/>
        <v>Veterans Bridge Away from Va Beach Non-Summer Saturday 7</v>
      </c>
      <c r="I5339" s="14">
        <f>+Veterans!R39</f>
        <v>354.45833333333331</v>
      </c>
    </row>
    <row r="5340" spans="1:9" x14ac:dyDescent="0.25">
      <c r="A5340" t="s">
        <v>331</v>
      </c>
      <c r="B5340" t="s">
        <v>59</v>
      </c>
      <c r="C5340" t="s">
        <v>80</v>
      </c>
      <c r="D5340" t="s">
        <v>12</v>
      </c>
      <c r="E5340" t="s">
        <v>6</v>
      </c>
      <c r="F5340" s="19">
        <v>0.33333333333333298</v>
      </c>
      <c r="G5340" s="25">
        <v>8</v>
      </c>
      <c r="H5340" s="19" t="str">
        <f t="shared" si="94"/>
        <v>Veterans Bridge Away from Va Beach Non-Summer Saturday 8</v>
      </c>
      <c r="I5340" s="11">
        <f>+Veterans!R40</f>
        <v>489.625</v>
      </c>
    </row>
    <row r="5341" spans="1:9" x14ac:dyDescent="0.25">
      <c r="A5341" t="s">
        <v>331</v>
      </c>
      <c r="B5341" t="s">
        <v>59</v>
      </c>
      <c r="C5341" t="s">
        <v>80</v>
      </c>
      <c r="D5341" t="s">
        <v>12</v>
      </c>
      <c r="E5341" t="s">
        <v>6</v>
      </c>
      <c r="F5341" s="19">
        <v>0.375</v>
      </c>
      <c r="G5341" s="25">
        <v>9</v>
      </c>
      <c r="H5341" s="19" t="str">
        <f t="shared" si="94"/>
        <v>Veterans Bridge Away from Va Beach Non-Summer Saturday 9</v>
      </c>
      <c r="I5341" s="14">
        <f>+Veterans!R41</f>
        <v>567.41666666666674</v>
      </c>
    </row>
    <row r="5342" spans="1:9" x14ac:dyDescent="0.25">
      <c r="A5342" t="s">
        <v>331</v>
      </c>
      <c r="B5342" t="s">
        <v>59</v>
      </c>
      <c r="C5342" t="s">
        <v>80</v>
      </c>
      <c r="D5342" t="s">
        <v>12</v>
      </c>
      <c r="E5342" t="s">
        <v>6</v>
      </c>
      <c r="F5342" s="19">
        <v>0.41666666666666702</v>
      </c>
      <c r="G5342" s="25">
        <v>10</v>
      </c>
      <c r="H5342" s="19" t="str">
        <f t="shared" si="94"/>
        <v>Veterans Bridge Away from Va Beach Non-Summer Saturday 10</v>
      </c>
      <c r="I5342" s="11">
        <f>+Veterans!R42</f>
        <v>661.45833333333337</v>
      </c>
    </row>
    <row r="5343" spans="1:9" x14ac:dyDescent="0.25">
      <c r="A5343" t="s">
        <v>331</v>
      </c>
      <c r="B5343" t="s">
        <v>59</v>
      </c>
      <c r="C5343" t="s">
        <v>80</v>
      </c>
      <c r="D5343" t="s">
        <v>12</v>
      </c>
      <c r="E5343" t="s">
        <v>6</v>
      </c>
      <c r="F5343" s="19">
        <v>0.45833333333333298</v>
      </c>
      <c r="G5343" s="25">
        <v>11</v>
      </c>
      <c r="H5343" s="19" t="str">
        <f t="shared" si="94"/>
        <v>Veterans Bridge Away from Va Beach Non-Summer Saturday 11</v>
      </c>
      <c r="I5343" s="14">
        <f>+Veterans!R43</f>
        <v>750.83333333333337</v>
      </c>
    </row>
    <row r="5344" spans="1:9" x14ac:dyDescent="0.25">
      <c r="A5344" t="s">
        <v>331</v>
      </c>
      <c r="B5344" t="s">
        <v>59</v>
      </c>
      <c r="C5344" t="s">
        <v>80</v>
      </c>
      <c r="D5344" t="s">
        <v>12</v>
      </c>
      <c r="E5344" t="s">
        <v>6</v>
      </c>
      <c r="F5344" s="19">
        <v>0.5</v>
      </c>
      <c r="G5344" s="25">
        <v>12</v>
      </c>
      <c r="H5344" s="19" t="str">
        <f t="shared" si="94"/>
        <v>Veterans Bridge Away from Va Beach Non-Summer Saturday 12</v>
      </c>
      <c r="I5344" s="11">
        <f>+Veterans!R44</f>
        <v>824.58333333333326</v>
      </c>
    </row>
    <row r="5345" spans="1:9" x14ac:dyDescent="0.25">
      <c r="A5345" t="s">
        <v>331</v>
      </c>
      <c r="B5345" t="s">
        <v>59</v>
      </c>
      <c r="C5345" t="s">
        <v>80</v>
      </c>
      <c r="D5345" t="s">
        <v>12</v>
      </c>
      <c r="E5345" t="s">
        <v>6</v>
      </c>
      <c r="F5345" s="19">
        <v>0.54166666666666696</v>
      </c>
      <c r="G5345" s="25">
        <v>13</v>
      </c>
      <c r="H5345" s="19" t="str">
        <f t="shared" si="94"/>
        <v>Veterans Bridge Away from Va Beach Non-Summer Saturday 13</v>
      </c>
      <c r="I5345" s="14">
        <f>+Veterans!R45</f>
        <v>834.66666666666663</v>
      </c>
    </row>
    <row r="5346" spans="1:9" x14ac:dyDescent="0.25">
      <c r="A5346" t="s">
        <v>331</v>
      </c>
      <c r="B5346" t="s">
        <v>59</v>
      </c>
      <c r="C5346" t="s">
        <v>80</v>
      </c>
      <c r="D5346" t="s">
        <v>12</v>
      </c>
      <c r="E5346" t="s">
        <v>6</v>
      </c>
      <c r="F5346" s="19">
        <v>0.58333333333333304</v>
      </c>
      <c r="G5346" s="25">
        <v>14</v>
      </c>
      <c r="H5346" s="19" t="str">
        <f t="shared" si="94"/>
        <v>Veterans Bridge Away from Va Beach Non-Summer Saturday 14</v>
      </c>
      <c r="I5346" s="11">
        <f>+Veterans!R46</f>
        <v>854.95833333333326</v>
      </c>
    </row>
    <row r="5347" spans="1:9" x14ac:dyDescent="0.25">
      <c r="A5347" t="s">
        <v>331</v>
      </c>
      <c r="B5347" t="s">
        <v>59</v>
      </c>
      <c r="C5347" t="s">
        <v>80</v>
      </c>
      <c r="D5347" t="s">
        <v>12</v>
      </c>
      <c r="E5347" t="s">
        <v>6</v>
      </c>
      <c r="F5347" s="19">
        <v>0.625</v>
      </c>
      <c r="G5347" s="25">
        <v>15</v>
      </c>
      <c r="H5347" s="19" t="str">
        <f t="shared" si="94"/>
        <v>Veterans Bridge Away from Va Beach Non-Summer Saturday 15</v>
      </c>
      <c r="I5347" s="14">
        <f>+Veterans!R47</f>
        <v>885.5</v>
      </c>
    </row>
    <row r="5348" spans="1:9" x14ac:dyDescent="0.25">
      <c r="A5348" t="s">
        <v>331</v>
      </c>
      <c r="B5348" t="s">
        <v>59</v>
      </c>
      <c r="C5348" t="s">
        <v>80</v>
      </c>
      <c r="D5348" t="s">
        <v>12</v>
      </c>
      <c r="E5348" t="s">
        <v>6</v>
      </c>
      <c r="F5348" s="19">
        <v>0.66666666666666696</v>
      </c>
      <c r="G5348" s="25">
        <v>16</v>
      </c>
      <c r="H5348" s="19" t="str">
        <f t="shared" si="94"/>
        <v>Veterans Bridge Away from Va Beach Non-Summer Saturday 16</v>
      </c>
      <c r="I5348" s="11">
        <f>+Veterans!R48</f>
        <v>923.95833333333337</v>
      </c>
    </row>
    <row r="5349" spans="1:9" x14ac:dyDescent="0.25">
      <c r="A5349" t="s">
        <v>331</v>
      </c>
      <c r="B5349" t="s">
        <v>59</v>
      </c>
      <c r="C5349" t="s">
        <v>80</v>
      </c>
      <c r="D5349" t="s">
        <v>12</v>
      </c>
      <c r="E5349" t="s">
        <v>6</v>
      </c>
      <c r="F5349" s="19">
        <v>0.70833333333333304</v>
      </c>
      <c r="G5349" s="25">
        <v>17</v>
      </c>
      <c r="H5349" s="19" t="str">
        <f t="shared" si="94"/>
        <v>Veterans Bridge Away from Va Beach Non-Summer Saturday 17</v>
      </c>
      <c r="I5349" s="14">
        <f>+Veterans!R49</f>
        <v>860.70833333333337</v>
      </c>
    </row>
    <row r="5350" spans="1:9" x14ac:dyDescent="0.25">
      <c r="A5350" t="s">
        <v>331</v>
      </c>
      <c r="B5350" t="s">
        <v>59</v>
      </c>
      <c r="C5350" t="s">
        <v>80</v>
      </c>
      <c r="D5350" t="s">
        <v>12</v>
      </c>
      <c r="E5350" t="s">
        <v>6</v>
      </c>
      <c r="F5350" s="19">
        <v>0.75</v>
      </c>
      <c r="G5350" s="25">
        <v>18</v>
      </c>
      <c r="H5350" s="19" t="str">
        <f t="shared" si="94"/>
        <v>Veterans Bridge Away from Va Beach Non-Summer Saturday 18</v>
      </c>
      <c r="I5350" s="11">
        <f>+Veterans!R50</f>
        <v>753</v>
      </c>
    </row>
    <row r="5351" spans="1:9" x14ac:dyDescent="0.25">
      <c r="A5351" t="s">
        <v>331</v>
      </c>
      <c r="B5351" t="s">
        <v>59</v>
      </c>
      <c r="C5351" t="s">
        <v>80</v>
      </c>
      <c r="D5351" t="s">
        <v>12</v>
      </c>
      <c r="E5351" t="s">
        <v>6</v>
      </c>
      <c r="F5351" s="19">
        <v>0.79166666666666696</v>
      </c>
      <c r="G5351" s="25">
        <v>19</v>
      </c>
      <c r="H5351" s="19" t="str">
        <f t="shared" si="94"/>
        <v>Veterans Bridge Away from Va Beach Non-Summer Saturday 19</v>
      </c>
      <c r="I5351" s="14">
        <f>+Veterans!R51</f>
        <v>674.375</v>
      </c>
    </row>
    <row r="5352" spans="1:9" x14ac:dyDescent="0.25">
      <c r="A5352" t="s">
        <v>331</v>
      </c>
      <c r="B5352" t="s">
        <v>59</v>
      </c>
      <c r="C5352" t="s">
        <v>80</v>
      </c>
      <c r="D5352" t="s">
        <v>12</v>
      </c>
      <c r="E5352" t="s">
        <v>6</v>
      </c>
      <c r="F5352" s="19">
        <v>0.83333333333333304</v>
      </c>
      <c r="G5352" s="25">
        <v>20</v>
      </c>
      <c r="H5352" s="19" t="str">
        <f t="shared" si="94"/>
        <v>Veterans Bridge Away from Va Beach Non-Summer Saturday 20</v>
      </c>
      <c r="I5352" s="11">
        <f>+Veterans!R52</f>
        <v>599.5</v>
      </c>
    </row>
    <row r="5353" spans="1:9" x14ac:dyDescent="0.25">
      <c r="A5353" t="s">
        <v>331</v>
      </c>
      <c r="B5353" t="s">
        <v>59</v>
      </c>
      <c r="C5353" t="s">
        <v>80</v>
      </c>
      <c r="D5353" t="s">
        <v>12</v>
      </c>
      <c r="E5353" t="s">
        <v>6</v>
      </c>
      <c r="F5353" s="19">
        <v>0.875</v>
      </c>
      <c r="G5353" s="25">
        <v>21</v>
      </c>
      <c r="H5353" s="19" t="str">
        <f t="shared" si="94"/>
        <v>Veterans Bridge Away from Va Beach Non-Summer Saturday 21</v>
      </c>
      <c r="I5353" s="14">
        <f>+Veterans!R53</f>
        <v>563.41666666666663</v>
      </c>
    </row>
    <row r="5354" spans="1:9" x14ac:dyDescent="0.25">
      <c r="A5354" t="s">
        <v>331</v>
      </c>
      <c r="B5354" t="s">
        <v>59</v>
      </c>
      <c r="C5354" t="s">
        <v>80</v>
      </c>
      <c r="D5354" t="s">
        <v>12</v>
      </c>
      <c r="E5354" t="s">
        <v>6</v>
      </c>
      <c r="F5354" s="19">
        <v>0.91666666666666696</v>
      </c>
      <c r="G5354" s="25">
        <v>22</v>
      </c>
      <c r="H5354" s="19" t="str">
        <f t="shared" si="94"/>
        <v>Veterans Bridge Away from Va Beach Non-Summer Saturday 22</v>
      </c>
      <c r="I5354" s="11">
        <f>+Veterans!R54</f>
        <v>459.83333333333337</v>
      </c>
    </row>
    <row r="5355" spans="1:9" ht="15.75" thickBot="1" x14ac:dyDescent="0.3">
      <c r="A5355" t="s">
        <v>331</v>
      </c>
      <c r="B5355" t="s">
        <v>59</v>
      </c>
      <c r="C5355" t="s">
        <v>80</v>
      </c>
      <c r="D5355" t="s">
        <v>12</v>
      </c>
      <c r="E5355" t="s">
        <v>6</v>
      </c>
      <c r="F5355" s="19">
        <v>0.95833333333333304</v>
      </c>
      <c r="G5355" s="25">
        <v>23</v>
      </c>
      <c r="H5355" s="19" t="str">
        <f t="shared" si="94"/>
        <v>Veterans Bridge Away from Va Beach Non-Summer Saturday 23</v>
      </c>
      <c r="I5355" s="16">
        <f>+Veterans!R55</f>
        <v>302.54166666666669</v>
      </c>
    </row>
    <row r="5356" spans="1:9" x14ac:dyDescent="0.25">
      <c r="A5356" t="s">
        <v>331</v>
      </c>
      <c r="B5356" t="s">
        <v>59</v>
      </c>
      <c r="C5356" t="s">
        <v>80</v>
      </c>
      <c r="D5356" t="s">
        <v>12</v>
      </c>
      <c r="E5356" t="s">
        <v>7</v>
      </c>
      <c r="F5356" s="19">
        <v>0</v>
      </c>
      <c r="G5356" s="25">
        <v>0</v>
      </c>
      <c r="H5356" s="19" t="str">
        <f t="shared" si="94"/>
        <v>Veterans Bridge Away from Va Beach Non-Summer Sunday 0</v>
      </c>
      <c r="I5356" s="13">
        <f>+Veterans!S32</f>
        <v>192.125</v>
      </c>
    </row>
    <row r="5357" spans="1:9" x14ac:dyDescent="0.25">
      <c r="A5357" t="s">
        <v>331</v>
      </c>
      <c r="B5357" t="s">
        <v>59</v>
      </c>
      <c r="C5357" t="s">
        <v>80</v>
      </c>
      <c r="D5357" t="s">
        <v>12</v>
      </c>
      <c r="E5357" t="s">
        <v>7</v>
      </c>
      <c r="F5357" s="19">
        <v>4.1666666666666664E-2</v>
      </c>
      <c r="G5357" s="25">
        <v>1</v>
      </c>
      <c r="H5357" s="19" t="str">
        <f t="shared" si="94"/>
        <v>Veterans Bridge Away from Va Beach Non-Summer Sunday 1</v>
      </c>
      <c r="I5357" s="15">
        <f>+Veterans!S33</f>
        <v>131.29166666666669</v>
      </c>
    </row>
    <row r="5358" spans="1:9" x14ac:dyDescent="0.25">
      <c r="A5358" t="s">
        <v>331</v>
      </c>
      <c r="B5358" t="s">
        <v>59</v>
      </c>
      <c r="C5358" t="s">
        <v>80</v>
      </c>
      <c r="D5358" t="s">
        <v>12</v>
      </c>
      <c r="E5358" t="s">
        <v>7</v>
      </c>
      <c r="F5358" s="19">
        <v>8.3333333333333329E-2</v>
      </c>
      <c r="G5358" s="25">
        <v>2</v>
      </c>
      <c r="H5358" s="19" t="str">
        <f t="shared" si="94"/>
        <v>Veterans Bridge Away from Va Beach Non-Summer Sunday 2</v>
      </c>
      <c r="I5358" s="13">
        <f>+Veterans!S34</f>
        <v>106.66666666666667</v>
      </c>
    </row>
    <row r="5359" spans="1:9" x14ac:dyDescent="0.25">
      <c r="A5359" t="s">
        <v>331</v>
      </c>
      <c r="B5359" t="s">
        <v>59</v>
      </c>
      <c r="C5359" t="s">
        <v>80</v>
      </c>
      <c r="D5359" t="s">
        <v>12</v>
      </c>
      <c r="E5359" t="s">
        <v>7</v>
      </c>
      <c r="F5359" s="19">
        <v>0.125</v>
      </c>
      <c r="G5359" s="25">
        <v>3</v>
      </c>
      <c r="H5359" s="19" t="str">
        <f t="shared" si="94"/>
        <v>Veterans Bridge Away from Va Beach Non-Summer Sunday 3</v>
      </c>
      <c r="I5359" s="15">
        <f>+Veterans!S35</f>
        <v>60.125</v>
      </c>
    </row>
    <row r="5360" spans="1:9" x14ac:dyDescent="0.25">
      <c r="A5360" t="s">
        <v>331</v>
      </c>
      <c r="B5360" t="s">
        <v>59</v>
      </c>
      <c r="C5360" t="s">
        <v>80</v>
      </c>
      <c r="D5360" t="s">
        <v>12</v>
      </c>
      <c r="E5360" t="s">
        <v>7</v>
      </c>
      <c r="F5360" s="19">
        <v>0.16666666666666699</v>
      </c>
      <c r="G5360" s="25">
        <v>4</v>
      </c>
      <c r="H5360" s="19" t="str">
        <f t="shared" si="94"/>
        <v>Veterans Bridge Away from Va Beach Non-Summer Sunday 4</v>
      </c>
      <c r="I5360" s="13">
        <f>+Veterans!S36</f>
        <v>45.916666666666671</v>
      </c>
    </row>
    <row r="5361" spans="1:9" x14ac:dyDescent="0.25">
      <c r="A5361" t="s">
        <v>331</v>
      </c>
      <c r="B5361" t="s">
        <v>59</v>
      </c>
      <c r="C5361" t="s">
        <v>80</v>
      </c>
      <c r="D5361" t="s">
        <v>12</v>
      </c>
      <c r="E5361" t="s">
        <v>7</v>
      </c>
      <c r="F5361" s="19">
        <v>0.20833333333333301</v>
      </c>
      <c r="G5361" s="25">
        <v>5</v>
      </c>
      <c r="H5361" s="19" t="str">
        <f t="shared" si="94"/>
        <v>Veterans Bridge Away from Va Beach Non-Summer Sunday 5</v>
      </c>
      <c r="I5361" s="15">
        <f>+Veterans!S37</f>
        <v>52.416666666666671</v>
      </c>
    </row>
    <row r="5362" spans="1:9" x14ac:dyDescent="0.25">
      <c r="A5362" t="s">
        <v>331</v>
      </c>
      <c r="B5362" t="s">
        <v>59</v>
      </c>
      <c r="C5362" t="s">
        <v>80</v>
      </c>
      <c r="D5362" t="s">
        <v>12</v>
      </c>
      <c r="E5362" t="s">
        <v>7</v>
      </c>
      <c r="F5362" s="19">
        <v>0.25</v>
      </c>
      <c r="G5362" s="25">
        <v>6</v>
      </c>
      <c r="H5362" s="19" t="str">
        <f t="shared" si="94"/>
        <v>Veterans Bridge Away from Va Beach Non-Summer Sunday 6</v>
      </c>
      <c r="I5362" s="13">
        <f>+Veterans!S38</f>
        <v>132.66666666666669</v>
      </c>
    </row>
    <row r="5363" spans="1:9" x14ac:dyDescent="0.25">
      <c r="A5363" t="s">
        <v>331</v>
      </c>
      <c r="B5363" t="s">
        <v>59</v>
      </c>
      <c r="C5363" t="s">
        <v>80</v>
      </c>
      <c r="D5363" t="s">
        <v>12</v>
      </c>
      <c r="E5363" t="s">
        <v>7</v>
      </c>
      <c r="F5363" s="19">
        <v>0.29166666666666702</v>
      </c>
      <c r="G5363" s="25">
        <v>7</v>
      </c>
      <c r="H5363" s="19" t="str">
        <f t="shared" si="94"/>
        <v>Veterans Bridge Away from Va Beach Non-Summer Sunday 7</v>
      </c>
      <c r="I5363" s="15">
        <f>+Veterans!S39</f>
        <v>368.58333333333337</v>
      </c>
    </row>
    <row r="5364" spans="1:9" x14ac:dyDescent="0.25">
      <c r="A5364" t="s">
        <v>331</v>
      </c>
      <c r="B5364" t="s">
        <v>59</v>
      </c>
      <c r="C5364" t="s">
        <v>80</v>
      </c>
      <c r="D5364" t="s">
        <v>12</v>
      </c>
      <c r="E5364" t="s">
        <v>7</v>
      </c>
      <c r="F5364" s="19">
        <v>0.33333333333333298</v>
      </c>
      <c r="G5364" s="25">
        <v>8</v>
      </c>
      <c r="H5364" s="19" t="str">
        <f t="shared" si="94"/>
        <v>Veterans Bridge Away from Va Beach Non-Summer Sunday 8</v>
      </c>
      <c r="I5364" s="13">
        <f>+Veterans!S40</f>
        <v>344.625</v>
      </c>
    </row>
    <row r="5365" spans="1:9" x14ac:dyDescent="0.25">
      <c r="A5365" t="s">
        <v>331</v>
      </c>
      <c r="B5365" t="s">
        <v>59</v>
      </c>
      <c r="C5365" t="s">
        <v>80</v>
      </c>
      <c r="D5365" t="s">
        <v>12</v>
      </c>
      <c r="E5365" t="s">
        <v>7</v>
      </c>
      <c r="F5365" s="19">
        <v>0.375</v>
      </c>
      <c r="G5365" s="25">
        <v>9</v>
      </c>
      <c r="H5365" s="19" t="str">
        <f t="shared" ref="H5365:H5379" si="95">+CONCATENATE(A5365," ",C5365," ",D5365," ",E5365," ",G5365)</f>
        <v>Veterans Bridge Away from Va Beach Non-Summer Sunday 9</v>
      </c>
      <c r="I5365" s="15">
        <f>+Veterans!S41</f>
        <v>511.375</v>
      </c>
    </row>
    <row r="5366" spans="1:9" x14ac:dyDescent="0.25">
      <c r="A5366" t="s">
        <v>331</v>
      </c>
      <c r="B5366" t="s">
        <v>59</v>
      </c>
      <c r="C5366" t="s">
        <v>80</v>
      </c>
      <c r="D5366" t="s">
        <v>12</v>
      </c>
      <c r="E5366" t="s">
        <v>7</v>
      </c>
      <c r="F5366" s="19">
        <v>0.41666666666666702</v>
      </c>
      <c r="G5366" s="25">
        <v>10</v>
      </c>
      <c r="H5366" s="19" t="str">
        <f t="shared" si="95"/>
        <v>Veterans Bridge Away from Va Beach Non-Summer Sunday 10</v>
      </c>
      <c r="I5366" s="13">
        <f>+Veterans!S42</f>
        <v>712.08333333333337</v>
      </c>
    </row>
    <row r="5367" spans="1:9" x14ac:dyDescent="0.25">
      <c r="A5367" t="s">
        <v>331</v>
      </c>
      <c r="B5367" t="s">
        <v>59</v>
      </c>
      <c r="C5367" t="s">
        <v>80</v>
      </c>
      <c r="D5367" t="s">
        <v>12</v>
      </c>
      <c r="E5367" t="s">
        <v>7</v>
      </c>
      <c r="F5367" s="19">
        <v>0.45833333333333298</v>
      </c>
      <c r="G5367" s="25">
        <v>11</v>
      </c>
      <c r="H5367" s="19" t="str">
        <f t="shared" si="95"/>
        <v>Veterans Bridge Away from Va Beach Non-Summer Sunday 11</v>
      </c>
      <c r="I5367" s="15">
        <f>+Veterans!S43</f>
        <v>621.70833333333337</v>
      </c>
    </row>
    <row r="5368" spans="1:9" x14ac:dyDescent="0.25">
      <c r="A5368" t="s">
        <v>331</v>
      </c>
      <c r="B5368" t="s">
        <v>59</v>
      </c>
      <c r="C5368" t="s">
        <v>80</v>
      </c>
      <c r="D5368" t="s">
        <v>12</v>
      </c>
      <c r="E5368" t="s">
        <v>7</v>
      </c>
      <c r="F5368" s="19">
        <v>0.5</v>
      </c>
      <c r="G5368" s="25">
        <v>12</v>
      </c>
      <c r="H5368" s="19" t="str">
        <f t="shared" si="95"/>
        <v>Veterans Bridge Away from Va Beach Non-Summer Sunday 12</v>
      </c>
      <c r="I5368" s="13">
        <f>+Veterans!S44</f>
        <v>743.58333333333337</v>
      </c>
    </row>
    <row r="5369" spans="1:9" x14ac:dyDescent="0.25">
      <c r="A5369" t="s">
        <v>331</v>
      </c>
      <c r="B5369" t="s">
        <v>59</v>
      </c>
      <c r="C5369" t="s">
        <v>80</v>
      </c>
      <c r="D5369" t="s">
        <v>12</v>
      </c>
      <c r="E5369" t="s">
        <v>7</v>
      </c>
      <c r="F5369" s="19">
        <v>0.54166666666666696</v>
      </c>
      <c r="G5369" s="25">
        <v>13</v>
      </c>
      <c r="H5369" s="19" t="str">
        <f t="shared" si="95"/>
        <v>Veterans Bridge Away from Va Beach Non-Summer Sunday 13</v>
      </c>
      <c r="I5369" s="15">
        <f>+Veterans!S45</f>
        <v>791.25</v>
      </c>
    </row>
    <row r="5370" spans="1:9" x14ac:dyDescent="0.25">
      <c r="A5370" t="s">
        <v>331</v>
      </c>
      <c r="B5370" t="s">
        <v>59</v>
      </c>
      <c r="C5370" t="s">
        <v>80</v>
      </c>
      <c r="D5370" t="s">
        <v>12</v>
      </c>
      <c r="E5370" t="s">
        <v>7</v>
      </c>
      <c r="F5370" s="19">
        <v>0.58333333333333304</v>
      </c>
      <c r="G5370" s="25">
        <v>14</v>
      </c>
      <c r="H5370" s="19" t="str">
        <f t="shared" si="95"/>
        <v>Veterans Bridge Away from Va Beach Non-Summer Sunday 14</v>
      </c>
      <c r="I5370" s="13">
        <f>+Veterans!S46</f>
        <v>822.70833333333326</v>
      </c>
    </row>
    <row r="5371" spans="1:9" x14ac:dyDescent="0.25">
      <c r="A5371" t="s">
        <v>331</v>
      </c>
      <c r="B5371" t="s">
        <v>59</v>
      </c>
      <c r="C5371" t="s">
        <v>80</v>
      </c>
      <c r="D5371" t="s">
        <v>12</v>
      </c>
      <c r="E5371" t="s">
        <v>7</v>
      </c>
      <c r="F5371" s="19">
        <v>0.625</v>
      </c>
      <c r="G5371" s="25">
        <v>15</v>
      </c>
      <c r="H5371" s="19" t="str">
        <f t="shared" si="95"/>
        <v>Veterans Bridge Away from Va Beach Non-Summer Sunday 15</v>
      </c>
      <c r="I5371" s="15">
        <f>+Veterans!S47</f>
        <v>836.33333333333337</v>
      </c>
    </row>
    <row r="5372" spans="1:9" x14ac:dyDescent="0.25">
      <c r="A5372" t="s">
        <v>331</v>
      </c>
      <c r="B5372" t="s">
        <v>59</v>
      </c>
      <c r="C5372" t="s">
        <v>80</v>
      </c>
      <c r="D5372" t="s">
        <v>12</v>
      </c>
      <c r="E5372" t="s">
        <v>7</v>
      </c>
      <c r="F5372" s="19">
        <v>0.66666666666666696</v>
      </c>
      <c r="G5372" s="25">
        <v>16</v>
      </c>
      <c r="H5372" s="19" t="str">
        <f t="shared" si="95"/>
        <v>Veterans Bridge Away from Va Beach Non-Summer Sunday 16</v>
      </c>
      <c r="I5372" s="13">
        <f>+Veterans!S48</f>
        <v>824.08333333333337</v>
      </c>
    </row>
    <row r="5373" spans="1:9" x14ac:dyDescent="0.25">
      <c r="A5373" t="s">
        <v>331</v>
      </c>
      <c r="B5373" t="s">
        <v>59</v>
      </c>
      <c r="C5373" t="s">
        <v>80</v>
      </c>
      <c r="D5373" t="s">
        <v>12</v>
      </c>
      <c r="E5373" t="s">
        <v>7</v>
      </c>
      <c r="F5373" s="19">
        <v>0.70833333333333304</v>
      </c>
      <c r="G5373" s="25">
        <v>17</v>
      </c>
      <c r="H5373" s="19" t="str">
        <f t="shared" si="95"/>
        <v>Veterans Bridge Away from Va Beach Non-Summer Sunday 17</v>
      </c>
      <c r="I5373" s="15">
        <f>+Veterans!S49</f>
        <v>788.125</v>
      </c>
    </row>
    <row r="5374" spans="1:9" x14ac:dyDescent="0.25">
      <c r="A5374" t="s">
        <v>331</v>
      </c>
      <c r="B5374" t="s">
        <v>59</v>
      </c>
      <c r="C5374" t="s">
        <v>80</v>
      </c>
      <c r="D5374" t="s">
        <v>12</v>
      </c>
      <c r="E5374" t="s">
        <v>7</v>
      </c>
      <c r="F5374" s="19">
        <v>0.75</v>
      </c>
      <c r="G5374" s="25">
        <v>18</v>
      </c>
      <c r="H5374" s="19" t="str">
        <f t="shared" si="95"/>
        <v>Veterans Bridge Away from Va Beach Non-Summer Sunday 18</v>
      </c>
      <c r="I5374" s="13">
        <f>+Veterans!S50</f>
        <v>674.375</v>
      </c>
    </row>
    <row r="5375" spans="1:9" x14ac:dyDescent="0.25">
      <c r="A5375" t="s">
        <v>331</v>
      </c>
      <c r="B5375" t="s">
        <v>59</v>
      </c>
      <c r="C5375" t="s">
        <v>80</v>
      </c>
      <c r="D5375" t="s">
        <v>12</v>
      </c>
      <c r="E5375" t="s">
        <v>7</v>
      </c>
      <c r="F5375" s="19">
        <v>0.79166666666666696</v>
      </c>
      <c r="G5375" s="25">
        <v>19</v>
      </c>
      <c r="H5375" s="19" t="str">
        <f t="shared" si="95"/>
        <v>Veterans Bridge Away from Va Beach Non-Summer Sunday 19</v>
      </c>
      <c r="I5375" s="15">
        <f>+Veterans!S51</f>
        <v>529.5</v>
      </c>
    </row>
    <row r="5376" spans="1:9" x14ac:dyDescent="0.25">
      <c r="A5376" t="s">
        <v>331</v>
      </c>
      <c r="B5376" t="s">
        <v>59</v>
      </c>
      <c r="C5376" t="s">
        <v>80</v>
      </c>
      <c r="D5376" t="s">
        <v>12</v>
      </c>
      <c r="E5376" t="s">
        <v>7</v>
      </c>
      <c r="F5376" s="19">
        <v>0.83333333333333304</v>
      </c>
      <c r="G5376" s="25">
        <v>20</v>
      </c>
      <c r="H5376" s="19" t="str">
        <f t="shared" si="95"/>
        <v>Veterans Bridge Away from Va Beach Non-Summer Sunday 20</v>
      </c>
      <c r="I5376" s="13">
        <f>+Veterans!S52</f>
        <v>448.75000000000006</v>
      </c>
    </row>
    <row r="5377" spans="1:9" x14ac:dyDescent="0.25">
      <c r="A5377" t="s">
        <v>331</v>
      </c>
      <c r="B5377" t="s">
        <v>59</v>
      </c>
      <c r="C5377" t="s">
        <v>80</v>
      </c>
      <c r="D5377" t="s">
        <v>12</v>
      </c>
      <c r="E5377" t="s">
        <v>7</v>
      </c>
      <c r="F5377" s="19">
        <v>0.875</v>
      </c>
      <c r="G5377" s="25">
        <v>21</v>
      </c>
      <c r="H5377" s="19" t="str">
        <f t="shared" si="95"/>
        <v>Veterans Bridge Away from Va Beach Non-Summer Sunday 21</v>
      </c>
      <c r="I5377" s="15">
        <f>+Veterans!S53</f>
        <v>341.08333333333337</v>
      </c>
    </row>
    <row r="5378" spans="1:9" x14ac:dyDescent="0.25">
      <c r="A5378" t="s">
        <v>331</v>
      </c>
      <c r="B5378" t="s">
        <v>59</v>
      </c>
      <c r="C5378" t="s">
        <v>80</v>
      </c>
      <c r="D5378" t="s">
        <v>12</v>
      </c>
      <c r="E5378" t="s">
        <v>7</v>
      </c>
      <c r="F5378" s="19">
        <v>0.91666666666666696</v>
      </c>
      <c r="G5378" s="25">
        <v>22</v>
      </c>
      <c r="H5378" s="19" t="str">
        <f t="shared" si="95"/>
        <v>Veterans Bridge Away from Va Beach Non-Summer Sunday 22</v>
      </c>
      <c r="I5378" s="13">
        <f>+Veterans!S54</f>
        <v>247.58333333333331</v>
      </c>
    </row>
    <row r="5379" spans="1:9" ht="15.75" thickBot="1" x14ac:dyDescent="0.3">
      <c r="A5379" s="29" t="s">
        <v>331</v>
      </c>
      <c r="B5379" s="29" t="s">
        <v>59</v>
      </c>
      <c r="C5379" s="29" t="s">
        <v>80</v>
      </c>
      <c r="D5379" s="29" t="s">
        <v>12</v>
      </c>
      <c r="E5379" s="29" t="s">
        <v>7</v>
      </c>
      <c r="F5379" s="30">
        <v>0.95833333333333304</v>
      </c>
      <c r="G5379" s="31">
        <v>23</v>
      </c>
      <c r="H5379" s="30" t="str">
        <f t="shared" si="95"/>
        <v>Veterans Bridge Away from Va Beach Non-Summer Sunday 23</v>
      </c>
      <c r="I5379" s="17">
        <f>+Veterans!S55</f>
        <v>178.625</v>
      </c>
    </row>
    <row r="5380" spans="1:9" x14ac:dyDescent="0.25">
      <c r="A5380" t="s">
        <v>68</v>
      </c>
      <c r="B5380" t="s">
        <v>56</v>
      </c>
      <c r="C5380" t="s">
        <v>81</v>
      </c>
      <c r="D5380" t="s">
        <v>11</v>
      </c>
      <c r="E5380" t="s">
        <v>1</v>
      </c>
      <c r="F5380" s="19">
        <v>0</v>
      </c>
      <c r="G5380" s="25">
        <v>0</v>
      </c>
      <c r="H5380" s="19" t="str">
        <f>+CONCATENATE(A5380," ",C5380," ",D5380," ",E5380," ",G5380)</f>
        <v>Great Bridge Bridge Toward Va Beach Summer Monday 0</v>
      </c>
      <c r="I5380" s="11">
        <f>+GB!C7</f>
        <v>77.068002487872945</v>
      </c>
    </row>
    <row r="5381" spans="1:9" x14ac:dyDescent="0.25">
      <c r="A5381" t="s">
        <v>68</v>
      </c>
      <c r="B5381" t="s">
        <v>56</v>
      </c>
      <c r="C5381" t="s">
        <v>81</v>
      </c>
      <c r="D5381" t="s">
        <v>11</v>
      </c>
      <c r="E5381" t="s">
        <v>1</v>
      </c>
      <c r="F5381" s="19">
        <v>4.1666666666666664E-2</v>
      </c>
      <c r="G5381" s="25">
        <v>1</v>
      </c>
      <c r="H5381" s="19" t="str">
        <f t="shared" ref="H5381:H5444" si="96">+CONCATENATE(A5381," ",C5381," ",D5381," ",E5381," ",G5381)</f>
        <v>Great Bridge Bridge Toward Va Beach Summer Monday 1</v>
      </c>
      <c r="I5381" s="14">
        <f>+GB!C8</f>
        <v>36.520771410445668</v>
      </c>
    </row>
    <row r="5382" spans="1:9" x14ac:dyDescent="0.25">
      <c r="A5382" t="s">
        <v>68</v>
      </c>
      <c r="B5382" t="s">
        <v>56</v>
      </c>
      <c r="C5382" t="s">
        <v>81</v>
      </c>
      <c r="D5382" t="s">
        <v>11</v>
      </c>
      <c r="E5382" t="s">
        <v>1</v>
      </c>
      <c r="F5382" s="19">
        <v>8.3333333333333329E-2</v>
      </c>
      <c r="G5382" s="25">
        <v>2</v>
      </c>
      <c r="H5382" s="19" t="str">
        <f t="shared" si="96"/>
        <v>Great Bridge Bridge Toward Va Beach Summer Monday 2</v>
      </c>
      <c r="I5382" s="11">
        <f>+GB!C9</f>
        <v>25.078056241974309</v>
      </c>
    </row>
    <row r="5383" spans="1:9" x14ac:dyDescent="0.25">
      <c r="A5383" t="s">
        <v>68</v>
      </c>
      <c r="B5383" t="s">
        <v>56</v>
      </c>
      <c r="C5383" t="s">
        <v>81</v>
      </c>
      <c r="D5383" t="s">
        <v>11</v>
      </c>
      <c r="E5383" t="s">
        <v>1</v>
      </c>
      <c r="F5383" s="19">
        <v>0.125</v>
      </c>
      <c r="G5383" s="25">
        <v>3</v>
      </c>
      <c r="H5383" s="19" t="str">
        <f t="shared" si="96"/>
        <v>Great Bridge Bridge Toward Va Beach Summer Monday 3</v>
      </c>
      <c r="I5383" s="14">
        <f>+GB!C10</f>
        <v>32.354482171810652</v>
      </c>
    </row>
    <row r="5384" spans="1:9" x14ac:dyDescent="0.25">
      <c r="A5384" t="s">
        <v>68</v>
      </c>
      <c r="B5384" t="s">
        <v>56</v>
      </c>
      <c r="C5384" t="s">
        <v>81</v>
      </c>
      <c r="D5384" t="s">
        <v>11</v>
      </c>
      <c r="E5384" t="s">
        <v>1</v>
      </c>
      <c r="F5384" s="19">
        <v>0.16666666666666699</v>
      </c>
      <c r="G5384" s="25">
        <v>4</v>
      </c>
      <c r="H5384" s="19" t="str">
        <f t="shared" si="96"/>
        <v>Great Bridge Bridge Toward Va Beach Summer Monday 4</v>
      </c>
      <c r="I5384" s="11">
        <f>+GB!C11</f>
        <v>98.520232872660813</v>
      </c>
    </row>
    <row r="5385" spans="1:9" x14ac:dyDescent="0.25">
      <c r="A5385" t="s">
        <v>68</v>
      </c>
      <c r="B5385" t="s">
        <v>56</v>
      </c>
      <c r="C5385" t="s">
        <v>81</v>
      </c>
      <c r="D5385" t="s">
        <v>11</v>
      </c>
      <c r="E5385" t="s">
        <v>1</v>
      </c>
      <c r="F5385" s="19">
        <v>0.20833333333333301</v>
      </c>
      <c r="G5385" s="25">
        <v>5</v>
      </c>
      <c r="H5385" s="19" t="str">
        <f t="shared" si="96"/>
        <v>Great Bridge Bridge Toward Va Beach Summer Monday 5</v>
      </c>
      <c r="I5385" s="14">
        <f>+GB!C12</f>
        <v>307.25794584289417</v>
      </c>
    </row>
    <row r="5386" spans="1:9" x14ac:dyDescent="0.25">
      <c r="A5386" t="s">
        <v>68</v>
      </c>
      <c r="B5386" t="s">
        <v>56</v>
      </c>
      <c r="C5386" t="s">
        <v>81</v>
      </c>
      <c r="D5386" t="s">
        <v>11</v>
      </c>
      <c r="E5386" t="s">
        <v>1</v>
      </c>
      <c r="F5386" s="19">
        <v>0.25</v>
      </c>
      <c r="G5386" s="25">
        <v>6</v>
      </c>
      <c r="H5386" s="19" t="str">
        <f t="shared" si="96"/>
        <v>Great Bridge Bridge Toward Va Beach Summer Monday 6</v>
      </c>
      <c r="I5386" s="11">
        <f>+GB!C13</f>
        <v>1004.0028421516042</v>
      </c>
    </row>
    <row r="5387" spans="1:9" x14ac:dyDescent="0.25">
      <c r="A5387" t="s">
        <v>68</v>
      </c>
      <c r="B5387" t="s">
        <v>56</v>
      </c>
      <c r="C5387" t="s">
        <v>81</v>
      </c>
      <c r="D5387" t="s">
        <v>11</v>
      </c>
      <c r="E5387" t="s">
        <v>1</v>
      </c>
      <c r="F5387" s="19">
        <v>0.29166666666666702</v>
      </c>
      <c r="G5387" s="25">
        <v>7</v>
      </c>
      <c r="H5387" s="19" t="str">
        <f t="shared" si="96"/>
        <v>Great Bridge Bridge Toward Va Beach Summer Monday 7</v>
      </c>
      <c r="I5387" s="14">
        <f>+GB!C14</f>
        <v>1594.7161402987297</v>
      </c>
    </row>
    <row r="5388" spans="1:9" x14ac:dyDescent="0.25">
      <c r="A5388" t="s">
        <v>68</v>
      </c>
      <c r="B5388" t="s">
        <v>56</v>
      </c>
      <c r="C5388" t="s">
        <v>81</v>
      </c>
      <c r="D5388" t="s">
        <v>11</v>
      </c>
      <c r="E5388" t="s">
        <v>1</v>
      </c>
      <c r="F5388" s="19">
        <v>0.33333333333333298</v>
      </c>
      <c r="G5388" s="25">
        <v>8</v>
      </c>
      <c r="H5388" s="19" t="str">
        <f t="shared" si="96"/>
        <v>Great Bridge Bridge Toward Va Beach Summer Monday 8</v>
      </c>
      <c r="I5388" s="11">
        <f>+GB!C15</f>
        <v>1370.7748192683857</v>
      </c>
    </row>
    <row r="5389" spans="1:9" x14ac:dyDescent="0.25">
      <c r="A5389" t="s">
        <v>68</v>
      </c>
      <c r="B5389" t="s">
        <v>56</v>
      </c>
      <c r="C5389" t="s">
        <v>81</v>
      </c>
      <c r="D5389" t="s">
        <v>11</v>
      </c>
      <c r="E5389" t="s">
        <v>1</v>
      </c>
      <c r="F5389" s="19">
        <v>0.375</v>
      </c>
      <c r="G5389" s="25">
        <v>9</v>
      </c>
      <c r="H5389" s="19" t="str">
        <f t="shared" si="96"/>
        <v>Great Bridge Bridge Toward Va Beach Summer Monday 9</v>
      </c>
      <c r="I5389" s="14">
        <f>+GB!C16</f>
        <v>1165.7223501902954</v>
      </c>
    </row>
    <row r="5390" spans="1:9" x14ac:dyDescent="0.25">
      <c r="A5390" t="s">
        <v>68</v>
      </c>
      <c r="B5390" t="s">
        <v>56</v>
      </c>
      <c r="C5390" t="s">
        <v>81</v>
      </c>
      <c r="D5390" t="s">
        <v>11</v>
      </c>
      <c r="E5390" t="s">
        <v>1</v>
      </c>
      <c r="F5390" s="19">
        <v>0.41666666666666702</v>
      </c>
      <c r="G5390" s="25">
        <v>10</v>
      </c>
      <c r="H5390" s="19" t="str">
        <f t="shared" si="96"/>
        <v>Great Bridge Bridge Toward Va Beach Summer Monday 10</v>
      </c>
      <c r="I5390" s="11">
        <f>+GB!C17</f>
        <v>1237.2595704770147</v>
      </c>
    </row>
    <row r="5391" spans="1:9" x14ac:dyDescent="0.25">
      <c r="A5391" t="s">
        <v>68</v>
      </c>
      <c r="B5391" t="s">
        <v>56</v>
      </c>
      <c r="C5391" t="s">
        <v>81</v>
      </c>
      <c r="D5391" t="s">
        <v>11</v>
      </c>
      <c r="E5391" t="s">
        <v>1</v>
      </c>
      <c r="F5391" s="19">
        <v>0.45833333333333298</v>
      </c>
      <c r="G5391" s="25">
        <v>11</v>
      </c>
      <c r="H5391" s="19" t="str">
        <f t="shared" si="96"/>
        <v>Great Bridge Bridge Toward Va Beach Summer Monday 11</v>
      </c>
      <c r="I5391" s="14">
        <f>+GB!C18</f>
        <v>1285.889556521292</v>
      </c>
    </row>
    <row r="5392" spans="1:9" x14ac:dyDescent="0.25">
      <c r="A5392" t="s">
        <v>68</v>
      </c>
      <c r="B5392" t="s">
        <v>56</v>
      </c>
      <c r="C5392" t="s">
        <v>81</v>
      </c>
      <c r="D5392" t="s">
        <v>11</v>
      </c>
      <c r="E5392" t="s">
        <v>1</v>
      </c>
      <c r="F5392" s="19">
        <v>0.5</v>
      </c>
      <c r="G5392" s="25">
        <v>12</v>
      </c>
      <c r="H5392" s="19" t="str">
        <f t="shared" si="96"/>
        <v>Great Bridge Bridge Toward Va Beach Summer Monday 12</v>
      </c>
      <c r="I5392" s="11">
        <f>+GB!C19</f>
        <v>1362.5273493232694</v>
      </c>
    </row>
    <row r="5393" spans="1:9" x14ac:dyDescent="0.25">
      <c r="A5393" t="s">
        <v>68</v>
      </c>
      <c r="B5393" t="s">
        <v>56</v>
      </c>
      <c r="C5393" t="s">
        <v>81</v>
      </c>
      <c r="D5393" t="s">
        <v>11</v>
      </c>
      <c r="E5393" t="s">
        <v>1</v>
      </c>
      <c r="F5393" s="19">
        <v>0.54166666666666696</v>
      </c>
      <c r="G5393" s="25">
        <v>13</v>
      </c>
      <c r="H5393" s="19" t="str">
        <f t="shared" si="96"/>
        <v>Great Bridge Bridge Toward Va Beach Summer Monday 13</v>
      </c>
      <c r="I5393" s="14">
        <f>+GB!C20</f>
        <v>1209.1047477133009</v>
      </c>
    </row>
    <row r="5394" spans="1:9" x14ac:dyDescent="0.25">
      <c r="A5394" t="s">
        <v>68</v>
      </c>
      <c r="B5394" t="s">
        <v>56</v>
      </c>
      <c r="C5394" t="s">
        <v>81</v>
      </c>
      <c r="D5394" t="s">
        <v>11</v>
      </c>
      <c r="E5394" t="s">
        <v>1</v>
      </c>
      <c r="F5394" s="19">
        <v>0.58333333333333304</v>
      </c>
      <c r="G5394" s="25">
        <v>14</v>
      </c>
      <c r="H5394" s="19" t="str">
        <f t="shared" si="96"/>
        <v>Great Bridge Bridge Toward Va Beach Summer Monday 14</v>
      </c>
      <c r="I5394" s="11">
        <f>+GB!C21</f>
        <v>1118.0230190787988</v>
      </c>
    </row>
    <row r="5395" spans="1:9" x14ac:dyDescent="0.25">
      <c r="A5395" t="s">
        <v>68</v>
      </c>
      <c r="B5395" t="s">
        <v>56</v>
      </c>
      <c r="C5395" t="s">
        <v>81</v>
      </c>
      <c r="D5395" t="s">
        <v>11</v>
      </c>
      <c r="E5395" t="s">
        <v>1</v>
      </c>
      <c r="F5395" s="19">
        <v>0.625</v>
      </c>
      <c r="G5395" s="25">
        <v>15</v>
      </c>
      <c r="H5395" s="19" t="str">
        <f t="shared" si="96"/>
        <v>Great Bridge Bridge Toward Va Beach Summer Monday 15</v>
      </c>
      <c r="I5395" s="14">
        <f>+GB!C22</f>
        <v>1164.9829541585259</v>
      </c>
    </row>
    <row r="5396" spans="1:9" x14ac:dyDescent="0.25">
      <c r="A5396" t="s">
        <v>68</v>
      </c>
      <c r="B5396" t="s">
        <v>56</v>
      </c>
      <c r="C5396" t="s">
        <v>81</v>
      </c>
      <c r="D5396" t="s">
        <v>11</v>
      </c>
      <c r="E5396" t="s">
        <v>1</v>
      </c>
      <c r="F5396" s="19">
        <v>0.66666666666666696</v>
      </c>
      <c r="G5396" s="25">
        <v>16</v>
      </c>
      <c r="H5396" s="19" t="str">
        <f t="shared" si="96"/>
        <v>Great Bridge Bridge Toward Va Beach Summer Monday 16</v>
      </c>
      <c r="I5396" s="11">
        <f>+GB!C23</f>
        <v>1129.0793325966263</v>
      </c>
    </row>
    <row r="5397" spans="1:9" x14ac:dyDescent="0.25">
      <c r="A5397" t="s">
        <v>68</v>
      </c>
      <c r="B5397" t="s">
        <v>56</v>
      </c>
      <c r="C5397" t="s">
        <v>81</v>
      </c>
      <c r="D5397" t="s">
        <v>11</v>
      </c>
      <c r="E5397" t="s">
        <v>1</v>
      </c>
      <c r="F5397" s="19">
        <v>0.70833333333333304</v>
      </c>
      <c r="G5397" s="25">
        <v>17</v>
      </c>
      <c r="H5397" s="19" t="str">
        <f t="shared" si="96"/>
        <v>Great Bridge Bridge Toward Va Beach Summer Monday 17</v>
      </c>
      <c r="I5397" s="14">
        <f>+GB!C24</f>
        <v>1243.6985412820165</v>
      </c>
    </row>
    <row r="5398" spans="1:9" x14ac:dyDescent="0.25">
      <c r="A5398" t="s">
        <v>68</v>
      </c>
      <c r="B5398" t="s">
        <v>56</v>
      </c>
      <c r="C5398" t="s">
        <v>81</v>
      </c>
      <c r="D5398" t="s">
        <v>11</v>
      </c>
      <c r="E5398" t="s">
        <v>1</v>
      </c>
      <c r="F5398" s="19">
        <v>0.75</v>
      </c>
      <c r="G5398" s="25">
        <v>18</v>
      </c>
      <c r="H5398" s="19" t="str">
        <f t="shared" si="96"/>
        <v>Great Bridge Bridge Toward Va Beach Summer Monday 18</v>
      </c>
      <c r="I5398" s="11">
        <f>+GB!C25</f>
        <v>971.45529830379019</v>
      </c>
    </row>
    <row r="5399" spans="1:9" x14ac:dyDescent="0.25">
      <c r="A5399" t="s">
        <v>68</v>
      </c>
      <c r="B5399" t="s">
        <v>56</v>
      </c>
      <c r="C5399" t="s">
        <v>81</v>
      </c>
      <c r="D5399" t="s">
        <v>11</v>
      </c>
      <c r="E5399" t="s">
        <v>1</v>
      </c>
      <c r="F5399" s="19">
        <v>0.79166666666666696</v>
      </c>
      <c r="G5399" s="25">
        <v>19</v>
      </c>
      <c r="H5399" s="19" t="str">
        <f t="shared" si="96"/>
        <v>Great Bridge Bridge Toward Va Beach Summer Monday 19</v>
      </c>
      <c r="I5399" s="14">
        <f>+GB!C26</f>
        <v>663.05588379952644</v>
      </c>
    </row>
    <row r="5400" spans="1:9" x14ac:dyDescent="0.25">
      <c r="A5400" t="s">
        <v>68</v>
      </c>
      <c r="B5400" t="s">
        <v>56</v>
      </c>
      <c r="C5400" t="s">
        <v>81</v>
      </c>
      <c r="D5400" t="s">
        <v>11</v>
      </c>
      <c r="E5400" t="s">
        <v>1</v>
      </c>
      <c r="F5400" s="19">
        <v>0.83333333333333304</v>
      </c>
      <c r="G5400" s="25">
        <v>20</v>
      </c>
      <c r="H5400" s="19" t="str">
        <f t="shared" si="96"/>
        <v>Great Bridge Bridge Toward Va Beach Summer Monday 20</v>
      </c>
      <c r="I5400" s="11">
        <f>+GB!C27</f>
        <v>569.13887341099507</v>
      </c>
    </row>
    <row r="5401" spans="1:9" x14ac:dyDescent="0.25">
      <c r="A5401" t="s">
        <v>68</v>
      </c>
      <c r="B5401" t="s">
        <v>56</v>
      </c>
      <c r="C5401" t="s">
        <v>81</v>
      </c>
      <c r="D5401" t="s">
        <v>11</v>
      </c>
      <c r="E5401" t="s">
        <v>1</v>
      </c>
      <c r="F5401" s="19">
        <v>0.875</v>
      </c>
      <c r="G5401" s="25">
        <v>21</v>
      </c>
      <c r="H5401" s="19" t="str">
        <f t="shared" si="96"/>
        <v>Great Bridge Bridge Toward Va Beach Summer Monday 21</v>
      </c>
      <c r="I5401" s="14">
        <f>+GB!C28</f>
        <v>421.11293162084604</v>
      </c>
    </row>
    <row r="5402" spans="1:9" x14ac:dyDescent="0.25">
      <c r="A5402" t="s">
        <v>68</v>
      </c>
      <c r="B5402" t="s">
        <v>56</v>
      </c>
      <c r="C5402" t="s">
        <v>81</v>
      </c>
      <c r="D5402" t="s">
        <v>11</v>
      </c>
      <c r="E5402" t="s">
        <v>1</v>
      </c>
      <c r="F5402" s="19">
        <v>0.91666666666666696</v>
      </c>
      <c r="G5402" s="25">
        <v>22</v>
      </c>
      <c r="H5402" s="19" t="str">
        <f t="shared" si="96"/>
        <v>Great Bridge Bridge Toward Va Beach Summer Monday 22</v>
      </c>
      <c r="I5402" s="11">
        <f>+GB!C29</f>
        <v>248.0561970723692</v>
      </c>
    </row>
    <row r="5403" spans="1:9" ht="15.75" thickBot="1" x14ac:dyDescent="0.3">
      <c r="A5403" t="s">
        <v>68</v>
      </c>
      <c r="B5403" t="s">
        <v>56</v>
      </c>
      <c r="C5403" t="s">
        <v>81</v>
      </c>
      <c r="D5403" t="s">
        <v>11</v>
      </c>
      <c r="E5403" t="s">
        <v>1</v>
      </c>
      <c r="F5403" s="19">
        <v>0.95833333333333304</v>
      </c>
      <c r="G5403" s="25">
        <v>23</v>
      </c>
      <c r="H5403" s="19" t="str">
        <f t="shared" si="96"/>
        <v>Great Bridge Bridge Toward Va Beach Summer Monday 23</v>
      </c>
      <c r="I5403" s="16">
        <f>+GB!C30</f>
        <v>129.91716322997692</v>
      </c>
    </row>
    <row r="5404" spans="1:9" x14ac:dyDescent="0.25">
      <c r="A5404" t="s">
        <v>68</v>
      </c>
      <c r="B5404" t="s">
        <v>56</v>
      </c>
      <c r="C5404" t="s">
        <v>81</v>
      </c>
      <c r="D5404" t="s">
        <v>11</v>
      </c>
      <c r="E5404" t="s">
        <v>2</v>
      </c>
      <c r="F5404" s="19">
        <v>0</v>
      </c>
      <c r="G5404" s="25">
        <v>0</v>
      </c>
      <c r="H5404" s="19" t="str">
        <f t="shared" si="96"/>
        <v>Great Bridge Bridge Toward Va Beach Summer Tuesday 0</v>
      </c>
      <c r="I5404" s="12">
        <f>+GB!D7</f>
        <v>71.177268244575927</v>
      </c>
    </row>
    <row r="5405" spans="1:9" x14ac:dyDescent="0.25">
      <c r="A5405" t="s">
        <v>68</v>
      </c>
      <c r="B5405" t="s">
        <v>56</v>
      </c>
      <c r="C5405" t="s">
        <v>81</v>
      </c>
      <c r="D5405" t="s">
        <v>11</v>
      </c>
      <c r="E5405" t="s">
        <v>2</v>
      </c>
      <c r="F5405" s="19">
        <v>4.1666666666666664E-2</v>
      </c>
      <c r="G5405" s="25">
        <v>1</v>
      </c>
      <c r="H5405" s="19" t="str">
        <f t="shared" si="96"/>
        <v>Great Bridge Bridge Toward Va Beach Summer Tuesday 1</v>
      </c>
      <c r="I5405" s="14">
        <f>+GB!D8</f>
        <v>30.895051060487045</v>
      </c>
    </row>
    <row r="5406" spans="1:9" x14ac:dyDescent="0.25">
      <c r="A5406" t="s">
        <v>68</v>
      </c>
      <c r="B5406" t="s">
        <v>56</v>
      </c>
      <c r="C5406" t="s">
        <v>81</v>
      </c>
      <c r="D5406" t="s">
        <v>11</v>
      </c>
      <c r="E5406" t="s">
        <v>2</v>
      </c>
      <c r="F5406" s="19">
        <v>8.3333333333333329E-2</v>
      </c>
      <c r="G5406" s="25">
        <v>2</v>
      </c>
      <c r="H5406" s="19" t="str">
        <f t="shared" si="96"/>
        <v>Great Bridge Bridge Toward Va Beach Summer Tuesday 2</v>
      </c>
      <c r="I5406" s="12">
        <f>+GB!D9</f>
        <v>31.315549005158431</v>
      </c>
    </row>
    <row r="5407" spans="1:9" x14ac:dyDescent="0.25">
      <c r="A5407" t="s">
        <v>68</v>
      </c>
      <c r="B5407" t="s">
        <v>56</v>
      </c>
      <c r="C5407" t="s">
        <v>81</v>
      </c>
      <c r="D5407" t="s">
        <v>11</v>
      </c>
      <c r="E5407" t="s">
        <v>2</v>
      </c>
      <c r="F5407" s="19">
        <v>0.125</v>
      </c>
      <c r="G5407" s="25">
        <v>3</v>
      </c>
      <c r="H5407" s="19" t="str">
        <f t="shared" si="96"/>
        <v>Great Bridge Bridge Toward Va Beach Summer Tuesday 3</v>
      </c>
      <c r="I5407" s="14">
        <f>+GB!D10</f>
        <v>31.845907416306265</v>
      </c>
    </row>
    <row r="5408" spans="1:9" x14ac:dyDescent="0.25">
      <c r="A5408" t="s">
        <v>68</v>
      </c>
      <c r="B5408" t="s">
        <v>56</v>
      </c>
      <c r="C5408" t="s">
        <v>81</v>
      </c>
      <c r="D5408" t="s">
        <v>11</v>
      </c>
      <c r="E5408" t="s">
        <v>2</v>
      </c>
      <c r="F5408" s="19">
        <v>0.16666666666666699</v>
      </c>
      <c r="G5408" s="25">
        <v>4</v>
      </c>
      <c r="H5408" s="19" t="str">
        <f t="shared" si="96"/>
        <v>Great Bridge Bridge Toward Va Beach Summer Tuesday 4</v>
      </c>
      <c r="I5408" s="12">
        <f>+GB!D11</f>
        <v>93.410173038830962</v>
      </c>
    </row>
    <row r="5409" spans="1:9" x14ac:dyDescent="0.25">
      <c r="A5409" t="s">
        <v>68</v>
      </c>
      <c r="B5409" t="s">
        <v>56</v>
      </c>
      <c r="C5409" t="s">
        <v>81</v>
      </c>
      <c r="D5409" t="s">
        <v>11</v>
      </c>
      <c r="E5409" t="s">
        <v>2</v>
      </c>
      <c r="F5409" s="19">
        <v>0.20833333333333301</v>
      </c>
      <c r="G5409" s="25">
        <v>5</v>
      </c>
      <c r="H5409" s="19" t="str">
        <f t="shared" si="96"/>
        <v>Great Bridge Bridge Toward Va Beach Summer Tuesday 5</v>
      </c>
      <c r="I5409" s="14">
        <f>+GB!D12</f>
        <v>348.79153117120245</v>
      </c>
    </row>
    <row r="5410" spans="1:9" x14ac:dyDescent="0.25">
      <c r="A5410" t="s">
        <v>68</v>
      </c>
      <c r="B5410" t="s">
        <v>56</v>
      </c>
      <c r="C5410" t="s">
        <v>81</v>
      </c>
      <c r="D5410" t="s">
        <v>11</v>
      </c>
      <c r="E5410" t="s">
        <v>2</v>
      </c>
      <c r="F5410" s="19">
        <v>0.25</v>
      </c>
      <c r="G5410" s="25">
        <v>6</v>
      </c>
      <c r="H5410" s="19" t="str">
        <f t="shared" si="96"/>
        <v>Great Bridge Bridge Toward Va Beach Summer Tuesday 6</v>
      </c>
      <c r="I5410" s="12">
        <f>+GB!D13</f>
        <v>1105.3608059909338</v>
      </c>
    </row>
    <row r="5411" spans="1:9" x14ac:dyDescent="0.25">
      <c r="A5411" t="s">
        <v>68</v>
      </c>
      <c r="B5411" t="s">
        <v>56</v>
      </c>
      <c r="C5411" t="s">
        <v>81</v>
      </c>
      <c r="D5411" t="s">
        <v>11</v>
      </c>
      <c r="E5411" t="s">
        <v>2</v>
      </c>
      <c r="F5411" s="19">
        <v>0.29166666666666702</v>
      </c>
      <c r="G5411" s="25">
        <v>7</v>
      </c>
      <c r="H5411" s="19" t="str">
        <f t="shared" si="96"/>
        <v>Great Bridge Bridge Toward Va Beach Summer Tuesday 7</v>
      </c>
      <c r="I5411" s="14">
        <f>+GB!D14</f>
        <v>1749.3438483146067</v>
      </c>
    </row>
    <row r="5412" spans="1:9" x14ac:dyDescent="0.25">
      <c r="A5412" t="s">
        <v>68</v>
      </c>
      <c r="B5412" t="s">
        <v>56</v>
      </c>
      <c r="C5412" t="s">
        <v>81</v>
      </c>
      <c r="D5412" t="s">
        <v>11</v>
      </c>
      <c r="E5412" t="s">
        <v>2</v>
      </c>
      <c r="F5412" s="19">
        <v>0.33333333333333298</v>
      </c>
      <c r="G5412" s="25">
        <v>8</v>
      </c>
      <c r="H5412" s="19" t="str">
        <f t="shared" si="96"/>
        <v>Great Bridge Bridge Toward Va Beach Summer Tuesday 8</v>
      </c>
      <c r="I5412" s="12">
        <f>+GB!D15</f>
        <v>1310.8889303663248</v>
      </c>
    </row>
    <row r="5413" spans="1:9" x14ac:dyDescent="0.25">
      <c r="A5413" t="s">
        <v>68</v>
      </c>
      <c r="B5413" t="s">
        <v>56</v>
      </c>
      <c r="C5413" t="s">
        <v>81</v>
      </c>
      <c r="D5413" t="s">
        <v>11</v>
      </c>
      <c r="E5413" t="s">
        <v>2</v>
      </c>
      <c r="F5413" s="19">
        <v>0.375</v>
      </c>
      <c r="G5413" s="25">
        <v>9</v>
      </c>
      <c r="H5413" s="19" t="str">
        <f t="shared" si="96"/>
        <v>Great Bridge Bridge Toward Va Beach Summer Tuesday 9</v>
      </c>
      <c r="I5413" s="14">
        <f>+GB!D16</f>
        <v>1351.1607723615011</v>
      </c>
    </row>
    <row r="5414" spans="1:9" x14ac:dyDescent="0.25">
      <c r="A5414" t="s">
        <v>68</v>
      </c>
      <c r="B5414" t="s">
        <v>56</v>
      </c>
      <c r="C5414" t="s">
        <v>81</v>
      </c>
      <c r="D5414" t="s">
        <v>11</v>
      </c>
      <c r="E5414" t="s">
        <v>2</v>
      </c>
      <c r="F5414" s="19">
        <v>0.41666666666666702</v>
      </c>
      <c r="G5414" s="25">
        <v>10</v>
      </c>
      <c r="H5414" s="19" t="str">
        <f t="shared" si="96"/>
        <v>Great Bridge Bridge Toward Va Beach Summer Tuesday 10</v>
      </c>
      <c r="I5414" s="12">
        <f>+GB!D17</f>
        <v>1309.0777701009563</v>
      </c>
    </row>
    <row r="5415" spans="1:9" x14ac:dyDescent="0.25">
      <c r="A5415" t="s">
        <v>68</v>
      </c>
      <c r="B5415" t="s">
        <v>56</v>
      </c>
      <c r="C5415" t="s">
        <v>81</v>
      </c>
      <c r="D5415" t="s">
        <v>11</v>
      </c>
      <c r="E5415" t="s">
        <v>2</v>
      </c>
      <c r="F5415" s="19">
        <v>0.45833333333333298</v>
      </c>
      <c r="G5415" s="25">
        <v>11</v>
      </c>
      <c r="H5415" s="19" t="str">
        <f t="shared" si="96"/>
        <v>Great Bridge Bridge Toward Va Beach Summer Tuesday 11</v>
      </c>
      <c r="I5415" s="14">
        <f>+GB!D18</f>
        <v>1474.9191460331474</v>
      </c>
    </row>
    <row r="5416" spans="1:9" x14ac:dyDescent="0.25">
      <c r="A5416" t="s">
        <v>68</v>
      </c>
      <c r="B5416" t="s">
        <v>56</v>
      </c>
      <c r="C5416" t="s">
        <v>81</v>
      </c>
      <c r="D5416" t="s">
        <v>11</v>
      </c>
      <c r="E5416" t="s">
        <v>2</v>
      </c>
      <c r="F5416" s="19">
        <v>0.5</v>
      </c>
      <c r="G5416" s="25">
        <v>12</v>
      </c>
      <c r="H5416" s="19" t="str">
        <f t="shared" si="96"/>
        <v>Great Bridge Bridge Toward Va Beach Summer Tuesday 12</v>
      </c>
      <c r="I5416" s="12">
        <f>+GB!D19</f>
        <v>1629.4408579669746</v>
      </c>
    </row>
    <row r="5417" spans="1:9" x14ac:dyDescent="0.25">
      <c r="A5417" t="s">
        <v>68</v>
      </c>
      <c r="B5417" t="s">
        <v>56</v>
      </c>
      <c r="C5417" t="s">
        <v>81</v>
      </c>
      <c r="D5417" t="s">
        <v>11</v>
      </c>
      <c r="E5417" t="s">
        <v>2</v>
      </c>
      <c r="F5417" s="19">
        <v>0.54166666666666696</v>
      </c>
      <c r="G5417" s="25">
        <v>13</v>
      </c>
      <c r="H5417" s="19" t="str">
        <f t="shared" si="96"/>
        <v>Great Bridge Bridge Toward Va Beach Summer Tuesday 13</v>
      </c>
      <c r="I5417" s="14">
        <f>+GB!D20</f>
        <v>1286.6706909144025</v>
      </c>
    </row>
    <row r="5418" spans="1:9" x14ac:dyDescent="0.25">
      <c r="A5418" t="s">
        <v>68</v>
      </c>
      <c r="B5418" t="s">
        <v>56</v>
      </c>
      <c r="C5418" t="s">
        <v>81</v>
      </c>
      <c r="D5418" t="s">
        <v>11</v>
      </c>
      <c r="E5418" t="s">
        <v>2</v>
      </c>
      <c r="F5418" s="19">
        <v>0.58333333333333304</v>
      </c>
      <c r="G5418" s="25">
        <v>14</v>
      </c>
      <c r="H5418" s="19" t="str">
        <f t="shared" si="96"/>
        <v>Great Bridge Bridge Toward Va Beach Summer Tuesday 14</v>
      </c>
      <c r="I5418" s="12">
        <f>+GB!D21</f>
        <v>1294.2212598235958</v>
      </c>
    </row>
    <row r="5419" spans="1:9" x14ac:dyDescent="0.25">
      <c r="A5419" t="s">
        <v>68</v>
      </c>
      <c r="B5419" t="s">
        <v>56</v>
      </c>
      <c r="C5419" t="s">
        <v>81</v>
      </c>
      <c r="D5419" t="s">
        <v>11</v>
      </c>
      <c r="E5419" t="s">
        <v>2</v>
      </c>
      <c r="F5419" s="19">
        <v>0.625</v>
      </c>
      <c r="G5419" s="25">
        <v>15</v>
      </c>
      <c r="H5419" s="19" t="str">
        <f t="shared" si="96"/>
        <v>Great Bridge Bridge Toward Va Beach Summer Tuesday 15</v>
      </c>
      <c r="I5419" s="14">
        <f>+GB!D22</f>
        <v>1208.0459774961132</v>
      </c>
    </row>
    <row r="5420" spans="1:9" x14ac:dyDescent="0.25">
      <c r="A5420" t="s">
        <v>68</v>
      </c>
      <c r="B5420" t="s">
        <v>56</v>
      </c>
      <c r="C5420" t="s">
        <v>81</v>
      </c>
      <c r="D5420" t="s">
        <v>11</v>
      </c>
      <c r="E5420" t="s">
        <v>2</v>
      </c>
      <c r="F5420" s="19">
        <v>0.66666666666666696</v>
      </c>
      <c r="G5420" s="25">
        <v>16</v>
      </c>
      <c r="H5420" s="19" t="str">
        <f t="shared" si="96"/>
        <v>Great Bridge Bridge Toward Va Beach Summer Tuesday 16</v>
      </c>
      <c r="I5420" s="12">
        <f>+GB!D23</f>
        <v>1085.1943232535982</v>
      </c>
    </row>
    <row r="5421" spans="1:9" x14ac:dyDescent="0.25">
      <c r="A5421" t="s">
        <v>68</v>
      </c>
      <c r="B5421" t="s">
        <v>56</v>
      </c>
      <c r="C5421" t="s">
        <v>81</v>
      </c>
      <c r="D5421" t="s">
        <v>11</v>
      </c>
      <c r="E5421" t="s">
        <v>2</v>
      </c>
      <c r="F5421" s="19">
        <v>0.70833333333333304</v>
      </c>
      <c r="G5421" s="25">
        <v>17</v>
      </c>
      <c r="H5421" s="19" t="str">
        <f t="shared" si="96"/>
        <v>Great Bridge Bridge Toward Va Beach Summer Tuesday 17</v>
      </c>
      <c r="I5421" s="14">
        <f>+GB!D24</f>
        <v>1131.9239466652452</v>
      </c>
    </row>
    <row r="5422" spans="1:9" x14ac:dyDescent="0.25">
      <c r="A5422" t="s">
        <v>68</v>
      </c>
      <c r="B5422" t="s">
        <v>56</v>
      </c>
      <c r="C5422" t="s">
        <v>81</v>
      </c>
      <c r="D5422" t="s">
        <v>11</v>
      </c>
      <c r="E5422" t="s">
        <v>2</v>
      </c>
      <c r="F5422" s="19">
        <v>0.75</v>
      </c>
      <c r="G5422" s="25">
        <v>18</v>
      </c>
      <c r="H5422" s="19" t="str">
        <f t="shared" si="96"/>
        <v>Great Bridge Bridge Toward Va Beach Summer Tuesday 18</v>
      </c>
      <c r="I5422" s="12">
        <f>+GB!D25</f>
        <v>1055.1824385781263</v>
      </c>
    </row>
    <row r="5423" spans="1:9" x14ac:dyDescent="0.25">
      <c r="A5423" t="s">
        <v>68</v>
      </c>
      <c r="B5423" t="s">
        <v>56</v>
      </c>
      <c r="C5423" t="s">
        <v>81</v>
      </c>
      <c r="D5423" t="s">
        <v>11</v>
      </c>
      <c r="E5423" t="s">
        <v>2</v>
      </c>
      <c r="F5423" s="19">
        <v>0.79166666666666696</v>
      </c>
      <c r="G5423" s="25">
        <v>19</v>
      </c>
      <c r="H5423" s="19" t="str">
        <f t="shared" si="96"/>
        <v>Great Bridge Bridge Toward Va Beach Summer Tuesday 19</v>
      </c>
      <c r="I5423" s="14">
        <f>+GB!D26</f>
        <v>706.35750776215207</v>
      </c>
    </row>
    <row r="5424" spans="1:9" x14ac:dyDescent="0.25">
      <c r="A5424" t="s">
        <v>68</v>
      </c>
      <c r="B5424" t="s">
        <v>56</v>
      </c>
      <c r="C5424" t="s">
        <v>81</v>
      </c>
      <c r="D5424" t="s">
        <v>11</v>
      </c>
      <c r="E5424" t="s">
        <v>2</v>
      </c>
      <c r="F5424" s="19">
        <v>0.83333333333333304</v>
      </c>
      <c r="G5424" s="25">
        <v>20</v>
      </c>
      <c r="H5424" s="19" t="str">
        <f t="shared" si="96"/>
        <v>Great Bridge Bridge Toward Va Beach Summer Tuesday 20</v>
      </c>
      <c r="I5424" s="12">
        <f>+GB!D27</f>
        <v>593.28367346938785</v>
      </c>
    </row>
    <row r="5425" spans="1:9" x14ac:dyDescent="0.25">
      <c r="A5425" t="s">
        <v>68</v>
      </c>
      <c r="B5425" t="s">
        <v>56</v>
      </c>
      <c r="C5425" t="s">
        <v>81</v>
      </c>
      <c r="D5425" t="s">
        <v>11</v>
      </c>
      <c r="E5425" t="s">
        <v>2</v>
      </c>
      <c r="F5425" s="19">
        <v>0.875</v>
      </c>
      <c r="G5425" s="25">
        <v>21</v>
      </c>
      <c r="H5425" s="19" t="str">
        <f t="shared" si="96"/>
        <v>Great Bridge Bridge Toward Va Beach Summer Tuesday 21</v>
      </c>
      <c r="I5425" s="14">
        <f>+GB!D28</f>
        <v>395.23703413103181</v>
      </c>
    </row>
    <row r="5426" spans="1:9" x14ac:dyDescent="0.25">
      <c r="A5426" t="s">
        <v>68</v>
      </c>
      <c r="B5426" t="s">
        <v>56</v>
      </c>
      <c r="C5426" t="s">
        <v>81</v>
      </c>
      <c r="D5426" t="s">
        <v>11</v>
      </c>
      <c r="E5426" t="s">
        <v>2</v>
      </c>
      <c r="F5426" s="19">
        <v>0.91666666666666696</v>
      </c>
      <c r="G5426" s="25">
        <v>22</v>
      </c>
      <c r="H5426" s="19" t="str">
        <f t="shared" si="96"/>
        <v>Great Bridge Bridge Toward Va Beach Summer Tuesday 22</v>
      </c>
      <c r="I5426" s="12">
        <f>+GB!D29</f>
        <v>259.12393403493542</v>
      </c>
    </row>
    <row r="5427" spans="1:9" ht="15.75" thickBot="1" x14ac:dyDescent="0.3">
      <c r="A5427" t="s">
        <v>68</v>
      </c>
      <c r="B5427" t="s">
        <v>56</v>
      </c>
      <c r="C5427" t="s">
        <v>81</v>
      </c>
      <c r="D5427" t="s">
        <v>11</v>
      </c>
      <c r="E5427" t="s">
        <v>2</v>
      </c>
      <c r="F5427" s="19">
        <v>0.95833333333333304</v>
      </c>
      <c r="G5427" s="25">
        <v>23</v>
      </c>
      <c r="H5427" s="19" t="str">
        <f t="shared" si="96"/>
        <v>Great Bridge Bridge Toward Va Beach Summer Tuesday 23</v>
      </c>
      <c r="I5427" s="16">
        <f>+GB!D30</f>
        <v>129.89665643676307</v>
      </c>
    </row>
    <row r="5428" spans="1:9" x14ac:dyDescent="0.25">
      <c r="A5428" t="s">
        <v>68</v>
      </c>
      <c r="B5428" t="s">
        <v>56</v>
      </c>
      <c r="C5428" t="s">
        <v>81</v>
      </c>
      <c r="D5428" t="s">
        <v>11</v>
      </c>
      <c r="E5428" t="s">
        <v>3</v>
      </c>
      <c r="F5428" s="19">
        <v>0</v>
      </c>
      <c r="G5428" s="25">
        <v>0</v>
      </c>
      <c r="H5428" s="19" t="str">
        <f t="shared" si="96"/>
        <v>Great Bridge Bridge Toward Va Beach Summer Wednesday 0</v>
      </c>
      <c r="I5428" s="11">
        <f>+GB!E7</f>
        <v>75.536864710093056</v>
      </c>
    </row>
    <row r="5429" spans="1:9" x14ac:dyDescent="0.25">
      <c r="A5429" t="s">
        <v>68</v>
      </c>
      <c r="B5429" t="s">
        <v>56</v>
      </c>
      <c r="C5429" t="s">
        <v>81</v>
      </c>
      <c r="D5429" t="s">
        <v>11</v>
      </c>
      <c r="E5429" t="s">
        <v>3</v>
      </c>
      <c r="F5429" s="19">
        <v>4.1666666666666664E-2</v>
      </c>
      <c r="G5429" s="25">
        <v>1</v>
      </c>
      <c r="H5429" s="19" t="str">
        <f t="shared" si="96"/>
        <v>Great Bridge Bridge Toward Va Beach Summer Wednesday 1</v>
      </c>
      <c r="I5429" s="14">
        <f>+GB!E8</f>
        <v>28.64424592748292</v>
      </c>
    </row>
    <row r="5430" spans="1:9" x14ac:dyDescent="0.25">
      <c r="A5430" t="s">
        <v>68</v>
      </c>
      <c r="B5430" t="s">
        <v>56</v>
      </c>
      <c r="C5430" t="s">
        <v>81</v>
      </c>
      <c r="D5430" t="s">
        <v>11</v>
      </c>
      <c r="E5430" t="s">
        <v>3</v>
      </c>
      <c r="F5430" s="19">
        <v>8.3333333333333329E-2</v>
      </c>
      <c r="G5430" s="25">
        <v>2</v>
      </c>
      <c r="H5430" s="19" t="str">
        <f t="shared" si="96"/>
        <v>Great Bridge Bridge Toward Va Beach Summer Wednesday 2</v>
      </c>
      <c r="I5430" s="11">
        <f>+GB!E9</f>
        <v>26.025698682942501</v>
      </c>
    </row>
    <row r="5431" spans="1:9" x14ac:dyDescent="0.25">
      <c r="A5431" t="s">
        <v>68</v>
      </c>
      <c r="B5431" t="s">
        <v>56</v>
      </c>
      <c r="C5431" t="s">
        <v>81</v>
      </c>
      <c r="D5431" t="s">
        <v>11</v>
      </c>
      <c r="E5431" t="s">
        <v>3</v>
      </c>
      <c r="F5431" s="19">
        <v>0.125</v>
      </c>
      <c r="G5431" s="25">
        <v>3</v>
      </c>
      <c r="H5431" s="19" t="str">
        <f t="shared" si="96"/>
        <v>Great Bridge Bridge Toward Va Beach Summer Wednesday 3</v>
      </c>
      <c r="I5431" s="14">
        <f>+GB!E10</f>
        <v>42.982579691526652</v>
      </c>
    </row>
    <row r="5432" spans="1:9" x14ac:dyDescent="0.25">
      <c r="A5432" t="s">
        <v>68</v>
      </c>
      <c r="B5432" t="s">
        <v>56</v>
      </c>
      <c r="C5432" t="s">
        <v>81</v>
      </c>
      <c r="D5432" t="s">
        <v>11</v>
      </c>
      <c r="E5432" t="s">
        <v>3</v>
      </c>
      <c r="F5432" s="19">
        <v>0.16666666666666699</v>
      </c>
      <c r="G5432" s="25">
        <v>4</v>
      </c>
      <c r="H5432" s="19" t="str">
        <f t="shared" si="96"/>
        <v>Great Bridge Bridge Toward Va Beach Summer Wednesday 4</v>
      </c>
      <c r="I5432" s="11">
        <f>+GB!E11</f>
        <v>116.689493854313</v>
      </c>
    </row>
    <row r="5433" spans="1:9" x14ac:dyDescent="0.25">
      <c r="A5433" t="s">
        <v>68</v>
      </c>
      <c r="B5433" t="s">
        <v>56</v>
      </c>
      <c r="C5433" t="s">
        <v>81</v>
      </c>
      <c r="D5433" t="s">
        <v>11</v>
      </c>
      <c r="E5433" t="s">
        <v>3</v>
      </c>
      <c r="F5433" s="19">
        <v>0.20833333333333301</v>
      </c>
      <c r="G5433" s="25">
        <v>5</v>
      </c>
      <c r="H5433" s="19" t="str">
        <f t="shared" si="96"/>
        <v>Great Bridge Bridge Toward Va Beach Summer Wednesday 5</v>
      </c>
      <c r="I5433" s="14">
        <f>+GB!E12</f>
        <v>355.23203816265288</v>
      </c>
    </row>
    <row r="5434" spans="1:9" x14ac:dyDescent="0.25">
      <c r="A5434" t="s">
        <v>68</v>
      </c>
      <c r="B5434" t="s">
        <v>56</v>
      </c>
      <c r="C5434" t="s">
        <v>81</v>
      </c>
      <c r="D5434" t="s">
        <v>11</v>
      </c>
      <c r="E5434" t="s">
        <v>3</v>
      </c>
      <c r="F5434" s="19">
        <v>0.25</v>
      </c>
      <c r="G5434" s="25">
        <v>6</v>
      </c>
      <c r="H5434" s="19" t="str">
        <f t="shared" si="96"/>
        <v>Great Bridge Bridge Toward Va Beach Summer Wednesday 6</v>
      </c>
      <c r="I5434" s="11">
        <f>+GB!E13</f>
        <v>1059.4117639848748</v>
      </c>
    </row>
    <row r="5435" spans="1:9" x14ac:dyDescent="0.25">
      <c r="A5435" t="s">
        <v>68</v>
      </c>
      <c r="B5435" t="s">
        <v>56</v>
      </c>
      <c r="C5435" t="s">
        <v>81</v>
      </c>
      <c r="D5435" t="s">
        <v>11</v>
      </c>
      <c r="E5435" t="s">
        <v>3</v>
      </c>
      <c r="F5435" s="19">
        <v>0.29166666666666702</v>
      </c>
      <c r="G5435" s="25">
        <v>7</v>
      </c>
      <c r="H5435" s="19" t="str">
        <f t="shared" si="96"/>
        <v>Great Bridge Bridge Toward Va Beach Summer Wednesday 7</v>
      </c>
      <c r="I5435" s="14">
        <f>+GB!E14</f>
        <v>1782.0599111577778</v>
      </c>
    </row>
    <row r="5436" spans="1:9" x14ac:dyDescent="0.25">
      <c r="A5436" t="s">
        <v>68</v>
      </c>
      <c r="B5436" t="s">
        <v>56</v>
      </c>
      <c r="C5436" t="s">
        <v>81</v>
      </c>
      <c r="D5436" t="s">
        <v>11</v>
      </c>
      <c r="E5436" t="s">
        <v>3</v>
      </c>
      <c r="F5436" s="19">
        <v>0.33333333333333298</v>
      </c>
      <c r="G5436" s="25">
        <v>8</v>
      </c>
      <c r="H5436" s="19" t="str">
        <f t="shared" si="96"/>
        <v>Great Bridge Bridge Toward Va Beach Summer Wednesday 8</v>
      </c>
      <c r="I5436" s="11">
        <f>+GB!E15</f>
        <v>1550.1803871356481</v>
      </c>
    </row>
    <row r="5437" spans="1:9" x14ac:dyDescent="0.25">
      <c r="A5437" t="s">
        <v>68</v>
      </c>
      <c r="B5437" t="s">
        <v>56</v>
      </c>
      <c r="C5437" t="s">
        <v>81</v>
      </c>
      <c r="D5437" t="s">
        <v>11</v>
      </c>
      <c r="E5437" t="s">
        <v>3</v>
      </c>
      <c r="F5437" s="19">
        <v>0.375</v>
      </c>
      <c r="G5437" s="25">
        <v>9</v>
      </c>
      <c r="H5437" s="19" t="str">
        <f t="shared" si="96"/>
        <v>Great Bridge Bridge Toward Va Beach Summer Wednesday 9</v>
      </c>
      <c r="I5437" s="14">
        <f>+GB!E16</f>
        <v>1240.5111050063811</v>
      </c>
    </row>
    <row r="5438" spans="1:9" x14ac:dyDescent="0.25">
      <c r="A5438" t="s">
        <v>68</v>
      </c>
      <c r="B5438" t="s">
        <v>56</v>
      </c>
      <c r="C5438" t="s">
        <v>81</v>
      </c>
      <c r="D5438" t="s">
        <v>11</v>
      </c>
      <c r="E5438" t="s">
        <v>3</v>
      </c>
      <c r="F5438" s="19">
        <v>0.41666666666666702</v>
      </c>
      <c r="G5438" s="25">
        <v>10</v>
      </c>
      <c r="H5438" s="19" t="str">
        <f t="shared" si="96"/>
        <v>Great Bridge Bridge Toward Va Beach Summer Wednesday 10</v>
      </c>
      <c r="I5438" s="11">
        <f>+GB!E17</f>
        <v>1310.0878856853817</v>
      </c>
    </row>
    <row r="5439" spans="1:9" x14ac:dyDescent="0.25">
      <c r="A5439" t="s">
        <v>68</v>
      </c>
      <c r="B5439" t="s">
        <v>56</v>
      </c>
      <c r="C5439" t="s">
        <v>81</v>
      </c>
      <c r="D5439" t="s">
        <v>11</v>
      </c>
      <c r="E5439" t="s">
        <v>3</v>
      </c>
      <c r="F5439" s="19">
        <v>0.45833333333333298</v>
      </c>
      <c r="G5439" s="25">
        <v>11</v>
      </c>
      <c r="H5439" s="19" t="str">
        <f t="shared" si="96"/>
        <v>Great Bridge Bridge Toward Va Beach Summer Wednesday 11</v>
      </c>
      <c r="I5439" s="14">
        <f>+GB!E18</f>
        <v>1318.3641447879447</v>
      </c>
    </row>
    <row r="5440" spans="1:9" x14ac:dyDescent="0.25">
      <c r="A5440" t="s">
        <v>68</v>
      </c>
      <c r="B5440" t="s">
        <v>56</v>
      </c>
      <c r="C5440" t="s">
        <v>81</v>
      </c>
      <c r="D5440" t="s">
        <v>11</v>
      </c>
      <c r="E5440" t="s">
        <v>3</v>
      </c>
      <c r="F5440" s="19">
        <v>0.5</v>
      </c>
      <c r="G5440" s="25">
        <v>12</v>
      </c>
      <c r="H5440" s="19" t="str">
        <f t="shared" si="96"/>
        <v>Great Bridge Bridge Toward Va Beach Summer Wednesday 12</v>
      </c>
      <c r="I5440" s="11">
        <f>+GB!E19</f>
        <v>1411.6309330010945</v>
      </c>
    </row>
    <row r="5441" spans="1:9" x14ac:dyDescent="0.25">
      <c r="A5441" t="s">
        <v>68</v>
      </c>
      <c r="B5441" t="s">
        <v>56</v>
      </c>
      <c r="C5441" t="s">
        <v>81</v>
      </c>
      <c r="D5441" t="s">
        <v>11</v>
      </c>
      <c r="E5441" t="s">
        <v>3</v>
      </c>
      <c r="F5441" s="19">
        <v>0.54166666666666696</v>
      </c>
      <c r="G5441" s="25">
        <v>13</v>
      </c>
      <c r="H5441" s="19" t="str">
        <f t="shared" si="96"/>
        <v>Great Bridge Bridge Toward Va Beach Summer Wednesday 13</v>
      </c>
      <c r="I5441" s="14">
        <f>+GB!E20</f>
        <v>1240.1344011616036</v>
      </c>
    </row>
    <row r="5442" spans="1:9" x14ac:dyDescent="0.25">
      <c r="A5442" t="s">
        <v>68</v>
      </c>
      <c r="B5442" t="s">
        <v>56</v>
      </c>
      <c r="C5442" t="s">
        <v>81</v>
      </c>
      <c r="D5442" t="s">
        <v>11</v>
      </c>
      <c r="E5442" t="s">
        <v>3</v>
      </c>
      <c r="F5442" s="19">
        <v>0.58333333333333304</v>
      </c>
      <c r="G5442" s="25">
        <v>14</v>
      </c>
      <c r="H5442" s="19" t="str">
        <f t="shared" si="96"/>
        <v>Great Bridge Bridge Toward Va Beach Summer Wednesday 14</v>
      </c>
      <c r="I5442" s="11">
        <f>+GB!E21</f>
        <v>1145.0495538824589</v>
      </c>
    </row>
    <row r="5443" spans="1:9" x14ac:dyDescent="0.25">
      <c r="A5443" t="s">
        <v>68</v>
      </c>
      <c r="B5443" t="s">
        <v>56</v>
      </c>
      <c r="C5443" t="s">
        <v>81</v>
      </c>
      <c r="D5443" t="s">
        <v>11</v>
      </c>
      <c r="E5443" t="s">
        <v>3</v>
      </c>
      <c r="F5443" s="19">
        <v>0.625</v>
      </c>
      <c r="G5443" s="25">
        <v>15</v>
      </c>
      <c r="H5443" s="19" t="str">
        <f t="shared" si="96"/>
        <v>Great Bridge Bridge Toward Va Beach Summer Wednesday 15</v>
      </c>
      <c r="I5443" s="14">
        <f>+GB!E22</f>
        <v>1207.3363405092666</v>
      </c>
    </row>
    <row r="5444" spans="1:9" x14ac:dyDescent="0.25">
      <c r="A5444" t="s">
        <v>68</v>
      </c>
      <c r="B5444" t="s">
        <v>56</v>
      </c>
      <c r="C5444" t="s">
        <v>81</v>
      </c>
      <c r="D5444" t="s">
        <v>11</v>
      </c>
      <c r="E5444" t="s">
        <v>3</v>
      </c>
      <c r="F5444" s="19">
        <v>0.66666666666666696</v>
      </c>
      <c r="G5444" s="25">
        <v>16</v>
      </c>
      <c r="H5444" s="19" t="str">
        <f t="shared" si="96"/>
        <v>Great Bridge Bridge Toward Va Beach Summer Wednesday 16</v>
      </c>
      <c r="I5444" s="11">
        <f>+GB!E23</f>
        <v>1308.8419286144617</v>
      </c>
    </row>
    <row r="5445" spans="1:9" x14ac:dyDescent="0.25">
      <c r="A5445" t="s">
        <v>68</v>
      </c>
      <c r="B5445" t="s">
        <v>56</v>
      </c>
      <c r="C5445" t="s">
        <v>81</v>
      </c>
      <c r="D5445" t="s">
        <v>11</v>
      </c>
      <c r="E5445" t="s">
        <v>3</v>
      </c>
      <c r="F5445" s="19">
        <v>0.70833333333333304</v>
      </c>
      <c r="G5445" s="25">
        <v>17</v>
      </c>
      <c r="H5445" s="19" t="str">
        <f t="shared" ref="H5445:H5508" si="97">+CONCATENATE(A5445," ",C5445," ",D5445," ",E5445," ",G5445)</f>
        <v>Great Bridge Bridge Toward Va Beach Summer Wednesday 17</v>
      </c>
      <c r="I5445" s="14">
        <f>+GB!E24</f>
        <v>1378.9598719010032</v>
      </c>
    </row>
    <row r="5446" spans="1:9" x14ac:dyDescent="0.25">
      <c r="A5446" t="s">
        <v>68</v>
      </c>
      <c r="B5446" t="s">
        <v>56</v>
      </c>
      <c r="C5446" t="s">
        <v>81</v>
      </c>
      <c r="D5446" t="s">
        <v>11</v>
      </c>
      <c r="E5446" t="s">
        <v>3</v>
      </c>
      <c r="F5446" s="19">
        <v>0.75</v>
      </c>
      <c r="G5446" s="25">
        <v>18</v>
      </c>
      <c r="H5446" s="19" t="str">
        <f t="shared" si="97"/>
        <v>Great Bridge Bridge Toward Va Beach Summer Wednesday 18</v>
      </c>
      <c r="I5446" s="11">
        <f>+GB!E25</f>
        <v>1156.0360710290026</v>
      </c>
    </row>
    <row r="5447" spans="1:9" x14ac:dyDescent="0.25">
      <c r="A5447" t="s">
        <v>68</v>
      </c>
      <c r="B5447" t="s">
        <v>56</v>
      </c>
      <c r="C5447" t="s">
        <v>81</v>
      </c>
      <c r="D5447" t="s">
        <v>11</v>
      </c>
      <c r="E5447" t="s">
        <v>3</v>
      </c>
      <c r="F5447" s="19">
        <v>0.79166666666666696</v>
      </c>
      <c r="G5447" s="25">
        <v>19</v>
      </c>
      <c r="H5447" s="19" t="str">
        <f t="shared" si="97"/>
        <v>Great Bridge Bridge Toward Va Beach Summer Wednesday 19</v>
      </c>
      <c r="I5447" s="14">
        <f>+GB!E26</f>
        <v>773.3208703413444</v>
      </c>
    </row>
    <row r="5448" spans="1:9" x14ac:dyDescent="0.25">
      <c r="A5448" t="s">
        <v>68</v>
      </c>
      <c r="B5448" t="s">
        <v>56</v>
      </c>
      <c r="C5448" t="s">
        <v>81</v>
      </c>
      <c r="D5448" t="s">
        <v>11</v>
      </c>
      <c r="E5448" t="s">
        <v>3</v>
      </c>
      <c r="F5448" s="19">
        <v>0.83333333333333304</v>
      </c>
      <c r="G5448" s="25">
        <v>20</v>
      </c>
      <c r="H5448" s="19" t="str">
        <f t="shared" si="97"/>
        <v>Great Bridge Bridge Toward Va Beach Summer Wednesday 20</v>
      </c>
      <c r="I5448" s="11">
        <f>+GB!E27</f>
        <v>591.57326675628963</v>
      </c>
    </row>
    <row r="5449" spans="1:9" x14ac:dyDescent="0.25">
      <c r="A5449" t="s">
        <v>68</v>
      </c>
      <c r="B5449" t="s">
        <v>56</v>
      </c>
      <c r="C5449" t="s">
        <v>81</v>
      </c>
      <c r="D5449" t="s">
        <v>11</v>
      </c>
      <c r="E5449" t="s">
        <v>3</v>
      </c>
      <c r="F5449" s="19">
        <v>0.875</v>
      </c>
      <c r="G5449" s="25">
        <v>21</v>
      </c>
      <c r="H5449" s="19" t="str">
        <f t="shared" si="97"/>
        <v>Great Bridge Bridge Toward Va Beach Summer Wednesday 21</v>
      </c>
      <c r="I5449" s="14">
        <f>+GB!E28</f>
        <v>554.17147719958848</v>
      </c>
    </row>
    <row r="5450" spans="1:9" x14ac:dyDescent="0.25">
      <c r="A5450" t="s">
        <v>68</v>
      </c>
      <c r="B5450" t="s">
        <v>56</v>
      </c>
      <c r="C5450" t="s">
        <v>81</v>
      </c>
      <c r="D5450" t="s">
        <v>11</v>
      </c>
      <c r="E5450" t="s">
        <v>3</v>
      </c>
      <c r="F5450" s="19">
        <v>0.91666666666666696</v>
      </c>
      <c r="G5450" s="25">
        <v>22</v>
      </c>
      <c r="H5450" s="19" t="str">
        <f t="shared" si="97"/>
        <v>Great Bridge Bridge Toward Va Beach Summer Wednesday 22</v>
      </c>
      <c r="I5450" s="11">
        <f>+GB!E29</f>
        <v>308.21168251007759</v>
      </c>
    </row>
    <row r="5451" spans="1:9" ht="15.75" thickBot="1" x14ac:dyDescent="0.3">
      <c r="A5451" t="s">
        <v>68</v>
      </c>
      <c r="B5451" t="s">
        <v>56</v>
      </c>
      <c r="C5451" t="s">
        <v>81</v>
      </c>
      <c r="D5451" t="s">
        <v>11</v>
      </c>
      <c r="E5451" t="s">
        <v>3</v>
      </c>
      <c r="F5451" s="19">
        <v>0.95833333333333304</v>
      </c>
      <c r="G5451" s="25">
        <v>23</v>
      </c>
      <c r="H5451" s="19" t="str">
        <f t="shared" si="97"/>
        <v>Great Bridge Bridge Toward Va Beach Summer Wednesday 23</v>
      </c>
      <c r="I5451" s="16">
        <f>+GB!E30</f>
        <v>160.09884765300566</v>
      </c>
    </row>
    <row r="5452" spans="1:9" x14ac:dyDescent="0.25">
      <c r="A5452" t="s">
        <v>68</v>
      </c>
      <c r="B5452" t="s">
        <v>56</v>
      </c>
      <c r="C5452" t="s">
        <v>81</v>
      </c>
      <c r="D5452" t="s">
        <v>11</v>
      </c>
      <c r="E5452" t="s">
        <v>4</v>
      </c>
      <c r="F5452" s="19">
        <v>0</v>
      </c>
      <c r="G5452" s="25">
        <v>0</v>
      </c>
      <c r="H5452" s="19" t="str">
        <f t="shared" si="97"/>
        <v>Great Bridge Bridge Toward Va Beach Summer Thursday 0</v>
      </c>
      <c r="I5452" s="11">
        <f>+GB!F7</f>
        <v>78.000678848220858</v>
      </c>
    </row>
    <row r="5453" spans="1:9" x14ac:dyDescent="0.25">
      <c r="A5453" t="s">
        <v>68</v>
      </c>
      <c r="B5453" t="s">
        <v>56</v>
      </c>
      <c r="C5453" t="s">
        <v>81</v>
      </c>
      <c r="D5453" t="s">
        <v>11</v>
      </c>
      <c r="E5453" t="s">
        <v>4</v>
      </c>
      <c r="F5453" s="19">
        <v>4.1666666666666664E-2</v>
      </c>
      <c r="G5453" s="25">
        <v>1</v>
      </c>
      <c r="H5453" s="19" t="str">
        <f t="shared" si="97"/>
        <v>Great Bridge Bridge Toward Va Beach Summer Thursday 1</v>
      </c>
      <c r="I5453" s="14">
        <f>+GB!F8</f>
        <v>54.378867344776424</v>
      </c>
    </row>
    <row r="5454" spans="1:9" x14ac:dyDescent="0.25">
      <c r="A5454" t="s">
        <v>68</v>
      </c>
      <c r="B5454" t="s">
        <v>56</v>
      </c>
      <c r="C5454" t="s">
        <v>81</v>
      </c>
      <c r="D5454" t="s">
        <v>11</v>
      </c>
      <c r="E5454" t="s">
        <v>4</v>
      </c>
      <c r="F5454" s="19">
        <v>8.3333333333333329E-2</v>
      </c>
      <c r="G5454" s="25">
        <v>2</v>
      </c>
      <c r="H5454" s="19" t="str">
        <f t="shared" si="97"/>
        <v>Great Bridge Bridge Toward Va Beach Summer Thursday 2</v>
      </c>
      <c r="I5454" s="11">
        <f>+GB!F9</f>
        <v>21.800371057513917</v>
      </c>
    </row>
    <row r="5455" spans="1:9" x14ac:dyDescent="0.25">
      <c r="A5455" t="s">
        <v>68</v>
      </c>
      <c r="B5455" t="s">
        <v>56</v>
      </c>
      <c r="C5455" t="s">
        <v>81</v>
      </c>
      <c r="D5455" t="s">
        <v>11</v>
      </c>
      <c r="E5455" t="s">
        <v>4</v>
      </c>
      <c r="F5455" s="19">
        <v>0.125</v>
      </c>
      <c r="G5455" s="25">
        <v>3</v>
      </c>
      <c r="H5455" s="19" t="str">
        <f t="shared" si="97"/>
        <v>Great Bridge Bridge Toward Va Beach Summer Thursday 3</v>
      </c>
      <c r="I5455" s="14">
        <f>+GB!F10</f>
        <v>32.683151899646745</v>
      </c>
    </row>
    <row r="5456" spans="1:9" x14ac:dyDescent="0.25">
      <c r="A5456" t="s">
        <v>68</v>
      </c>
      <c r="B5456" t="s">
        <v>56</v>
      </c>
      <c r="C5456" t="s">
        <v>81</v>
      </c>
      <c r="D5456" t="s">
        <v>11</v>
      </c>
      <c r="E5456" t="s">
        <v>4</v>
      </c>
      <c r="F5456" s="19">
        <v>0.16666666666666699</v>
      </c>
      <c r="G5456" s="25">
        <v>4</v>
      </c>
      <c r="H5456" s="19" t="str">
        <f t="shared" si="97"/>
        <v>Great Bridge Bridge Toward Va Beach Summer Thursday 4</v>
      </c>
      <c r="I5456" s="11">
        <f>+GB!F11</f>
        <v>107.71115128401969</v>
      </c>
    </row>
    <row r="5457" spans="1:9" x14ac:dyDescent="0.25">
      <c r="A5457" t="s">
        <v>68</v>
      </c>
      <c r="B5457" t="s">
        <v>56</v>
      </c>
      <c r="C5457" t="s">
        <v>81</v>
      </c>
      <c r="D5457" t="s">
        <v>11</v>
      </c>
      <c r="E5457" t="s">
        <v>4</v>
      </c>
      <c r="F5457" s="19">
        <v>0.20833333333333301</v>
      </c>
      <c r="G5457" s="25">
        <v>5</v>
      </c>
      <c r="H5457" s="19" t="str">
        <f t="shared" si="97"/>
        <v>Great Bridge Bridge Toward Va Beach Summer Thursday 5</v>
      </c>
      <c r="I5457" s="14">
        <f>+GB!F12</f>
        <v>325.495788336933</v>
      </c>
    </row>
    <row r="5458" spans="1:9" x14ac:dyDescent="0.25">
      <c r="A5458" t="s">
        <v>68</v>
      </c>
      <c r="B5458" t="s">
        <v>56</v>
      </c>
      <c r="C5458" t="s">
        <v>81</v>
      </c>
      <c r="D5458" t="s">
        <v>11</v>
      </c>
      <c r="E5458" t="s">
        <v>4</v>
      </c>
      <c r="F5458" s="19">
        <v>0.25</v>
      </c>
      <c r="G5458" s="25">
        <v>6</v>
      </c>
      <c r="H5458" s="19" t="str">
        <f t="shared" si="97"/>
        <v>Great Bridge Bridge Toward Va Beach Summer Thursday 6</v>
      </c>
      <c r="I5458" s="11">
        <f>+GB!F13</f>
        <v>1117.4213821892392</v>
      </c>
    </row>
    <row r="5459" spans="1:9" x14ac:dyDescent="0.25">
      <c r="A5459" t="s">
        <v>68</v>
      </c>
      <c r="B5459" t="s">
        <v>56</v>
      </c>
      <c r="C5459" t="s">
        <v>81</v>
      </c>
      <c r="D5459" t="s">
        <v>11</v>
      </c>
      <c r="E5459" t="s">
        <v>4</v>
      </c>
      <c r="F5459" s="19">
        <v>0.29166666666666702</v>
      </c>
      <c r="G5459" s="25">
        <v>7</v>
      </c>
      <c r="H5459" s="19" t="str">
        <f t="shared" si="97"/>
        <v>Great Bridge Bridge Toward Va Beach Summer Thursday 7</v>
      </c>
      <c r="I5459" s="14">
        <f>+GB!F14</f>
        <v>1688.5380071315226</v>
      </c>
    </row>
    <row r="5460" spans="1:9" x14ac:dyDescent="0.25">
      <c r="A5460" t="s">
        <v>68</v>
      </c>
      <c r="B5460" t="s">
        <v>56</v>
      </c>
      <c r="C5460" t="s">
        <v>81</v>
      </c>
      <c r="D5460" t="s">
        <v>11</v>
      </c>
      <c r="E5460" t="s">
        <v>4</v>
      </c>
      <c r="F5460" s="19">
        <v>0.33333333333333298</v>
      </c>
      <c r="G5460" s="25">
        <v>8</v>
      </c>
      <c r="H5460" s="19" t="str">
        <f t="shared" si="97"/>
        <v>Great Bridge Bridge Toward Va Beach Summer Thursday 8</v>
      </c>
      <c r="I5460" s="11">
        <f>+GB!F15</f>
        <v>1544.1650671785028</v>
      </c>
    </row>
    <row r="5461" spans="1:9" x14ac:dyDescent="0.25">
      <c r="A5461" t="s">
        <v>68</v>
      </c>
      <c r="B5461" t="s">
        <v>56</v>
      </c>
      <c r="C5461" t="s">
        <v>81</v>
      </c>
      <c r="D5461" t="s">
        <v>11</v>
      </c>
      <c r="E5461" t="s">
        <v>4</v>
      </c>
      <c r="F5461" s="19">
        <v>0.375</v>
      </c>
      <c r="G5461" s="25">
        <v>9</v>
      </c>
      <c r="H5461" s="19" t="str">
        <f t="shared" si="97"/>
        <v>Great Bridge Bridge Toward Va Beach Summer Thursday 9</v>
      </c>
      <c r="I5461" s="14">
        <f>+GB!F16</f>
        <v>1347.2115268161076</v>
      </c>
    </row>
    <row r="5462" spans="1:9" x14ac:dyDescent="0.25">
      <c r="A5462" t="s">
        <v>68</v>
      </c>
      <c r="B5462" t="s">
        <v>56</v>
      </c>
      <c r="C5462" t="s">
        <v>81</v>
      </c>
      <c r="D5462" t="s">
        <v>11</v>
      </c>
      <c r="E5462" t="s">
        <v>4</v>
      </c>
      <c r="F5462" s="19">
        <v>0.41666666666666702</v>
      </c>
      <c r="G5462" s="25">
        <v>10</v>
      </c>
      <c r="H5462" s="19" t="str">
        <f t="shared" si="97"/>
        <v>Great Bridge Bridge Toward Va Beach Summer Thursday 10</v>
      </c>
      <c r="I5462" s="11">
        <f>+GB!F17</f>
        <v>1260.1690672369332</v>
      </c>
    </row>
    <row r="5463" spans="1:9" x14ac:dyDescent="0.25">
      <c r="A5463" t="s">
        <v>68</v>
      </c>
      <c r="B5463" t="s">
        <v>56</v>
      </c>
      <c r="C5463" t="s">
        <v>81</v>
      </c>
      <c r="D5463" t="s">
        <v>11</v>
      </c>
      <c r="E5463" t="s">
        <v>4</v>
      </c>
      <c r="F5463" s="19">
        <v>0.45833333333333298</v>
      </c>
      <c r="G5463" s="25">
        <v>11</v>
      </c>
      <c r="H5463" s="19" t="str">
        <f t="shared" si="97"/>
        <v>Great Bridge Bridge Toward Va Beach Summer Thursday 11</v>
      </c>
      <c r="I5463" s="14">
        <f>+GB!F18</f>
        <v>1328.7400084139672</v>
      </c>
    </row>
    <row r="5464" spans="1:9" x14ac:dyDescent="0.25">
      <c r="A5464" t="s">
        <v>68</v>
      </c>
      <c r="B5464" t="s">
        <v>56</v>
      </c>
      <c r="C5464" t="s">
        <v>81</v>
      </c>
      <c r="D5464" t="s">
        <v>11</v>
      </c>
      <c r="E5464" t="s">
        <v>4</v>
      </c>
      <c r="F5464" s="19">
        <v>0.5</v>
      </c>
      <c r="G5464" s="25">
        <v>12</v>
      </c>
      <c r="H5464" s="19" t="str">
        <f t="shared" si="97"/>
        <v>Great Bridge Bridge Toward Va Beach Summer Thursday 12</v>
      </c>
      <c r="I5464" s="11">
        <f>+GB!F19</f>
        <v>1429.2340166252447</v>
      </c>
    </row>
    <row r="5465" spans="1:9" x14ac:dyDescent="0.25">
      <c r="A5465" t="s">
        <v>68</v>
      </c>
      <c r="B5465" t="s">
        <v>56</v>
      </c>
      <c r="C5465" t="s">
        <v>81</v>
      </c>
      <c r="D5465" t="s">
        <v>11</v>
      </c>
      <c r="E5465" t="s">
        <v>4</v>
      </c>
      <c r="F5465" s="19">
        <v>0.54166666666666696</v>
      </c>
      <c r="G5465" s="25">
        <v>13</v>
      </c>
      <c r="H5465" s="19" t="str">
        <f t="shared" si="97"/>
        <v>Great Bridge Bridge Toward Va Beach Summer Thursday 13</v>
      </c>
      <c r="I5465" s="14">
        <f>+GB!F20</f>
        <v>1217.6100558871422</v>
      </c>
    </row>
    <row r="5466" spans="1:9" x14ac:dyDescent="0.25">
      <c r="A5466" t="s">
        <v>68</v>
      </c>
      <c r="B5466" t="s">
        <v>56</v>
      </c>
      <c r="C5466" t="s">
        <v>81</v>
      </c>
      <c r="D5466" t="s">
        <v>11</v>
      </c>
      <c r="E5466" t="s">
        <v>4</v>
      </c>
      <c r="F5466" s="19">
        <v>0.58333333333333304</v>
      </c>
      <c r="G5466" s="25">
        <v>14</v>
      </c>
      <c r="H5466" s="19" t="str">
        <f t="shared" si="97"/>
        <v>Great Bridge Bridge Toward Va Beach Summer Thursday 14</v>
      </c>
      <c r="I5466" s="11">
        <f>+GB!F21</f>
        <v>1152.2764488781136</v>
      </c>
    </row>
    <row r="5467" spans="1:9" x14ac:dyDescent="0.25">
      <c r="A5467" t="s">
        <v>68</v>
      </c>
      <c r="B5467" t="s">
        <v>56</v>
      </c>
      <c r="C5467" t="s">
        <v>81</v>
      </c>
      <c r="D5467" t="s">
        <v>11</v>
      </c>
      <c r="E5467" t="s">
        <v>4</v>
      </c>
      <c r="F5467" s="19">
        <v>0.625</v>
      </c>
      <c r="G5467" s="25">
        <v>15</v>
      </c>
      <c r="H5467" s="19" t="str">
        <f t="shared" si="97"/>
        <v>Great Bridge Bridge Toward Va Beach Summer Thursday 15</v>
      </c>
      <c r="I5467" s="14">
        <f>+GB!F22</f>
        <v>1108.4638371291826</v>
      </c>
    </row>
    <row r="5468" spans="1:9" x14ac:dyDescent="0.25">
      <c r="A5468" t="s">
        <v>68</v>
      </c>
      <c r="B5468" t="s">
        <v>56</v>
      </c>
      <c r="C5468" t="s">
        <v>81</v>
      </c>
      <c r="D5468" t="s">
        <v>11</v>
      </c>
      <c r="E5468" t="s">
        <v>4</v>
      </c>
      <c r="F5468" s="19">
        <v>0.66666666666666696</v>
      </c>
      <c r="G5468" s="25">
        <v>16</v>
      </c>
      <c r="H5468" s="19" t="str">
        <f t="shared" si="97"/>
        <v>Great Bridge Bridge Toward Va Beach Summer Thursday 16</v>
      </c>
      <c r="I5468" s="11">
        <f>+GB!F23</f>
        <v>993.08823947211806</v>
      </c>
    </row>
    <row r="5469" spans="1:9" x14ac:dyDescent="0.25">
      <c r="A5469" t="s">
        <v>68</v>
      </c>
      <c r="B5469" t="s">
        <v>56</v>
      </c>
      <c r="C5469" t="s">
        <v>81</v>
      </c>
      <c r="D5469" t="s">
        <v>11</v>
      </c>
      <c r="E5469" t="s">
        <v>4</v>
      </c>
      <c r="F5469" s="19">
        <v>0.70833333333333304</v>
      </c>
      <c r="G5469" s="25">
        <v>17</v>
      </c>
      <c r="H5469" s="19" t="str">
        <f t="shared" si="97"/>
        <v>Great Bridge Bridge Toward Va Beach Summer Thursday 17</v>
      </c>
      <c r="I5469" s="14">
        <f>+GB!F24</f>
        <v>1138.2072645774902</v>
      </c>
    </row>
    <row r="5470" spans="1:9" x14ac:dyDescent="0.25">
      <c r="A5470" t="s">
        <v>68</v>
      </c>
      <c r="B5470" t="s">
        <v>56</v>
      </c>
      <c r="C5470" t="s">
        <v>81</v>
      </c>
      <c r="D5470" t="s">
        <v>11</v>
      </c>
      <c r="E5470" t="s">
        <v>4</v>
      </c>
      <c r="F5470" s="19">
        <v>0.75</v>
      </c>
      <c r="G5470" s="25">
        <v>18</v>
      </c>
      <c r="H5470" s="19" t="str">
        <f t="shared" si="97"/>
        <v>Great Bridge Bridge Toward Va Beach Summer Thursday 18</v>
      </c>
      <c r="I5470" s="11">
        <f>+GB!F25</f>
        <v>987.9823209717382</v>
      </c>
    </row>
    <row r="5471" spans="1:9" x14ac:dyDescent="0.25">
      <c r="A5471" t="s">
        <v>68</v>
      </c>
      <c r="B5471" t="s">
        <v>56</v>
      </c>
      <c r="C5471" t="s">
        <v>81</v>
      </c>
      <c r="D5471" t="s">
        <v>11</v>
      </c>
      <c r="E5471" t="s">
        <v>4</v>
      </c>
      <c r="F5471" s="19">
        <v>0.79166666666666696</v>
      </c>
      <c r="G5471" s="25">
        <v>19</v>
      </c>
      <c r="H5471" s="19" t="str">
        <f t="shared" si="97"/>
        <v>Great Bridge Bridge Toward Va Beach Summer Thursday 19</v>
      </c>
      <c r="I5471" s="14">
        <f>+GB!F26</f>
        <v>772.80342402934878</v>
      </c>
    </row>
    <row r="5472" spans="1:9" x14ac:dyDescent="0.25">
      <c r="A5472" t="s">
        <v>68</v>
      </c>
      <c r="B5472" t="s">
        <v>56</v>
      </c>
      <c r="C5472" t="s">
        <v>81</v>
      </c>
      <c r="D5472" t="s">
        <v>11</v>
      </c>
      <c r="E5472" t="s">
        <v>4</v>
      </c>
      <c r="F5472" s="19">
        <v>0.83333333333333304</v>
      </c>
      <c r="G5472" s="25">
        <v>20</v>
      </c>
      <c r="H5472" s="19" t="str">
        <f t="shared" si="97"/>
        <v>Great Bridge Bridge Toward Va Beach Summer Thursday 20</v>
      </c>
      <c r="I5472" s="11">
        <f>+GB!F27</f>
        <v>732.32516863180115</v>
      </c>
    </row>
    <row r="5473" spans="1:9" x14ac:dyDescent="0.25">
      <c r="A5473" t="s">
        <v>68</v>
      </c>
      <c r="B5473" t="s">
        <v>56</v>
      </c>
      <c r="C5473" t="s">
        <v>81</v>
      </c>
      <c r="D5473" t="s">
        <v>11</v>
      </c>
      <c r="E5473" t="s">
        <v>4</v>
      </c>
      <c r="F5473" s="19">
        <v>0.875</v>
      </c>
      <c r="G5473" s="25">
        <v>21</v>
      </c>
      <c r="H5473" s="19" t="str">
        <f t="shared" si="97"/>
        <v>Great Bridge Bridge Toward Va Beach Summer Thursday 21</v>
      </c>
      <c r="I5473" s="14">
        <f>+GB!F28</f>
        <v>451.63655443342242</v>
      </c>
    </row>
    <row r="5474" spans="1:9" x14ac:dyDescent="0.25">
      <c r="A5474" t="s">
        <v>68</v>
      </c>
      <c r="B5474" t="s">
        <v>56</v>
      </c>
      <c r="C5474" t="s">
        <v>81</v>
      </c>
      <c r="D5474" t="s">
        <v>11</v>
      </c>
      <c r="E5474" t="s">
        <v>4</v>
      </c>
      <c r="F5474" s="19">
        <v>0.91666666666666696</v>
      </c>
      <c r="G5474" s="25">
        <v>22</v>
      </c>
      <c r="H5474" s="19" t="str">
        <f t="shared" si="97"/>
        <v>Great Bridge Bridge Toward Va Beach Summer Thursday 22</v>
      </c>
      <c r="I5474" s="11">
        <f>+GB!F29</f>
        <v>278.01264694997417</v>
      </c>
    </row>
    <row r="5475" spans="1:9" ht="15.75" thickBot="1" x14ac:dyDescent="0.3">
      <c r="A5475" t="s">
        <v>68</v>
      </c>
      <c r="B5475" t="s">
        <v>56</v>
      </c>
      <c r="C5475" t="s">
        <v>81</v>
      </c>
      <c r="D5475" t="s">
        <v>11</v>
      </c>
      <c r="E5475" t="s">
        <v>4</v>
      </c>
      <c r="F5475" s="19">
        <v>0.95833333333333304</v>
      </c>
      <c r="G5475" s="25">
        <v>23</v>
      </c>
      <c r="H5475" s="19" t="str">
        <f t="shared" si="97"/>
        <v>Great Bridge Bridge Toward Va Beach Summer Thursday 23</v>
      </c>
      <c r="I5475" s="16">
        <f>+GB!F30</f>
        <v>168.52499278062734</v>
      </c>
    </row>
    <row r="5476" spans="1:9" x14ac:dyDescent="0.25">
      <c r="A5476" t="s">
        <v>68</v>
      </c>
      <c r="B5476" t="s">
        <v>56</v>
      </c>
      <c r="C5476" t="s">
        <v>81</v>
      </c>
      <c r="D5476" t="s">
        <v>11</v>
      </c>
      <c r="E5476" t="s">
        <v>5</v>
      </c>
      <c r="F5476" s="19">
        <v>0</v>
      </c>
      <c r="G5476" s="25">
        <v>0</v>
      </c>
      <c r="H5476" s="19" t="str">
        <f t="shared" si="97"/>
        <v>Great Bridge Bridge Toward Va Beach Summer Friday 0</v>
      </c>
      <c r="I5476" s="11">
        <f>+GB!G7</f>
        <v>117.8830609286518</v>
      </c>
    </row>
    <row r="5477" spans="1:9" x14ac:dyDescent="0.25">
      <c r="A5477" t="s">
        <v>68</v>
      </c>
      <c r="B5477" t="s">
        <v>56</v>
      </c>
      <c r="C5477" t="s">
        <v>81</v>
      </c>
      <c r="D5477" t="s">
        <v>11</v>
      </c>
      <c r="E5477" t="s">
        <v>5</v>
      </c>
      <c r="F5477" s="19">
        <v>4.1666666666666664E-2</v>
      </c>
      <c r="G5477" s="25">
        <v>1</v>
      </c>
      <c r="H5477" s="19" t="str">
        <f t="shared" si="97"/>
        <v>Great Bridge Bridge Toward Va Beach Summer Friday 1</v>
      </c>
      <c r="I5477" s="14">
        <f>+GB!G8</f>
        <v>70.542247267797464</v>
      </c>
    </row>
    <row r="5478" spans="1:9" x14ac:dyDescent="0.25">
      <c r="A5478" t="s">
        <v>68</v>
      </c>
      <c r="B5478" t="s">
        <v>56</v>
      </c>
      <c r="C5478" t="s">
        <v>81</v>
      </c>
      <c r="D5478" t="s">
        <v>11</v>
      </c>
      <c r="E5478" t="s">
        <v>5</v>
      </c>
      <c r="F5478" s="19">
        <v>8.3333333333333329E-2</v>
      </c>
      <c r="G5478" s="25">
        <v>2</v>
      </c>
      <c r="H5478" s="19" t="str">
        <f t="shared" si="97"/>
        <v>Great Bridge Bridge Toward Va Beach Summer Friday 2</v>
      </c>
      <c r="I5478" s="11">
        <f>+GB!G9</f>
        <v>53.612849793646753</v>
      </c>
    </row>
    <row r="5479" spans="1:9" x14ac:dyDescent="0.25">
      <c r="A5479" t="s">
        <v>68</v>
      </c>
      <c r="B5479" t="s">
        <v>56</v>
      </c>
      <c r="C5479" t="s">
        <v>81</v>
      </c>
      <c r="D5479" t="s">
        <v>11</v>
      </c>
      <c r="E5479" t="s">
        <v>5</v>
      </c>
      <c r="F5479" s="19">
        <v>0.125</v>
      </c>
      <c r="G5479" s="25">
        <v>3</v>
      </c>
      <c r="H5479" s="19" t="str">
        <f t="shared" si="97"/>
        <v>Great Bridge Bridge Toward Va Beach Summer Friday 3</v>
      </c>
      <c r="I5479" s="14">
        <f>+GB!G10</f>
        <v>62.184449524916019</v>
      </c>
    </row>
    <row r="5480" spans="1:9" x14ac:dyDescent="0.25">
      <c r="A5480" t="s">
        <v>68</v>
      </c>
      <c r="B5480" t="s">
        <v>56</v>
      </c>
      <c r="C5480" t="s">
        <v>81</v>
      </c>
      <c r="D5480" t="s">
        <v>11</v>
      </c>
      <c r="E5480" t="s">
        <v>5</v>
      </c>
      <c r="F5480" s="19">
        <v>0.16666666666666699</v>
      </c>
      <c r="G5480" s="25">
        <v>4</v>
      </c>
      <c r="H5480" s="19" t="str">
        <f t="shared" si="97"/>
        <v>Great Bridge Bridge Toward Va Beach Summer Friday 4</v>
      </c>
      <c r="I5480" s="11">
        <f>+GB!G11</f>
        <v>136.53125850596714</v>
      </c>
    </row>
    <row r="5481" spans="1:9" x14ac:dyDescent="0.25">
      <c r="A5481" t="s">
        <v>68</v>
      </c>
      <c r="B5481" t="s">
        <v>56</v>
      </c>
      <c r="C5481" t="s">
        <v>81</v>
      </c>
      <c r="D5481" t="s">
        <v>11</v>
      </c>
      <c r="E5481" t="s">
        <v>5</v>
      </c>
      <c r="F5481" s="19">
        <v>0.20833333333333301</v>
      </c>
      <c r="G5481" s="25">
        <v>5</v>
      </c>
      <c r="H5481" s="19" t="str">
        <f t="shared" si="97"/>
        <v>Great Bridge Bridge Toward Va Beach Summer Friday 5</v>
      </c>
      <c r="I5481" s="14">
        <f>+GB!G12</f>
        <v>333.5158081538853</v>
      </c>
    </row>
    <row r="5482" spans="1:9" x14ac:dyDescent="0.25">
      <c r="A5482" t="s">
        <v>68</v>
      </c>
      <c r="B5482" t="s">
        <v>56</v>
      </c>
      <c r="C5482" t="s">
        <v>81</v>
      </c>
      <c r="D5482" t="s">
        <v>11</v>
      </c>
      <c r="E5482" t="s">
        <v>5</v>
      </c>
      <c r="F5482" s="19">
        <v>0.25</v>
      </c>
      <c r="G5482" s="25">
        <v>6</v>
      </c>
      <c r="H5482" s="19" t="str">
        <f t="shared" si="97"/>
        <v>Great Bridge Bridge Toward Va Beach Summer Friday 6</v>
      </c>
      <c r="I5482" s="11">
        <f>+GB!G13</f>
        <v>1024.808705853756</v>
      </c>
    </row>
    <row r="5483" spans="1:9" x14ac:dyDescent="0.25">
      <c r="A5483" t="s">
        <v>68</v>
      </c>
      <c r="B5483" t="s">
        <v>56</v>
      </c>
      <c r="C5483" t="s">
        <v>81</v>
      </c>
      <c r="D5483" t="s">
        <v>11</v>
      </c>
      <c r="E5483" t="s">
        <v>5</v>
      </c>
      <c r="F5483" s="19">
        <v>0.29166666666666702</v>
      </c>
      <c r="G5483" s="25">
        <v>7</v>
      </c>
      <c r="H5483" s="19" t="str">
        <f t="shared" si="97"/>
        <v>Great Bridge Bridge Toward Va Beach Summer Friday 7</v>
      </c>
      <c r="I5483" s="14">
        <f>+GB!G14</f>
        <v>1665.1294203018242</v>
      </c>
    </row>
    <row r="5484" spans="1:9" x14ac:dyDescent="0.25">
      <c r="A5484" t="s">
        <v>68</v>
      </c>
      <c r="B5484" t="s">
        <v>56</v>
      </c>
      <c r="C5484" t="s">
        <v>81</v>
      </c>
      <c r="D5484" t="s">
        <v>11</v>
      </c>
      <c r="E5484" t="s">
        <v>5</v>
      </c>
      <c r="F5484" s="19">
        <v>0.33333333333333298</v>
      </c>
      <c r="G5484" s="25">
        <v>8</v>
      </c>
      <c r="H5484" s="19" t="str">
        <f t="shared" si="97"/>
        <v>Great Bridge Bridge Toward Va Beach Summer Friday 8</v>
      </c>
      <c r="I5484" s="11">
        <f>+GB!G15</f>
        <v>1457.9892563649119</v>
      </c>
    </row>
    <row r="5485" spans="1:9" x14ac:dyDescent="0.25">
      <c r="A5485" t="s">
        <v>68</v>
      </c>
      <c r="B5485" t="s">
        <v>56</v>
      </c>
      <c r="C5485" t="s">
        <v>81</v>
      </c>
      <c r="D5485" t="s">
        <v>11</v>
      </c>
      <c r="E5485" t="s">
        <v>5</v>
      </c>
      <c r="F5485" s="19">
        <v>0.375</v>
      </c>
      <c r="G5485" s="25">
        <v>9</v>
      </c>
      <c r="H5485" s="19" t="str">
        <f t="shared" si="97"/>
        <v>Great Bridge Bridge Toward Va Beach Summer Friday 9</v>
      </c>
      <c r="I5485" s="14">
        <f>+GB!G16</f>
        <v>1371.7305815908167</v>
      </c>
    </row>
    <row r="5486" spans="1:9" x14ac:dyDescent="0.25">
      <c r="A5486" t="s">
        <v>68</v>
      </c>
      <c r="B5486" t="s">
        <v>56</v>
      </c>
      <c r="C5486" t="s">
        <v>81</v>
      </c>
      <c r="D5486" t="s">
        <v>11</v>
      </c>
      <c r="E5486" t="s">
        <v>5</v>
      </c>
      <c r="F5486" s="19">
        <v>0.41666666666666702</v>
      </c>
      <c r="G5486" s="25">
        <v>10</v>
      </c>
      <c r="H5486" s="19" t="str">
        <f t="shared" si="97"/>
        <v>Great Bridge Bridge Toward Va Beach Summer Friday 10</v>
      </c>
      <c r="I5486" s="11">
        <f>+GB!G17</f>
        <v>1480.4452099156254</v>
      </c>
    </row>
    <row r="5487" spans="1:9" x14ac:dyDescent="0.25">
      <c r="A5487" t="s">
        <v>68</v>
      </c>
      <c r="B5487" t="s">
        <v>56</v>
      </c>
      <c r="C5487" t="s">
        <v>81</v>
      </c>
      <c r="D5487" t="s">
        <v>11</v>
      </c>
      <c r="E5487" t="s">
        <v>5</v>
      </c>
      <c r="F5487" s="19">
        <v>0.45833333333333298</v>
      </c>
      <c r="G5487" s="25">
        <v>11</v>
      </c>
      <c r="H5487" s="19" t="str">
        <f t="shared" si="97"/>
        <v>Great Bridge Bridge Toward Va Beach Summer Friday 11</v>
      </c>
      <c r="I5487" s="14">
        <f>+GB!G18</f>
        <v>1579.9353928611315</v>
      </c>
    </row>
    <row r="5488" spans="1:9" x14ac:dyDescent="0.25">
      <c r="A5488" t="s">
        <v>68</v>
      </c>
      <c r="B5488" t="s">
        <v>56</v>
      </c>
      <c r="C5488" t="s">
        <v>81</v>
      </c>
      <c r="D5488" t="s">
        <v>11</v>
      </c>
      <c r="E5488" t="s">
        <v>5</v>
      </c>
      <c r="F5488" s="19">
        <v>0.5</v>
      </c>
      <c r="G5488" s="25">
        <v>12</v>
      </c>
      <c r="H5488" s="19" t="str">
        <f t="shared" si="97"/>
        <v>Great Bridge Bridge Toward Va Beach Summer Friday 12</v>
      </c>
      <c r="I5488" s="11">
        <f>+GB!G19</f>
        <v>1774.673875176303</v>
      </c>
    </row>
    <row r="5489" spans="1:9" x14ac:dyDescent="0.25">
      <c r="A5489" t="s">
        <v>68</v>
      </c>
      <c r="B5489" t="s">
        <v>56</v>
      </c>
      <c r="C5489" t="s">
        <v>81</v>
      </c>
      <c r="D5489" t="s">
        <v>11</v>
      </c>
      <c r="E5489" t="s">
        <v>5</v>
      </c>
      <c r="F5489" s="19">
        <v>0.54166666666666696</v>
      </c>
      <c r="G5489" s="25">
        <v>13</v>
      </c>
      <c r="H5489" s="19" t="str">
        <f t="shared" si="97"/>
        <v>Great Bridge Bridge Toward Va Beach Summer Friday 13</v>
      </c>
      <c r="I5489" s="14">
        <f>+GB!G20</f>
        <v>1488.5238186012873</v>
      </c>
    </row>
    <row r="5490" spans="1:9" x14ac:dyDescent="0.25">
      <c r="A5490" t="s">
        <v>68</v>
      </c>
      <c r="B5490" t="s">
        <v>56</v>
      </c>
      <c r="C5490" t="s">
        <v>81</v>
      </c>
      <c r="D5490" t="s">
        <v>11</v>
      </c>
      <c r="E5490" t="s">
        <v>5</v>
      </c>
      <c r="F5490" s="19">
        <v>0.58333333333333304</v>
      </c>
      <c r="G5490" s="25">
        <v>14</v>
      </c>
      <c r="H5490" s="19" t="str">
        <f t="shared" si="97"/>
        <v>Great Bridge Bridge Toward Va Beach Summer Friday 14</v>
      </c>
      <c r="I5490" s="11">
        <f>+GB!G21</f>
        <v>1292.2764961432636</v>
      </c>
    </row>
    <row r="5491" spans="1:9" x14ac:dyDescent="0.25">
      <c r="A5491" t="s">
        <v>68</v>
      </c>
      <c r="B5491" t="s">
        <v>56</v>
      </c>
      <c r="C5491" t="s">
        <v>81</v>
      </c>
      <c r="D5491" t="s">
        <v>11</v>
      </c>
      <c r="E5491" t="s">
        <v>5</v>
      </c>
      <c r="F5491" s="19">
        <v>0.625</v>
      </c>
      <c r="G5491" s="25">
        <v>15</v>
      </c>
      <c r="H5491" s="19" t="str">
        <f t="shared" si="97"/>
        <v>Great Bridge Bridge Toward Va Beach Summer Friday 15</v>
      </c>
      <c r="I5491" s="14">
        <f>+GB!G22</f>
        <v>1190.3882027578723</v>
      </c>
    </row>
    <row r="5492" spans="1:9" x14ac:dyDescent="0.25">
      <c r="A5492" t="s">
        <v>68</v>
      </c>
      <c r="B5492" t="s">
        <v>56</v>
      </c>
      <c r="C5492" t="s">
        <v>81</v>
      </c>
      <c r="D5492" t="s">
        <v>11</v>
      </c>
      <c r="E5492" t="s">
        <v>5</v>
      </c>
      <c r="F5492" s="19">
        <v>0.66666666666666696</v>
      </c>
      <c r="G5492" s="25">
        <v>16</v>
      </c>
      <c r="H5492" s="19" t="str">
        <f t="shared" si="97"/>
        <v>Great Bridge Bridge Toward Va Beach Summer Friday 16</v>
      </c>
      <c r="I5492" s="11">
        <f>+GB!G23</f>
        <v>1104.8779168752012</v>
      </c>
    </row>
    <row r="5493" spans="1:9" x14ac:dyDescent="0.25">
      <c r="A5493" t="s">
        <v>68</v>
      </c>
      <c r="B5493" t="s">
        <v>56</v>
      </c>
      <c r="C5493" t="s">
        <v>81</v>
      </c>
      <c r="D5493" t="s">
        <v>11</v>
      </c>
      <c r="E5493" t="s">
        <v>5</v>
      </c>
      <c r="F5493" s="19">
        <v>0.70833333333333304</v>
      </c>
      <c r="G5493" s="25">
        <v>17</v>
      </c>
      <c r="H5493" s="19" t="str">
        <f t="shared" si="97"/>
        <v>Great Bridge Bridge Toward Va Beach Summer Friday 17</v>
      </c>
      <c r="I5493" s="14">
        <f>+GB!G24</f>
        <v>1085.6806213809939</v>
      </c>
    </row>
    <row r="5494" spans="1:9" x14ac:dyDescent="0.25">
      <c r="A5494" t="s">
        <v>68</v>
      </c>
      <c r="B5494" t="s">
        <v>56</v>
      </c>
      <c r="C5494" t="s">
        <v>81</v>
      </c>
      <c r="D5494" t="s">
        <v>11</v>
      </c>
      <c r="E5494" t="s">
        <v>5</v>
      </c>
      <c r="F5494" s="19">
        <v>0.75</v>
      </c>
      <c r="G5494" s="25">
        <v>18</v>
      </c>
      <c r="H5494" s="19" t="str">
        <f t="shared" si="97"/>
        <v>Great Bridge Bridge Toward Va Beach Summer Friday 18</v>
      </c>
      <c r="I5494" s="11">
        <f>+GB!G25</f>
        <v>1064.178579710119</v>
      </c>
    </row>
    <row r="5495" spans="1:9" x14ac:dyDescent="0.25">
      <c r="A5495" t="s">
        <v>68</v>
      </c>
      <c r="B5495" t="s">
        <v>56</v>
      </c>
      <c r="C5495" t="s">
        <v>81</v>
      </c>
      <c r="D5495" t="s">
        <v>11</v>
      </c>
      <c r="E5495" t="s">
        <v>5</v>
      </c>
      <c r="F5495" s="19">
        <v>0.79166666666666696</v>
      </c>
      <c r="G5495" s="25">
        <v>19</v>
      </c>
      <c r="H5495" s="19" t="str">
        <f t="shared" si="97"/>
        <v>Great Bridge Bridge Toward Va Beach Summer Friday 19</v>
      </c>
      <c r="I5495" s="14">
        <f>+GB!G26</f>
        <v>882.92593840495397</v>
      </c>
    </row>
    <row r="5496" spans="1:9" x14ac:dyDescent="0.25">
      <c r="A5496" t="s">
        <v>68</v>
      </c>
      <c r="B5496" t="s">
        <v>56</v>
      </c>
      <c r="C5496" t="s">
        <v>81</v>
      </c>
      <c r="D5496" t="s">
        <v>11</v>
      </c>
      <c r="E5496" t="s">
        <v>5</v>
      </c>
      <c r="F5496" s="19">
        <v>0.83333333333333304</v>
      </c>
      <c r="G5496" s="25">
        <v>20</v>
      </c>
      <c r="H5496" s="19" t="str">
        <f t="shared" si="97"/>
        <v>Great Bridge Bridge Toward Va Beach Summer Friday 20</v>
      </c>
      <c r="I5496" s="11">
        <f>+GB!G27</f>
        <v>748.15618483886897</v>
      </c>
    </row>
    <row r="5497" spans="1:9" x14ac:dyDescent="0.25">
      <c r="A5497" t="s">
        <v>68</v>
      </c>
      <c r="B5497" t="s">
        <v>56</v>
      </c>
      <c r="C5497" t="s">
        <v>81</v>
      </c>
      <c r="D5497" t="s">
        <v>11</v>
      </c>
      <c r="E5497" t="s">
        <v>5</v>
      </c>
      <c r="F5497" s="19">
        <v>0.875</v>
      </c>
      <c r="G5497" s="25">
        <v>21</v>
      </c>
      <c r="H5497" s="19" t="str">
        <f t="shared" si="97"/>
        <v>Great Bridge Bridge Toward Va Beach Summer Friday 21</v>
      </c>
      <c r="I5497" s="14">
        <f>+GB!G28</f>
        <v>550.22206992139206</v>
      </c>
    </row>
    <row r="5498" spans="1:9" x14ac:dyDescent="0.25">
      <c r="A5498" t="s">
        <v>68</v>
      </c>
      <c r="B5498" t="s">
        <v>56</v>
      </c>
      <c r="C5498" t="s">
        <v>81</v>
      </c>
      <c r="D5498" t="s">
        <v>11</v>
      </c>
      <c r="E5498" t="s">
        <v>5</v>
      </c>
      <c r="F5498" s="19">
        <v>0.91666666666666696</v>
      </c>
      <c r="G5498" s="25">
        <v>22</v>
      </c>
      <c r="H5498" s="19" t="str">
        <f t="shared" si="97"/>
        <v>Great Bridge Bridge Toward Va Beach Summer Friday 22</v>
      </c>
      <c r="I5498" s="11">
        <f>+GB!G29</f>
        <v>353.02887991019389</v>
      </c>
    </row>
    <row r="5499" spans="1:9" ht="15.75" thickBot="1" x14ac:dyDescent="0.3">
      <c r="A5499" t="s">
        <v>68</v>
      </c>
      <c r="B5499" t="s">
        <v>56</v>
      </c>
      <c r="C5499" t="s">
        <v>81</v>
      </c>
      <c r="D5499" t="s">
        <v>11</v>
      </c>
      <c r="E5499" t="s">
        <v>5</v>
      </c>
      <c r="F5499" s="19">
        <v>0.95833333333333304</v>
      </c>
      <c r="G5499" s="25">
        <v>23</v>
      </c>
      <c r="H5499" s="19" t="str">
        <f t="shared" si="97"/>
        <v>Great Bridge Bridge Toward Va Beach Summer Friday 23</v>
      </c>
      <c r="I5499" s="16">
        <f>+GB!G30</f>
        <v>199.28495768080569</v>
      </c>
    </row>
    <row r="5500" spans="1:9" x14ac:dyDescent="0.25">
      <c r="A5500" t="s">
        <v>68</v>
      </c>
      <c r="B5500" t="s">
        <v>56</v>
      </c>
      <c r="C5500" t="s">
        <v>81</v>
      </c>
      <c r="D5500" t="s">
        <v>11</v>
      </c>
      <c r="E5500" t="s">
        <v>6</v>
      </c>
      <c r="F5500" s="19">
        <v>0</v>
      </c>
      <c r="G5500" s="25">
        <v>0</v>
      </c>
      <c r="H5500" s="19" t="str">
        <f t="shared" si="97"/>
        <v>Great Bridge Bridge Toward Va Beach Summer Saturday 0</v>
      </c>
      <c r="I5500" s="11">
        <f>+GB!H7</f>
        <v>114.71724543343208</v>
      </c>
    </row>
    <row r="5501" spans="1:9" x14ac:dyDescent="0.25">
      <c r="A5501" t="s">
        <v>68</v>
      </c>
      <c r="B5501" t="s">
        <v>56</v>
      </c>
      <c r="C5501" t="s">
        <v>81</v>
      </c>
      <c r="D5501" t="s">
        <v>11</v>
      </c>
      <c r="E5501" t="s">
        <v>6</v>
      </c>
      <c r="F5501" s="19">
        <v>4.1666666666666664E-2</v>
      </c>
      <c r="G5501" s="25">
        <v>1</v>
      </c>
      <c r="H5501" s="19" t="str">
        <f t="shared" si="97"/>
        <v>Great Bridge Bridge Toward Va Beach Summer Saturday 1</v>
      </c>
      <c r="I5501" s="14">
        <f>+GB!H8</f>
        <v>62.067166762313008</v>
      </c>
    </row>
    <row r="5502" spans="1:9" x14ac:dyDescent="0.25">
      <c r="A5502" t="s">
        <v>68</v>
      </c>
      <c r="B5502" t="s">
        <v>56</v>
      </c>
      <c r="C5502" t="s">
        <v>81</v>
      </c>
      <c r="D5502" t="s">
        <v>11</v>
      </c>
      <c r="E5502" t="s">
        <v>6</v>
      </c>
      <c r="F5502" s="19">
        <v>8.3333333333333329E-2</v>
      </c>
      <c r="G5502" s="25">
        <v>2</v>
      </c>
      <c r="H5502" s="19" t="str">
        <f t="shared" si="97"/>
        <v>Great Bridge Bridge Toward Va Beach Summer Saturday 2</v>
      </c>
      <c r="I5502" s="11">
        <f>+GB!H9</f>
        <v>41.934425125799216</v>
      </c>
    </row>
    <row r="5503" spans="1:9" x14ac:dyDescent="0.25">
      <c r="A5503" t="s">
        <v>68</v>
      </c>
      <c r="B5503" t="s">
        <v>56</v>
      </c>
      <c r="C5503" t="s">
        <v>81</v>
      </c>
      <c r="D5503" t="s">
        <v>11</v>
      </c>
      <c r="E5503" t="s">
        <v>6</v>
      </c>
      <c r="F5503" s="19">
        <v>0.125</v>
      </c>
      <c r="G5503" s="25">
        <v>3</v>
      </c>
      <c r="H5503" s="19" t="str">
        <f t="shared" si="97"/>
        <v>Great Bridge Bridge Toward Va Beach Summer Saturday 3</v>
      </c>
      <c r="I5503" s="14">
        <f>+GB!H10</f>
        <v>37.724508411756148</v>
      </c>
    </row>
    <row r="5504" spans="1:9" x14ac:dyDescent="0.25">
      <c r="A5504" t="s">
        <v>68</v>
      </c>
      <c r="B5504" t="s">
        <v>56</v>
      </c>
      <c r="C5504" t="s">
        <v>81</v>
      </c>
      <c r="D5504" t="s">
        <v>11</v>
      </c>
      <c r="E5504" t="s">
        <v>6</v>
      </c>
      <c r="F5504" s="19">
        <v>0.16666666666666699</v>
      </c>
      <c r="G5504" s="25">
        <v>4</v>
      </c>
      <c r="H5504" s="19" t="str">
        <f t="shared" si="97"/>
        <v>Great Bridge Bridge Toward Va Beach Summer Saturday 4</v>
      </c>
      <c r="I5504" s="11">
        <f>+GB!H11</f>
        <v>63.151217473454508</v>
      </c>
    </row>
    <row r="5505" spans="1:9" x14ac:dyDescent="0.25">
      <c r="A5505" t="s">
        <v>68</v>
      </c>
      <c r="B5505" t="s">
        <v>56</v>
      </c>
      <c r="C5505" t="s">
        <v>81</v>
      </c>
      <c r="D5505" t="s">
        <v>11</v>
      </c>
      <c r="E5505" t="s">
        <v>6</v>
      </c>
      <c r="F5505" s="19">
        <v>0.20833333333333301</v>
      </c>
      <c r="G5505" s="25">
        <v>5</v>
      </c>
      <c r="H5505" s="19" t="str">
        <f t="shared" si="97"/>
        <v>Great Bridge Bridge Toward Va Beach Summer Saturday 5</v>
      </c>
      <c r="I5505" s="14">
        <f>+GB!H12</f>
        <v>147.89957107577331</v>
      </c>
    </row>
    <row r="5506" spans="1:9" x14ac:dyDescent="0.25">
      <c r="A5506" t="s">
        <v>68</v>
      </c>
      <c r="B5506" t="s">
        <v>56</v>
      </c>
      <c r="C5506" t="s">
        <v>81</v>
      </c>
      <c r="D5506" t="s">
        <v>11</v>
      </c>
      <c r="E5506" t="s">
        <v>6</v>
      </c>
      <c r="F5506" s="19">
        <v>0.25</v>
      </c>
      <c r="G5506" s="25">
        <v>6</v>
      </c>
      <c r="H5506" s="19" t="str">
        <f t="shared" si="97"/>
        <v>Great Bridge Bridge Toward Va Beach Summer Saturday 6</v>
      </c>
      <c r="I5506" s="11">
        <f>+GB!H13</f>
        <v>401.74204112490702</v>
      </c>
    </row>
    <row r="5507" spans="1:9" x14ac:dyDescent="0.25">
      <c r="A5507" t="s">
        <v>68</v>
      </c>
      <c r="B5507" t="s">
        <v>56</v>
      </c>
      <c r="C5507" t="s">
        <v>81</v>
      </c>
      <c r="D5507" t="s">
        <v>11</v>
      </c>
      <c r="E5507" t="s">
        <v>6</v>
      </c>
      <c r="F5507" s="19">
        <v>0.29166666666666702</v>
      </c>
      <c r="G5507" s="25">
        <v>7</v>
      </c>
      <c r="H5507" s="19" t="str">
        <f t="shared" si="97"/>
        <v>Great Bridge Bridge Toward Va Beach Summer Saturday 7</v>
      </c>
      <c r="I5507" s="14">
        <f>+GB!H14</f>
        <v>714.85830665696824</v>
      </c>
    </row>
    <row r="5508" spans="1:9" x14ac:dyDescent="0.25">
      <c r="A5508" t="s">
        <v>68</v>
      </c>
      <c r="B5508" t="s">
        <v>56</v>
      </c>
      <c r="C5508" t="s">
        <v>81</v>
      </c>
      <c r="D5508" t="s">
        <v>11</v>
      </c>
      <c r="E5508" t="s">
        <v>6</v>
      </c>
      <c r="F5508" s="19">
        <v>0.33333333333333298</v>
      </c>
      <c r="G5508" s="25">
        <v>8</v>
      </c>
      <c r="H5508" s="19" t="str">
        <f t="shared" si="97"/>
        <v>Great Bridge Bridge Toward Va Beach Summer Saturday 8</v>
      </c>
      <c r="I5508" s="11">
        <f>+GB!H15</f>
        <v>1213.7846605531367</v>
      </c>
    </row>
    <row r="5509" spans="1:9" x14ac:dyDescent="0.25">
      <c r="A5509" t="s">
        <v>68</v>
      </c>
      <c r="B5509" t="s">
        <v>56</v>
      </c>
      <c r="C5509" t="s">
        <v>81</v>
      </c>
      <c r="D5509" t="s">
        <v>11</v>
      </c>
      <c r="E5509" t="s">
        <v>6</v>
      </c>
      <c r="F5509" s="19">
        <v>0.375</v>
      </c>
      <c r="G5509" s="25">
        <v>9</v>
      </c>
      <c r="H5509" s="19" t="str">
        <f t="shared" ref="H5509:H5572" si="98">+CONCATENATE(A5509," ",C5509," ",D5509," ",E5509," ",G5509)</f>
        <v>Great Bridge Bridge Toward Va Beach Summer Saturday 9</v>
      </c>
      <c r="I5509" s="14">
        <f>+GB!H16</f>
        <v>1507.1325953686544</v>
      </c>
    </row>
    <row r="5510" spans="1:9" x14ac:dyDescent="0.25">
      <c r="A5510" t="s">
        <v>68</v>
      </c>
      <c r="B5510" t="s">
        <v>56</v>
      </c>
      <c r="C5510" t="s">
        <v>81</v>
      </c>
      <c r="D5510" t="s">
        <v>11</v>
      </c>
      <c r="E5510" t="s">
        <v>6</v>
      </c>
      <c r="F5510" s="19">
        <v>0.41666666666666702</v>
      </c>
      <c r="G5510" s="25">
        <v>10</v>
      </c>
      <c r="H5510" s="19" t="str">
        <f t="shared" si="98"/>
        <v>Great Bridge Bridge Toward Va Beach Summer Saturday 10</v>
      </c>
      <c r="I5510" s="11">
        <f>+GB!H17</f>
        <v>1691.4341893920614</v>
      </c>
    </row>
    <row r="5511" spans="1:9" x14ac:dyDescent="0.25">
      <c r="A5511" t="s">
        <v>68</v>
      </c>
      <c r="B5511" t="s">
        <v>56</v>
      </c>
      <c r="C5511" t="s">
        <v>81</v>
      </c>
      <c r="D5511" t="s">
        <v>11</v>
      </c>
      <c r="E5511" t="s">
        <v>6</v>
      </c>
      <c r="F5511" s="19">
        <v>0.45833333333333298</v>
      </c>
      <c r="G5511" s="25">
        <v>11</v>
      </c>
      <c r="H5511" s="19" t="str">
        <f t="shared" si="98"/>
        <v>Great Bridge Bridge Toward Va Beach Summer Saturday 11</v>
      </c>
      <c r="I5511" s="14">
        <f>+GB!H18</f>
        <v>1688.3495481595717</v>
      </c>
    </row>
    <row r="5512" spans="1:9" x14ac:dyDescent="0.25">
      <c r="A5512" t="s">
        <v>68</v>
      </c>
      <c r="B5512" t="s">
        <v>56</v>
      </c>
      <c r="C5512" t="s">
        <v>81</v>
      </c>
      <c r="D5512" t="s">
        <v>11</v>
      </c>
      <c r="E5512" t="s">
        <v>6</v>
      </c>
      <c r="F5512" s="19">
        <v>0.5</v>
      </c>
      <c r="G5512" s="25">
        <v>12</v>
      </c>
      <c r="H5512" s="19" t="str">
        <f t="shared" si="98"/>
        <v>Great Bridge Bridge Toward Va Beach Summer Saturday 12</v>
      </c>
      <c r="I5512" s="11">
        <f>+GB!H19</f>
        <v>1800.7849880639799</v>
      </c>
    </row>
    <row r="5513" spans="1:9" x14ac:dyDescent="0.25">
      <c r="A5513" t="s">
        <v>68</v>
      </c>
      <c r="B5513" t="s">
        <v>56</v>
      </c>
      <c r="C5513" t="s">
        <v>81</v>
      </c>
      <c r="D5513" t="s">
        <v>11</v>
      </c>
      <c r="E5513" t="s">
        <v>6</v>
      </c>
      <c r="F5513" s="19">
        <v>0.54166666666666696</v>
      </c>
      <c r="G5513" s="25">
        <v>13</v>
      </c>
      <c r="H5513" s="19" t="str">
        <f t="shared" si="98"/>
        <v>Great Bridge Bridge Toward Va Beach Summer Saturday 13</v>
      </c>
      <c r="I5513" s="14">
        <f>+GB!H20</f>
        <v>1467.2482034493814</v>
      </c>
    </row>
    <row r="5514" spans="1:9" x14ac:dyDescent="0.25">
      <c r="A5514" t="s">
        <v>68</v>
      </c>
      <c r="B5514" t="s">
        <v>56</v>
      </c>
      <c r="C5514" t="s">
        <v>81</v>
      </c>
      <c r="D5514" t="s">
        <v>11</v>
      </c>
      <c r="E5514" t="s">
        <v>6</v>
      </c>
      <c r="F5514" s="19">
        <v>0.58333333333333304</v>
      </c>
      <c r="G5514" s="25">
        <v>14</v>
      </c>
      <c r="H5514" s="19" t="str">
        <f t="shared" si="98"/>
        <v>Great Bridge Bridge Toward Va Beach Summer Saturday 14</v>
      </c>
      <c r="I5514" s="11">
        <f>+GB!H21</f>
        <v>1214.5739093400668</v>
      </c>
    </row>
    <row r="5515" spans="1:9" x14ac:dyDescent="0.25">
      <c r="A5515" t="s">
        <v>68</v>
      </c>
      <c r="B5515" t="s">
        <v>56</v>
      </c>
      <c r="C5515" t="s">
        <v>81</v>
      </c>
      <c r="D5515" t="s">
        <v>11</v>
      </c>
      <c r="E5515" t="s">
        <v>6</v>
      </c>
      <c r="F5515" s="19">
        <v>0.625</v>
      </c>
      <c r="G5515" s="25">
        <v>15</v>
      </c>
      <c r="H5515" s="19" t="str">
        <f t="shared" si="98"/>
        <v>Great Bridge Bridge Toward Va Beach Summer Saturday 15</v>
      </c>
      <c r="I5515" s="14">
        <f>+GB!H22</f>
        <v>1073.9134597974578</v>
      </c>
    </row>
    <row r="5516" spans="1:9" x14ac:dyDescent="0.25">
      <c r="A5516" t="s">
        <v>68</v>
      </c>
      <c r="B5516" t="s">
        <v>56</v>
      </c>
      <c r="C5516" t="s">
        <v>81</v>
      </c>
      <c r="D5516" t="s">
        <v>11</v>
      </c>
      <c r="E5516" t="s">
        <v>6</v>
      </c>
      <c r="F5516" s="19">
        <v>0.66666666666666696</v>
      </c>
      <c r="G5516" s="25">
        <v>16</v>
      </c>
      <c r="H5516" s="19" t="str">
        <f t="shared" si="98"/>
        <v>Great Bridge Bridge Toward Va Beach Summer Saturday 16</v>
      </c>
      <c r="I5516" s="11">
        <f>+GB!H23</f>
        <v>970.52616107347581</v>
      </c>
    </row>
    <row r="5517" spans="1:9" x14ac:dyDescent="0.25">
      <c r="A5517" t="s">
        <v>68</v>
      </c>
      <c r="B5517" t="s">
        <v>56</v>
      </c>
      <c r="C5517" t="s">
        <v>81</v>
      </c>
      <c r="D5517" t="s">
        <v>11</v>
      </c>
      <c r="E5517" t="s">
        <v>6</v>
      </c>
      <c r="F5517" s="19">
        <v>0.70833333333333304</v>
      </c>
      <c r="G5517" s="25">
        <v>17</v>
      </c>
      <c r="H5517" s="19" t="str">
        <f t="shared" si="98"/>
        <v>Great Bridge Bridge Toward Va Beach Summer Saturday 17</v>
      </c>
      <c r="I5517" s="14">
        <f>+GB!H24</f>
        <v>1023.234730121457</v>
      </c>
    </row>
    <row r="5518" spans="1:9" x14ac:dyDescent="0.25">
      <c r="A5518" t="s">
        <v>68</v>
      </c>
      <c r="B5518" t="s">
        <v>56</v>
      </c>
      <c r="C5518" t="s">
        <v>81</v>
      </c>
      <c r="D5518" t="s">
        <v>11</v>
      </c>
      <c r="E5518" t="s">
        <v>6</v>
      </c>
      <c r="F5518" s="19">
        <v>0.75</v>
      </c>
      <c r="G5518" s="25">
        <v>18</v>
      </c>
      <c r="H5518" s="19" t="str">
        <f t="shared" si="98"/>
        <v>Great Bridge Bridge Toward Va Beach Summer Saturday 18</v>
      </c>
      <c r="I5518" s="11">
        <f>+GB!H25</f>
        <v>940.18535261382272</v>
      </c>
    </row>
    <row r="5519" spans="1:9" x14ac:dyDescent="0.25">
      <c r="A5519" t="s">
        <v>68</v>
      </c>
      <c r="B5519" t="s">
        <v>56</v>
      </c>
      <c r="C5519" t="s">
        <v>81</v>
      </c>
      <c r="D5519" t="s">
        <v>11</v>
      </c>
      <c r="E5519" t="s">
        <v>6</v>
      </c>
      <c r="F5519" s="19">
        <v>0.79166666666666696</v>
      </c>
      <c r="G5519" s="25">
        <v>19</v>
      </c>
      <c r="H5519" s="19" t="str">
        <f t="shared" si="98"/>
        <v>Great Bridge Bridge Toward Va Beach Summer Saturday 19</v>
      </c>
      <c r="I5519" s="14">
        <f>+GB!H26</f>
        <v>793.51874013364989</v>
      </c>
    </row>
    <row r="5520" spans="1:9" x14ac:dyDescent="0.25">
      <c r="A5520" t="s">
        <v>68</v>
      </c>
      <c r="B5520" t="s">
        <v>56</v>
      </c>
      <c r="C5520" t="s">
        <v>81</v>
      </c>
      <c r="D5520" t="s">
        <v>11</v>
      </c>
      <c r="E5520" t="s">
        <v>6</v>
      </c>
      <c r="F5520" s="19">
        <v>0.83333333333333304</v>
      </c>
      <c r="G5520" s="25">
        <v>20</v>
      </c>
      <c r="H5520" s="19" t="str">
        <f t="shared" si="98"/>
        <v>Great Bridge Bridge Toward Va Beach Summer Saturday 20</v>
      </c>
      <c r="I5520" s="11">
        <f>+GB!H27</f>
        <v>750.27352936197826</v>
      </c>
    </row>
    <row r="5521" spans="1:9" x14ac:dyDescent="0.25">
      <c r="A5521" t="s">
        <v>68</v>
      </c>
      <c r="B5521" t="s">
        <v>56</v>
      </c>
      <c r="C5521" t="s">
        <v>81</v>
      </c>
      <c r="D5521" t="s">
        <v>11</v>
      </c>
      <c r="E5521" t="s">
        <v>6</v>
      </c>
      <c r="F5521" s="19">
        <v>0.875</v>
      </c>
      <c r="G5521" s="25">
        <v>21</v>
      </c>
      <c r="H5521" s="19" t="str">
        <f t="shared" si="98"/>
        <v>Great Bridge Bridge Toward Va Beach Summer Saturday 21</v>
      </c>
      <c r="I5521" s="14">
        <f>+GB!H28</f>
        <v>571.59276323535141</v>
      </c>
    </row>
    <row r="5522" spans="1:9" x14ac:dyDescent="0.25">
      <c r="A5522" t="s">
        <v>68</v>
      </c>
      <c r="B5522" t="s">
        <v>56</v>
      </c>
      <c r="C5522" t="s">
        <v>81</v>
      </c>
      <c r="D5522" t="s">
        <v>11</v>
      </c>
      <c r="E5522" t="s">
        <v>6</v>
      </c>
      <c r="F5522" s="19">
        <v>0.91666666666666696</v>
      </c>
      <c r="G5522" s="25">
        <v>22</v>
      </c>
      <c r="H5522" s="19" t="str">
        <f t="shared" si="98"/>
        <v>Great Bridge Bridge Toward Va Beach Summer Saturday 22</v>
      </c>
      <c r="I5522" s="11">
        <f>+GB!H29</f>
        <v>371.1795510308728</v>
      </c>
    </row>
    <row r="5523" spans="1:9" ht="15.75" thickBot="1" x14ac:dyDescent="0.3">
      <c r="A5523" t="s">
        <v>68</v>
      </c>
      <c r="B5523" t="s">
        <v>56</v>
      </c>
      <c r="C5523" t="s">
        <v>81</v>
      </c>
      <c r="D5523" t="s">
        <v>11</v>
      </c>
      <c r="E5523" t="s">
        <v>6</v>
      </c>
      <c r="F5523" s="19">
        <v>0.95833333333333304</v>
      </c>
      <c r="G5523" s="25">
        <v>23</v>
      </c>
      <c r="H5523" s="19" t="str">
        <f t="shared" si="98"/>
        <v>Great Bridge Bridge Toward Va Beach Summer Saturday 23</v>
      </c>
      <c r="I5523" s="16">
        <f>+GB!H30</f>
        <v>208.3950782941919</v>
      </c>
    </row>
    <row r="5524" spans="1:9" x14ac:dyDescent="0.25">
      <c r="A5524" t="s">
        <v>68</v>
      </c>
      <c r="B5524" t="s">
        <v>56</v>
      </c>
      <c r="C5524" t="s">
        <v>81</v>
      </c>
      <c r="D5524" t="s">
        <v>11</v>
      </c>
      <c r="E5524" t="s">
        <v>7</v>
      </c>
      <c r="F5524" s="19">
        <v>0</v>
      </c>
      <c r="G5524" s="25">
        <v>0</v>
      </c>
      <c r="H5524" s="19" t="str">
        <f t="shared" si="98"/>
        <v>Great Bridge Bridge Toward Va Beach Summer Sunday 0</v>
      </c>
      <c r="I5524" s="13">
        <f>+GB!I7</f>
        <v>114.75137234358697</v>
      </c>
    </row>
    <row r="5525" spans="1:9" x14ac:dyDescent="0.25">
      <c r="A5525" t="s">
        <v>68</v>
      </c>
      <c r="B5525" t="s">
        <v>56</v>
      </c>
      <c r="C5525" t="s">
        <v>81</v>
      </c>
      <c r="D5525" t="s">
        <v>11</v>
      </c>
      <c r="E5525" t="s">
        <v>7</v>
      </c>
      <c r="F5525" s="19">
        <v>4.1666666666666664E-2</v>
      </c>
      <c r="G5525" s="25">
        <v>1</v>
      </c>
      <c r="H5525" s="19" t="str">
        <f t="shared" si="98"/>
        <v>Great Bridge Bridge Toward Va Beach Summer Sunday 1</v>
      </c>
      <c r="I5525" s="15">
        <f>+GB!I8</f>
        <v>60.715704260230389</v>
      </c>
    </row>
    <row r="5526" spans="1:9" x14ac:dyDescent="0.25">
      <c r="A5526" t="s">
        <v>68</v>
      </c>
      <c r="B5526" t="s">
        <v>56</v>
      </c>
      <c r="C5526" t="s">
        <v>81</v>
      </c>
      <c r="D5526" t="s">
        <v>11</v>
      </c>
      <c r="E5526" t="s">
        <v>7</v>
      </c>
      <c r="F5526" s="19">
        <v>8.3333333333333329E-2</v>
      </c>
      <c r="G5526" s="25">
        <v>2</v>
      </c>
      <c r="H5526" s="19" t="str">
        <f t="shared" si="98"/>
        <v>Great Bridge Bridge Toward Va Beach Summer Sunday 2</v>
      </c>
      <c r="I5526" s="13">
        <f>+GB!I9</f>
        <v>41.007217410960294</v>
      </c>
    </row>
    <row r="5527" spans="1:9" x14ac:dyDescent="0.25">
      <c r="A5527" t="s">
        <v>68</v>
      </c>
      <c r="B5527" t="s">
        <v>56</v>
      </c>
      <c r="C5527" t="s">
        <v>81</v>
      </c>
      <c r="D5527" t="s">
        <v>11</v>
      </c>
      <c r="E5527" t="s">
        <v>7</v>
      </c>
      <c r="F5527" s="19">
        <v>0.125</v>
      </c>
      <c r="G5527" s="25">
        <v>3</v>
      </c>
      <c r="H5527" s="19" t="str">
        <f t="shared" si="98"/>
        <v>Great Bridge Bridge Toward Va Beach Summer Sunday 3</v>
      </c>
      <c r="I5527" s="15">
        <f>+GB!I10</f>
        <v>29.339583312617414</v>
      </c>
    </row>
    <row r="5528" spans="1:9" x14ac:dyDescent="0.25">
      <c r="A5528" t="s">
        <v>68</v>
      </c>
      <c r="B5528" t="s">
        <v>56</v>
      </c>
      <c r="C5528" t="s">
        <v>81</v>
      </c>
      <c r="D5528" t="s">
        <v>11</v>
      </c>
      <c r="E5528" t="s">
        <v>7</v>
      </c>
      <c r="F5528" s="19">
        <v>0.16666666666666699</v>
      </c>
      <c r="G5528" s="25">
        <v>4</v>
      </c>
      <c r="H5528" s="19" t="str">
        <f t="shared" si="98"/>
        <v>Great Bridge Bridge Toward Va Beach Summer Sunday 4</v>
      </c>
      <c r="I5528" s="13">
        <f>+GB!I11</f>
        <v>41.990478830935515</v>
      </c>
    </row>
    <row r="5529" spans="1:9" x14ac:dyDescent="0.25">
      <c r="A5529" t="s">
        <v>68</v>
      </c>
      <c r="B5529" t="s">
        <v>56</v>
      </c>
      <c r="C5529" t="s">
        <v>81</v>
      </c>
      <c r="D5529" t="s">
        <v>11</v>
      </c>
      <c r="E5529" t="s">
        <v>7</v>
      </c>
      <c r="F5529" s="19">
        <v>0.20833333333333301</v>
      </c>
      <c r="G5529" s="25">
        <v>5</v>
      </c>
      <c r="H5529" s="19" t="str">
        <f t="shared" si="98"/>
        <v>Great Bridge Bridge Toward Va Beach Summer Sunday 5</v>
      </c>
      <c r="I5529" s="15">
        <f>+GB!I12</f>
        <v>86.190409115720954</v>
      </c>
    </row>
    <row r="5530" spans="1:9" x14ac:dyDescent="0.25">
      <c r="A5530" t="s">
        <v>68</v>
      </c>
      <c r="B5530" t="s">
        <v>56</v>
      </c>
      <c r="C5530" t="s">
        <v>81</v>
      </c>
      <c r="D5530" t="s">
        <v>11</v>
      </c>
      <c r="E5530" t="s">
        <v>7</v>
      </c>
      <c r="F5530" s="19">
        <v>0.25</v>
      </c>
      <c r="G5530" s="25">
        <v>6</v>
      </c>
      <c r="H5530" s="19" t="str">
        <f t="shared" si="98"/>
        <v>Great Bridge Bridge Toward Va Beach Summer Sunday 6</v>
      </c>
      <c r="I5530" s="13">
        <f>+GB!I13</f>
        <v>246.45804699688011</v>
      </c>
    </row>
    <row r="5531" spans="1:9" x14ac:dyDescent="0.25">
      <c r="A5531" t="s">
        <v>68</v>
      </c>
      <c r="B5531" t="s">
        <v>56</v>
      </c>
      <c r="C5531" t="s">
        <v>81</v>
      </c>
      <c r="D5531" t="s">
        <v>11</v>
      </c>
      <c r="E5531" t="s">
        <v>7</v>
      </c>
      <c r="F5531" s="19">
        <v>0.29166666666666702</v>
      </c>
      <c r="G5531" s="25">
        <v>7</v>
      </c>
      <c r="H5531" s="19" t="str">
        <f t="shared" si="98"/>
        <v>Great Bridge Bridge Toward Va Beach Summer Sunday 7</v>
      </c>
      <c r="I5531" s="15">
        <f>+GB!I14</f>
        <v>547.10173226340066</v>
      </c>
    </row>
    <row r="5532" spans="1:9" x14ac:dyDescent="0.25">
      <c r="A5532" t="s">
        <v>68</v>
      </c>
      <c r="B5532" t="s">
        <v>56</v>
      </c>
      <c r="C5532" t="s">
        <v>81</v>
      </c>
      <c r="D5532" t="s">
        <v>11</v>
      </c>
      <c r="E5532" t="s">
        <v>7</v>
      </c>
      <c r="F5532" s="19">
        <v>0.33333333333333298</v>
      </c>
      <c r="G5532" s="25">
        <v>8</v>
      </c>
      <c r="H5532" s="19" t="str">
        <f t="shared" si="98"/>
        <v>Great Bridge Bridge Toward Va Beach Summer Sunday 8</v>
      </c>
      <c r="I5532" s="13">
        <f>+GB!I15</f>
        <v>693.23483159920431</v>
      </c>
    </row>
    <row r="5533" spans="1:9" x14ac:dyDescent="0.25">
      <c r="A5533" t="s">
        <v>68</v>
      </c>
      <c r="B5533" t="s">
        <v>56</v>
      </c>
      <c r="C5533" t="s">
        <v>81</v>
      </c>
      <c r="D5533" t="s">
        <v>11</v>
      </c>
      <c r="E5533" t="s">
        <v>7</v>
      </c>
      <c r="F5533" s="19">
        <v>0.375</v>
      </c>
      <c r="G5533" s="25">
        <v>9</v>
      </c>
      <c r="H5533" s="19" t="str">
        <f t="shared" si="98"/>
        <v>Great Bridge Bridge Toward Va Beach Summer Sunday 9</v>
      </c>
      <c r="I5533" s="15">
        <f>+GB!I16</f>
        <v>1032.6148421871717</v>
      </c>
    </row>
    <row r="5534" spans="1:9" x14ac:dyDescent="0.25">
      <c r="A5534" t="s">
        <v>68</v>
      </c>
      <c r="B5534" t="s">
        <v>56</v>
      </c>
      <c r="C5534" t="s">
        <v>81</v>
      </c>
      <c r="D5534" t="s">
        <v>11</v>
      </c>
      <c r="E5534" t="s">
        <v>7</v>
      </c>
      <c r="F5534" s="19">
        <v>0.41666666666666702</v>
      </c>
      <c r="G5534" s="25">
        <v>10</v>
      </c>
      <c r="H5534" s="19" t="str">
        <f t="shared" si="98"/>
        <v>Great Bridge Bridge Toward Va Beach Summer Sunday 10</v>
      </c>
      <c r="I5534" s="13">
        <f>+GB!I17</f>
        <v>1377.2613841262646</v>
      </c>
    </row>
    <row r="5535" spans="1:9" x14ac:dyDescent="0.25">
      <c r="A5535" t="s">
        <v>68</v>
      </c>
      <c r="B5535" t="s">
        <v>56</v>
      </c>
      <c r="C5535" t="s">
        <v>81</v>
      </c>
      <c r="D5535" t="s">
        <v>11</v>
      </c>
      <c r="E5535" t="s">
        <v>7</v>
      </c>
      <c r="F5535" s="19">
        <v>0.45833333333333298</v>
      </c>
      <c r="G5535" s="25">
        <v>11</v>
      </c>
      <c r="H5535" s="19" t="str">
        <f t="shared" si="98"/>
        <v>Great Bridge Bridge Toward Va Beach Summer Sunday 11</v>
      </c>
      <c r="I5535" s="15">
        <f>+GB!I18</f>
        <v>1486.5351637709789</v>
      </c>
    </row>
    <row r="5536" spans="1:9" x14ac:dyDescent="0.25">
      <c r="A5536" t="s">
        <v>68</v>
      </c>
      <c r="B5536" t="s">
        <v>56</v>
      </c>
      <c r="C5536" t="s">
        <v>81</v>
      </c>
      <c r="D5536" t="s">
        <v>11</v>
      </c>
      <c r="E5536" t="s">
        <v>7</v>
      </c>
      <c r="F5536" s="19">
        <v>0.5</v>
      </c>
      <c r="G5536" s="25">
        <v>12</v>
      </c>
      <c r="H5536" s="19" t="str">
        <f t="shared" si="98"/>
        <v>Great Bridge Bridge Toward Va Beach Summer Sunday 12</v>
      </c>
      <c r="I5536" s="13">
        <f>+GB!I19</f>
        <v>1683.7528245874041</v>
      </c>
    </row>
    <row r="5537" spans="1:9" x14ac:dyDescent="0.25">
      <c r="A5537" t="s">
        <v>68</v>
      </c>
      <c r="B5537" t="s">
        <v>56</v>
      </c>
      <c r="C5537" t="s">
        <v>81</v>
      </c>
      <c r="D5537" t="s">
        <v>11</v>
      </c>
      <c r="E5537" t="s">
        <v>7</v>
      </c>
      <c r="F5537" s="19">
        <v>0.54166666666666696</v>
      </c>
      <c r="G5537" s="25">
        <v>13</v>
      </c>
      <c r="H5537" s="19" t="str">
        <f t="shared" si="98"/>
        <v>Great Bridge Bridge Toward Va Beach Summer Sunday 13</v>
      </c>
      <c r="I5537" s="15">
        <f>+GB!I20</f>
        <v>1373.5282077607237</v>
      </c>
    </row>
    <row r="5538" spans="1:9" x14ac:dyDescent="0.25">
      <c r="A5538" t="s">
        <v>68</v>
      </c>
      <c r="B5538" t="s">
        <v>56</v>
      </c>
      <c r="C5538" t="s">
        <v>81</v>
      </c>
      <c r="D5538" t="s">
        <v>11</v>
      </c>
      <c r="E5538" t="s">
        <v>7</v>
      </c>
      <c r="F5538" s="19">
        <v>0.58333333333333304</v>
      </c>
      <c r="G5538" s="25">
        <v>14</v>
      </c>
      <c r="H5538" s="19" t="str">
        <f t="shared" si="98"/>
        <v>Great Bridge Bridge Toward Va Beach Summer Sunday 14</v>
      </c>
      <c r="I5538" s="13">
        <f>+GB!I21</f>
        <v>1144.4575259277788</v>
      </c>
    </row>
    <row r="5539" spans="1:9" x14ac:dyDescent="0.25">
      <c r="A5539" t="s">
        <v>68</v>
      </c>
      <c r="B5539" t="s">
        <v>56</v>
      </c>
      <c r="C5539" t="s">
        <v>81</v>
      </c>
      <c r="D5539" t="s">
        <v>11</v>
      </c>
      <c r="E5539" t="s">
        <v>7</v>
      </c>
      <c r="F5539" s="19">
        <v>0.625</v>
      </c>
      <c r="G5539" s="25">
        <v>15</v>
      </c>
      <c r="H5539" s="19" t="str">
        <f t="shared" si="98"/>
        <v>Great Bridge Bridge Toward Va Beach Summer Sunday 15</v>
      </c>
      <c r="I5539" s="15">
        <f>+GB!I22</f>
        <v>992.88673243524136</v>
      </c>
    </row>
    <row r="5540" spans="1:9" x14ac:dyDescent="0.25">
      <c r="A5540" t="s">
        <v>68</v>
      </c>
      <c r="B5540" t="s">
        <v>56</v>
      </c>
      <c r="C5540" t="s">
        <v>81</v>
      </c>
      <c r="D5540" t="s">
        <v>11</v>
      </c>
      <c r="E5540" t="s">
        <v>7</v>
      </c>
      <c r="F5540" s="19">
        <v>0.66666666666666696</v>
      </c>
      <c r="G5540" s="25">
        <v>16</v>
      </c>
      <c r="H5540" s="19" t="str">
        <f t="shared" si="98"/>
        <v>Great Bridge Bridge Toward Va Beach Summer Sunday 16</v>
      </c>
      <c r="I5540" s="13">
        <f>+GB!I23</f>
        <v>921.15852480816557</v>
      </c>
    </row>
    <row r="5541" spans="1:9" x14ac:dyDescent="0.25">
      <c r="A5541" t="s">
        <v>68</v>
      </c>
      <c r="B5541" t="s">
        <v>56</v>
      </c>
      <c r="C5541" t="s">
        <v>81</v>
      </c>
      <c r="D5541" t="s">
        <v>11</v>
      </c>
      <c r="E5541" t="s">
        <v>7</v>
      </c>
      <c r="F5541" s="19">
        <v>0.70833333333333304</v>
      </c>
      <c r="G5541" s="25">
        <v>17</v>
      </c>
      <c r="H5541" s="19" t="str">
        <f t="shared" si="98"/>
        <v>Great Bridge Bridge Toward Va Beach Summer Sunday 17</v>
      </c>
      <c r="I5541" s="15">
        <f>+GB!I24</f>
        <v>941.8794941770692</v>
      </c>
    </row>
    <row r="5542" spans="1:9" x14ac:dyDescent="0.25">
      <c r="A5542" t="s">
        <v>68</v>
      </c>
      <c r="B5542" t="s">
        <v>56</v>
      </c>
      <c r="C5542" t="s">
        <v>81</v>
      </c>
      <c r="D5542" t="s">
        <v>11</v>
      </c>
      <c r="E5542" t="s">
        <v>7</v>
      </c>
      <c r="F5542" s="19">
        <v>0.75</v>
      </c>
      <c r="G5542" s="25">
        <v>18</v>
      </c>
      <c r="H5542" s="19" t="str">
        <f t="shared" si="98"/>
        <v>Great Bridge Bridge Toward Va Beach Summer Sunday 18</v>
      </c>
      <c r="I5542" s="13">
        <f>+GB!I25</f>
        <v>846.43183092892184</v>
      </c>
    </row>
    <row r="5543" spans="1:9" x14ac:dyDescent="0.25">
      <c r="A5543" t="s">
        <v>68</v>
      </c>
      <c r="B5543" t="s">
        <v>56</v>
      </c>
      <c r="C5543" t="s">
        <v>81</v>
      </c>
      <c r="D5543" t="s">
        <v>11</v>
      </c>
      <c r="E5543" t="s">
        <v>7</v>
      </c>
      <c r="F5543" s="19">
        <v>0.79166666666666696</v>
      </c>
      <c r="G5543" s="25">
        <v>19</v>
      </c>
      <c r="H5543" s="19" t="str">
        <f t="shared" si="98"/>
        <v>Great Bridge Bridge Toward Va Beach Summer Sunday 19</v>
      </c>
      <c r="I5543" s="15">
        <f>+GB!I26</f>
        <v>710.34695750669891</v>
      </c>
    </row>
    <row r="5544" spans="1:9" x14ac:dyDescent="0.25">
      <c r="A5544" t="s">
        <v>68</v>
      </c>
      <c r="B5544" t="s">
        <v>56</v>
      </c>
      <c r="C5544" t="s">
        <v>81</v>
      </c>
      <c r="D5544" t="s">
        <v>11</v>
      </c>
      <c r="E5544" t="s">
        <v>7</v>
      </c>
      <c r="F5544" s="19">
        <v>0.83333333333333304</v>
      </c>
      <c r="G5544" s="25">
        <v>20</v>
      </c>
      <c r="H5544" s="19" t="str">
        <f t="shared" si="98"/>
        <v>Great Bridge Bridge Toward Va Beach Summer Sunday 20</v>
      </c>
      <c r="I5544" s="13">
        <f>+GB!I27</f>
        <v>626.28383472918347</v>
      </c>
    </row>
    <row r="5545" spans="1:9" x14ac:dyDescent="0.25">
      <c r="A5545" t="s">
        <v>68</v>
      </c>
      <c r="B5545" t="s">
        <v>56</v>
      </c>
      <c r="C5545" t="s">
        <v>81</v>
      </c>
      <c r="D5545" t="s">
        <v>11</v>
      </c>
      <c r="E5545" t="s">
        <v>7</v>
      </c>
      <c r="F5545" s="19">
        <v>0.875</v>
      </c>
      <c r="G5545" s="25">
        <v>21</v>
      </c>
      <c r="H5545" s="19" t="str">
        <f t="shared" si="98"/>
        <v>Great Bridge Bridge Toward Va Beach Summer Sunday 21</v>
      </c>
      <c r="I5545" s="15">
        <f>+GB!I28</f>
        <v>422.24916573956341</v>
      </c>
    </row>
    <row r="5546" spans="1:9" x14ac:dyDescent="0.25">
      <c r="A5546" t="s">
        <v>68</v>
      </c>
      <c r="B5546" t="s">
        <v>56</v>
      </c>
      <c r="C5546" t="s">
        <v>81</v>
      </c>
      <c r="D5546" t="s">
        <v>11</v>
      </c>
      <c r="E5546" t="s">
        <v>7</v>
      </c>
      <c r="F5546" s="19">
        <v>0.91666666666666696</v>
      </c>
      <c r="G5546" s="25">
        <v>22</v>
      </c>
      <c r="H5546" s="19" t="str">
        <f t="shared" si="98"/>
        <v>Great Bridge Bridge Toward Va Beach Summer Sunday 22</v>
      </c>
      <c r="I5546" s="13">
        <f>+GB!I29</f>
        <v>260.58540342494115</v>
      </c>
    </row>
    <row r="5547" spans="1:9" ht="15.75" thickBot="1" x14ac:dyDescent="0.3">
      <c r="A5547" s="29" t="s">
        <v>68</v>
      </c>
      <c r="B5547" s="29" t="s">
        <v>56</v>
      </c>
      <c r="C5547" s="29" t="s">
        <v>81</v>
      </c>
      <c r="D5547" s="29" t="s">
        <v>11</v>
      </c>
      <c r="E5547" s="29" t="s">
        <v>7</v>
      </c>
      <c r="F5547" s="30">
        <v>0.95833333333333304</v>
      </c>
      <c r="G5547" s="31">
        <v>23</v>
      </c>
      <c r="H5547" s="32" t="str">
        <f t="shared" si="98"/>
        <v>Great Bridge Bridge Toward Va Beach Summer Sunday 23</v>
      </c>
      <c r="I5547" s="17">
        <f>+GB!I30</f>
        <v>142.196579324358</v>
      </c>
    </row>
    <row r="5548" spans="1:9" x14ac:dyDescent="0.25">
      <c r="A5548" t="s">
        <v>68</v>
      </c>
      <c r="B5548" t="s">
        <v>56</v>
      </c>
      <c r="C5548" t="s">
        <v>81</v>
      </c>
      <c r="D5548" t="s">
        <v>12</v>
      </c>
      <c r="E5548" t="s">
        <v>1</v>
      </c>
      <c r="F5548" s="19">
        <v>0</v>
      </c>
      <c r="G5548" s="25">
        <v>0</v>
      </c>
      <c r="H5548" s="19" t="str">
        <f t="shared" si="98"/>
        <v>Great Bridge Bridge Toward Va Beach Non-Summer Monday 0</v>
      </c>
      <c r="I5548" s="11">
        <f>+GB!C32</f>
        <v>57.464310017891833</v>
      </c>
    </row>
    <row r="5549" spans="1:9" x14ac:dyDescent="0.25">
      <c r="A5549" t="s">
        <v>68</v>
      </c>
      <c r="B5549" t="s">
        <v>56</v>
      </c>
      <c r="C5549" t="s">
        <v>81</v>
      </c>
      <c r="D5549" t="s">
        <v>12</v>
      </c>
      <c r="E5549" t="s">
        <v>1</v>
      </c>
      <c r="F5549" s="19">
        <v>4.1666666666666664E-2</v>
      </c>
      <c r="G5549" s="25">
        <v>1</v>
      </c>
      <c r="H5549" s="19" t="str">
        <f t="shared" si="98"/>
        <v>Great Bridge Bridge Toward Va Beach Non-Summer Monday 1</v>
      </c>
      <c r="I5549" s="14">
        <f>+GB!C33</f>
        <v>26.640686016477122</v>
      </c>
    </row>
    <row r="5550" spans="1:9" x14ac:dyDescent="0.25">
      <c r="A5550" t="s">
        <v>68</v>
      </c>
      <c r="B5550" t="s">
        <v>56</v>
      </c>
      <c r="C5550" t="s">
        <v>81</v>
      </c>
      <c r="D5550" t="s">
        <v>12</v>
      </c>
      <c r="E5550" t="s">
        <v>1</v>
      </c>
      <c r="F5550" s="19">
        <v>8.3333333333333329E-2</v>
      </c>
      <c r="G5550" s="25">
        <v>2</v>
      </c>
      <c r="H5550" s="19" t="str">
        <f t="shared" si="98"/>
        <v>Great Bridge Bridge Toward Va Beach Non-Summer Monday 2</v>
      </c>
      <c r="I5550" s="11">
        <f>+GB!C34</f>
        <v>18.415154693235447</v>
      </c>
    </row>
    <row r="5551" spans="1:9" x14ac:dyDescent="0.25">
      <c r="A5551" t="s">
        <v>68</v>
      </c>
      <c r="B5551" t="s">
        <v>56</v>
      </c>
      <c r="C5551" t="s">
        <v>81</v>
      </c>
      <c r="D5551" t="s">
        <v>12</v>
      </c>
      <c r="E5551" t="s">
        <v>1</v>
      </c>
      <c r="F5551" s="19">
        <v>0.125</v>
      </c>
      <c r="G5551" s="25">
        <v>3</v>
      </c>
      <c r="H5551" s="19" t="str">
        <f t="shared" si="98"/>
        <v>Great Bridge Bridge Toward Va Beach Non-Summer Monday 3</v>
      </c>
      <c r="I5551" s="14">
        <f>+GB!C35</f>
        <v>26.018727915194351</v>
      </c>
    </row>
    <row r="5552" spans="1:9" x14ac:dyDescent="0.25">
      <c r="A5552" t="s">
        <v>68</v>
      </c>
      <c r="B5552" t="s">
        <v>56</v>
      </c>
      <c r="C5552" t="s">
        <v>81</v>
      </c>
      <c r="D5552" t="s">
        <v>12</v>
      </c>
      <c r="E5552" t="s">
        <v>1</v>
      </c>
      <c r="F5552" s="19">
        <v>0.16666666666666699</v>
      </c>
      <c r="G5552" s="25">
        <v>4</v>
      </c>
      <c r="H5552" s="19" t="str">
        <f t="shared" si="98"/>
        <v>Great Bridge Bridge Toward Va Beach Non-Summer Monday 4</v>
      </c>
      <c r="I5552" s="11">
        <f>+GB!C36</f>
        <v>94.606035090994922</v>
      </c>
    </row>
    <row r="5553" spans="1:9" x14ac:dyDescent="0.25">
      <c r="A5553" t="s">
        <v>68</v>
      </c>
      <c r="B5553" t="s">
        <v>56</v>
      </c>
      <c r="C5553" t="s">
        <v>81</v>
      </c>
      <c r="D5553" t="s">
        <v>12</v>
      </c>
      <c r="E5553" t="s">
        <v>1</v>
      </c>
      <c r="F5553" s="19">
        <v>0.20833333333333301</v>
      </c>
      <c r="G5553" s="25">
        <v>5</v>
      </c>
      <c r="H5553" s="19" t="str">
        <f t="shared" si="98"/>
        <v>Great Bridge Bridge Toward Va Beach Non-Summer Monday 5</v>
      </c>
      <c r="I5553" s="14">
        <f>+GB!C37</f>
        <v>289.88731649707438</v>
      </c>
    </row>
    <row r="5554" spans="1:9" x14ac:dyDescent="0.25">
      <c r="A5554" t="s">
        <v>68</v>
      </c>
      <c r="B5554" t="s">
        <v>56</v>
      </c>
      <c r="C5554" t="s">
        <v>81</v>
      </c>
      <c r="D5554" t="s">
        <v>12</v>
      </c>
      <c r="E5554" t="s">
        <v>1</v>
      </c>
      <c r="F5554" s="19">
        <v>0.25</v>
      </c>
      <c r="G5554" s="25">
        <v>6</v>
      </c>
      <c r="H5554" s="19" t="str">
        <f t="shared" si="98"/>
        <v>Great Bridge Bridge Toward Va Beach Non-Summer Monday 6</v>
      </c>
      <c r="I5554" s="11">
        <f>+GB!C38</f>
        <v>966.34051435225444</v>
      </c>
    </row>
    <row r="5555" spans="1:9" x14ac:dyDescent="0.25">
      <c r="A5555" t="s">
        <v>68</v>
      </c>
      <c r="B5555" t="s">
        <v>56</v>
      </c>
      <c r="C5555" t="s">
        <v>81</v>
      </c>
      <c r="D5555" t="s">
        <v>12</v>
      </c>
      <c r="E5555" t="s">
        <v>1</v>
      </c>
      <c r="F5555" s="19">
        <v>0.29166666666666702</v>
      </c>
      <c r="G5555" s="25">
        <v>7</v>
      </c>
      <c r="H5555" s="19" t="str">
        <f t="shared" si="98"/>
        <v>Great Bridge Bridge Toward Va Beach Non-Summer Monday 7</v>
      </c>
      <c r="I5555" s="14">
        <f>+GB!C39</f>
        <v>1584.9732395846972</v>
      </c>
    </row>
    <row r="5556" spans="1:9" x14ac:dyDescent="0.25">
      <c r="A5556" t="s">
        <v>68</v>
      </c>
      <c r="B5556" t="s">
        <v>56</v>
      </c>
      <c r="C5556" t="s">
        <v>81</v>
      </c>
      <c r="D5556" t="s">
        <v>12</v>
      </c>
      <c r="E5556" t="s">
        <v>1</v>
      </c>
      <c r="F5556" s="19">
        <v>0.33333333333333298</v>
      </c>
      <c r="G5556" s="25">
        <v>8</v>
      </c>
      <c r="H5556" s="19" t="str">
        <f t="shared" si="98"/>
        <v>Great Bridge Bridge Toward Va Beach Non-Summer Monday 8</v>
      </c>
      <c r="I5556" s="11">
        <f>+GB!C40</f>
        <v>1316.0892830007401</v>
      </c>
    </row>
    <row r="5557" spans="1:9" x14ac:dyDescent="0.25">
      <c r="A5557" t="s">
        <v>68</v>
      </c>
      <c r="B5557" t="s">
        <v>56</v>
      </c>
      <c r="C5557" t="s">
        <v>81</v>
      </c>
      <c r="D5557" t="s">
        <v>12</v>
      </c>
      <c r="E5557" t="s">
        <v>1</v>
      </c>
      <c r="F5557" s="19">
        <v>0.375</v>
      </c>
      <c r="G5557" s="25">
        <v>9</v>
      </c>
      <c r="H5557" s="19" t="str">
        <f t="shared" si="98"/>
        <v>Great Bridge Bridge Toward Va Beach Non-Summer Monday 9</v>
      </c>
      <c r="I5557" s="14">
        <f>+GB!C41</f>
        <v>1113.2547687784079</v>
      </c>
    </row>
    <row r="5558" spans="1:9" x14ac:dyDescent="0.25">
      <c r="A5558" t="s">
        <v>68</v>
      </c>
      <c r="B5558" t="s">
        <v>56</v>
      </c>
      <c r="C5558" t="s">
        <v>81</v>
      </c>
      <c r="D5558" t="s">
        <v>12</v>
      </c>
      <c r="E5558" t="s">
        <v>1</v>
      </c>
      <c r="F5558" s="19">
        <v>0.41666666666666702</v>
      </c>
      <c r="G5558" s="25">
        <v>10</v>
      </c>
      <c r="H5558" s="19" t="str">
        <f t="shared" si="98"/>
        <v>Great Bridge Bridge Toward Va Beach Non-Summer Monday 10</v>
      </c>
      <c r="I5558" s="11">
        <f>+GB!C42</f>
        <v>1135.8422814569553</v>
      </c>
    </row>
    <row r="5559" spans="1:9" x14ac:dyDescent="0.25">
      <c r="A5559" t="s">
        <v>68</v>
      </c>
      <c r="B5559" t="s">
        <v>56</v>
      </c>
      <c r="C5559" t="s">
        <v>81</v>
      </c>
      <c r="D5559" t="s">
        <v>12</v>
      </c>
      <c r="E5559" t="s">
        <v>1</v>
      </c>
      <c r="F5559" s="19">
        <v>0.45833333333333298</v>
      </c>
      <c r="G5559" s="25">
        <v>11</v>
      </c>
      <c r="H5559" s="19" t="str">
        <f t="shared" si="98"/>
        <v>Great Bridge Bridge Toward Va Beach Non-Summer Monday 11</v>
      </c>
      <c r="I5559" s="14">
        <f>+GB!C43</f>
        <v>1173.4640987166019</v>
      </c>
    </row>
    <row r="5560" spans="1:9" x14ac:dyDescent="0.25">
      <c r="A5560" t="s">
        <v>68</v>
      </c>
      <c r="B5560" t="s">
        <v>56</v>
      </c>
      <c r="C5560" t="s">
        <v>81</v>
      </c>
      <c r="D5560" t="s">
        <v>12</v>
      </c>
      <c r="E5560" t="s">
        <v>1</v>
      </c>
      <c r="F5560" s="19">
        <v>0.5</v>
      </c>
      <c r="G5560" s="25">
        <v>12</v>
      </c>
      <c r="H5560" s="19" t="str">
        <f t="shared" si="98"/>
        <v>Great Bridge Bridge Toward Va Beach Non-Summer Monday 12</v>
      </c>
      <c r="I5560" s="11">
        <f>+GB!C44</f>
        <v>1278.2682932742628</v>
      </c>
    </row>
    <row r="5561" spans="1:9" x14ac:dyDescent="0.25">
      <c r="A5561" t="s">
        <v>68</v>
      </c>
      <c r="B5561" t="s">
        <v>56</v>
      </c>
      <c r="C5561" t="s">
        <v>81</v>
      </c>
      <c r="D5561" t="s">
        <v>12</v>
      </c>
      <c r="E5561" t="s">
        <v>1</v>
      </c>
      <c r="F5561" s="19">
        <v>0.54166666666666696</v>
      </c>
      <c r="G5561" s="25">
        <v>13</v>
      </c>
      <c r="H5561" s="19" t="str">
        <f t="shared" si="98"/>
        <v>Great Bridge Bridge Toward Va Beach Non-Summer Monday 13</v>
      </c>
      <c r="I5561" s="14">
        <f>+GB!C45</f>
        <v>1098.8523632633066</v>
      </c>
    </row>
    <row r="5562" spans="1:9" x14ac:dyDescent="0.25">
      <c r="A5562" t="s">
        <v>68</v>
      </c>
      <c r="B5562" t="s">
        <v>56</v>
      </c>
      <c r="C5562" t="s">
        <v>81</v>
      </c>
      <c r="D5562" t="s">
        <v>12</v>
      </c>
      <c r="E5562" t="s">
        <v>1</v>
      </c>
      <c r="F5562" s="19">
        <v>0.58333333333333304</v>
      </c>
      <c r="G5562" s="25">
        <v>14</v>
      </c>
      <c r="H5562" s="19" t="str">
        <f t="shared" si="98"/>
        <v>Great Bridge Bridge Toward Va Beach Non-Summer Monday 14</v>
      </c>
      <c r="I5562" s="11">
        <f>+GB!C46</f>
        <v>1071.7974712081509</v>
      </c>
    </row>
    <row r="5563" spans="1:9" x14ac:dyDescent="0.25">
      <c r="A5563" t="s">
        <v>68</v>
      </c>
      <c r="B5563" t="s">
        <v>56</v>
      </c>
      <c r="C5563" t="s">
        <v>81</v>
      </c>
      <c r="D5563" t="s">
        <v>12</v>
      </c>
      <c r="E5563" t="s">
        <v>1</v>
      </c>
      <c r="F5563" s="19">
        <v>0.625</v>
      </c>
      <c r="G5563" s="25">
        <v>15</v>
      </c>
      <c r="H5563" s="19" t="str">
        <f t="shared" si="98"/>
        <v>Great Bridge Bridge Toward Va Beach Non-Summer Monday 15</v>
      </c>
      <c r="I5563" s="14">
        <f>+GB!C47</f>
        <v>1110.0767920356923</v>
      </c>
    </row>
    <row r="5564" spans="1:9" x14ac:dyDescent="0.25">
      <c r="A5564" t="s">
        <v>68</v>
      </c>
      <c r="B5564" t="s">
        <v>56</v>
      </c>
      <c r="C5564" t="s">
        <v>81</v>
      </c>
      <c r="D5564" t="s">
        <v>12</v>
      </c>
      <c r="E5564" t="s">
        <v>1</v>
      </c>
      <c r="F5564" s="19">
        <v>0.66666666666666696</v>
      </c>
      <c r="G5564" s="25">
        <v>16</v>
      </c>
      <c r="H5564" s="19" t="str">
        <f t="shared" si="98"/>
        <v>Great Bridge Bridge Toward Va Beach Non-Summer Monday 16</v>
      </c>
      <c r="I5564" s="11">
        <f>+GB!C48</f>
        <v>1171.3848074291461</v>
      </c>
    </row>
    <row r="5565" spans="1:9" x14ac:dyDescent="0.25">
      <c r="A5565" t="s">
        <v>68</v>
      </c>
      <c r="B5565" t="s">
        <v>56</v>
      </c>
      <c r="C5565" t="s">
        <v>81</v>
      </c>
      <c r="D5565" t="s">
        <v>12</v>
      </c>
      <c r="E5565" t="s">
        <v>1</v>
      </c>
      <c r="F5565" s="19">
        <v>0.70833333333333304</v>
      </c>
      <c r="G5565" s="25">
        <v>17</v>
      </c>
      <c r="H5565" s="19" t="str">
        <f t="shared" si="98"/>
        <v>Great Bridge Bridge Toward Va Beach Non-Summer Monday 17</v>
      </c>
      <c r="I5565" s="14">
        <f>+GB!C49</f>
        <v>1211.5467358184712</v>
      </c>
    </row>
    <row r="5566" spans="1:9" x14ac:dyDescent="0.25">
      <c r="A5566" t="s">
        <v>68</v>
      </c>
      <c r="B5566" t="s">
        <v>56</v>
      </c>
      <c r="C5566" t="s">
        <v>81</v>
      </c>
      <c r="D5566" t="s">
        <v>12</v>
      </c>
      <c r="E5566" t="s">
        <v>1</v>
      </c>
      <c r="F5566" s="19">
        <v>0.75</v>
      </c>
      <c r="G5566" s="25">
        <v>18</v>
      </c>
      <c r="H5566" s="19" t="str">
        <f t="shared" si="98"/>
        <v>Great Bridge Bridge Toward Va Beach Non-Summer Monday 18</v>
      </c>
      <c r="I5566" s="11">
        <f>+GB!C50</f>
        <v>895.94456084418505</v>
      </c>
    </row>
    <row r="5567" spans="1:9" x14ac:dyDescent="0.25">
      <c r="A5567" t="s">
        <v>68</v>
      </c>
      <c r="B5567" t="s">
        <v>56</v>
      </c>
      <c r="C5567" t="s">
        <v>81</v>
      </c>
      <c r="D5567" t="s">
        <v>12</v>
      </c>
      <c r="E5567" t="s">
        <v>1</v>
      </c>
      <c r="F5567" s="19">
        <v>0.79166666666666696</v>
      </c>
      <c r="G5567" s="25">
        <v>19</v>
      </c>
      <c r="H5567" s="19" t="str">
        <f t="shared" si="98"/>
        <v>Great Bridge Bridge Toward Va Beach Non-Summer Monday 19</v>
      </c>
      <c r="I5567" s="14">
        <f>+GB!C51</f>
        <v>582.75778265903455</v>
      </c>
    </row>
    <row r="5568" spans="1:9" x14ac:dyDescent="0.25">
      <c r="A5568" t="s">
        <v>68</v>
      </c>
      <c r="B5568" t="s">
        <v>56</v>
      </c>
      <c r="C5568" t="s">
        <v>81</v>
      </c>
      <c r="D5568" t="s">
        <v>12</v>
      </c>
      <c r="E5568" t="s">
        <v>1</v>
      </c>
      <c r="F5568" s="19">
        <v>0.83333333333333304</v>
      </c>
      <c r="G5568" s="25">
        <v>20</v>
      </c>
      <c r="H5568" s="19" t="str">
        <f t="shared" si="98"/>
        <v>Great Bridge Bridge Toward Va Beach Non-Summer Monday 20</v>
      </c>
      <c r="I5568" s="11">
        <f>+GB!C52</f>
        <v>480.87891184785241</v>
      </c>
    </row>
    <row r="5569" spans="1:9" x14ac:dyDescent="0.25">
      <c r="A5569" t="s">
        <v>68</v>
      </c>
      <c r="B5569" t="s">
        <v>56</v>
      </c>
      <c r="C5569" t="s">
        <v>81</v>
      </c>
      <c r="D5569" t="s">
        <v>12</v>
      </c>
      <c r="E5569" t="s">
        <v>1</v>
      </c>
      <c r="F5569" s="19">
        <v>0.875</v>
      </c>
      <c r="G5569" s="25">
        <v>21</v>
      </c>
      <c r="H5569" s="19" t="str">
        <f t="shared" si="98"/>
        <v>Great Bridge Bridge Toward Va Beach Non-Summer Monday 21</v>
      </c>
      <c r="I5569" s="14">
        <f>+GB!C53</f>
        <v>340.86034306796881</v>
      </c>
    </row>
    <row r="5570" spans="1:9" x14ac:dyDescent="0.25">
      <c r="A5570" t="s">
        <v>68</v>
      </c>
      <c r="B5570" t="s">
        <v>56</v>
      </c>
      <c r="C5570" t="s">
        <v>81</v>
      </c>
      <c r="D5570" t="s">
        <v>12</v>
      </c>
      <c r="E5570" t="s">
        <v>1</v>
      </c>
      <c r="F5570" s="19">
        <v>0.91666666666666696</v>
      </c>
      <c r="G5570" s="25">
        <v>22</v>
      </c>
      <c r="H5570" s="19" t="str">
        <f t="shared" si="98"/>
        <v>Great Bridge Bridge Toward Va Beach Non-Summer Monday 22</v>
      </c>
      <c r="I5570" s="11">
        <f>+GB!C54</f>
        <v>195.96730383280274</v>
      </c>
    </row>
    <row r="5571" spans="1:9" ht="15.75" thickBot="1" x14ac:dyDescent="0.3">
      <c r="A5571" t="s">
        <v>68</v>
      </c>
      <c r="B5571" t="s">
        <v>56</v>
      </c>
      <c r="C5571" t="s">
        <v>81</v>
      </c>
      <c r="D5571" t="s">
        <v>12</v>
      </c>
      <c r="E5571" t="s">
        <v>1</v>
      </c>
      <c r="F5571" s="19">
        <v>0.95833333333333304</v>
      </c>
      <c r="G5571" s="25">
        <v>23</v>
      </c>
      <c r="H5571" s="19" t="str">
        <f t="shared" si="98"/>
        <v>Great Bridge Bridge Toward Va Beach Non-Summer Monday 23</v>
      </c>
      <c r="I5571" s="16">
        <f>+GB!C55</f>
        <v>102.5135779463032</v>
      </c>
    </row>
    <row r="5572" spans="1:9" x14ac:dyDescent="0.25">
      <c r="A5572" t="s">
        <v>68</v>
      </c>
      <c r="B5572" t="s">
        <v>56</v>
      </c>
      <c r="C5572" t="s">
        <v>81</v>
      </c>
      <c r="D5572" t="s">
        <v>12</v>
      </c>
      <c r="E5572" t="s">
        <v>2</v>
      </c>
      <c r="F5572" s="19">
        <v>0</v>
      </c>
      <c r="G5572" s="25">
        <v>0</v>
      </c>
      <c r="H5572" s="19" t="str">
        <f t="shared" si="98"/>
        <v>Great Bridge Bridge Toward Va Beach Non-Summer Tuesday 0</v>
      </c>
      <c r="I5572" s="12">
        <f>+GB!D32</f>
        <v>58</v>
      </c>
    </row>
    <row r="5573" spans="1:9" x14ac:dyDescent="0.25">
      <c r="A5573" t="s">
        <v>68</v>
      </c>
      <c r="B5573" t="s">
        <v>56</v>
      </c>
      <c r="C5573" t="s">
        <v>81</v>
      </c>
      <c r="D5573" t="s">
        <v>12</v>
      </c>
      <c r="E5573" t="s">
        <v>2</v>
      </c>
      <c r="F5573" s="19">
        <v>4.1666666666666664E-2</v>
      </c>
      <c r="G5573" s="25">
        <v>1</v>
      </c>
      <c r="H5573" s="19" t="str">
        <f t="shared" ref="H5573:H5636" si="99">+CONCATENATE(A5573," ",C5573," ",D5573," ",E5573," ",G5573)</f>
        <v>Great Bridge Bridge Toward Va Beach Non-Summer Tuesday 1</v>
      </c>
      <c r="I5573" s="14">
        <f>+GB!D33</f>
        <v>24</v>
      </c>
    </row>
    <row r="5574" spans="1:9" x14ac:dyDescent="0.25">
      <c r="A5574" t="s">
        <v>68</v>
      </c>
      <c r="B5574" t="s">
        <v>56</v>
      </c>
      <c r="C5574" t="s">
        <v>81</v>
      </c>
      <c r="D5574" t="s">
        <v>12</v>
      </c>
      <c r="E5574" t="s">
        <v>2</v>
      </c>
      <c r="F5574" s="19">
        <v>8.3333333333333329E-2</v>
      </c>
      <c r="G5574" s="25">
        <v>2</v>
      </c>
      <c r="H5574" s="19" t="str">
        <f t="shared" si="99"/>
        <v>Great Bridge Bridge Toward Va Beach Non-Summer Tuesday 2</v>
      </c>
      <c r="I5574" s="12">
        <f>+GB!D34</f>
        <v>24</v>
      </c>
    </row>
    <row r="5575" spans="1:9" x14ac:dyDescent="0.25">
      <c r="A5575" t="s">
        <v>68</v>
      </c>
      <c r="B5575" t="s">
        <v>56</v>
      </c>
      <c r="C5575" t="s">
        <v>81</v>
      </c>
      <c r="D5575" t="s">
        <v>12</v>
      </c>
      <c r="E5575" t="s">
        <v>2</v>
      </c>
      <c r="F5575" s="19">
        <v>0.125</v>
      </c>
      <c r="G5575" s="25">
        <v>3</v>
      </c>
      <c r="H5575" s="19" t="str">
        <f t="shared" si="99"/>
        <v>Great Bridge Bridge Toward Va Beach Non-Summer Tuesday 3</v>
      </c>
      <c r="I5575" s="14">
        <f>+GB!D35</f>
        <v>28</v>
      </c>
    </row>
    <row r="5576" spans="1:9" x14ac:dyDescent="0.25">
      <c r="A5576" t="s">
        <v>68</v>
      </c>
      <c r="B5576" t="s">
        <v>56</v>
      </c>
      <c r="C5576" t="s">
        <v>81</v>
      </c>
      <c r="D5576" t="s">
        <v>12</v>
      </c>
      <c r="E5576" t="s">
        <v>2</v>
      </c>
      <c r="F5576" s="19">
        <v>0.16666666666666699</v>
      </c>
      <c r="G5576" s="25">
        <v>4</v>
      </c>
      <c r="H5576" s="19" t="str">
        <f t="shared" si="99"/>
        <v>Great Bridge Bridge Toward Va Beach Non-Summer Tuesday 4</v>
      </c>
      <c r="I5576" s="12">
        <f>+GB!D36</f>
        <v>88</v>
      </c>
    </row>
    <row r="5577" spans="1:9" x14ac:dyDescent="0.25">
      <c r="A5577" t="s">
        <v>68</v>
      </c>
      <c r="B5577" t="s">
        <v>56</v>
      </c>
      <c r="C5577" t="s">
        <v>81</v>
      </c>
      <c r="D5577" t="s">
        <v>12</v>
      </c>
      <c r="E5577" t="s">
        <v>2</v>
      </c>
      <c r="F5577" s="19">
        <v>0.20833333333333301</v>
      </c>
      <c r="G5577" s="25">
        <v>5</v>
      </c>
      <c r="H5577" s="19" t="str">
        <f t="shared" si="99"/>
        <v>Great Bridge Bridge Toward Va Beach Non-Summer Tuesday 5</v>
      </c>
      <c r="I5577" s="14">
        <f>+GB!D37</f>
        <v>321</v>
      </c>
    </row>
    <row r="5578" spans="1:9" x14ac:dyDescent="0.25">
      <c r="A5578" t="s">
        <v>68</v>
      </c>
      <c r="B5578" t="s">
        <v>56</v>
      </c>
      <c r="C5578" t="s">
        <v>81</v>
      </c>
      <c r="D5578" t="s">
        <v>12</v>
      </c>
      <c r="E5578" t="s">
        <v>2</v>
      </c>
      <c r="F5578" s="19">
        <v>0.25</v>
      </c>
      <c r="G5578" s="25">
        <v>6</v>
      </c>
      <c r="H5578" s="19" t="str">
        <f t="shared" si="99"/>
        <v>Great Bridge Bridge Toward Va Beach Non-Summer Tuesday 6</v>
      </c>
      <c r="I5578" s="12">
        <f>+GB!D38</f>
        <v>1085</v>
      </c>
    </row>
    <row r="5579" spans="1:9" x14ac:dyDescent="0.25">
      <c r="A5579" t="s">
        <v>68</v>
      </c>
      <c r="B5579" t="s">
        <v>56</v>
      </c>
      <c r="C5579" t="s">
        <v>81</v>
      </c>
      <c r="D5579" t="s">
        <v>12</v>
      </c>
      <c r="E5579" t="s">
        <v>2</v>
      </c>
      <c r="F5579" s="19">
        <v>0.29166666666666702</v>
      </c>
      <c r="G5579" s="25">
        <v>7</v>
      </c>
      <c r="H5579" s="19" t="str">
        <f t="shared" si="99"/>
        <v>Great Bridge Bridge Toward Va Beach Non-Summer Tuesday 7</v>
      </c>
      <c r="I5579" s="14">
        <f>+GB!D39</f>
        <v>1718</v>
      </c>
    </row>
    <row r="5580" spans="1:9" x14ac:dyDescent="0.25">
      <c r="A5580" t="s">
        <v>68</v>
      </c>
      <c r="B5580" t="s">
        <v>56</v>
      </c>
      <c r="C5580" t="s">
        <v>81</v>
      </c>
      <c r="D5580" t="s">
        <v>12</v>
      </c>
      <c r="E5580" t="s">
        <v>2</v>
      </c>
      <c r="F5580" s="19">
        <v>0.33333333333333298</v>
      </c>
      <c r="G5580" s="25">
        <v>8</v>
      </c>
      <c r="H5580" s="19" t="str">
        <f t="shared" si="99"/>
        <v>Great Bridge Bridge Toward Va Beach Non-Summer Tuesday 8</v>
      </c>
      <c r="I5580" s="12">
        <f>+GB!D40</f>
        <v>1287</v>
      </c>
    </row>
    <row r="5581" spans="1:9" x14ac:dyDescent="0.25">
      <c r="A5581" t="s">
        <v>68</v>
      </c>
      <c r="B5581" t="s">
        <v>56</v>
      </c>
      <c r="C5581" t="s">
        <v>81</v>
      </c>
      <c r="D5581" t="s">
        <v>12</v>
      </c>
      <c r="E5581" t="s">
        <v>2</v>
      </c>
      <c r="F5581" s="19">
        <v>0.375</v>
      </c>
      <c r="G5581" s="25">
        <v>9</v>
      </c>
      <c r="H5581" s="19" t="str">
        <f t="shared" si="99"/>
        <v>Great Bridge Bridge Toward Va Beach Non-Summer Tuesday 9</v>
      </c>
      <c r="I5581" s="14">
        <f>+GB!D41</f>
        <v>1236</v>
      </c>
    </row>
    <row r="5582" spans="1:9" x14ac:dyDescent="0.25">
      <c r="A5582" t="s">
        <v>68</v>
      </c>
      <c r="B5582" t="s">
        <v>56</v>
      </c>
      <c r="C5582" t="s">
        <v>81</v>
      </c>
      <c r="D5582" t="s">
        <v>12</v>
      </c>
      <c r="E5582" t="s">
        <v>2</v>
      </c>
      <c r="F5582" s="19">
        <v>0.41666666666666702</v>
      </c>
      <c r="G5582" s="25">
        <v>10</v>
      </c>
      <c r="H5582" s="19" t="str">
        <f t="shared" si="99"/>
        <v>Great Bridge Bridge Toward Va Beach Non-Summer Tuesday 10</v>
      </c>
      <c r="I5582" s="12">
        <f>+GB!D42</f>
        <v>1223</v>
      </c>
    </row>
    <row r="5583" spans="1:9" x14ac:dyDescent="0.25">
      <c r="A5583" t="s">
        <v>68</v>
      </c>
      <c r="B5583" t="s">
        <v>56</v>
      </c>
      <c r="C5583" t="s">
        <v>81</v>
      </c>
      <c r="D5583" t="s">
        <v>12</v>
      </c>
      <c r="E5583" t="s">
        <v>2</v>
      </c>
      <c r="F5583" s="19">
        <v>0.45833333333333298</v>
      </c>
      <c r="G5583" s="25">
        <v>11</v>
      </c>
      <c r="H5583" s="19" t="str">
        <f t="shared" si="99"/>
        <v>Great Bridge Bridge Toward Va Beach Non-Summer Tuesday 11</v>
      </c>
      <c r="I5583" s="14">
        <f>+GB!D43</f>
        <v>1301</v>
      </c>
    </row>
    <row r="5584" spans="1:9" x14ac:dyDescent="0.25">
      <c r="A5584" t="s">
        <v>68</v>
      </c>
      <c r="B5584" t="s">
        <v>56</v>
      </c>
      <c r="C5584" t="s">
        <v>81</v>
      </c>
      <c r="D5584" t="s">
        <v>12</v>
      </c>
      <c r="E5584" t="s">
        <v>2</v>
      </c>
      <c r="F5584" s="19">
        <v>0.5</v>
      </c>
      <c r="G5584" s="25">
        <v>12</v>
      </c>
      <c r="H5584" s="19" t="str">
        <f t="shared" si="99"/>
        <v>Great Bridge Bridge Toward Va Beach Non-Summer Tuesday 12</v>
      </c>
      <c r="I5584" s="12">
        <f>+GB!D44</f>
        <v>1414</v>
      </c>
    </row>
    <row r="5585" spans="1:9" x14ac:dyDescent="0.25">
      <c r="A5585" t="s">
        <v>68</v>
      </c>
      <c r="B5585" t="s">
        <v>56</v>
      </c>
      <c r="C5585" t="s">
        <v>81</v>
      </c>
      <c r="D5585" t="s">
        <v>12</v>
      </c>
      <c r="E5585" t="s">
        <v>2</v>
      </c>
      <c r="F5585" s="19">
        <v>0.54166666666666696</v>
      </c>
      <c r="G5585" s="25">
        <v>13</v>
      </c>
      <c r="H5585" s="19" t="str">
        <f t="shared" si="99"/>
        <v>Great Bridge Bridge Toward Va Beach Non-Summer Tuesday 13</v>
      </c>
      <c r="I5585" s="14">
        <f>+GB!D45</f>
        <v>1181</v>
      </c>
    </row>
    <row r="5586" spans="1:9" x14ac:dyDescent="0.25">
      <c r="A5586" t="s">
        <v>68</v>
      </c>
      <c r="B5586" t="s">
        <v>56</v>
      </c>
      <c r="C5586" t="s">
        <v>81</v>
      </c>
      <c r="D5586" t="s">
        <v>12</v>
      </c>
      <c r="E5586" t="s">
        <v>2</v>
      </c>
      <c r="F5586" s="19">
        <v>0.58333333333333304</v>
      </c>
      <c r="G5586" s="25">
        <v>14</v>
      </c>
      <c r="H5586" s="19" t="str">
        <f t="shared" si="99"/>
        <v>Great Bridge Bridge Toward Va Beach Non-Summer Tuesday 14</v>
      </c>
      <c r="I5586" s="12">
        <f>+GB!D46</f>
        <v>1203</v>
      </c>
    </row>
    <row r="5587" spans="1:9" x14ac:dyDescent="0.25">
      <c r="A5587" t="s">
        <v>68</v>
      </c>
      <c r="B5587" t="s">
        <v>56</v>
      </c>
      <c r="C5587" t="s">
        <v>81</v>
      </c>
      <c r="D5587" t="s">
        <v>12</v>
      </c>
      <c r="E5587" t="s">
        <v>2</v>
      </c>
      <c r="F5587" s="19">
        <v>0.625</v>
      </c>
      <c r="G5587" s="25">
        <v>15</v>
      </c>
      <c r="H5587" s="19" t="str">
        <f t="shared" si="99"/>
        <v>Great Bridge Bridge Toward Va Beach Non-Summer Tuesday 15</v>
      </c>
      <c r="I5587" s="14">
        <f>+GB!D47</f>
        <v>1244</v>
      </c>
    </row>
    <row r="5588" spans="1:9" x14ac:dyDescent="0.25">
      <c r="A5588" t="s">
        <v>68</v>
      </c>
      <c r="B5588" t="s">
        <v>56</v>
      </c>
      <c r="C5588" t="s">
        <v>81</v>
      </c>
      <c r="D5588" t="s">
        <v>12</v>
      </c>
      <c r="E5588" t="s">
        <v>2</v>
      </c>
      <c r="F5588" s="19">
        <v>0.66666666666666696</v>
      </c>
      <c r="G5588" s="25">
        <v>16</v>
      </c>
      <c r="H5588" s="19" t="str">
        <f t="shared" si="99"/>
        <v>Great Bridge Bridge Toward Va Beach Non-Summer Tuesday 16</v>
      </c>
      <c r="I5588" s="12">
        <f>+GB!D48</f>
        <v>1178</v>
      </c>
    </row>
    <row r="5589" spans="1:9" x14ac:dyDescent="0.25">
      <c r="A5589" t="s">
        <v>68</v>
      </c>
      <c r="B5589" t="s">
        <v>56</v>
      </c>
      <c r="C5589" t="s">
        <v>81</v>
      </c>
      <c r="D5589" t="s">
        <v>12</v>
      </c>
      <c r="E5589" t="s">
        <v>2</v>
      </c>
      <c r="F5589" s="19">
        <v>0.70833333333333304</v>
      </c>
      <c r="G5589" s="25">
        <v>17</v>
      </c>
      <c r="H5589" s="19" t="str">
        <f t="shared" si="99"/>
        <v>Great Bridge Bridge Toward Va Beach Non-Summer Tuesday 17</v>
      </c>
      <c r="I5589" s="14">
        <f>+GB!D49</f>
        <v>1187</v>
      </c>
    </row>
    <row r="5590" spans="1:9" x14ac:dyDescent="0.25">
      <c r="A5590" t="s">
        <v>68</v>
      </c>
      <c r="B5590" t="s">
        <v>56</v>
      </c>
      <c r="C5590" t="s">
        <v>81</v>
      </c>
      <c r="D5590" t="s">
        <v>12</v>
      </c>
      <c r="E5590" t="s">
        <v>2</v>
      </c>
      <c r="F5590" s="19">
        <v>0.75</v>
      </c>
      <c r="G5590" s="25">
        <v>18</v>
      </c>
      <c r="H5590" s="19" t="str">
        <f t="shared" si="99"/>
        <v>Great Bridge Bridge Toward Va Beach Non-Summer Tuesday 18</v>
      </c>
      <c r="I5590" s="12">
        <f>+GB!D50</f>
        <v>951</v>
      </c>
    </row>
    <row r="5591" spans="1:9" x14ac:dyDescent="0.25">
      <c r="A5591" t="s">
        <v>68</v>
      </c>
      <c r="B5591" t="s">
        <v>56</v>
      </c>
      <c r="C5591" t="s">
        <v>81</v>
      </c>
      <c r="D5591" t="s">
        <v>12</v>
      </c>
      <c r="E5591" t="s">
        <v>2</v>
      </c>
      <c r="F5591" s="19">
        <v>0.79166666666666696</v>
      </c>
      <c r="G5591" s="25">
        <v>19</v>
      </c>
      <c r="H5591" s="19" t="str">
        <f t="shared" si="99"/>
        <v>Great Bridge Bridge Toward Va Beach Non-Summer Tuesday 19</v>
      </c>
      <c r="I5591" s="14">
        <f>+GB!D51</f>
        <v>607</v>
      </c>
    </row>
    <row r="5592" spans="1:9" x14ac:dyDescent="0.25">
      <c r="A5592" t="s">
        <v>68</v>
      </c>
      <c r="B5592" t="s">
        <v>56</v>
      </c>
      <c r="C5592" t="s">
        <v>81</v>
      </c>
      <c r="D5592" t="s">
        <v>12</v>
      </c>
      <c r="E5592" t="s">
        <v>2</v>
      </c>
      <c r="F5592" s="19">
        <v>0.83333333333333304</v>
      </c>
      <c r="G5592" s="25">
        <v>20</v>
      </c>
      <c r="H5592" s="19" t="str">
        <f t="shared" si="99"/>
        <v>Great Bridge Bridge Toward Va Beach Non-Summer Tuesday 20</v>
      </c>
      <c r="I5592" s="12">
        <f>+GB!D52</f>
        <v>522</v>
      </c>
    </row>
    <row r="5593" spans="1:9" x14ac:dyDescent="0.25">
      <c r="A5593" t="s">
        <v>68</v>
      </c>
      <c r="B5593" t="s">
        <v>56</v>
      </c>
      <c r="C5593" t="s">
        <v>81</v>
      </c>
      <c r="D5593" t="s">
        <v>12</v>
      </c>
      <c r="E5593" t="s">
        <v>2</v>
      </c>
      <c r="F5593" s="19">
        <v>0.875</v>
      </c>
      <c r="G5593" s="25">
        <v>21</v>
      </c>
      <c r="H5593" s="19" t="str">
        <f t="shared" si="99"/>
        <v>Great Bridge Bridge Toward Va Beach Non-Summer Tuesday 21</v>
      </c>
      <c r="I5593" s="14">
        <f>+GB!D53</f>
        <v>336</v>
      </c>
    </row>
    <row r="5594" spans="1:9" x14ac:dyDescent="0.25">
      <c r="A5594" t="s">
        <v>68</v>
      </c>
      <c r="B5594" t="s">
        <v>56</v>
      </c>
      <c r="C5594" t="s">
        <v>81</v>
      </c>
      <c r="D5594" t="s">
        <v>12</v>
      </c>
      <c r="E5594" t="s">
        <v>2</v>
      </c>
      <c r="F5594" s="19">
        <v>0.91666666666666696</v>
      </c>
      <c r="G5594" s="25">
        <v>22</v>
      </c>
      <c r="H5594" s="19" t="str">
        <f t="shared" si="99"/>
        <v>Great Bridge Bridge Toward Va Beach Non-Summer Tuesday 22</v>
      </c>
      <c r="I5594" s="12">
        <f>+GB!D54</f>
        <v>207</v>
      </c>
    </row>
    <row r="5595" spans="1:9" ht="15.75" thickBot="1" x14ac:dyDescent="0.3">
      <c r="A5595" t="s">
        <v>68</v>
      </c>
      <c r="B5595" t="s">
        <v>56</v>
      </c>
      <c r="C5595" t="s">
        <v>81</v>
      </c>
      <c r="D5595" t="s">
        <v>12</v>
      </c>
      <c r="E5595" t="s">
        <v>2</v>
      </c>
      <c r="F5595" s="19">
        <v>0.95833333333333304</v>
      </c>
      <c r="G5595" s="25">
        <v>23</v>
      </c>
      <c r="H5595" s="19" t="str">
        <f t="shared" si="99"/>
        <v>Great Bridge Bridge Toward Va Beach Non-Summer Tuesday 23</v>
      </c>
      <c r="I5595" s="16">
        <f>+GB!D55</f>
        <v>106</v>
      </c>
    </row>
    <row r="5596" spans="1:9" x14ac:dyDescent="0.25">
      <c r="A5596" t="s">
        <v>68</v>
      </c>
      <c r="B5596" t="s">
        <v>56</v>
      </c>
      <c r="C5596" t="s">
        <v>81</v>
      </c>
      <c r="D5596" t="s">
        <v>12</v>
      </c>
      <c r="E5596" t="s">
        <v>3</v>
      </c>
      <c r="F5596" s="19">
        <v>0</v>
      </c>
      <c r="G5596" s="25">
        <v>0</v>
      </c>
      <c r="H5596" s="19" t="str">
        <f t="shared" si="99"/>
        <v>Great Bridge Bridge Toward Va Beach Non-Summer Wednesday 0</v>
      </c>
      <c r="I5596" s="11">
        <f>+GB!E32</f>
        <v>63</v>
      </c>
    </row>
    <row r="5597" spans="1:9" x14ac:dyDescent="0.25">
      <c r="A5597" t="s">
        <v>68</v>
      </c>
      <c r="B5597" t="s">
        <v>56</v>
      </c>
      <c r="C5597" t="s">
        <v>81</v>
      </c>
      <c r="D5597" t="s">
        <v>12</v>
      </c>
      <c r="E5597" t="s">
        <v>3</v>
      </c>
      <c r="F5597" s="19">
        <v>4.1666666666666664E-2</v>
      </c>
      <c r="G5597" s="25">
        <v>1</v>
      </c>
      <c r="H5597" s="19" t="str">
        <f t="shared" si="99"/>
        <v>Great Bridge Bridge Toward Va Beach Non-Summer Wednesday 1</v>
      </c>
      <c r="I5597" s="14">
        <f>+GB!E33</f>
        <v>23</v>
      </c>
    </row>
    <row r="5598" spans="1:9" x14ac:dyDescent="0.25">
      <c r="A5598" t="s">
        <v>68</v>
      </c>
      <c r="B5598" t="s">
        <v>56</v>
      </c>
      <c r="C5598" t="s">
        <v>81</v>
      </c>
      <c r="D5598" t="s">
        <v>12</v>
      </c>
      <c r="E5598" t="s">
        <v>3</v>
      </c>
      <c r="F5598" s="19">
        <v>8.3333333333333329E-2</v>
      </c>
      <c r="G5598" s="25">
        <v>2</v>
      </c>
      <c r="H5598" s="19" t="str">
        <f t="shared" si="99"/>
        <v>Great Bridge Bridge Toward Va Beach Non-Summer Wednesday 2</v>
      </c>
      <c r="I5598" s="11">
        <f>+GB!E34</f>
        <v>21</v>
      </c>
    </row>
    <row r="5599" spans="1:9" x14ac:dyDescent="0.25">
      <c r="A5599" t="s">
        <v>68</v>
      </c>
      <c r="B5599" t="s">
        <v>56</v>
      </c>
      <c r="C5599" t="s">
        <v>81</v>
      </c>
      <c r="D5599" t="s">
        <v>12</v>
      </c>
      <c r="E5599" t="s">
        <v>3</v>
      </c>
      <c r="F5599" s="19">
        <v>0.125</v>
      </c>
      <c r="G5599" s="25">
        <v>3</v>
      </c>
      <c r="H5599" s="19" t="str">
        <f t="shared" si="99"/>
        <v>Great Bridge Bridge Toward Va Beach Non-Summer Wednesday 3</v>
      </c>
      <c r="I5599" s="14">
        <f>+GB!E35</f>
        <v>38</v>
      </c>
    </row>
    <row r="5600" spans="1:9" x14ac:dyDescent="0.25">
      <c r="A5600" t="s">
        <v>68</v>
      </c>
      <c r="B5600" t="s">
        <v>56</v>
      </c>
      <c r="C5600" t="s">
        <v>81</v>
      </c>
      <c r="D5600" t="s">
        <v>12</v>
      </c>
      <c r="E5600" t="s">
        <v>3</v>
      </c>
      <c r="F5600" s="19">
        <v>0.16666666666666699</v>
      </c>
      <c r="G5600" s="25">
        <v>4</v>
      </c>
      <c r="H5600" s="19" t="str">
        <f t="shared" si="99"/>
        <v>Great Bridge Bridge Toward Va Beach Non-Summer Wednesday 4</v>
      </c>
      <c r="I5600" s="11">
        <f>+GB!E36</f>
        <v>107</v>
      </c>
    </row>
    <row r="5601" spans="1:9" x14ac:dyDescent="0.25">
      <c r="A5601" t="s">
        <v>68</v>
      </c>
      <c r="B5601" t="s">
        <v>56</v>
      </c>
      <c r="C5601" t="s">
        <v>81</v>
      </c>
      <c r="D5601" t="s">
        <v>12</v>
      </c>
      <c r="E5601" t="s">
        <v>3</v>
      </c>
      <c r="F5601" s="19">
        <v>0.20833333333333301</v>
      </c>
      <c r="G5601" s="25">
        <v>5</v>
      </c>
      <c r="H5601" s="19" t="str">
        <f t="shared" si="99"/>
        <v>Great Bridge Bridge Toward Va Beach Non-Summer Wednesday 5</v>
      </c>
      <c r="I5601" s="14">
        <f>+GB!E37</f>
        <v>319</v>
      </c>
    </row>
    <row r="5602" spans="1:9" x14ac:dyDescent="0.25">
      <c r="A5602" t="s">
        <v>68</v>
      </c>
      <c r="B5602" t="s">
        <v>56</v>
      </c>
      <c r="C5602" t="s">
        <v>81</v>
      </c>
      <c r="D5602" t="s">
        <v>12</v>
      </c>
      <c r="E5602" t="s">
        <v>3</v>
      </c>
      <c r="F5602" s="19">
        <v>0.25</v>
      </c>
      <c r="G5602" s="25">
        <v>6</v>
      </c>
      <c r="H5602" s="19" t="str">
        <f t="shared" si="99"/>
        <v>Great Bridge Bridge Toward Va Beach Non-Summer Wednesday 6</v>
      </c>
      <c r="I5602" s="11">
        <f>+GB!E38</f>
        <v>1009</v>
      </c>
    </row>
    <row r="5603" spans="1:9" x14ac:dyDescent="0.25">
      <c r="A5603" t="s">
        <v>68</v>
      </c>
      <c r="B5603" t="s">
        <v>56</v>
      </c>
      <c r="C5603" t="s">
        <v>81</v>
      </c>
      <c r="D5603" t="s">
        <v>12</v>
      </c>
      <c r="E5603" t="s">
        <v>3</v>
      </c>
      <c r="F5603" s="19">
        <v>0.29166666666666702</v>
      </c>
      <c r="G5603" s="25">
        <v>7</v>
      </c>
      <c r="H5603" s="19" t="str">
        <f t="shared" si="99"/>
        <v>Great Bridge Bridge Toward Va Beach Non-Summer Wednesday 7</v>
      </c>
      <c r="I5603" s="14">
        <f>+GB!E39</f>
        <v>1668</v>
      </c>
    </row>
    <row r="5604" spans="1:9" x14ac:dyDescent="0.25">
      <c r="A5604" t="s">
        <v>68</v>
      </c>
      <c r="B5604" t="s">
        <v>56</v>
      </c>
      <c r="C5604" t="s">
        <v>81</v>
      </c>
      <c r="D5604" t="s">
        <v>12</v>
      </c>
      <c r="E5604" t="s">
        <v>3</v>
      </c>
      <c r="F5604" s="19">
        <v>0.33333333333333298</v>
      </c>
      <c r="G5604" s="25">
        <v>8</v>
      </c>
      <c r="H5604" s="19" t="str">
        <f t="shared" si="99"/>
        <v>Great Bridge Bridge Toward Va Beach Non-Summer Wednesday 8</v>
      </c>
      <c r="I5604" s="11">
        <f>+GB!E40</f>
        <v>1453</v>
      </c>
    </row>
    <row r="5605" spans="1:9" x14ac:dyDescent="0.25">
      <c r="A5605" t="s">
        <v>68</v>
      </c>
      <c r="B5605" t="s">
        <v>56</v>
      </c>
      <c r="C5605" t="s">
        <v>81</v>
      </c>
      <c r="D5605" t="s">
        <v>12</v>
      </c>
      <c r="E5605" t="s">
        <v>3</v>
      </c>
      <c r="F5605" s="19">
        <v>0.375</v>
      </c>
      <c r="G5605" s="25">
        <v>9</v>
      </c>
      <c r="H5605" s="19" t="str">
        <f t="shared" si="99"/>
        <v>Great Bridge Bridge Toward Va Beach Non-Summer Wednesday 9</v>
      </c>
      <c r="I5605" s="14">
        <f>+GB!E41</f>
        <v>1125</v>
      </c>
    </row>
    <row r="5606" spans="1:9" x14ac:dyDescent="0.25">
      <c r="A5606" t="s">
        <v>68</v>
      </c>
      <c r="B5606" t="s">
        <v>56</v>
      </c>
      <c r="C5606" t="s">
        <v>81</v>
      </c>
      <c r="D5606" t="s">
        <v>12</v>
      </c>
      <c r="E5606" t="s">
        <v>3</v>
      </c>
      <c r="F5606" s="19">
        <v>0.41666666666666702</v>
      </c>
      <c r="G5606" s="25">
        <v>10</v>
      </c>
      <c r="H5606" s="19" t="str">
        <f t="shared" si="99"/>
        <v>Great Bridge Bridge Toward Va Beach Non-Summer Wednesday 10</v>
      </c>
      <c r="I5606" s="11">
        <f>+GB!E42</f>
        <v>1166</v>
      </c>
    </row>
    <row r="5607" spans="1:9" x14ac:dyDescent="0.25">
      <c r="A5607" t="s">
        <v>68</v>
      </c>
      <c r="B5607" t="s">
        <v>56</v>
      </c>
      <c r="C5607" t="s">
        <v>81</v>
      </c>
      <c r="D5607" t="s">
        <v>12</v>
      </c>
      <c r="E5607" t="s">
        <v>3</v>
      </c>
      <c r="F5607" s="19">
        <v>0.45833333333333298</v>
      </c>
      <c r="G5607" s="25">
        <v>11</v>
      </c>
      <c r="H5607" s="19" t="str">
        <f t="shared" si="99"/>
        <v>Great Bridge Bridge Toward Va Beach Non-Summer Wednesday 11</v>
      </c>
      <c r="I5607" s="14">
        <f>+GB!E43</f>
        <v>1150</v>
      </c>
    </row>
    <row r="5608" spans="1:9" x14ac:dyDescent="0.25">
      <c r="A5608" t="s">
        <v>68</v>
      </c>
      <c r="B5608" t="s">
        <v>56</v>
      </c>
      <c r="C5608" t="s">
        <v>81</v>
      </c>
      <c r="D5608" t="s">
        <v>12</v>
      </c>
      <c r="E5608" t="s">
        <v>3</v>
      </c>
      <c r="F5608" s="19">
        <v>0.5</v>
      </c>
      <c r="G5608" s="25">
        <v>12</v>
      </c>
      <c r="H5608" s="19" t="str">
        <f t="shared" si="99"/>
        <v>Great Bridge Bridge Toward Va Beach Non-Summer Wednesday 12</v>
      </c>
      <c r="I5608" s="11">
        <f>+GB!E44</f>
        <v>1211</v>
      </c>
    </row>
    <row r="5609" spans="1:9" x14ac:dyDescent="0.25">
      <c r="A5609" t="s">
        <v>68</v>
      </c>
      <c r="B5609" t="s">
        <v>56</v>
      </c>
      <c r="C5609" t="s">
        <v>81</v>
      </c>
      <c r="D5609" t="s">
        <v>12</v>
      </c>
      <c r="E5609" t="s">
        <v>3</v>
      </c>
      <c r="F5609" s="19">
        <v>0.54166666666666696</v>
      </c>
      <c r="G5609" s="25">
        <v>13</v>
      </c>
      <c r="H5609" s="19" t="str">
        <f t="shared" si="99"/>
        <v>Great Bridge Bridge Toward Va Beach Non-Summer Wednesday 13</v>
      </c>
      <c r="I5609" s="14">
        <f>+GB!E45</f>
        <v>1102</v>
      </c>
    </row>
    <row r="5610" spans="1:9" x14ac:dyDescent="0.25">
      <c r="A5610" t="s">
        <v>68</v>
      </c>
      <c r="B5610" t="s">
        <v>56</v>
      </c>
      <c r="C5610" t="s">
        <v>81</v>
      </c>
      <c r="D5610" t="s">
        <v>12</v>
      </c>
      <c r="E5610" t="s">
        <v>3</v>
      </c>
      <c r="F5610" s="19">
        <v>0.58333333333333304</v>
      </c>
      <c r="G5610" s="25">
        <v>14</v>
      </c>
      <c r="H5610" s="19" t="str">
        <f t="shared" si="99"/>
        <v>Great Bridge Bridge Toward Va Beach Non-Summer Wednesday 14</v>
      </c>
      <c r="I5610" s="11">
        <f>+GB!E46</f>
        <v>1029</v>
      </c>
    </row>
    <row r="5611" spans="1:9" x14ac:dyDescent="0.25">
      <c r="A5611" t="s">
        <v>68</v>
      </c>
      <c r="B5611" t="s">
        <v>56</v>
      </c>
      <c r="C5611" t="s">
        <v>81</v>
      </c>
      <c r="D5611" t="s">
        <v>12</v>
      </c>
      <c r="E5611" t="s">
        <v>3</v>
      </c>
      <c r="F5611" s="19">
        <v>0.625</v>
      </c>
      <c r="G5611" s="25">
        <v>15</v>
      </c>
      <c r="H5611" s="19" t="str">
        <f t="shared" si="99"/>
        <v>Great Bridge Bridge Toward Va Beach Non-Summer Wednesday 15</v>
      </c>
      <c r="I5611" s="14">
        <f>+GB!E47</f>
        <v>1159</v>
      </c>
    </row>
    <row r="5612" spans="1:9" x14ac:dyDescent="0.25">
      <c r="A5612" t="s">
        <v>68</v>
      </c>
      <c r="B5612" t="s">
        <v>56</v>
      </c>
      <c r="C5612" t="s">
        <v>81</v>
      </c>
      <c r="D5612" t="s">
        <v>12</v>
      </c>
      <c r="E5612" t="s">
        <v>3</v>
      </c>
      <c r="F5612" s="19">
        <v>0.66666666666666696</v>
      </c>
      <c r="G5612" s="25">
        <v>16</v>
      </c>
      <c r="H5612" s="19" t="str">
        <f t="shared" si="99"/>
        <v>Great Bridge Bridge Toward Va Beach Non-Summer Wednesday 16</v>
      </c>
      <c r="I5612" s="11">
        <f>+GB!E48</f>
        <v>1267</v>
      </c>
    </row>
    <row r="5613" spans="1:9" x14ac:dyDescent="0.25">
      <c r="A5613" t="s">
        <v>68</v>
      </c>
      <c r="B5613" t="s">
        <v>56</v>
      </c>
      <c r="C5613" t="s">
        <v>81</v>
      </c>
      <c r="D5613" t="s">
        <v>12</v>
      </c>
      <c r="E5613" t="s">
        <v>3</v>
      </c>
      <c r="F5613" s="19">
        <v>0.70833333333333304</v>
      </c>
      <c r="G5613" s="25">
        <v>17</v>
      </c>
      <c r="H5613" s="19" t="str">
        <f t="shared" si="99"/>
        <v>Great Bridge Bridge Toward Va Beach Non-Summer Wednesday 17</v>
      </c>
      <c r="I5613" s="14">
        <f>+GB!E49</f>
        <v>1348</v>
      </c>
    </row>
    <row r="5614" spans="1:9" x14ac:dyDescent="0.25">
      <c r="A5614" t="s">
        <v>68</v>
      </c>
      <c r="B5614" t="s">
        <v>56</v>
      </c>
      <c r="C5614" t="s">
        <v>81</v>
      </c>
      <c r="D5614" t="s">
        <v>12</v>
      </c>
      <c r="E5614" t="s">
        <v>3</v>
      </c>
      <c r="F5614" s="19">
        <v>0.75</v>
      </c>
      <c r="G5614" s="25">
        <v>18</v>
      </c>
      <c r="H5614" s="19" t="str">
        <f t="shared" si="99"/>
        <v>Great Bridge Bridge Toward Va Beach Non-Summer Wednesday 18</v>
      </c>
      <c r="I5614" s="11">
        <f>+GB!E50</f>
        <v>999</v>
      </c>
    </row>
    <row r="5615" spans="1:9" x14ac:dyDescent="0.25">
      <c r="A5615" t="s">
        <v>68</v>
      </c>
      <c r="B5615" t="s">
        <v>56</v>
      </c>
      <c r="C5615" t="s">
        <v>81</v>
      </c>
      <c r="D5615" t="s">
        <v>12</v>
      </c>
      <c r="E5615" t="s">
        <v>3</v>
      </c>
      <c r="F5615" s="19">
        <v>0.79166666666666696</v>
      </c>
      <c r="G5615" s="25">
        <v>19</v>
      </c>
      <c r="H5615" s="19" t="str">
        <f t="shared" si="99"/>
        <v>Great Bridge Bridge Toward Va Beach Non-Summer Wednesday 19</v>
      </c>
      <c r="I5615" s="14">
        <f>+GB!E51</f>
        <v>645</v>
      </c>
    </row>
    <row r="5616" spans="1:9" x14ac:dyDescent="0.25">
      <c r="A5616" t="s">
        <v>68</v>
      </c>
      <c r="B5616" t="s">
        <v>56</v>
      </c>
      <c r="C5616" t="s">
        <v>81</v>
      </c>
      <c r="D5616" t="s">
        <v>12</v>
      </c>
      <c r="E5616" t="s">
        <v>3</v>
      </c>
      <c r="F5616" s="19">
        <v>0.83333333333333304</v>
      </c>
      <c r="G5616" s="25">
        <v>20</v>
      </c>
      <c r="H5616" s="19" t="str">
        <f t="shared" si="99"/>
        <v>Great Bridge Bridge Toward Va Beach Non-Summer Wednesday 20</v>
      </c>
      <c r="I5616" s="11">
        <f>+GB!E52</f>
        <v>522</v>
      </c>
    </row>
    <row r="5617" spans="1:9" x14ac:dyDescent="0.25">
      <c r="A5617" t="s">
        <v>68</v>
      </c>
      <c r="B5617" t="s">
        <v>56</v>
      </c>
      <c r="C5617" t="s">
        <v>81</v>
      </c>
      <c r="D5617" t="s">
        <v>12</v>
      </c>
      <c r="E5617" t="s">
        <v>3</v>
      </c>
      <c r="F5617" s="19">
        <v>0.875</v>
      </c>
      <c r="G5617" s="25">
        <v>21</v>
      </c>
      <c r="H5617" s="19" t="str">
        <f t="shared" si="99"/>
        <v>Great Bridge Bridge Toward Va Beach Non-Summer Wednesday 21</v>
      </c>
      <c r="I5617" s="14">
        <f>+GB!E53</f>
        <v>471</v>
      </c>
    </row>
    <row r="5618" spans="1:9" x14ac:dyDescent="0.25">
      <c r="A5618" t="s">
        <v>68</v>
      </c>
      <c r="B5618" t="s">
        <v>56</v>
      </c>
      <c r="C5618" t="s">
        <v>81</v>
      </c>
      <c r="D5618" t="s">
        <v>12</v>
      </c>
      <c r="E5618" t="s">
        <v>3</v>
      </c>
      <c r="F5618" s="19">
        <v>0.91666666666666696</v>
      </c>
      <c r="G5618" s="25">
        <v>22</v>
      </c>
      <c r="H5618" s="19" t="str">
        <f t="shared" si="99"/>
        <v>Great Bridge Bridge Toward Va Beach Non-Summer Wednesday 22</v>
      </c>
      <c r="I5618" s="11">
        <f>+GB!E54</f>
        <v>241</v>
      </c>
    </row>
    <row r="5619" spans="1:9" ht="15.75" thickBot="1" x14ac:dyDescent="0.3">
      <c r="A5619" t="s">
        <v>68</v>
      </c>
      <c r="B5619" t="s">
        <v>56</v>
      </c>
      <c r="C5619" t="s">
        <v>81</v>
      </c>
      <c r="D5619" t="s">
        <v>12</v>
      </c>
      <c r="E5619" t="s">
        <v>3</v>
      </c>
      <c r="F5619" s="19">
        <v>0.95833333333333304</v>
      </c>
      <c r="G5619" s="25">
        <v>23</v>
      </c>
      <c r="H5619" s="19" t="str">
        <f t="shared" si="99"/>
        <v>Great Bridge Bridge Toward Va Beach Non-Summer Wednesday 23</v>
      </c>
      <c r="I5619" s="16">
        <f>+GB!E55</f>
        <v>116</v>
      </c>
    </row>
    <row r="5620" spans="1:9" x14ac:dyDescent="0.25">
      <c r="A5620" t="s">
        <v>68</v>
      </c>
      <c r="B5620" t="s">
        <v>56</v>
      </c>
      <c r="C5620" t="s">
        <v>81</v>
      </c>
      <c r="D5620" t="s">
        <v>12</v>
      </c>
      <c r="E5620" t="s">
        <v>4</v>
      </c>
      <c r="F5620" s="19">
        <v>0</v>
      </c>
      <c r="G5620" s="25">
        <v>0</v>
      </c>
      <c r="H5620" s="19" t="str">
        <f t="shared" si="99"/>
        <v>Great Bridge Bridge Toward Va Beach Non-Summer Thursday 0</v>
      </c>
      <c r="I5620" s="11">
        <f>+GB!F32</f>
        <v>60</v>
      </c>
    </row>
    <row r="5621" spans="1:9" x14ac:dyDescent="0.25">
      <c r="A5621" t="s">
        <v>68</v>
      </c>
      <c r="B5621" t="s">
        <v>56</v>
      </c>
      <c r="C5621" t="s">
        <v>81</v>
      </c>
      <c r="D5621" t="s">
        <v>12</v>
      </c>
      <c r="E5621" t="s">
        <v>4</v>
      </c>
      <c r="F5621" s="19">
        <v>4.1666666666666664E-2</v>
      </c>
      <c r="G5621" s="25">
        <v>1</v>
      </c>
      <c r="H5621" s="19" t="str">
        <f t="shared" si="99"/>
        <v>Great Bridge Bridge Toward Va Beach Non-Summer Thursday 1</v>
      </c>
      <c r="I5621" s="14">
        <f>+GB!F33</f>
        <v>41</v>
      </c>
    </row>
    <row r="5622" spans="1:9" x14ac:dyDescent="0.25">
      <c r="A5622" t="s">
        <v>68</v>
      </c>
      <c r="B5622" t="s">
        <v>56</v>
      </c>
      <c r="C5622" t="s">
        <v>81</v>
      </c>
      <c r="D5622" t="s">
        <v>12</v>
      </c>
      <c r="E5622" t="s">
        <v>4</v>
      </c>
      <c r="F5622" s="19">
        <v>8.3333333333333329E-2</v>
      </c>
      <c r="G5622" s="25">
        <v>2</v>
      </c>
      <c r="H5622" s="19" t="str">
        <f t="shared" si="99"/>
        <v>Great Bridge Bridge Toward Va Beach Non-Summer Thursday 2</v>
      </c>
      <c r="I5622" s="11">
        <f>+GB!F34</f>
        <v>16</v>
      </c>
    </row>
    <row r="5623" spans="1:9" x14ac:dyDescent="0.25">
      <c r="A5623" t="s">
        <v>68</v>
      </c>
      <c r="B5623" t="s">
        <v>56</v>
      </c>
      <c r="C5623" t="s">
        <v>81</v>
      </c>
      <c r="D5623" t="s">
        <v>12</v>
      </c>
      <c r="E5623" t="s">
        <v>4</v>
      </c>
      <c r="F5623" s="19">
        <v>0.125</v>
      </c>
      <c r="G5623" s="25">
        <v>3</v>
      </c>
      <c r="H5623" s="19" t="str">
        <f t="shared" si="99"/>
        <v>Great Bridge Bridge Toward Va Beach Non-Summer Thursday 3</v>
      </c>
      <c r="I5623" s="14">
        <f>+GB!F35</f>
        <v>28</v>
      </c>
    </row>
    <row r="5624" spans="1:9" x14ac:dyDescent="0.25">
      <c r="A5624" t="s">
        <v>68</v>
      </c>
      <c r="B5624" t="s">
        <v>56</v>
      </c>
      <c r="C5624" t="s">
        <v>81</v>
      </c>
      <c r="D5624" t="s">
        <v>12</v>
      </c>
      <c r="E5624" t="s">
        <v>4</v>
      </c>
      <c r="F5624" s="19">
        <v>0.16666666666666699</v>
      </c>
      <c r="G5624" s="25">
        <v>4</v>
      </c>
      <c r="H5624" s="19" t="str">
        <f t="shared" si="99"/>
        <v>Great Bridge Bridge Toward Va Beach Non-Summer Thursday 4</v>
      </c>
      <c r="I5624" s="11">
        <f>+GB!F36</f>
        <v>102</v>
      </c>
    </row>
    <row r="5625" spans="1:9" x14ac:dyDescent="0.25">
      <c r="A5625" t="s">
        <v>68</v>
      </c>
      <c r="B5625" t="s">
        <v>56</v>
      </c>
      <c r="C5625" t="s">
        <v>81</v>
      </c>
      <c r="D5625" t="s">
        <v>12</v>
      </c>
      <c r="E5625" t="s">
        <v>4</v>
      </c>
      <c r="F5625" s="19">
        <v>0.20833333333333301</v>
      </c>
      <c r="G5625" s="25">
        <v>5</v>
      </c>
      <c r="H5625" s="19" t="str">
        <f t="shared" si="99"/>
        <v>Great Bridge Bridge Toward Va Beach Non-Summer Thursday 5</v>
      </c>
      <c r="I5625" s="14">
        <f>+GB!F37</f>
        <v>293</v>
      </c>
    </row>
    <row r="5626" spans="1:9" x14ac:dyDescent="0.25">
      <c r="A5626" t="s">
        <v>68</v>
      </c>
      <c r="B5626" t="s">
        <v>56</v>
      </c>
      <c r="C5626" t="s">
        <v>81</v>
      </c>
      <c r="D5626" t="s">
        <v>12</v>
      </c>
      <c r="E5626" t="s">
        <v>4</v>
      </c>
      <c r="F5626" s="19">
        <v>0.25</v>
      </c>
      <c r="G5626" s="25">
        <v>6</v>
      </c>
      <c r="H5626" s="19" t="str">
        <f t="shared" si="99"/>
        <v>Great Bridge Bridge Toward Va Beach Non-Summer Thursday 6</v>
      </c>
      <c r="I5626" s="11">
        <f>+GB!F38</f>
        <v>1044</v>
      </c>
    </row>
    <row r="5627" spans="1:9" x14ac:dyDescent="0.25">
      <c r="A5627" t="s">
        <v>68</v>
      </c>
      <c r="B5627" t="s">
        <v>56</v>
      </c>
      <c r="C5627" t="s">
        <v>81</v>
      </c>
      <c r="D5627" t="s">
        <v>12</v>
      </c>
      <c r="E5627" t="s">
        <v>4</v>
      </c>
      <c r="F5627" s="19">
        <v>0.29166666666666702</v>
      </c>
      <c r="G5627" s="25">
        <v>7</v>
      </c>
      <c r="H5627" s="19" t="str">
        <f t="shared" si="99"/>
        <v>Great Bridge Bridge Toward Va Beach Non-Summer Thursday 7</v>
      </c>
      <c r="I5627" s="14">
        <f>+GB!F39</f>
        <v>1669</v>
      </c>
    </row>
    <row r="5628" spans="1:9" x14ac:dyDescent="0.25">
      <c r="A5628" t="s">
        <v>68</v>
      </c>
      <c r="B5628" t="s">
        <v>56</v>
      </c>
      <c r="C5628" t="s">
        <v>81</v>
      </c>
      <c r="D5628" t="s">
        <v>12</v>
      </c>
      <c r="E5628" t="s">
        <v>4</v>
      </c>
      <c r="F5628" s="19">
        <v>0.33333333333333298</v>
      </c>
      <c r="G5628" s="25">
        <v>8</v>
      </c>
      <c r="H5628" s="19" t="str">
        <f t="shared" si="99"/>
        <v>Great Bridge Bridge Toward Va Beach Non-Summer Thursday 8</v>
      </c>
      <c r="I5628" s="11">
        <f>+GB!F40</f>
        <v>1512</v>
      </c>
    </row>
    <row r="5629" spans="1:9" x14ac:dyDescent="0.25">
      <c r="A5629" t="s">
        <v>68</v>
      </c>
      <c r="B5629" t="s">
        <v>56</v>
      </c>
      <c r="C5629" t="s">
        <v>81</v>
      </c>
      <c r="D5629" t="s">
        <v>12</v>
      </c>
      <c r="E5629" t="s">
        <v>4</v>
      </c>
      <c r="F5629" s="19">
        <v>0.375</v>
      </c>
      <c r="G5629" s="25">
        <v>9</v>
      </c>
      <c r="H5629" s="19" t="str">
        <f t="shared" si="99"/>
        <v>Great Bridge Bridge Toward Va Beach Non-Summer Thursday 9</v>
      </c>
      <c r="I5629" s="14">
        <f>+GB!F41</f>
        <v>1217</v>
      </c>
    </row>
    <row r="5630" spans="1:9" x14ac:dyDescent="0.25">
      <c r="A5630" t="s">
        <v>68</v>
      </c>
      <c r="B5630" t="s">
        <v>56</v>
      </c>
      <c r="C5630" t="s">
        <v>81</v>
      </c>
      <c r="D5630" t="s">
        <v>12</v>
      </c>
      <c r="E5630" t="s">
        <v>4</v>
      </c>
      <c r="F5630" s="19">
        <v>0.41666666666666702</v>
      </c>
      <c r="G5630" s="25">
        <v>10</v>
      </c>
      <c r="H5630" s="19" t="str">
        <f t="shared" si="99"/>
        <v>Great Bridge Bridge Toward Va Beach Non-Summer Thursday 10</v>
      </c>
      <c r="I5630" s="11">
        <f>+GB!F42</f>
        <v>1096</v>
      </c>
    </row>
    <row r="5631" spans="1:9" x14ac:dyDescent="0.25">
      <c r="A5631" t="s">
        <v>68</v>
      </c>
      <c r="B5631" t="s">
        <v>56</v>
      </c>
      <c r="C5631" t="s">
        <v>81</v>
      </c>
      <c r="D5631" t="s">
        <v>12</v>
      </c>
      <c r="E5631" t="s">
        <v>4</v>
      </c>
      <c r="F5631" s="19">
        <v>0.45833333333333298</v>
      </c>
      <c r="G5631" s="25">
        <v>11</v>
      </c>
      <c r="H5631" s="19" t="str">
        <f t="shared" si="99"/>
        <v>Great Bridge Bridge Toward Va Beach Non-Summer Thursday 11</v>
      </c>
      <c r="I5631" s="14">
        <f>+GB!F43</f>
        <v>1170</v>
      </c>
    </row>
    <row r="5632" spans="1:9" x14ac:dyDescent="0.25">
      <c r="A5632" t="s">
        <v>68</v>
      </c>
      <c r="B5632" t="s">
        <v>56</v>
      </c>
      <c r="C5632" t="s">
        <v>81</v>
      </c>
      <c r="D5632" t="s">
        <v>12</v>
      </c>
      <c r="E5632" t="s">
        <v>4</v>
      </c>
      <c r="F5632" s="19">
        <v>0.5</v>
      </c>
      <c r="G5632" s="25">
        <v>12</v>
      </c>
      <c r="H5632" s="19" t="str">
        <f t="shared" si="99"/>
        <v>Great Bridge Bridge Toward Va Beach Non-Summer Thursday 12</v>
      </c>
      <c r="I5632" s="11">
        <f>+GB!F44</f>
        <v>1248</v>
      </c>
    </row>
    <row r="5633" spans="1:9" x14ac:dyDescent="0.25">
      <c r="A5633" t="s">
        <v>68</v>
      </c>
      <c r="B5633" t="s">
        <v>56</v>
      </c>
      <c r="C5633" t="s">
        <v>81</v>
      </c>
      <c r="D5633" t="s">
        <v>12</v>
      </c>
      <c r="E5633" t="s">
        <v>4</v>
      </c>
      <c r="F5633" s="19">
        <v>0.54166666666666696</v>
      </c>
      <c r="G5633" s="25">
        <v>13</v>
      </c>
      <c r="H5633" s="19" t="str">
        <f t="shared" si="99"/>
        <v>Great Bridge Bridge Toward Va Beach Non-Summer Thursday 13</v>
      </c>
      <c r="I5633" s="14">
        <f>+GB!F45</f>
        <v>1099</v>
      </c>
    </row>
    <row r="5634" spans="1:9" x14ac:dyDescent="0.25">
      <c r="A5634" t="s">
        <v>68</v>
      </c>
      <c r="B5634" t="s">
        <v>56</v>
      </c>
      <c r="C5634" t="s">
        <v>81</v>
      </c>
      <c r="D5634" t="s">
        <v>12</v>
      </c>
      <c r="E5634" t="s">
        <v>4</v>
      </c>
      <c r="F5634" s="19">
        <v>0.58333333333333304</v>
      </c>
      <c r="G5634" s="25">
        <v>14</v>
      </c>
      <c r="H5634" s="19" t="str">
        <f t="shared" si="99"/>
        <v>Great Bridge Bridge Toward Va Beach Non-Summer Thursday 14</v>
      </c>
      <c r="I5634" s="11">
        <f>+GB!F46</f>
        <v>1082</v>
      </c>
    </row>
    <row r="5635" spans="1:9" x14ac:dyDescent="0.25">
      <c r="A5635" t="s">
        <v>68</v>
      </c>
      <c r="B5635" t="s">
        <v>56</v>
      </c>
      <c r="C5635" t="s">
        <v>81</v>
      </c>
      <c r="D5635" t="s">
        <v>12</v>
      </c>
      <c r="E5635" t="s">
        <v>4</v>
      </c>
      <c r="F5635" s="19">
        <v>0.625</v>
      </c>
      <c r="G5635" s="25">
        <v>15</v>
      </c>
      <c r="H5635" s="19" t="str">
        <f t="shared" si="99"/>
        <v>Great Bridge Bridge Toward Va Beach Non-Summer Thursday 15</v>
      </c>
      <c r="I5635" s="14">
        <f>+GB!F47</f>
        <v>1140</v>
      </c>
    </row>
    <row r="5636" spans="1:9" x14ac:dyDescent="0.25">
      <c r="A5636" t="s">
        <v>68</v>
      </c>
      <c r="B5636" t="s">
        <v>56</v>
      </c>
      <c r="C5636" t="s">
        <v>81</v>
      </c>
      <c r="D5636" t="s">
        <v>12</v>
      </c>
      <c r="E5636" t="s">
        <v>4</v>
      </c>
      <c r="F5636" s="19">
        <v>0.66666666666666696</v>
      </c>
      <c r="G5636" s="25">
        <v>16</v>
      </c>
      <c r="H5636" s="19" t="str">
        <f t="shared" si="99"/>
        <v>Great Bridge Bridge Toward Va Beach Non-Summer Thursday 16</v>
      </c>
      <c r="I5636" s="11">
        <f>+GB!F48</f>
        <v>1079</v>
      </c>
    </row>
    <row r="5637" spans="1:9" x14ac:dyDescent="0.25">
      <c r="A5637" t="s">
        <v>68</v>
      </c>
      <c r="B5637" t="s">
        <v>56</v>
      </c>
      <c r="C5637" t="s">
        <v>81</v>
      </c>
      <c r="D5637" t="s">
        <v>12</v>
      </c>
      <c r="E5637" t="s">
        <v>4</v>
      </c>
      <c r="F5637" s="19">
        <v>0.70833333333333304</v>
      </c>
      <c r="G5637" s="25">
        <v>17</v>
      </c>
      <c r="H5637" s="19" t="str">
        <f t="shared" ref="H5637:H5700" si="100">+CONCATENATE(A5637," ",C5637," ",D5637," ",E5637," ",G5637)</f>
        <v>Great Bridge Bridge Toward Va Beach Non-Summer Thursday 17</v>
      </c>
      <c r="I5637" s="14">
        <f>+GB!F49</f>
        <v>1190</v>
      </c>
    </row>
    <row r="5638" spans="1:9" x14ac:dyDescent="0.25">
      <c r="A5638" t="s">
        <v>68</v>
      </c>
      <c r="B5638" t="s">
        <v>56</v>
      </c>
      <c r="C5638" t="s">
        <v>81</v>
      </c>
      <c r="D5638" t="s">
        <v>12</v>
      </c>
      <c r="E5638" t="s">
        <v>4</v>
      </c>
      <c r="F5638" s="19">
        <v>0.75</v>
      </c>
      <c r="G5638" s="25">
        <v>18</v>
      </c>
      <c r="H5638" s="19" t="str">
        <f t="shared" si="100"/>
        <v>Great Bridge Bridge Toward Va Beach Non-Summer Thursday 18</v>
      </c>
      <c r="I5638" s="11">
        <f>+GB!F50</f>
        <v>929</v>
      </c>
    </row>
    <row r="5639" spans="1:9" x14ac:dyDescent="0.25">
      <c r="A5639" t="s">
        <v>68</v>
      </c>
      <c r="B5639" t="s">
        <v>56</v>
      </c>
      <c r="C5639" t="s">
        <v>81</v>
      </c>
      <c r="D5639" t="s">
        <v>12</v>
      </c>
      <c r="E5639" t="s">
        <v>4</v>
      </c>
      <c r="F5639" s="19">
        <v>0.79166666666666696</v>
      </c>
      <c r="G5639" s="25">
        <v>19</v>
      </c>
      <c r="H5639" s="19" t="str">
        <f t="shared" si="100"/>
        <v>Great Bridge Bridge Toward Va Beach Non-Summer Thursday 19</v>
      </c>
      <c r="I5639" s="14">
        <f>+GB!F51</f>
        <v>640</v>
      </c>
    </row>
    <row r="5640" spans="1:9" x14ac:dyDescent="0.25">
      <c r="A5640" t="s">
        <v>68</v>
      </c>
      <c r="B5640" t="s">
        <v>56</v>
      </c>
      <c r="C5640" t="s">
        <v>81</v>
      </c>
      <c r="D5640" t="s">
        <v>12</v>
      </c>
      <c r="E5640" t="s">
        <v>4</v>
      </c>
      <c r="F5640" s="19">
        <v>0.83333333333333304</v>
      </c>
      <c r="G5640" s="25">
        <v>20</v>
      </c>
      <c r="H5640" s="19" t="str">
        <f t="shared" si="100"/>
        <v>Great Bridge Bridge Toward Va Beach Non-Summer Thursday 20</v>
      </c>
      <c r="I5640" s="11">
        <f>+GB!F52</f>
        <v>598</v>
      </c>
    </row>
    <row r="5641" spans="1:9" x14ac:dyDescent="0.25">
      <c r="A5641" t="s">
        <v>68</v>
      </c>
      <c r="B5641" t="s">
        <v>56</v>
      </c>
      <c r="C5641" t="s">
        <v>81</v>
      </c>
      <c r="D5641" t="s">
        <v>12</v>
      </c>
      <c r="E5641" t="s">
        <v>4</v>
      </c>
      <c r="F5641" s="19">
        <v>0.875</v>
      </c>
      <c r="G5641" s="25">
        <v>21</v>
      </c>
      <c r="H5641" s="19" t="str">
        <f t="shared" si="100"/>
        <v>Great Bridge Bridge Toward Va Beach Non-Summer Thursday 21</v>
      </c>
      <c r="I5641" s="14">
        <f>+GB!F53</f>
        <v>363</v>
      </c>
    </row>
    <row r="5642" spans="1:9" x14ac:dyDescent="0.25">
      <c r="A5642" t="s">
        <v>68</v>
      </c>
      <c r="B5642" t="s">
        <v>56</v>
      </c>
      <c r="C5642" t="s">
        <v>81</v>
      </c>
      <c r="D5642" t="s">
        <v>12</v>
      </c>
      <c r="E5642" t="s">
        <v>4</v>
      </c>
      <c r="F5642" s="19">
        <v>0.91666666666666696</v>
      </c>
      <c r="G5642" s="25">
        <v>22</v>
      </c>
      <c r="H5642" s="19" t="str">
        <f t="shared" si="100"/>
        <v>Great Bridge Bridge Toward Va Beach Non-Summer Thursday 22</v>
      </c>
      <c r="I5642" s="11">
        <f>+GB!F54</f>
        <v>204</v>
      </c>
    </row>
    <row r="5643" spans="1:9" ht="15.75" thickBot="1" x14ac:dyDescent="0.3">
      <c r="A5643" t="s">
        <v>68</v>
      </c>
      <c r="B5643" t="s">
        <v>56</v>
      </c>
      <c r="C5643" t="s">
        <v>81</v>
      </c>
      <c r="D5643" t="s">
        <v>12</v>
      </c>
      <c r="E5643" t="s">
        <v>4</v>
      </c>
      <c r="F5643" s="19">
        <v>0.95833333333333304</v>
      </c>
      <c r="G5643" s="25">
        <v>23</v>
      </c>
      <c r="H5643" s="19" t="str">
        <f t="shared" si="100"/>
        <v>Great Bridge Bridge Toward Va Beach Non-Summer Thursday 23</v>
      </c>
      <c r="I5643" s="16">
        <f>+GB!F55</f>
        <v>109</v>
      </c>
    </row>
    <row r="5644" spans="1:9" x14ac:dyDescent="0.25">
      <c r="A5644" t="s">
        <v>68</v>
      </c>
      <c r="B5644" t="s">
        <v>56</v>
      </c>
      <c r="C5644" t="s">
        <v>81</v>
      </c>
      <c r="D5644" t="s">
        <v>12</v>
      </c>
      <c r="E5644" t="s">
        <v>5</v>
      </c>
      <c r="F5644" s="19">
        <v>0</v>
      </c>
      <c r="G5644" s="25">
        <v>0</v>
      </c>
      <c r="H5644" s="19" t="str">
        <f t="shared" si="100"/>
        <v>Great Bridge Bridge Toward Va Beach Non-Summer Friday 0</v>
      </c>
      <c r="I5644" s="11">
        <f>+GB!G32</f>
        <v>75.919152279295957</v>
      </c>
    </row>
    <row r="5645" spans="1:9" x14ac:dyDescent="0.25">
      <c r="A5645" t="s">
        <v>68</v>
      </c>
      <c r="B5645" t="s">
        <v>56</v>
      </c>
      <c r="C5645" t="s">
        <v>81</v>
      </c>
      <c r="D5645" t="s">
        <v>12</v>
      </c>
      <c r="E5645" t="s">
        <v>5</v>
      </c>
      <c r="F5645" s="19">
        <v>4.1666666666666664E-2</v>
      </c>
      <c r="G5645" s="25">
        <v>1</v>
      </c>
      <c r="H5645" s="19" t="str">
        <f t="shared" si="100"/>
        <v>Great Bridge Bridge Toward Va Beach Non-Summer Friday 1</v>
      </c>
      <c r="I5645" s="14">
        <f>+GB!G33</f>
        <v>38.050851399821269</v>
      </c>
    </row>
    <row r="5646" spans="1:9" x14ac:dyDescent="0.25">
      <c r="A5646" t="s">
        <v>68</v>
      </c>
      <c r="B5646" t="s">
        <v>56</v>
      </c>
      <c r="C5646" t="s">
        <v>81</v>
      </c>
      <c r="D5646" t="s">
        <v>12</v>
      </c>
      <c r="E5646" t="s">
        <v>5</v>
      </c>
      <c r="F5646" s="19">
        <v>8.3333333333333329E-2</v>
      </c>
      <c r="G5646" s="25">
        <v>2</v>
      </c>
      <c r="H5646" s="19" t="str">
        <f t="shared" si="100"/>
        <v>Great Bridge Bridge Toward Va Beach Non-Summer Friday 2</v>
      </c>
      <c r="I5646" s="11">
        <f>+GB!G34</f>
        <v>26.228880440482435</v>
      </c>
    </row>
    <row r="5647" spans="1:9" x14ac:dyDescent="0.25">
      <c r="A5647" t="s">
        <v>68</v>
      </c>
      <c r="B5647" t="s">
        <v>56</v>
      </c>
      <c r="C5647" t="s">
        <v>81</v>
      </c>
      <c r="D5647" t="s">
        <v>12</v>
      </c>
      <c r="E5647" t="s">
        <v>5</v>
      </c>
      <c r="F5647" s="19">
        <v>0.125</v>
      </c>
      <c r="G5647" s="25">
        <v>3</v>
      </c>
      <c r="H5647" s="19" t="str">
        <f t="shared" si="100"/>
        <v>Great Bridge Bridge Toward Va Beach Non-Summer Friday 3</v>
      </c>
      <c r="I5647" s="14">
        <f>+GB!G35</f>
        <v>33.968551236749121</v>
      </c>
    </row>
    <row r="5648" spans="1:9" x14ac:dyDescent="0.25">
      <c r="A5648" t="s">
        <v>68</v>
      </c>
      <c r="B5648" t="s">
        <v>56</v>
      </c>
      <c r="C5648" t="s">
        <v>81</v>
      </c>
      <c r="D5648" t="s">
        <v>12</v>
      </c>
      <c r="E5648" t="s">
        <v>5</v>
      </c>
      <c r="F5648" s="19">
        <v>0.16666666666666699</v>
      </c>
      <c r="G5648" s="25">
        <v>4</v>
      </c>
      <c r="H5648" s="19" t="str">
        <f t="shared" si="100"/>
        <v>Great Bridge Bridge Toward Va Beach Non-Summer Friday 4</v>
      </c>
      <c r="I5648" s="11">
        <f>+GB!G36</f>
        <v>95.490622234111115</v>
      </c>
    </row>
    <row r="5649" spans="1:9" x14ac:dyDescent="0.25">
      <c r="A5649" t="s">
        <v>68</v>
      </c>
      <c r="B5649" t="s">
        <v>56</v>
      </c>
      <c r="C5649" t="s">
        <v>81</v>
      </c>
      <c r="D5649" t="s">
        <v>12</v>
      </c>
      <c r="E5649" t="s">
        <v>5</v>
      </c>
      <c r="F5649" s="19">
        <v>0.20833333333333301</v>
      </c>
      <c r="G5649" s="25">
        <v>5</v>
      </c>
      <c r="H5649" s="19" t="str">
        <f t="shared" si="100"/>
        <v>Great Bridge Bridge Toward Va Beach Non-Summer Friday 5</v>
      </c>
      <c r="I5649" s="14">
        <f>+GB!G37</f>
        <v>276.6154548047823</v>
      </c>
    </row>
    <row r="5650" spans="1:9" x14ac:dyDescent="0.25">
      <c r="A5650" t="s">
        <v>68</v>
      </c>
      <c r="B5650" t="s">
        <v>56</v>
      </c>
      <c r="C5650" t="s">
        <v>81</v>
      </c>
      <c r="D5650" t="s">
        <v>12</v>
      </c>
      <c r="E5650" t="s">
        <v>5</v>
      </c>
      <c r="F5650" s="19">
        <v>0.25</v>
      </c>
      <c r="G5650" s="25">
        <v>6</v>
      </c>
      <c r="H5650" s="19" t="str">
        <f t="shared" si="100"/>
        <v>Great Bridge Bridge Toward Va Beach Non-Summer Friday 6</v>
      </c>
      <c r="I5650" s="11">
        <f>+GB!G38</f>
        <v>965.44092348058041</v>
      </c>
    </row>
    <row r="5651" spans="1:9" x14ac:dyDescent="0.25">
      <c r="A5651" t="s">
        <v>68</v>
      </c>
      <c r="B5651" t="s">
        <v>56</v>
      </c>
      <c r="C5651" t="s">
        <v>81</v>
      </c>
      <c r="D5651" t="s">
        <v>12</v>
      </c>
      <c r="E5651" t="s">
        <v>5</v>
      </c>
      <c r="F5651" s="19">
        <v>0.29166666666666702</v>
      </c>
      <c r="G5651" s="25">
        <v>7</v>
      </c>
      <c r="H5651" s="19" t="str">
        <f t="shared" si="100"/>
        <v>Great Bridge Bridge Toward Va Beach Non-Summer Friday 7</v>
      </c>
      <c r="I5651" s="14">
        <f>+GB!G39</f>
        <v>1599.137805268987</v>
      </c>
    </row>
    <row r="5652" spans="1:9" x14ac:dyDescent="0.25">
      <c r="A5652" t="s">
        <v>68</v>
      </c>
      <c r="B5652" t="s">
        <v>56</v>
      </c>
      <c r="C5652" t="s">
        <v>81</v>
      </c>
      <c r="D5652" t="s">
        <v>12</v>
      </c>
      <c r="E5652" t="s">
        <v>5</v>
      </c>
      <c r="F5652" s="19">
        <v>0.33333333333333298</v>
      </c>
      <c r="G5652" s="25">
        <v>8</v>
      </c>
      <c r="H5652" s="19" t="str">
        <f t="shared" si="100"/>
        <v>Great Bridge Bridge Toward Va Beach Non-Summer Friday 8</v>
      </c>
      <c r="I5652" s="11">
        <f>+GB!G40</f>
        <v>1323.8740802831333</v>
      </c>
    </row>
    <row r="5653" spans="1:9" x14ac:dyDescent="0.25">
      <c r="A5653" t="s">
        <v>68</v>
      </c>
      <c r="B5653" t="s">
        <v>56</v>
      </c>
      <c r="C5653" t="s">
        <v>81</v>
      </c>
      <c r="D5653" t="s">
        <v>12</v>
      </c>
      <c r="E5653" t="s">
        <v>5</v>
      </c>
      <c r="F5653" s="19">
        <v>0.375</v>
      </c>
      <c r="G5653" s="25">
        <v>9</v>
      </c>
      <c r="H5653" s="19" t="str">
        <f t="shared" si="100"/>
        <v>Great Bridge Bridge Toward Va Beach Non-Summer Friday 9</v>
      </c>
      <c r="I5653" s="14">
        <f>+GB!G41</f>
        <v>1169.0658422964457</v>
      </c>
    </row>
    <row r="5654" spans="1:9" x14ac:dyDescent="0.25">
      <c r="A5654" t="s">
        <v>68</v>
      </c>
      <c r="B5654" t="s">
        <v>56</v>
      </c>
      <c r="C5654" t="s">
        <v>81</v>
      </c>
      <c r="D5654" t="s">
        <v>12</v>
      </c>
      <c r="E5654" t="s">
        <v>5</v>
      </c>
      <c r="F5654" s="19">
        <v>0.41666666666666702</v>
      </c>
      <c r="G5654" s="25">
        <v>10</v>
      </c>
      <c r="H5654" s="19" t="str">
        <f t="shared" si="100"/>
        <v>Great Bridge Bridge Toward Va Beach Non-Summer Friday 10</v>
      </c>
      <c r="I5654" s="11">
        <f>+GB!G42</f>
        <v>1223.4128881905976</v>
      </c>
    </row>
    <row r="5655" spans="1:9" x14ac:dyDescent="0.25">
      <c r="A5655" t="s">
        <v>68</v>
      </c>
      <c r="B5655" t="s">
        <v>56</v>
      </c>
      <c r="C5655" t="s">
        <v>81</v>
      </c>
      <c r="D5655" t="s">
        <v>12</v>
      </c>
      <c r="E5655" t="s">
        <v>5</v>
      </c>
      <c r="F5655" s="19">
        <v>0.45833333333333298</v>
      </c>
      <c r="G5655" s="25">
        <v>11</v>
      </c>
      <c r="H5655" s="19" t="str">
        <f t="shared" si="100"/>
        <v>Great Bridge Bridge Toward Va Beach Non-Summer Friday 11</v>
      </c>
      <c r="I5655" s="14">
        <f>+GB!G43</f>
        <v>1301.6148149741944</v>
      </c>
    </row>
    <row r="5656" spans="1:9" x14ac:dyDescent="0.25">
      <c r="A5656" t="s">
        <v>68</v>
      </c>
      <c r="B5656" t="s">
        <v>56</v>
      </c>
      <c r="C5656" t="s">
        <v>81</v>
      </c>
      <c r="D5656" t="s">
        <v>12</v>
      </c>
      <c r="E5656" t="s">
        <v>5</v>
      </c>
      <c r="F5656" s="19">
        <v>0.5</v>
      </c>
      <c r="G5656" s="25">
        <v>12</v>
      </c>
      <c r="H5656" s="19" t="str">
        <f t="shared" si="100"/>
        <v>Great Bridge Bridge Toward Va Beach Non-Summer Friday 12</v>
      </c>
      <c r="I5656" s="11">
        <f>+GB!G44</f>
        <v>1417.2075702382765</v>
      </c>
    </row>
    <row r="5657" spans="1:9" x14ac:dyDescent="0.25">
      <c r="A5657" t="s">
        <v>68</v>
      </c>
      <c r="B5657" t="s">
        <v>56</v>
      </c>
      <c r="C5657" t="s">
        <v>81</v>
      </c>
      <c r="D5657" t="s">
        <v>12</v>
      </c>
      <c r="E5657" t="s">
        <v>5</v>
      </c>
      <c r="F5657" s="19">
        <v>0.54166666666666696</v>
      </c>
      <c r="G5657" s="25">
        <v>13</v>
      </c>
      <c r="H5657" s="19" t="str">
        <f t="shared" si="100"/>
        <v>Great Bridge Bridge Toward Va Beach Non-Summer Friday 13</v>
      </c>
      <c r="I5657" s="14">
        <f>+GB!G45</f>
        <v>1245.5482677918371</v>
      </c>
    </row>
    <row r="5658" spans="1:9" x14ac:dyDescent="0.25">
      <c r="A5658" t="s">
        <v>68</v>
      </c>
      <c r="B5658" t="s">
        <v>56</v>
      </c>
      <c r="C5658" t="s">
        <v>81</v>
      </c>
      <c r="D5658" t="s">
        <v>12</v>
      </c>
      <c r="E5658" t="s">
        <v>5</v>
      </c>
      <c r="F5658" s="19">
        <v>0.58333333333333304</v>
      </c>
      <c r="G5658" s="25">
        <v>14</v>
      </c>
      <c r="H5658" s="19" t="str">
        <f t="shared" si="100"/>
        <v>Great Bridge Bridge Toward Va Beach Non-Summer Friday 14</v>
      </c>
      <c r="I5658" s="11">
        <f>+GB!G46</f>
        <v>1206.1663484112382</v>
      </c>
    </row>
    <row r="5659" spans="1:9" x14ac:dyDescent="0.25">
      <c r="A5659" t="s">
        <v>68</v>
      </c>
      <c r="B5659" t="s">
        <v>56</v>
      </c>
      <c r="C5659" t="s">
        <v>81</v>
      </c>
      <c r="D5659" t="s">
        <v>12</v>
      </c>
      <c r="E5659" t="s">
        <v>5</v>
      </c>
      <c r="F5659" s="19">
        <v>0.625</v>
      </c>
      <c r="G5659" s="25">
        <v>15</v>
      </c>
      <c r="H5659" s="19" t="str">
        <f t="shared" si="100"/>
        <v>Great Bridge Bridge Toward Va Beach Non-Summer Friday 15</v>
      </c>
      <c r="I5659" s="14">
        <f>+GB!G47</f>
        <v>1163.8087941446211</v>
      </c>
    </row>
    <row r="5660" spans="1:9" x14ac:dyDescent="0.25">
      <c r="A5660" t="s">
        <v>68</v>
      </c>
      <c r="B5660" t="s">
        <v>56</v>
      </c>
      <c r="C5660" t="s">
        <v>81</v>
      </c>
      <c r="D5660" t="s">
        <v>12</v>
      </c>
      <c r="E5660" t="s">
        <v>5</v>
      </c>
      <c r="F5660" s="19">
        <v>0.66666666666666696</v>
      </c>
      <c r="G5660" s="25">
        <v>16</v>
      </c>
      <c r="H5660" s="19" t="str">
        <f t="shared" si="100"/>
        <v>Great Bridge Bridge Toward Va Beach Non-Summer Friday 16</v>
      </c>
      <c r="I5660" s="11">
        <f>+GB!G48</f>
        <v>1108.4875690402785</v>
      </c>
    </row>
    <row r="5661" spans="1:9" x14ac:dyDescent="0.25">
      <c r="A5661" t="s">
        <v>68</v>
      </c>
      <c r="B5661" t="s">
        <v>56</v>
      </c>
      <c r="C5661" t="s">
        <v>81</v>
      </c>
      <c r="D5661" t="s">
        <v>12</v>
      </c>
      <c r="E5661" t="s">
        <v>5</v>
      </c>
      <c r="F5661" s="19">
        <v>0.70833333333333304</v>
      </c>
      <c r="G5661" s="25">
        <v>17</v>
      </c>
      <c r="H5661" s="19" t="str">
        <f t="shared" si="100"/>
        <v>Great Bridge Bridge Toward Va Beach Non-Summer Friday 17</v>
      </c>
      <c r="I5661" s="14">
        <f>+GB!G49</f>
        <v>1131.2203197778099</v>
      </c>
    </row>
    <row r="5662" spans="1:9" x14ac:dyDescent="0.25">
      <c r="A5662" t="s">
        <v>68</v>
      </c>
      <c r="B5662" t="s">
        <v>56</v>
      </c>
      <c r="C5662" t="s">
        <v>81</v>
      </c>
      <c r="D5662" t="s">
        <v>12</v>
      </c>
      <c r="E5662" t="s">
        <v>5</v>
      </c>
      <c r="F5662" s="19">
        <v>0.75</v>
      </c>
      <c r="G5662" s="25">
        <v>18</v>
      </c>
      <c r="H5662" s="19" t="str">
        <f t="shared" si="100"/>
        <v>Great Bridge Bridge Toward Va Beach Non-Summer Friday 18</v>
      </c>
      <c r="I5662" s="11">
        <f>+GB!G50</f>
        <v>970.44325139840419</v>
      </c>
    </row>
    <row r="5663" spans="1:9" x14ac:dyDescent="0.25">
      <c r="A5663" t="s">
        <v>68</v>
      </c>
      <c r="B5663" t="s">
        <v>56</v>
      </c>
      <c r="C5663" t="s">
        <v>81</v>
      </c>
      <c r="D5663" t="s">
        <v>12</v>
      </c>
      <c r="E5663" t="s">
        <v>5</v>
      </c>
      <c r="F5663" s="19">
        <v>0.79166666666666696</v>
      </c>
      <c r="G5663" s="25">
        <v>19</v>
      </c>
      <c r="H5663" s="19" t="str">
        <f t="shared" si="100"/>
        <v>Great Bridge Bridge Toward Va Beach Non-Summer Friday 19</v>
      </c>
      <c r="I5663" s="14">
        <f>+GB!G51</f>
        <v>716.98068056261877</v>
      </c>
    </row>
    <row r="5664" spans="1:9" x14ac:dyDescent="0.25">
      <c r="A5664" t="s">
        <v>68</v>
      </c>
      <c r="B5664" t="s">
        <v>56</v>
      </c>
      <c r="C5664" t="s">
        <v>81</v>
      </c>
      <c r="D5664" t="s">
        <v>12</v>
      </c>
      <c r="E5664" t="s">
        <v>5</v>
      </c>
      <c r="F5664" s="19">
        <v>0.83333333333333304</v>
      </c>
      <c r="G5664" s="25">
        <v>20</v>
      </c>
      <c r="H5664" s="19" t="str">
        <f t="shared" si="100"/>
        <v>Great Bridge Bridge Toward Va Beach Non-Summer Friday 20</v>
      </c>
      <c r="I5664" s="11">
        <f>+GB!G52</f>
        <v>606.26367254006334</v>
      </c>
    </row>
    <row r="5665" spans="1:9" x14ac:dyDescent="0.25">
      <c r="A5665" t="s">
        <v>68</v>
      </c>
      <c r="B5665" t="s">
        <v>56</v>
      </c>
      <c r="C5665" t="s">
        <v>81</v>
      </c>
      <c r="D5665" t="s">
        <v>12</v>
      </c>
      <c r="E5665" t="s">
        <v>5</v>
      </c>
      <c r="F5665" s="19">
        <v>0.875</v>
      </c>
      <c r="G5665" s="25">
        <v>21</v>
      </c>
      <c r="H5665" s="19" t="str">
        <f t="shared" si="100"/>
        <v>Great Bridge Bridge Toward Va Beach Non-Summer Friday 21</v>
      </c>
      <c r="I5665" s="14">
        <f>+GB!G53</f>
        <v>451.19999487575853</v>
      </c>
    </row>
    <row r="5666" spans="1:9" x14ac:dyDescent="0.25">
      <c r="A5666" t="s">
        <v>68</v>
      </c>
      <c r="B5666" t="s">
        <v>56</v>
      </c>
      <c r="C5666" t="s">
        <v>81</v>
      </c>
      <c r="D5666" t="s">
        <v>12</v>
      </c>
      <c r="E5666" t="s">
        <v>5</v>
      </c>
      <c r="F5666" s="19">
        <v>0.91666666666666696</v>
      </c>
      <c r="G5666" s="25">
        <v>22</v>
      </c>
      <c r="H5666" s="19" t="str">
        <f t="shared" si="100"/>
        <v>Great Bridge Bridge Toward Va Beach Non-Summer Friday 22</v>
      </c>
      <c r="I5666" s="11">
        <f>+GB!G54</f>
        <v>284.64768351757544</v>
      </c>
    </row>
    <row r="5667" spans="1:9" ht="15.75" thickBot="1" x14ac:dyDescent="0.3">
      <c r="A5667" t="s">
        <v>68</v>
      </c>
      <c r="B5667" t="s">
        <v>56</v>
      </c>
      <c r="C5667" t="s">
        <v>81</v>
      </c>
      <c r="D5667" t="s">
        <v>12</v>
      </c>
      <c r="E5667" t="s">
        <v>5</v>
      </c>
      <c r="F5667" s="19">
        <v>0.95833333333333304</v>
      </c>
      <c r="G5667" s="25">
        <v>23</v>
      </c>
      <c r="H5667" s="19" t="str">
        <f t="shared" si="100"/>
        <v>Great Bridge Bridge Toward Va Beach Non-Summer Friday 23</v>
      </c>
      <c r="I5667" s="16">
        <f>+GB!G55</f>
        <v>160.01732160653222</v>
      </c>
    </row>
    <row r="5668" spans="1:9" x14ac:dyDescent="0.25">
      <c r="A5668" t="s">
        <v>68</v>
      </c>
      <c r="B5668" t="s">
        <v>56</v>
      </c>
      <c r="C5668" t="s">
        <v>81</v>
      </c>
      <c r="D5668" t="s">
        <v>12</v>
      </c>
      <c r="E5668" t="s">
        <v>6</v>
      </c>
      <c r="F5668" s="19">
        <v>0</v>
      </c>
      <c r="G5668" s="25">
        <v>0</v>
      </c>
      <c r="H5668" s="19" t="str">
        <f t="shared" si="100"/>
        <v>Great Bridge Bridge Toward Va Beach Non-Summer Saturday 0</v>
      </c>
      <c r="I5668" s="11">
        <f>+GB!H32</f>
        <v>93.578401931399412</v>
      </c>
    </row>
    <row r="5669" spans="1:9" x14ac:dyDescent="0.25">
      <c r="A5669" t="s">
        <v>68</v>
      </c>
      <c r="B5669" t="s">
        <v>56</v>
      </c>
      <c r="C5669" t="s">
        <v>81</v>
      </c>
      <c r="D5669" t="s">
        <v>12</v>
      </c>
      <c r="E5669" t="s">
        <v>6</v>
      </c>
      <c r="F5669" s="19">
        <v>4.1666666666666664E-2</v>
      </c>
      <c r="G5669" s="25">
        <v>1</v>
      </c>
      <c r="H5669" s="19" t="str">
        <f t="shared" si="100"/>
        <v>Great Bridge Bridge Toward Va Beach Non-Summer Saturday 1</v>
      </c>
      <c r="I5669" s="14">
        <f>+GB!H33</f>
        <v>46.81985334622776</v>
      </c>
    </row>
    <row r="5670" spans="1:9" x14ac:dyDescent="0.25">
      <c r="A5670" t="s">
        <v>68</v>
      </c>
      <c r="B5670" t="s">
        <v>56</v>
      </c>
      <c r="C5670" t="s">
        <v>81</v>
      </c>
      <c r="D5670" t="s">
        <v>12</v>
      </c>
      <c r="E5670" t="s">
        <v>6</v>
      </c>
      <c r="F5670" s="19">
        <v>8.3333333333333329E-2</v>
      </c>
      <c r="G5670" s="25">
        <v>2</v>
      </c>
      <c r="H5670" s="19" t="str">
        <f t="shared" si="100"/>
        <v>Great Bridge Bridge Toward Va Beach Non-Summer Saturday 2</v>
      </c>
      <c r="I5670" s="11">
        <f>+GB!H34</f>
        <v>32.017802831672782</v>
      </c>
    </row>
    <row r="5671" spans="1:9" x14ac:dyDescent="0.25">
      <c r="A5671" t="s">
        <v>68</v>
      </c>
      <c r="B5671" t="s">
        <v>56</v>
      </c>
      <c r="C5671" t="s">
        <v>81</v>
      </c>
      <c r="D5671" t="s">
        <v>12</v>
      </c>
      <c r="E5671" t="s">
        <v>6</v>
      </c>
      <c r="F5671" s="19">
        <v>0.125</v>
      </c>
      <c r="G5671" s="25">
        <v>3</v>
      </c>
      <c r="H5671" s="19" t="str">
        <f t="shared" si="100"/>
        <v>Great Bridge Bridge Toward Va Beach Non-Summer Saturday 3</v>
      </c>
      <c r="I5671" s="14">
        <f>+GB!H35</f>
        <v>26.785512367491169</v>
      </c>
    </row>
    <row r="5672" spans="1:9" x14ac:dyDescent="0.25">
      <c r="A5672" t="s">
        <v>68</v>
      </c>
      <c r="B5672" t="s">
        <v>56</v>
      </c>
      <c r="C5672" t="s">
        <v>81</v>
      </c>
      <c r="D5672" t="s">
        <v>12</v>
      </c>
      <c r="E5672" t="s">
        <v>6</v>
      </c>
      <c r="F5672" s="19">
        <v>0.16666666666666699</v>
      </c>
      <c r="G5672" s="25">
        <v>4</v>
      </c>
      <c r="H5672" s="19" t="str">
        <f t="shared" si="100"/>
        <v>Great Bridge Bridge Toward Va Beach Non-Summer Saturday 4</v>
      </c>
      <c r="I5672" s="11">
        <f>+GB!H36</f>
        <v>45.378947198339702</v>
      </c>
    </row>
    <row r="5673" spans="1:9" x14ac:dyDescent="0.25">
      <c r="A5673" t="s">
        <v>68</v>
      </c>
      <c r="B5673" t="s">
        <v>56</v>
      </c>
      <c r="C5673" t="s">
        <v>81</v>
      </c>
      <c r="D5673" t="s">
        <v>12</v>
      </c>
      <c r="E5673" t="s">
        <v>6</v>
      </c>
      <c r="F5673" s="19">
        <v>0.20833333333333301</v>
      </c>
      <c r="G5673" s="25">
        <v>5</v>
      </c>
      <c r="H5673" s="19" t="str">
        <f t="shared" si="100"/>
        <v>Great Bridge Bridge Toward Va Beach Non-Summer Saturday 5</v>
      </c>
      <c r="I5673" s="14">
        <f>+GB!H37</f>
        <v>114.74061497348562</v>
      </c>
    </row>
    <row r="5674" spans="1:9" x14ac:dyDescent="0.25">
      <c r="A5674" t="s">
        <v>68</v>
      </c>
      <c r="B5674" t="s">
        <v>56</v>
      </c>
      <c r="C5674" t="s">
        <v>81</v>
      </c>
      <c r="D5674" t="s">
        <v>12</v>
      </c>
      <c r="E5674" t="s">
        <v>6</v>
      </c>
      <c r="F5674" s="19">
        <v>0.25</v>
      </c>
      <c r="G5674" s="25">
        <v>6</v>
      </c>
      <c r="H5674" s="19" t="str">
        <f t="shared" si="100"/>
        <v>Great Bridge Bridge Toward Va Beach Non-Summer Saturday 6</v>
      </c>
      <c r="I5674" s="11">
        <f>+GB!H38</f>
        <v>277.81615094473557</v>
      </c>
    </row>
    <row r="5675" spans="1:9" x14ac:dyDescent="0.25">
      <c r="A5675" t="s">
        <v>68</v>
      </c>
      <c r="B5675" t="s">
        <v>56</v>
      </c>
      <c r="C5675" t="s">
        <v>81</v>
      </c>
      <c r="D5675" t="s">
        <v>12</v>
      </c>
      <c r="E5675" t="s">
        <v>6</v>
      </c>
      <c r="F5675" s="19">
        <v>0.29166666666666702</v>
      </c>
      <c r="G5675" s="25">
        <v>7</v>
      </c>
      <c r="H5675" s="19" t="str">
        <f t="shared" si="100"/>
        <v>Great Bridge Bridge Toward Va Beach Non-Summer Saturday 7</v>
      </c>
      <c r="I5675" s="14">
        <f>+GB!H39</f>
        <v>636.47357647169622</v>
      </c>
    </row>
    <row r="5676" spans="1:9" x14ac:dyDescent="0.25">
      <c r="A5676" t="s">
        <v>68</v>
      </c>
      <c r="B5676" t="s">
        <v>56</v>
      </c>
      <c r="C5676" t="s">
        <v>81</v>
      </c>
      <c r="D5676" t="s">
        <v>12</v>
      </c>
      <c r="E5676" t="s">
        <v>6</v>
      </c>
      <c r="F5676" s="19">
        <v>0.33333333333333298</v>
      </c>
      <c r="G5676" s="25">
        <v>8</v>
      </c>
      <c r="H5676" s="19" t="str">
        <f t="shared" si="100"/>
        <v>Great Bridge Bridge Toward Va Beach Non-Summer Saturday 8</v>
      </c>
      <c r="I5676" s="11">
        <f>+GB!H40</f>
        <v>850.92940790086413</v>
      </c>
    </row>
    <row r="5677" spans="1:9" x14ac:dyDescent="0.25">
      <c r="A5677" t="s">
        <v>68</v>
      </c>
      <c r="B5677" t="s">
        <v>56</v>
      </c>
      <c r="C5677" t="s">
        <v>81</v>
      </c>
      <c r="D5677" t="s">
        <v>12</v>
      </c>
      <c r="E5677" t="s">
        <v>6</v>
      </c>
      <c r="F5677" s="19">
        <v>0.375</v>
      </c>
      <c r="G5677" s="25">
        <v>9</v>
      </c>
      <c r="H5677" s="19" t="str">
        <f t="shared" si="100"/>
        <v>Great Bridge Bridge Toward Va Beach Non-Summer Saturday 9</v>
      </c>
      <c r="I5677" s="14">
        <f>+GB!H41</f>
        <v>1021.0143449476382</v>
      </c>
    </row>
    <row r="5678" spans="1:9" x14ac:dyDescent="0.25">
      <c r="A5678" t="s">
        <v>68</v>
      </c>
      <c r="B5678" t="s">
        <v>56</v>
      </c>
      <c r="C5678" t="s">
        <v>81</v>
      </c>
      <c r="D5678" t="s">
        <v>12</v>
      </c>
      <c r="E5678" t="s">
        <v>6</v>
      </c>
      <c r="F5678" s="19">
        <v>0.41666666666666702</v>
      </c>
      <c r="G5678" s="25">
        <v>10</v>
      </c>
      <c r="H5678" s="19" t="str">
        <f t="shared" si="100"/>
        <v>Great Bridge Bridge Toward Va Beach Non-Summer Saturday 10</v>
      </c>
      <c r="I5678" s="11">
        <f>+GB!H42</f>
        <v>1209.8174515287537</v>
      </c>
    </row>
    <row r="5679" spans="1:9" x14ac:dyDescent="0.25">
      <c r="A5679" t="s">
        <v>68</v>
      </c>
      <c r="B5679" t="s">
        <v>56</v>
      </c>
      <c r="C5679" t="s">
        <v>81</v>
      </c>
      <c r="D5679" t="s">
        <v>12</v>
      </c>
      <c r="E5679" t="s">
        <v>6</v>
      </c>
      <c r="F5679" s="19">
        <v>0.45833333333333298</v>
      </c>
      <c r="G5679" s="25">
        <v>11</v>
      </c>
      <c r="H5679" s="19" t="str">
        <f t="shared" si="100"/>
        <v>Great Bridge Bridge Toward Va Beach Non-Summer Saturday 11</v>
      </c>
      <c r="I5679" s="14">
        <f>+GB!H43</f>
        <v>1324.1647883595163</v>
      </c>
    </row>
    <row r="5680" spans="1:9" x14ac:dyDescent="0.25">
      <c r="A5680" t="s">
        <v>68</v>
      </c>
      <c r="B5680" t="s">
        <v>56</v>
      </c>
      <c r="C5680" t="s">
        <v>81</v>
      </c>
      <c r="D5680" t="s">
        <v>12</v>
      </c>
      <c r="E5680" t="s">
        <v>6</v>
      </c>
      <c r="F5680" s="19">
        <v>0.5</v>
      </c>
      <c r="G5680" s="25">
        <v>12</v>
      </c>
      <c r="H5680" s="19" t="str">
        <f t="shared" si="100"/>
        <v>Great Bridge Bridge Toward Va Beach Non-Summer Saturday 12</v>
      </c>
      <c r="I5680" s="11">
        <f>+GB!H44</f>
        <v>1455.751461688008</v>
      </c>
    </row>
    <row r="5681" spans="1:9" x14ac:dyDescent="0.25">
      <c r="A5681" t="s">
        <v>68</v>
      </c>
      <c r="B5681" t="s">
        <v>56</v>
      </c>
      <c r="C5681" t="s">
        <v>81</v>
      </c>
      <c r="D5681" t="s">
        <v>12</v>
      </c>
      <c r="E5681" t="s">
        <v>6</v>
      </c>
      <c r="F5681" s="19">
        <v>0.54166666666666696</v>
      </c>
      <c r="G5681" s="25">
        <v>13</v>
      </c>
      <c r="H5681" s="19" t="str">
        <f t="shared" si="100"/>
        <v>Great Bridge Bridge Toward Va Beach Non-Summer Saturday 13</v>
      </c>
      <c r="I5681" s="14">
        <f>+GB!H45</f>
        <v>1211.5271303528625</v>
      </c>
    </row>
    <row r="5682" spans="1:9" x14ac:dyDescent="0.25">
      <c r="A5682" t="s">
        <v>68</v>
      </c>
      <c r="B5682" t="s">
        <v>56</v>
      </c>
      <c r="C5682" t="s">
        <v>81</v>
      </c>
      <c r="D5682" t="s">
        <v>12</v>
      </c>
      <c r="E5682" t="s">
        <v>6</v>
      </c>
      <c r="F5682" s="19">
        <v>0.58333333333333304</v>
      </c>
      <c r="G5682" s="25">
        <v>14</v>
      </c>
      <c r="H5682" s="19" t="str">
        <f t="shared" si="100"/>
        <v>Great Bridge Bridge Toward Va Beach Non-Summer Saturday 14</v>
      </c>
      <c r="I5682" s="11">
        <f>+GB!H46</f>
        <v>1044.0671126362072</v>
      </c>
    </row>
    <row r="5683" spans="1:9" x14ac:dyDescent="0.25">
      <c r="A5683" t="s">
        <v>68</v>
      </c>
      <c r="B5683" t="s">
        <v>56</v>
      </c>
      <c r="C5683" t="s">
        <v>81</v>
      </c>
      <c r="D5683" t="s">
        <v>12</v>
      </c>
      <c r="E5683" t="s">
        <v>6</v>
      </c>
      <c r="F5683" s="19">
        <v>0.625</v>
      </c>
      <c r="G5683" s="25">
        <v>15</v>
      </c>
      <c r="H5683" s="19" t="str">
        <f t="shared" si="100"/>
        <v>Great Bridge Bridge Toward Va Beach Non-Summer Saturday 15</v>
      </c>
      <c r="I5683" s="14">
        <f>+GB!H47</f>
        <v>945.05848290039728</v>
      </c>
    </row>
    <row r="5684" spans="1:9" x14ac:dyDescent="0.25">
      <c r="A5684" t="s">
        <v>68</v>
      </c>
      <c r="B5684" t="s">
        <v>56</v>
      </c>
      <c r="C5684" t="s">
        <v>81</v>
      </c>
      <c r="D5684" t="s">
        <v>12</v>
      </c>
      <c r="E5684" t="s">
        <v>6</v>
      </c>
      <c r="F5684" s="19">
        <v>0.66666666666666696</v>
      </c>
      <c r="G5684" s="25">
        <v>16</v>
      </c>
      <c r="H5684" s="19" t="str">
        <f t="shared" si="100"/>
        <v>Great Bridge Bridge Toward Va Beach Non-Summer Saturday 16</v>
      </c>
      <c r="I5684" s="11">
        <f>+GB!H48</f>
        <v>914.73235165614244</v>
      </c>
    </row>
    <row r="5685" spans="1:9" x14ac:dyDescent="0.25">
      <c r="A5685" t="s">
        <v>68</v>
      </c>
      <c r="B5685" t="s">
        <v>56</v>
      </c>
      <c r="C5685" t="s">
        <v>81</v>
      </c>
      <c r="D5685" t="s">
        <v>12</v>
      </c>
      <c r="E5685" t="s">
        <v>6</v>
      </c>
      <c r="F5685" s="19">
        <v>0.70833333333333304</v>
      </c>
      <c r="G5685" s="25">
        <v>17</v>
      </c>
      <c r="H5685" s="19" t="str">
        <f t="shared" si="100"/>
        <v>Great Bridge Bridge Toward Va Beach Non-Summer Saturday 17</v>
      </c>
      <c r="I5685" s="14">
        <f>+GB!H49</f>
        <v>910.80390715157841</v>
      </c>
    </row>
    <row r="5686" spans="1:9" x14ac:dyDescent="0.25">
      <c r="A5686" t="s">
        <v>68</v>
      </c>
      <c r="B5686" t="s">
        <v>56</v>
      </c>
      <c r="C5686" t="s">
        <v>81</v>
      </c>
      <c r="D5686" t="s">
        <v>12</v>
      </c>
      <c r="E5686" t="s">
        <v>6</v>
      </c>
      <c r="F5686" s="19">
        <v>0.75</v>
      </c>
      <c r="G5686" s="25">
        <v>18</v>
      </c>
      <c r="H5686" s="19" t="str">
        <f t="shared" si="100"/>
        <v>Great Bridge Bridge Toward Va Beach Non-Summer Saturday 18</v>
      </c>
      <c r="I5686" s="11">
        <f>+GB!H50</f>
        <v>803.67933456103708</v>
      </c>
    </row>
    <row r="5687" spans="1:9" x14ac:dyDescent="0.25">
      <c r="A5687" t="s">
        <v>68</v>
      </c>
      <c r="B5687" t="s">
        <v>56</v>
      </c>
      <c r="C5687" t="s">
        <v>81</v>
      </c>
      <c r="D5687" t="s">
        <v>12</v>
      </c>
      <c r="E5687" t="s">
        <v>6</v>
      </c>
      <c r="F5687" s="19">
        <v>0.79166666666666696</v>
      </c>
      <c r="G5687" s="25">
        <v>19</v>
      </c>
      <c r="H5687" s="19" t="str">
        <f t="shared" si="100"/>
        <v>Great Bridge Bridge Toward Va Beach Non-Summer Saturday 19</v>
      </c>
      <c r="I5687" s="14">
        <f>+GB!H51</f>
        <v>630.42327229357738</v>
      </c>
    </row>
    <row r="5688" spans="1:9" x14ac:dyDescent="0.25">
      <c r="A5688" t="s">
        <v>68</v>
      </c>
      <c r="B5688" t="s">
        <v>56</v>
      </c>
      <c r="C5688" t="s">
        <v>81</v>
      </c>
      <c r="D5688" t="s">
        <v>12</v>
      </c>
      <c r="E5688" t="s">
        <v>6</v>
      </c>
      <c r="F5688" s="19">
        <v>0.83333333333333304</v>
      </c>
      <c r="G5688" s="25">
        <v>20</v>
      </c>
      <c r="H5688" s="19" t="str">
        <f t="shared" si="100"/>
        <v>Great Bridge Bridge Toward Va Beach Non-Summer Saturday 20</v>
      </c>
      <c r="I5688" s="11">
        <f>+GB!H52</f>
        <v>551.6779578334523</v>
      </c>
    </row>
    <row r="5689" spans="1:9" x14ac:dyDescent="0.25">
      <c r="A5689" t="s">
        <v>68</v>
      </c>
      <c r="B5689" t="s">
        <v>56</v>
      </c>
      <c r="C5689" t="s">
        <v>81</v>
      </c>
      <c r="D5689" t="s">
        <v>12</v>
      </c>
      <c r="E5689" t="s">
        <v>6</v>
      </c>
      <c r="F5689" s="19">
        <v>0.875</v>
      </c>
      <c r="G5689" s="25">
        <v>21</v>
      </c>
      <c r="H5689" s="19" t="str">
        <f t="shared" si="100"/>
        <v>Great Bridge Bridge Toward Va Beach Non-Summer Saturday 21</v>
      </c>
      <c r="I5689" s="14">
        <f>+GB!H53</f>
        <v>416.28999790760145</v>
      </c>
    </row>
    <row r="5690" spans="1:9" x14ac:dyDescent="0.25">
      <c r="A5690" t="s">
        <v>68</v>
      </c>
      <c r="B5690" t="s">
        <v>56</v>
      </c>
      <c r="C5690" t="s">
        <v>81</v>
      </c>
      <c r="D5690" t="s">
        <v>12</v>
      </c>
      <c r="E5690" t="s">
        <v>6</v>
      </c>
      <c r="F5690" s="19">
        <v>0.91666666666666696</v>
      </c>
      <c r="G5690" s="25">
        <v>22</v>
      </c>
      <c r="H5690" s="19" t="str">
        <f t="shared" si="100"/>
        <v>Great Bridge Bridge Toward Va Beach Non-Summer Saturday 22</v>
      </c>
      <c r="I5690" s="11">
        <f>+GB!H54</f>
        <v>275.85348992279484</v>
      </c>
    </row>
    <row r="5691" spans="1:9" ht="15.75" thickBot="1" x14ac:dyDescent="0.3">
      <c r="A5691" t="s">
        <v>68</v>
      </c>
      <c r="B5691" t="s">
        <v>56</v>
      </c>
      <c r="C5691" t="s">
        <v>81</v>
      </c>
      <c r="D5691" t="s">
        <v>12</v>
      </c>
      <c r="E5691" t="s">
        <v>6</v>
      </c>
      <c r="F5691" s="19">
        <v>0.95833333333333304</v>
      </c>
      <c r="G5691" s="25">
        <v>23</v>
      </c>
      <c r="H5691" s="19" t="str">
        <f t="shared" si="100"/>
        <v>Great Bridge Bridge Toward Va Beach Non-Summer Saturday 23</v>
      </c>
      <c r="I5691" s="16">
        <f>+GB!H55</f>
        <v>152.61368242054218</v>
      </c>
    </row>
    <row r="5692" spans="1:9" x14ac:dyDescent="0.25">
      <c r="A5692" t="s">
        <v>68</v>
      </c>
      <c r="B5692" t="s">
        <v>56</v>
      </c>
      <c r="C5692" t="s">
        <v>81</v>
      </c>
      <c r="D5692" t="s">
        <v>12</v>
      </c>
      <c r="E5692" t="s">
        <v>7</v>
      </c>
      <c r="F5692" s="19">
        <v>0</v>
      </c>
      <c r="G5692" s="25">
        <v>0</v>
      </c>
      <c r="H5692" s="19" t="str">
        <f t="shared" si="100"/>
        <v>Great Bridge Bridge Toward Va Beach Non-Summer Sunday 0</v>
      </c>
      <c r="I5692" s="13">
        <f>+GB!I32</f>
        <v>89.393366835899869</v>
      </c>
    </row>
    <row r="5693" spans="1:9" x14ac:dyDescent="0.25">
      <c r="A5693" t="s">
        <v>68</v>
      </c>
      <c r="B5693" t="s">
        <v>56</v>
      </c>
      <c r="C5693" t="s">
        <v>81</v>
      </c>
      <c r="D5693" t="s">
        <v>12</v>
      </c>
      <c r="E5693" t="s">
        <v>7</v>
      </c>
      <c r="F5693" s="19">
        <v>4.1666666666666664E-2</v>
      </c>
      <c r="G5693" s="25">
        <v>1</v>
      </c>
      <c r="H5693" s="19" t="str">
        <f t="shared" si="100"/>
        <v>Great Bridge Bridge Toward Va Beach Non-Summer Sunday 1</v>
      </c>
      <c r="I5693" s="15">
        <f>+GB!I33</f>
        <v>47.987733966629527</v>
      </c>
    </row>
    <row r="5694" spans="1:9" x14ac:dyDescent="0.25">
      <c r="A5694" t="s">
        <v>68</v>
      </c>
      <c r="B5694" t="s">
        <v>56</v>
      </c>
      <c r="C5694" t="s">
        <v>81</v>
      </c>
      <c r="D5694" t="s">
        <v>12</v>
      </c>
      <c r="E5694" t="s">
        <v>7</v>
      </c>
      <c r="F5694" s="19">
        <v>8.3333333333333329E-2</v>
      </c>
      <c r="G5694" s="25">
        <v>2</v>
      </c>
      <c r="H5694" s="19" t="str">
        <f t="shared" si="100"/>
        <v>Great Bridge Bridge Toward Va Beach Non-Summer Sunday 2</v>
      </c>
      <c r="I5694" s="13">
        <f>+GB!I34</f>
        <v>33.572619671885533</v>
      </c>
    </row>
    <row r="5695" spans="1:9" x14ac:dyDescent="0.25">
      <c r="A5695" t="s">
        <v>68</v>
      </c>
      <c r="B5695" t="s">
        <v>56</v>
      </c>
      <c r="C5695" t="s">
        <v>81</v>
      </c>
      <c r="D5695" t="s">
        <v>12</v>
      </c>
      <c r="E5695" t="s">
        <v>7</v>
      </c>
      <c r="F5695" s="19">
        <v>0.125</v>
      </c>
      <c r="G5695" s="25">
        <v>3</v>
      </c>
      <c r="H5695" s="19" t="str">
        <f t="shared" si="100"/>
        <v>Great Bridge Bridge Toward Va Beach Non-Summer Sunday 3</v>
      </c>
      <c r="I5695" s="15">
        <f>+GB!I35</f>
        <v>22.489045936395762</v>
      </c>
    </row>
    <row r="5696" spans="1:9" x14ac:dyDescent="0.25">
      <c r="A5696" t="s">
        <v>68</v>
      </c>
      <c r="B5696" t="s">
        <v>56</v>
      </c>
      <c r="C5696" t="s">
        <v>81</v>
      </c>
      <c r="D5696" t="s">
        <v>12</v>
      </c>
      <c r="E5696" t="s">
        <v>7</v>
      </c>
      <c r="F5696" s="19">
        <v>0.16666666666666699</v>
      </c>
      <c r="G5696" s="25">
        <v>4</v>
      </c>
      <c r="H5696" s="19" t="str">
        <f t="shared" si="100"/>
        <v>Great Bridge Bridge Toward Va Beach Non-Summer Sunday 4</v>
      </c>
      <c r="I5696" s="13">
        <f>+GB!I36</f>
        <v>32.054153523551683</v>
      </c>
    </row>
    <row r="5697" spans="1:9" x14ac:dyDescent="0.25">
      <c r="A5697" t="s">
        <v>68</v>
      </c>
      <c r="B5697" t="s">
        <v>56</v>
      </c>
      <c r="C5697" t="s">
        <v>81</v>
      </c>
      <c r="D5697" t="s">
        <v>12</v>
      </c>
      <c r="E5697" t="s">
        <v>7</v>
      </c>
      <c r="F5697" s="19">
        <v>0.20833333333333301</v>
      </c>
      <c r="G5697" s="25">
        <v>5</v>
      </c>
      <c r="H5697" s="19" t="str">
        <f t="shared" si="100"/>
        <v>Great Bridge Bridge Toward Va Beach Non-Summer Sunday 5</v>
      </c>
      <c r="I5697" s="15">
        <f>+GB!I37</f>
        <v>69.545283490474418</v>
      </c>
    </row>
    <row r="5698" spans="1:9" x14ac:dyDescent="0.25">
      <c r="A5698" t="s">
        <v>68</v>
      </c>
      <c r="B5698" t="s">
        <v>56</v>
      </c>
      <c r="C5698" t="s">
        <v>81</v>
      </c>
      <c r="D5698" t="s">
        <v>12</v>
      </c>
      <c r="E5698" t="s">
        <v>7</v>
      </c>
      <c r="F5698" s="19">
        <v>0.25</v>
      </c>
      <c r="G5698" s="25">
        <v>6</v>
      </c>
      <c r="H5698" s="19" t="str">
        <f t="shared" si="100"/>
        <v>Great Bridge Bridge Toward Va Beach Non-Summer Sunday 6</v>
      </c>
      <c r="I5698" s="13">
        <f>+GB!I38</f>
        <v>177.37683012232895</v>
      </c>
    </row>
    <row r="5699" spans="1:9" x14ac:dyDescent="0.25">
      <c r="A5699" t="s">
        <v>68</v>
      </c>
      <c r="B5699" t="s">
        <v>56</v>
      </c>
      <c r="C5699" t="s">
        <v>81</v>
      </c>
      <c r="D5699" t="s">
        <v>12</v>
      </c>
      <c r="E5699" t="s">
        <v>7</v>
      </c>
      <c r="F5699" s="19">
        <v>0.29166666666666702</v>
      </c>
      <c r="G5699" s="25">
        <v>7</v>
      </c>
      <c r="H5699" s="19" t="str">
        <f t="shared" si="100"/>
        <v>Great Bridge Bridge Toward Va Beach Non-Summer Sunday 7</v>
      </c>
      <c r="I5699" s="15">
        <f>+GB!I39</f>
        <v>385.6116631683571</v>
      </c>
    </row>
    <row r="5700" spans="1:9" x14ac:dyDescent="0.25">
      <c r="A5700" t="s">
        <v>68</v>
      </c>
      <c r="B5700" t="s">
        <v>56</v>
      </c>
      <c r="C5700" t="s">
        <v>81</v>
      </c>
      <c r="D5700" t="s">
        <v>12</v>
      </c>
      <c r="E5700" t="s">
        <v>7</v>
      </c>
      <c r="F5700" s="19">
        <v>0.33333333333333298</v>
      </c>
      <c r="G5700" s="25">
        <v>8</v>
      </c>
      <c r="H5700" s="19" t="str">
        <f t="shared" si="100"/>
        <v>Great Bridge Bridge Toward Va Beach Non-Summer Sunday 8</v>
      </c>
      <c r="I5700" s="13">
        <f>+GB!I40</f>
        <v>488.81648799282357</v>
      </c>
    </row>
    <row r="5701" spans="1:9" x14ac:dyDescent="0.25">
      <c r="A5701" t="s">
        <v>68</v>
      </c>
      <c r="B5701" t="s">
        <v>56</v>
      </c>
      <c r="C5701" t="s">
        <v>81</v>
      </c>
      <c r="D5701" t="s">
        <v>12</v>
      </c>
      <c r="E5701" t="s">
        <v>7</v>
      </c>
      <c r="F5701" s="19">
        <v>0.375</v>
      </c>
      <c r="G5701" s="25">
        <v>9</v>
      </c>
      <c r="H5701" s="19" t="str">
        <f t="shared" ref="H5701:H5715" si="101">+CONCATENATE(A5701," ",C5701," ",D5701," ",E5701," ",G5701)</f>
        <v>Great Bridge Bridge Toward Va Beach Non-Summer Sunday 9</v>
      </c>
      <c r="I5701" s="15">
        <f>+GB!I41</f>
        <v>719.55601761422895</v>
      </c>
    </row>
    <row r="5702" spans="1:9" x14ac:dyDescent="0.25">
      <c r="A5702" t="s">
        <v>68</v>
      </c>
      <c r="B5702" t="s">
        <v>56</v>
      </c>
      <c r="C5702" t="s">
        <v>81</v>
      </c>
      <c r="D5702" t="s">
        <v>12</v>
      </c>
      <c r="E5702" t="s">
        <v>7</v>
      </c>
      <c r="F5702" s="19">
        <v>0.41666666666666702</v>
      </c>
      <c r="G5702" s="25">
        <v>10</v>
      </c>
      <c r="H5702" s="19" t="str">
        <f t="shared" si="101"/>
        <v>Great Bridge Bridge Toward Va Beach Non-Summer Sunday 10</v>
      </c>
      <c r="I5702" s="13">
        <f>+GB!I42</f>
        <v>949.69299816658474</v>
      </c>
    </row>
    <row r="5703" spans="1:9" x14ac:dyDescent="0.25">
      <c r="A5703" t="s">
        <v>68</v>
      </c>
      <c r="B5703" t="s">
        <v>56</v>
      </c>
      <c r="C5703" t="s">
        <v>81</v>
      </c>
      <c r="D5703" t="s">
        <v>12</v>
      </c>
      <c r="E5703" t="s">
        <v>7</v>
      </c>
      <c r="F5703" s="19">
        <v>0.45833333333333298</v>
      </c>
      <c r="G5703" s="25">
        <v>11</v>
      </c>
      <c r="H5703" s="19" t="str">
        <f t="shared" si="101"/>
        <v>Great Bridge Bridge Toward Va Beach Non-Summer Sunday 11</v>
      </c>
      <c r="I5703" s="15">
        <f>+GB!I43</f>
        <v>1048.8108809598871</v>
      </c>
    </row>
    <row r="5704" spans="1:9" x14ac:dyDescent="0.25">
      <c r="A5704" t="s">
        <v>68</v>
      </c>
      <c r="B5704" t="s">
        <v>56</v>
      </c>
      <c r="C5704" t="s">
        <v>81</v>
      </c>
      <c r="D5704" t="s">
        <v>12</v>
      </c>
      <c r="E5704" t="s">
        <v>7</v>
      </c>
      <c r="F5704" s="19">
        <v>0.5</v>
      </c>
      <c r="G5704" s="25">
        <v>12</v>
      </c>
      <c r="H5704" s="19" t="str">
        <f t="shared" si="101"/>
        <v>Great Bridge Bridge Toward Va Beach Non-Summer Sunday 12</v>
      </c>
      <c r="I5704" s="13">
        <f>+GB!I44</f>
        <v>1268.8497192276013</v>
      </c>
    </row>
    <row r="5705" spans="1:9" x14ac:dyDescent="0.25">
      <c r="A5705" t="s">
        <v>68</v>
      </c>
      <c r="B5705" t="s">
        <v>56</v>
      </c>
      <c r="C5705" t="s">
        <v>81</v>
      </c>
      <c r="D5705" t="s">
        <v>12</v>
      </c>
      <c r="E5705" t="s">
        <v>7</v>
      </c>
      <c r="F5705" s="19">
        <v>0.54166666666666696</v>
      </c>
      <c r="G5705" s="25">
        <v>13</v>
      </c>
      <c r="H5705" s="19" t="str">
        <f t="shared" si="101"/>
        <v>Great Bridge Bridge Toward Va Beach Non-Summer Sunday 13</v>
      </c>
      <c r="I5705" s="15">
        <f>+GB!I45</f>
        <v>1103.499893645595</v>
      </c>
    </row>
    <row r="5706" spans="1:9" x14ac:dyDescent="0.25">
      <c r="A5706" t="s">
        <v>68</v>
      </c>
      <c r="B5706" t="s">
        <v>56</v>
      </c>
      <c r="C5706" t="s">
        <v>81</v>
      </c>
      <c r="D5706" t="s">
        <v>12</v>
      </c>
      <c r="E5706" t="s">
        <v>7</v>
      </c>
      <c r="F5706" s="19">
        <v>0.58333333333333304</v>
      </c>
      <c r="G5706" s="25">
        <v>14</v>
      </c>
      <c r="H5706" s="19" t="str">
        <f t="shared" si="101"/>
        <v>Great Bridge Bridge Toward Va Beach Non-Summer Sunday 14</v>
      </c>
      <c r="I5706" s="13">
        <f>+GB!I46</f>
        <v>934.98741895534056</v>
      </c>
    </row>
    <row r="5707" spans="1:9" x14ac:dyDescent="0.25">
      <c r="A5707" t="s">
        <v>68</v>
      </c>
      <c r="B5707" t="s">
        <v>56</v>
      </c>
      <c r="C5707" t="s">
        <v>81</v>
      </c>
      <c r="D5707" t="s">
        <v>12</v>
      </c>
      <c r="E5707" t="s">
        <v>7</v>
      </c>
      <c r="F5707" s="19">
        <v>0.625</v>
      </c>
      <c r="G5707" s="25">
        <v>15</v>
      </c>
      <c r="H5707" s="19" t="str">
        <f t="shared" si="101"/>
        <v>Great Bridge Bridge Toward Va Beach Non-Summer Sunday 15</v>
      </c>
      <c r="I5707" s="15">
        <f>+GB!I47</f>
        <v>814.48799106806609</v>
      </c>
    </row>
    <row r="5708" spans="1:9" x14ac:dyDescent="0.25">
      <c r="A5708" t="s">
        <v>68</v>
      </c>
      <c r="B5708" t="s">
        <v>56</v>
      </c>
      <c r="C5708" t="s">
        <v>81</v>
      </c>
      <c r="D5708" t="s">
        <v>12</v>
      </c>
      <c r="E5708" t="s">
        <v>7</v>
      </c>
      <c r="F5708" s="19">
        <v>0.66666666666666696</v>
      </c>
      <c r="G5708" s="25">
        <v>16</v>
      </c>
      <c r="H5708" s="19" t="str">
        <f t="shared" si="101"/>
        <v>Great Bridge Bridge Toward Va Beach Non-Summer Sunday 16</v>
      </c>
      <c r="I5708" s="13">
        <f>+GB!I48</f>
        <v>783.05079097488999</v>
      </c>
    </row>
    <row r="5709" spans="1:9" x14ac:dyDescent="0.25">
      <c r="A5709" t="s">
        <v>68</v>
      </c>
      <c r="B5709" t="s">
        <v>56</v>
      </c>
      <c r="C5709" t="s">
        <v>81</v>
      </c>
      <c r="D5709" t="s">
        <v>12</v>
      </c>
      <c r="E5709" t="s">
        <v>7</v>
      </c>
      <c r="F5709" s="19">
        <v>0.70833333333333304</v>
      </c>
      <c r="G5709" s="25">
        <v>17</v>
      </c>
      <c r="H5709" s="19" t="str">
        <f t="shared" si="101"/>
        <v>Great Bridge Bridge Toward Va Beach Non-Summer Sunday 17</v>
      </c>
      <c r="I5709" s="15">
        <f>+GB!I49</f>
        <v>816.02815431619149</v>
      </c>
    </row>
    <row r="5710" spans="1:9" x14ac:dyDescent="0.25">
      <c r="A5710" t="s">
        <v>68</v>
      </c>
      <c r="B5710" t="s">
        <v>56</v>
      </c>
      <c r="C5710" t="s">
        <v>81</v>
      </c>
      <c r="D5710" t="s">
        <v>12</v>
      </c>
      <c r="E5710" t="s">
        <v>7</v>
      </c>
      <c r="F5710" s="19">
        <v>0.75</v>
      </c>
      <c r="G5710" s="25">
        <v>18</v>
      </c>
      <c r="H5710" s="19" t="str">
        <f t="shared" si="101"/>
        <v>Great Bridge Bridge Toward Va Beach Non-Summer Sunday 18</v>
      </c>
      <c r="I5710" s="13">
        <f>+GB!I50</f>
        <v>713.42400966621744</v>
      </c>
    </row>
    <row r="5711" spans="1:9" x14ac:dyDescent="0.25">
      <c r="A5711" t="s">
        <v>68</v>
      </c>
      <c r="B5711" t="s">
        <v>56</v>
      </c>
      <c r="C5711" t="s">
        <v>81</v>
      </c>
      <c r="D5711" t="s">
        <v>12</v>
      </c>
      <c r="E5711" t="s">
        <v>7</v>
      </c>
      <c r="F5711" s="19">
        <v>0.79166666666666696</v>
      </c>
      <c r="G5711" s="25">
        <v>19</v>
      </c>
      <c r="H5711" s="19" t="str">
        <f t="shared" si="101"/>
        <v>Great Bridge Bridge Toward Va Beach Non-Summer Sunday 19</v>
      </c>
      <c r="I5711" s="15">
        <f>+GB!I51</f>
        <v>547.83069012074498</v>
      </c>
    </row>
    <row r="5712" spans="1:9" x14ac:dyDescent="0.25">
      <c r="A5712" t="s">
        <v>68</v>
      </c>
      <c r="B5712" t="s">
        <v>56</v>
      </c>
      <c r="C5712" t="s">
        <v>81</v>
      </c>
      <c r="D5712" t="s">
        <v>12</v>
      </c>
      <c r="E5712" t="s">
        <v>7</v>
      </c>
      <c r="F5712" s="19">
        <v>0.83333333333333304</v>
      </c>
      <c r="G5712" s="25">
        <v>20</v>
      </c>
      <c r="H5712" s="19" t="str">
        <f t="shared" si="101"/>
        <v>Great Bridge Bridge Toward Va Beach Non-Summer Sunday 20</v>
      </c>
      <c r="I5712" s="13">
        <f>+GB!I52</f>
        <v>496.55929335701313</v>
      </c>
    </row>
    <row r="5713" spans="1:9" x14ac:dyDescent="0.25">
      <c r="A5713" t="s">
        <v>68</v>
      </c>
      <c r="B5713" t="s">
        <v>56</v>
      </c>
      <c r="C5713" t="s">
        <v>81</v>
      </c>
      <c r="D5713" t="s">
        <v>12</v>
      </c>
      <c r="E5713" t="s">
        <v>7</v>
      </c>
      <c r="F5713" s="19">
        <v>0.875</v>
      </c>
      <c r="G5713" s="25">
        <v>21</v>
      </c>
      <c r="H5713" s="19" t="str">
        <f t="shared" si="101"/>
        <v>Great Bridge Bridge Toward Va Beach Non-Summer Sunday 21</v>
      </c>
      <c r="I5713" s="15">
        <f>+GB!I53</f>
        <v>317.540381158164</v>
      </c>
    </row>
    <row r="5714" spans="1:9" x14ac:dyDescent="0.25">
      <c r="A5714" t="s">
        <v>68</v>
      </c>
      <c r="B5714" t="s">
        <v>56</v>
      </c>
      <c r="C5714" t="s">
        <v>81</v>
      </c>
      <c r="D5714" t="s">
        <v>12</v>
      </c>
      <c r="E5714" t="s">
        <v>7</v>
      </c>
      <c r="F5714" s="19">
        <v>0.91666666666666696</v>
      </c>
      <c r="G5714" s="25">
        <v>22</v>
      </c>
      <c r="H5714" s="19" t="str">
        <f t="shared" si="101"/>
        <v>Great Bridge Bridge Toward Va Beach Non-Summer Sunday 22</v>
      </c>
      <c r="I5714" s="13">
        <f>+GB!I54</f>
        <v>189.32690447084053</v>
      </c>
    </row>
    <row r="5715" spans="1:9" ht="15.75" thickBot="1" x14ac:dyDescent="0.3">
      <c r="A5715" s="29" t="s">
        <v>68</v>
      </c>
      <c r="B5715" s="29" t="s">
        <v>56</v>
      </c>
      <c r="C5715" s="29" t="s">
        <v>81</v>
      </c>
      <c r="D5715" s="29" t="s">
        <v>12</v>
      </c>
      <c r="E5715" s="29" t="s">
        <v>7</v>
      </c>
      <c r="F5715" s="30">
        <v>0.95833333333333304</v>
      </c>
      <c r="G5715" s="31">
        <v>23</v>
      </c>
      <c r="H5715" s="30" t="str">
        <f t="shared" si="101"/>
        <v>Great Bridge Bridge Toward Va Beach Non-Summer Sunday 23</v>
      </c>
      <c r="I5715" s="17">
        <f>+GB!I55</f>
        <v>102.35477525071965</v>
      </c>
    </row>
    <row r="5716" spans="1:9" x14ac:dyDescent="0.25">
      <c r="A5716" t="s">
        <v>68</v>
      </c>
      <c r="B5716" t="s">
        <v>59</v>
      </c>
      <c r="C5716" t="s">
        <v>80</v>
      </c>
      <c r="D5716" t="s">
        <v>11</v>
      </c>
      <c r="E5716" t="s">
        <v>1</v>
      </c>
      <c r="F5716" s="19">
        <v>0</v>
      </c>
      <c r="G5716" s="25">
        <v>0</v>
      </c>
      <c r="H5716" s="19" t="str">
        <f>+CONCATENATE(A5716," ",C5716," ",D5716," ",E5716," ",G5716)</f>
        <v>Great Bridge Bridge Away from Va Beach Summer Monday 0</v>
      </c>
      <c r="I5716" s="11">
        <f>+GB!M7</f>
        <v>125.23609279119979</v>
      </c>
    </row>
    <row r="5717" spans="1:9" x14ac:dyDescent="0.25">
      <c r="A5717" t="s">
        <v>68</v>
      </c>
      <c r="B5717" t="s">
        <v>59</v>
      </c>
      <c r="C5717" t="s">
        <v>80</v>
      </c>
      <c r="D5717" t="s">
        <v>11</v>
      </c>
      <c r="E5717" t="s">
        <v>1</v>
      </c>
      <c r="F5717" s="19">
        <v>4.1666666666666664E-2</v>
      </c>
      <c r="G5717" s="25">
        <v>1</v>
      </c>
      <c r="H5717" s="19" t="str">
        <f t="shared" ref="H5717:H5780" si="102">+CONCATENATE(A5717," ",C5717," ",D5717," ",E5717," ",G5717)</f>
        <v>Great Bridge Bridge Away from Va Beach Summer Monday 1</v>
      </c>
      <c r="I5717" s="14">
        <f>+GB!M8</f>
        <v>61.888109095787627</v>
      </c>
    </row>
    <row r="5718" spans="1:9" x14ac:dyDescent="0.25">
      <c r="A5718" t="s">
        <v>68</v>
      </c>
      <c r="B5718" t="s">
        <v>59</v>
      </c>
      <c r="C5718" t="s">
        <v>80</v>
      </c>
      <c r="D5718" t="s">
        <v>11</v>
      </c>
      <c r="E5718" t="s">
        <v>1</v>
      </c>
      <c r="F5718" s="19">
        <v>8.3333333333333329E-2</v>
      </c>
      <c r="G5718" s="25">
        <v>2</v>
      </c>
      <c r="H5718" s="19" t="str">
        <f t="shared" si="102"/>
        <v>Great Bridge Bridge Away from Va Beach Summer Monday 2</v>
      </c>
      <c r="I5718" s="11">
        <f>+GB!M9</f>
        <v>36.334031437404747</v>
      </c>
    </row>
    <row r="5719" spans="1:9" x14ac:dyDescent="0.25">
      <c r="A5719" t="s">
        <v>68</v>
      </c>
      <c r="B5719" t="s">
        <v>59</v>
      </c>
      <c r="C5719" t="s">
        <v>80</v>
      </c>
      <c r="D5719" t="s">
        <v>11</v>
      </c>
      <c r="E5719" t="s">
        <v>1</v>
      </c>
      <c r="F5719" s="19">
        <v>0.125</v>
      </c>
      <c r="G5719" s="25">
        <v>3</v>
      </c>
      <c r="H5719" s="19" t="str">
        <f t="shared" si="102"/>
        <v>Great Bridge Bridge Away from Va Beach Summer Monday 3</v>
      </c>
      <c r="I5719" s="14">
        <f>+GB!M10</f>
        <v>28.644595927375565</v>
      </c>
    </row>
    <row r="5720" spans="1:9" x14ac:dyDescent="0.25">
      <c r="A5720" t="s">
        <v>68</v>
      </c>
      <c r="B5720" t="s">
        <v>59</v>
      </c>
      <c r="C5720" t="s">
        <v>80</v>
      </c>
      <c r="D5720" t="s">
        <v>11</v>
      </c>
      <c r="E5720" t="s">
        <v>1</v>
      </c>
      <c r="F5720" s="19">
        <v>0.16666666666666699</v>
      </c>
      <c r="G5720" s="25">
        <v>4</v>
      </c>
      <c r="H5720" s="19" t="str">
        <f t="shared" si="102"/>
        <v>Great Bridge Bridge Away from Va Beach Summer Monday 4</v>
      </c>
      <c r="I5720" s="11">
        <f>+GB!M11</f>
        <v>60.583677088096714</v>
      </c>
    </row>
    <row r="5721" spans="1:9" x14ac:dyDescent="0.25">
      <c r="A5721" t="s">
        <v>68</v>
      </c>
      <c r="B5721" t="s">
        <v>59</v>
      </c>
      <c r="C5721" t="s">
        <v>80</v>
      </c>
      <c r="D5721" t="s">
        <v>11</v>
      </c>
      <c r="E5721" t="s">
        <v>1</v>
      </c>
      <c r="F5721" s="19">
        <v>0.20833333333333301</v>
      </c>
      <c r="G5721" s="25">
        <v>5</v>
      </c>
      <c r="H5721" s="19" t="str">
        <f t="shared" si="102"/>
        <v>Great Bridge Bridge Away from Va Beach Summer Monday 5</v>
      </c>
      <c r="I5721" s="14">
        <f>+GB!M12</f>
        <v>133.99487021755212</v>
      </c>
    </row>
    <row r="5722" spans="1:9" x14ac:dyDescent="0.25">
      <c r="A5722" t="s">
        <v>68</v>
      </c>
      <c r="B5722" t="s">
        <v>59</v>
      </c>
      <c r="C5722" t="s">
        <v>80</v>
      </c>
      <c r="D5722" t="s">
        <v>11</v>
      </c>
      <c r="E5722" t="s">
        <v>1</v>
      </c>
      <c r="F5722" s="19">
        <v>0.25</v>
      </c>
      <c r="G5722" s="25">
        <v>6</v>
      </c>
      <c r="H5722" s="19" t="str">
        <f t="shared" si="102"/>
        <v>Great Bridge Bridge Away from Va Beach Summer Monday 6</v>
      </c>
      <c r="I5722" s="11">
        <f>+GB!M13</f>
        <v>391.64957165265133</v>
      </c>
    </row>
    <row r="5723" spans="1:9" x14ac:dyDescent="0.25">
      <c r="A5723" t="s">
        <v>68</v>
      </c>
      <c r="B5723" t="s">
        <v>59</v>
      </c>
      <c r="C5723" t="s">
        <v>80</v>
      </c>
      <c r="D5723" t="s">
        <v>11</v>
      </c>
      <c r="E5723" t="s">
        <v>1</v>
      </c>
      <c r="F5723" s="19">
        <v>0.29166666666666702</v>
      </c>
      <c r="G5723" s="25">
        <v>7</v>
      </c>
      <c r="H5723" s="19" t="str">
        <f t="shared" si="102"/>
        <v>Great Bridge Bridge Away from Va Beach Summer Monday 7</v>
      </c>
      <c r="I5723" s="14">
        <f>+GB!M14</f>
        <v>892.55248636377166</v>
      </c>
    </row>
    <row r="5724" spans="1:9" x14ac:dyDescent="0.25">
      <c r="A5724" t="s">
        <v>68</v>
      </c>
      <c r="B5724" t="s">
        <v>59</v>
      </c>
      <c r="C5724" t="s">
        <v>80</v>
      </c>
      <c r="D5724" t="s">
        <v>11</v>
      </c>
      <c r="E5724" t="s">
        <v>1</v>
      </c>
      <c r="F5724" s="19">
        <v>0.33333333333333298</v>
      </c>
      <c r="G5724" s="25">
        <v>8</v>
      </c>
      <c r="H5724" s="19" t="str">
        <f t="shared" si="102"/>
        <v>Great Bridge Bridge Away from Va Beach Summer Monday 8</v>
      </c>
      <c r="I5724" s="11">
        <f>+GB!M15</f>
        <v>1028.9455370903961</v>
      </c>
    </row>
    <row r="5725" spans="1:9" x14ac:dyDescent="0.25">
      <c r="A5725" t="s">
        <v>68</v>
      </c>
      <c r="B5725" t="s">
        <v>59</v>
      </c>
      <c r="C5725" t="s">
        <v>80</v>
      </c>
      <c r="D5725" t="s">
        <v>11</v>
      </c>
      <c r="E5725" t="s">
        <v>1</v>
      </c>
      <c r="F5725" s="19">
        <v>0.375</v>
      </c>
      <c r="G5725" s="25">
        <v>9</v>
      </c>
      <c r="H5725" s="19" t="str">
        <f t="shared" si="102"/>
        <v>Great Bridge Bridge Away from Va Beach Summer Monday 9</v>
      </c>
      <c r="I5725" s="14">
        <f>+GB!M16</f>
        <v>1032.2309265852116</v>
      </c>
    </row>
    <row r="5726" spans="1:9" x14ac:dyDescent="0.25">
      <c r="A5726" t="s">
        <v>68</v>
      </c>
      <c r="B5726" t="s">
        <v>59</v>
      </c>
      <c r="C5726" t="s">
        <v>80</v>
      </c>
      <c r="D5726" t="s">
        <v>11</v>
      </c>
      <c r="E5726" t="s">
        <v>1</v>
      </c>
      <c r="F5726" s="19">
        <v>0.41666666666666702</v>
      </c>
      <c r="G5726" s="25">
        <v>10</v>
      </c>
      <c r="H5726" s="19" t="str">
        <f t="shared" si="102"/>
        <v>Great Bridge Bridge Away from Va Beach Summer Monday 10</v>
      </c>
      <c r="I5726" s="11">
        <f>+GB!M17</f>
        <v>1103.0224373687354</v>
      </c>
    </row>
    <row r="5727" spans="1:9" x14ac:dyDescent="0.25">
      <c r="A5727" t="s">
        <v>68</v>
      </c>
      <c r="B5727" t="s">
        <v>59</v>
      </c>
      <c r="C5727" t="s">
        <v>80</v>
      </c>
      <c r="D5727" t="s">
        <v>11</v>
      </c>
      <c r="E5727" t="s">
        <v>1</v>
      </c>
      <c r="F5727" s="19">
        <v>0.45833333333333298</v>
      </c>
      <c r="G5727" s="25">
        <v>11</v>
      </c>
      <c r="H5727" s="19" t="str">
        <f t="shared" si="102"/>
        <v>Great Bridge Bridge Away from Va Beach Summer Monday 11</v>
      </c>
      <c r="I5727" s="14">
        <f>+GB!M18</f>
        <v>1246.7649913574064</v>
      </c>
    </row>
    <row r="5728" spans="1:9" x14ac:dyDescent="0.25">
      <c r="A5728" t="s">
        <v>68</v>
      </c>
      <c r="B5728" t="s">
        <v>59</v>
      </c>
      <c r="C5728" t="s">
        <v>80</v>
      </c>
      <c r="D5728" t="s">
        <v>11</v>
      </c>
      <c r="E5728" t="s">
        <v>1</v>
      </c>
      <c r="F5728" s="19">
        <v>0.5</v>
      </c>
      <c r="G5728" s="25">
        <v>12</v>
      </c>
      <c r="H5728" s="19" t="str">
        <f t="shared" si="102"/>
        <v>Great Bridge Bridge Away from Va Beach Summer Monday 12</v>
      </c>
      <c r="I5728" s="11">
        <f>+GB!M19</f>
        <v>1397.0442095956262</v>
      </c>
    </row>
    <row r="5729" spans="1:9" x14ac:dyDescent="0.25">
      <c r="A5729" t="s">
        <v>68</v>
      </c>
      <c r="B5729" t="s">
        <v>59</v>
      </c>
      <c r="C5729" t="s">
        <v>80</v>
      </c>
      <c r="D5729" t="s">
        <v>11</v>
      </c>
      <c r="E5729" t="s">
        <v>1</v>
      </c>
      <c r="F5729" s="19">
        <v>0.54166666666666696</v>
      </c>
      <c r="G5729" s="25">
        <v>13</v>
      </c>
      <c r="H5729" s="19" t="str">
        <f t="shared" si="102"/>
        <v>Great Bridge Bridge Away from Va Beach Summer Monday 13</v>
      </c>
      <c r="I5729" s="14">
        <f>+GB!M20</f>
        <v>1439.9197262602031</v>
      </c>
    </row>
    <row r="5730" spans="1:9" x14ac:dyDescent="0.25">
      <c r="A5730" t="s">
        <v>68</v>
      </c>
      <c r="B5730" t="s">
        <v>59</v>
      </c>
      <c r="C5730" t="s">
        <v>80</v>
      </c>
      <c r="D5730" t="s">
        <v>11</v>
      </c>
      <c r="E5730" t="s">
        <v>1</v>
      </c>
      <c r="F5730" s="19">
        <v>0.58333333333333304</v>
      </c>
      <c r="G5730" s="25">
        <v>14</v>
      </c>
      <c r="H5730" s="19" t="str">
        <f t="shared" si="102"/>
        <v>Great Bridge Bridge Away from Va Beach Summer Monday 14</v>
      </c>
      <c r="I5730" s="11">
        <f>+GB!M21</f>
        <v>1408.0207691915118</v>
      </c>
    </row>
    <row r="5731" spans="1:9" x14ac:dyDescent="0.25">
      <c r="A5731" t="s">
        <v>68</v>
      </c>
      <c r="B5731" t="s">
        <v>59</v>
      </c>
      <c r="C5731" t="s">
        <v>80</v>
      </c>
      <c r="D5731" t="s">
        <v>11</v>
      </c>
      <c r="E5731" t="s">
        <v>1</v>
      </c>
      <c r="F5731" s="19">
        <v>0.625</v>
      </c>
      <c r="G5731" s="25">
        <v>15</v>
      </c>
      <c r="H5731" s="19" t="str">
        <f t="shared" si="102"/>
        <v>Great Bridge Bridge Away from Va Beach Summer Monday 15</v>
      </c>
      <c r="I5731" s="14">
        <f>+GB!M22</f>
        <v>1546.4168136817343</v>
      </c>
    </row>
    <row r="5732" spans="1:9" x14ac:dyDescent="0.25">
      <c r="A5732" t="s">
        <v>68</v>
      </c>
      <c r="B5732" t="s">
        <v>59</v>
      </c>
      <c r="C5732" t="s">
        <v>80</v>
      </c>
      <c r="D5732" t="s">
        <v>11</v>
      </c>
      <c r="E5732" t="s">
        <v>1</v>
      </c>
      <c r="F5732" s="19">
        <v>0.66666666666666696</v>
      </c>
      <c r="G5732" s="25">
        <v>16</v>
      </c>
      <c r="H5732" s="19" t="str">
        <f t="shared" si="102"/>
        <v>Great Bridge Bridge Away from Va Beach Summer Monday 16</v>
      </c>
      <c r="I5732" s="11">
        <f>+GB!M23</f>
        <v>1496.9389655912121</v>
      </c>
    </row>
    <row r="5733" spans="1:9" x14ac:dyDescent="0.25">
      <c r="A5733" t="s">
        <v>68</v>
      </c>
      <c r="B5733" t="s">
        <v>59</v>
      </c>
      <c r="C5733" t="s">
        <v>80</v>
      </c>
      <c r="D5733" t="s">
        <v>11</v>
      </c>
      <c r="E5733" t="s">
        <v>1</v>
      </c>
      <c r="F5733" s="19">
        <v>0.70833333333333304</v>
      </c>
      <c r="G5733" s="25">
        <v>17</v>
      </c>
      <c r="H5733" s="19" t="str">
        <f t="shared" si="102"/>
        <v>Great Bridge Bridge Away from Va Beach Summer Monday 17</v>
      </c>
      <c r="I5733" s="14">
        <f>+GB!M24</f>
        <v>1684.9421184102951</v>
      </c>
    </row>
    <row r="5734" spans="1:9" x14ac:dyDescent="0.25">
      <c r="A5734" t="s">
        <v>68</v>
      </c>
      <c r="B5734" t="s">
        <v>59</v>
      </c>
      <c r="C5734" t="s">
        <v>80</v>
      </c>
      <c r="D5734" t="s">
        <v>11</v>
      </c>
      <c r="E5734" t="s">
        <v>1</v>
      </c>
      <c r="F5734" s="19">
        <v>0.75</v>
      </c>
      <c r="G5734" s="25">
        <v>18</v>
      </c>
      <c r="H5734" s="19" t="str">
        <f t="shared" si="102"/>
        <v>Great Bridge Bridge Away from Va Beach Summer Monday 18</v>
      </c>
      <c r="I5734" s="11">
        <f>+GB!M25</f>
        <v>1646.3063732332873</v>
      </c>
    </row>
    <row r="5735" spans="1:9" x14ac:dyDescent="0.25">
      <c r="A5735" t="s">
        <v>68</v>
      </c>
      <c r="B5735" t="s">
        <v>59</v>
      </c>
      <c r="C5735" t="s">
        <v>80</v>
      </c>
      <c r="D5735" t="s">
        <v>11</v>
      </c>
      <c r="E5735" t="s">
        <v>1</v>
      </c>
      <c r="F5735" s="19">
        <v>0.79166666666666696</v>
      </c>
      <c r="G5735" s="25">
        <v>19</v>
      </c>
      <c r="H5735" s="19" t="str">
        <f t="shared" si="102"/>
        <v>Great Bridge Bridge Away from Va Beach Summer Monday 19</v>
      </c>
      <c r="I5735" s="14">
        <f>+GB!M26</f>
        <v>1036.465501328873</v>
      </c>
    </row>
    <row r="5736" spans="1:9" x14ac:dyDescent="0.25">
      <c r="A5736" t="s">
        <v>68</v>
      </c>
      <c r="B5736" t="s">
        <v>59</v>
      </c>
      <c r="C5736" t="s">
        <v>80</v>
      </c>
      <c r="D5736" t="s">
        <v>11</v>
      </c>
      <c r="E5736" t="s">
        <v>1</v>
      </c>
      <c r="F5736" s="19">
        <v>0.83333333333333304</v>
      </c>
      <c r="G5736" s="25">
        <v>20</v>
      </c>
      <c r="H5736" s="19" t="str">
        <f t="shared" si="102"/>
        <v>Great Bridge Bridge Away from Va Beach Summer Monday 20</v>
      </c>
      <c r="I5736" s="11">
        <f>+GB!M27</f>
        <v>755.40175763834736</v>
      </c>
    </row>
    <row r="5737" spans="1:9" x14ac:dyDescent="0.25">
      <c r="A5737" t="s">
        <v>68</v>
      </c>
      <c r="B5737" t="s">
        <v>59</v>
      </c>
      <c r="C5737" t="s">
        <v>80</v>
      </c>
      <c r="D5737" t="s">
        <v>11</v>
      </c>
      <c r="E5737" t="s">
        <v>1</v>
      </c>
      <c r="F5737" s="19">
        <v>0.875</v>
      </c>
      <c r="G5737" s="25">
        <v>21</v>
      </c>
      <c r="H5737" s="19" t="str">
        <f t="shared" si="102"/>
        <v>Great Bridge Bridge Away from Va Beach Summer Monday 21</v>
      </c>
      <c r="I5737" s="14">
        <f>+GB!M28</f>
        <v>599.46093150191757</v>
      </c>
    </row>
    <row r="5738" spans="1:9" x14ac:dyDescent="0.25">
      <c r="A5738" t="s">
        <v>68</v>
      </c>
      <c r="B5738" t="s">
        <v>59</v>
      </c>
      <c r="C5738" t="s">
        <v>80</v>
      </c>
      <c r="D5738" t="s">
        <v>11</v>
      </c>
      <c r="E5738" t="s">
        <v>1</v>
      </c>
      <c r="F5738" s="19">
        <v>0.91666666666666696</v>
      </c>
      <c r="G5738" s="25">
        <v>22</v>
      </c>
      <c r="H5738" s="19" t="str">
        <f t="shared" si="102"/>
        <v>Great Bridge Bridge Away from Va Beach Summer Monday 22</v>
      </c>
      <c r="I5738" s="11">
        <f>+GB!M29</f>
        <v>316.44130343034857</v>
      </c>
    </row>
    <row r="5739" spans="1:9" ht="15.75" thickBot="1" x14ac:dyDescent="0.3">
      <c r="A5739" t="s">
        <v>68</v>
      </c>
      <c r="B5739" t="s">
        <v>59</v>
      </c>
      <c r="C5739" t="s">
        <v>80</v>
      </c>
      <c r="D5739" t="s">
        <v>11</v>
      </c>
      <c r="E5739" t="s">
        <v>1</v>
      </c>
      <c r="F5739" s="19">
        <v>0.95833333333333304</v>
      </c>
      <c r="G5739" s="25">
        <v>23</v>
      </c>
      <c r="H5739" s="19" t="str">
        <f t="shared" si="102"/>
        <v>Great Bridge Bridge Away from Va Beach Summer Monday 23</v>
      </c>
      <c r="I5739" s="16">
        <f>+GB!M30</f>
        <v>209.37741052587015</v>
      </c>
    </row>
    <row r="5740" spans="1:9" x14ac:dyDescent="0.25">
      <c r="A5740" t="s">
        <v>68</v>
      </c>
      <c r="B5740" t="s">
        <v>59</v>
      </c>
      <c r="C5740" t="s">
        <v>80</v>
      </c>
      <c r="D5740" t="s">
        <v>11</v>
      </c>
      <c r="E5740" t="s">
        <v>2</v>
      </c>
      <c r="F5740" s="19">
        <v>0</v>
      </c>
      <c r="G5740" s="25">
        <v>0</v>
      </c>
      <c r="H5740" s="19" t="str">
        <f t="shared" si="102"/>
        <v>Great Bridge Bridge Away from Va Beach Summer Tuesday 0</v>
      </c>
      <c r="I5740" s="12">
        <f>+GB!N7</f>
        <v>128.85539940828403</v>
      </c>
    </row>
    <row r="5741" spans="1:9" x14ac:dyDescent="0.25">
      <c r="A5741" t="s">
        <v>68</v>
      </c>
      <c r="B5741" t="s">
        <v>59</v>
      </c>
      <c r="C5741" t="s">
        <v>80</v>
      </c>
      <c r="D5741" t="s">
        <v>11</v>
      </c>
      <c r="E5741" t="s">
        <v>2</v>
      </c>
      <c r="F5741" s="19">
        <v>4.1666666666666664E-2</v>
      </c>
      <c r="G5741" s="25">
        <v>1</v>
      </c>
      <c r="H5741" s="19" t="str">
        <f t="shared" si="102"/>
        <v>Great Bridge Bridge Away from Va Beach Summer Tuesday 1</v>
      </c>
      <c r="I5741" s="14">
        <f>+GB!N8</f>
        <v>77.237627651217622</v>
      </c>
    </row>
    <row r="5742" spans="1:9" x14ac:dyDescent="0.25">
      <c r="A5742" t="s">
        <v>68</v>
      </c>
      <c r="B5742" t="s">
        <v>59</v>
      </c>
      <c r="C5742" t="s">
        <v>80</v>
      </c>
      <c r="D5742" t="s">
        <v>11</v>
      </c>
      <c r="E5742" t="s">
        <v>2</v>
      </c>
      <c r="F5742" s="19">
        <v>8.3333333333333329E-2</v>
      </c>
      <c r="G5742" s="25">
        <v>2</v>
      </c>
      <c r="H5742" s="19" t="str">
        <f t="shared" si="102"/>
        <v>Great Bridge Bridge Away from Va Beach Summer Tuesday 2</v>
      </c>
      <c r="I5742" s="12">
        <f>+GB!N9</f>
        <v>40.449250798329643</v>
      </c>
    </row>
    <row r="5743" spans="1:9" x14ac:dyDescent="0.25">
      <c r="A5743" t="s">
        <v>68</v>
      </c>
      <c r="B5743" t="s">
        <v>59</v>
      </c>
      <c r="C5743" t="s">
        <v>80</v>
      </c>
      <c r="D5743" t="s">
        <v>11</v>
      </c>
      <c r="E5743" t="s">
        <v>2</v>
      </c>
      <c r="F5743" s="19">
        <v>0.125</v>
      </c>
      <c r="G5743" s="25">
        <v>3</v>
      </c>
      <c r="H5743" s="19" t="str">
        <f t="shared" si="102"/>
        <v>Great Bridge Bridge Away from Va Beach Summer Tuesday 3</v>
      </c>
      <c r="I5743" s="14">
        <f>+GB!N10</f>
        <v>32.983261252602915</v>
      </c>
    </row>
    <row r="5744" spans="1:9" x14ac:dyDescent="0.25">
      <c r="A5744" t="s">
        <v>68</v>
      </c>
      <c r="B5744" t="s">
        <v>59</v>
      </c>
      <c r="C5744" t="s">
        <v>80</v>
      </c>
      <c r="D5744" t="s">
        <v>11</v>
      </c>
      <c r="E5744" t="s">
        <v>2</v>
      </c>
      <c r="F5744" s="19">
        <v>0.16666666666666699</v>
      </c>
      <c r="G5744" s="25">
        <v>4</v>
      </c>
      <c r="H5744" s="19" t="str">
        <f t="shared" si="102"/>
        <v>Great Bridge Bridge Away from Va Beach Summer Tuesday 4</v>
      </c>
      <c r="I5744" s="12">
        <f>+GB!N11</f>
        <v>75.36502597451134</v>
      </c>
    </row>
    <row r="5745" spans="1:9" x14ac:dyDescent="0.25">
      <c r="A5745" t="s">
        <v>68</v>
      </c>
      <c r="B5745" t="s">
        <v>59</v>
      </c>
      <c r="C5745" t="s">
        <v>80</v>
      </c>
      <c r="D5745" t="s">
        <v>11</v>
      </c>
      <c r="E5745" t="s">
        <v>2</v>
      </c>
      <c r="F5745" s="19">
        <v>0.20833333333333301</v>
      </c>
      <c r="G5745" s="25">
        <v>5</v>
      </c>
      <c r="H5745" s="19" t="str">
        <f t="shared" si="102"/>
        <v>Great Bridge Bridge Away from Va Beach Summer Tuesday 5</v>
      </c>
      <c r="I5745" s="14">
        <f>+GB!N12</f>
        <v>157.55380691534069</v>
      </c>
    </row>
    <row r="5746" spans="1:9" x14ac:dyDescent="0.25">
      <c r="A5746" t="s">
        <v>68</v>
      </c>
      <c r="B5746" t="s">
        <v>59</v>
      </c>
      <c r="C5746" t="s">
        <v>80</v>
      </c>
      <c r="D5746" t="s">
        <v>11</v>
      </c>
      <c r="E5746" t="s">
        <v>2</v>
      </c>
      <c r="F5746" s="19">
        <v>0.25</v>
      </c>
      <c r="G5746" s="25">
        <v>6</v>
      </c>
      <c r="H5746" s="19" t="str">
        <f t="shared" si="102"/>
        <v>Great Bridge Bridge Away from Va Beach Summer Tuesday 6</v>
      </c>
      <c r="I5746" s="12">
        <f>+GB!N13</f>
        <v>419.73147656061275</v>
      </c>
    </row>
    <row r="5747" spans="1:9" x14ac:dyDescent="0.25">
      <c r="A5747" t="s">
        <v>68</v>
      </c>
      <c r="B5747" t="s">
        <v>59</v>
      </c>
      <c r="C5747" t="s">
        <v>80</v>
      </c>
      <c r="D5747" t="s">
        <v>11</v>
      </c>
      <c r="E5747" t="s">
        <v>2</v>
      </c>
      <c r="F5747" s="19">
        <v>0.29166666666666702</v>
      </c>
      <c r="G5747" s="25">
        <v>7</v>
      </c>
      <c r="H5747" s="19" t="str">
        <f t="shared" si="102"/>
        <v>Great Bridge Bridge Away from Va Beach Summer Tuesday 7</v>
      </c>
      <c r="I5747" s="14">
        <f>+GB!N14</f>
        <v>989.73353932584268</v>
      </c>
    </row>
    <row r="5748" spans="1:9" x14ac:dyDescent="0.25">
      <c r="A5748" t="s">
        <v>68</v>
      </c>
      <c r="B5748" t="s">
        <v>59</v>
      </c>
      <c r="C5748" t="s">
        <v>80</v>
      </c>
      <c r="D5748" t="s">
        <v>11</v>
      </c>
      <c r="E5748" t="s">
        <v>2</v>
      </c>
      <c r="F5748" s="19">
        <v>0.33333333333333298</v>
      </c>
      <c r="G5748" s="25">
        <v>8</v>
      </c>
      <c r="H5748" s="19" t="str">
        <f t="shared" si="102"/>
        <v>Great Bridge Bridge Away from Va Beach Summer Tuesday 8</v>
      </c>
      <c r="I5748" s="12">
        <f>+GB!N15</f>
        <v>1080.6939822211891</v>
      </c>
    </row>
    <row r="5749" spans="1:9" x14ac:dyDescent="0.25">
      <c r="A5749" t="s">
        <v>68</v>
      </c>
      <c r="B5749" t="s">
        <v>59</v>
      </c>
      <c r="C5749" t="s">
        <v>80</v>
      </c>
      <c r="D5749" t="s">
        <v>11</v>
      </c>
      <c r="E5749" t="s">
        <v>2</v>
      </c>
      <c r="F5749" s="19">
        <v>0.375</v>
      </c>
      <c r="G5749" s="25">
        <v>9</v>
      </c>
      <c r="H5749" s="19" t="str">
        <f t="shared" si="102"/>
        <v>Great Bridge Bridge Away from Va Beach Summer Tuesday 9</v>
      </c>
      <c r="I5749" s="14">
        <f>+GB!N16</f>
        <v>1050.5384322325262</v>
      </c>
    </row>
    <row r="5750" spans="1:9" x14ac:dyDescent="0.25">
      <c r="A5750" t="s">
        <v>68</v>
      </c>
      <c r="B5750" t="s">
        <v>59</v>
      </c>
      <c r="C5750" t="s">
        <v>80</v>
      </c>
      <c r="D5750" t="s">
        <v>11</v>
      </c>
      <c r="E5750" t="s">
        <v>2</v>
      </c>
      <c r="F5750" s="19">
        <v>0.41666666666666702</v>
      </c>
      <c r="G5750" s="25">
        <v>10</v>
      </c>
      <c r="H5750" s="19" t="str">
        <f t="shared" si="102"/>
        <v>Great Bridge Bridge Away from Va Beach Summer Tuesday 10</v>
      </c>
      <c r="I5750" s="12">
        <f>+GB!N17</f>
        <v>1197.757992430883</v>
      </c>
    </row>
    <row r="5751" spans="1:9" x14ac:dyDescent="0.25">
      <c r="A5751" t="s">
        <v>68</v>
      </c>
      <c r="B5751" t="s">
        <v>59</v>
      </c>
      <c r="C5751" t="s">
        <v>80</v>
      </c>
      <c r="D5751" t="s">
        <v>11</v>
      </c>
      <c r="E5751" t="s">
        <v>2</v>
      </c>
      <c r="F5751" s="19">
        <v>0.45833333333333298</v>
      </c>
      <c r="G5751" s="25">
        <v>11</v>
      </c>
      <c r="H5751" s="19" t="str">
        <f t="shared" si="102"/>
        <v>Great Bridge Bridge Away from Va Beach Summer Tuesday 11</v>
      </c>
      <c r="I5751" s="14">
        <f>+GB!N18</f>
        <v>1341.1447730647299</v>
      </c>
    </row>
    <row r="5752" spans="1:9" x14ac:dyDescent="0.25">
      <c r="A5752" t="s">
        <v>68</v>
      </c>
      <c r="B5752" t="s">
        <v>59</v>
      </c>
      <c r="C5752" t="s">
        <v>80</v>
      </c>
      <c r="D5752" t="s">
        <v>11</v>
      </c>
      <c r="E5752" t="s">
        <v>2</v>
      </c>
      <c r="F5752" s="19">
        <v>0.5</v>
      </c>
      <c r="G5752" s="25">
        <v>12</v>
      </c>
      <c r="H5752" s="19" t="str">
        <f t="shared" si="102"/>
        <v>Great Bridge Bridge Away from Va Beach Summer Tuesday 12</v>
      </c>
      <c r="I5752" s="12">
        <f>+GB!N19</f>
        <v>1624.8314071665025</v>
      </c>
    </row>
    <row r="5753" spans="1:9" x14ac:dyDescent="0.25">
      <c r="A5753" t="s">
        <v>68</v>
      </c>
      <c r="B5753" t="s">
        <v>59</v>
      </c>
      <c r="C5753" t="s">
        <v>80</v>
      </c>
      <c r="D5753" t="s">
        <v>11</v>
      </c>
      <c r="E5753" t="s">
        <v>2</v>
      </c>
      <c r="F5753" s="19">
        <v>0.54166666666666696</v>
      </c>
      <c r="G5753" s="25">
        <v>13</v>
      </c>
      <c r="H5753" s="19" t="str">
        <f t="shared" si="102"/>
        <v>Great Bridge Bridge Away from Va Beach Summer Tuesday 13</v>
      </c>
      <c r="I5753" s="14">
        <f>+GB!N20</f>
        <v>1476.2394463920537</v>
      </c>
    </row>
    <row r="5754" spans="1:9" x14ac:dyDescent="0.25">
      <c r="A5754" t="s">
        <v>68</v>
      </c>
      <c r="B5754" t="s">
        <v>59</v>
      </c>
      <c r="C5754" t="s">
        <v>80</v>
      </c>
      <c r="D5754" t="s">
        <v>11</v>
      </c>
      <c r="E5754" t="s">
        <v>2</v>
      </c>
      <c r="F5754" s="19">
        <v>0.58333333333333304</v>
      </c>
      <c r="G5754" s="25">
        <v>14</v>
      </c>
      <c r="H5754" s="19" t="str">
        <f t="shared" si="102"/>
        <v>Great Bridge Bridge Away from Va Beach Summer Tuesday 14</v>
      </c>
      <c r="I5754" s="12">
        <f>+GB!N21</f>
        <v>1640.6379228852734</v>
      </c>
    </row>
    <row r="5755" spans="1:9" x14ac:dyDescent="0.25">
      <c r="A5755" t="s">
        <v>68</v>
      </c>
      <c r="B5755" t="s">
        <v>59</v>
      </c>
      <c r="C5755" t="s">
        <v>80</v>
      </c>
      <c r="D5755" t="s">
        <v>11</v>
      </c>
      <c r="E5755" t="s">
        <v>2</v>
      </c>
      <c r="F5755" s="19">
        <v>0.625</v>
      </c>
      <c r="G5755" s="25">
        <v>15</v>
      </c>
      <c r="H5755" s="19" t="str">
        <f t="shared" si="102"/>
        <v>Great Bridge Bridge Away from Va Beach Summer Tuesday 15</v>
      </c>
      <c r="I5755" s="14">
        <f>+GB!N22</f>
        <v>1656.6932778202322</v>
      </c>
    </row>
    <row r="5756" spans="1:9" x14ac:dyDescent="0.25">
      <c r="A5756" t="s">
        <v>68</v>
      </c>
      <c r="B5756" t="s">
        <v>59</v>
      </c>
      <c r="C5756" t="s">
        <v>80</v>
      </c>
      <c r="D5756" t="s">
        <v>11</v>
      </c>
      <c r="E5756" t="s">
        <v>2</v>
      </c>
      <c r="F5756" s="19">
        <v>0.66666666666666696</v>
      </c>
      <c r="G5756" s="25">
        <v>16</v>
      </c>
      <c r="H5756" s="19" t="str">
        <f t="shared" si="102"/>
        <v>Great Bridge Bridge Away from Va Beach Summer Tuesday 16</v>
      </c>
      <c r="I5756" s="12">
        <f>+GB!N23</f>
        <v>1572.5184293666316</v>
      </c>
    </row>
    <row r="5757" spans="1:9" x14ac:dyDescent="0.25">
      <c r="A5757" t="s">
        <v>68</v>
      </c>
      <c r="B5757" t="s">
        <v>59</v>
      </c>
      <c r="C5757" t="s">
        <v>80</v>
      </c>
      <c r="D5757" t="s">
        <v>11</v>
      </c>
      <c r="E5757" t="s">
        <v>2</v>
      </c>
      <c r="F5757" s="19">
        <v>0.70833333333333304</v>
      </c>
      <c r="G5757" s="25">
        <v>17</v>
      </c>
      <c r="H5757" s="19" t="str">
        <f t="shared" si="102"/>
        <v>Great Bridge Bridge Away from Va Beach Summer Tuesday 17</v>
      </c>
      <c r="I5757" s="14">
        <f>+GB!N24</f>
        <v>1658.3114938928909</v>
      </c>
    </row>
    <row r="5758" spans="1:9" x14ac:dyDescent="0.25">
      <c r="A5758" t="s">
        <v>68</v>
      </c>
      <c r="B5758" t="s">
        <v>59</v>
      </c>
      <c r="C5758" t="s">
        <v>80</v>
      </c>
      <c r="D5758" t="s">
        <v>11</v>
      </c>
      <c r="E5758" t="s">
        <v>2</v>
      </c>
      <c r="F5758" s="19">
        <v>0.75</v>
      </c>
      <c r="G5758" s="25">
        <v>18</v>
      </c>
      <c r="H5758" s="19" t="str">
        <f t="shared" si="102"/>
        <v>Great Bridge Bridge Away from Va Beach Summer Tuesday 18</v>
      </c>
      <c r="I5758" s="12">
        <f>+GB!N25</f>
        <v>1704.2694276088348</v>
      </c>
    </row>
    <row r="5759" spans="1:9" x14ac:dyDescent="0.25">
      <c r="A5759" t="s">
        <v>68</v>
      </c>
      <c r="B5759" t="s">
        <v>59</v>
      </c>
      <c r="C5759" t="s">
        <v>80</v>
      </c>
      <c r="D5759" t="s">
        <v>11</v>
      </c>
      <c r="E5759" t="s">
        <v>2</v>
      </c>
      <c r="F5759" s="19">
        <v>0.79166666666666696</v>
      </c>
      <c r="G5759" s="25">
        <v>19</v>
      </c>
      <c r="H5759" s="19" t="str">
        <f t="shared" si="102"/>
        <v>Great Bridge Bridge Away from Va Beach Summer Tuesday 19</v>
      </c>
      <c r="I5759" s="14">
        <f>+GB!N26</f>
        <v>1093.865003783234</v>
      </c>
    </row>
    <row r="5760" spans="1:9" x14ac:dyDescent="0.25">
      <c r="A5760" t="s">
        <v>68</v>
      </c>
      <c r="B5760" t="s">
        <v>59</v>
      </c>
      <c r="C5760" t="s">
        <v>80</v>
      </c>
      <c r="D5760" t="s">
        <v>11</v>
      </c>
      <c r="E5760" t="s">
        <v>2</v>
      </c>
      <c r="F5760" s="19">
        <v>0.83333333333333304</v>
      </c>
      <c r="G5760" s="25">
        <v>20</v>
      </c>
      <c r="H5760" s="19" t="str">
        <f t="shared" si="102"/>
        <v>Great Bridge Bridge Away from Va Beach Summer Tuesday 20</v>
      </c>
      <c r="I5760" s="12">
        <f>+GB!N27</f>
        <v>780.81586910626322</v>
      </c>
    </row>
    <row r="5761" spans="1:9" x14ac:dyDescent="0.25">
      <c r="A5761" t="s">
        <v>68</v>
      </c>
      <c r="B5761" t="s">
        <v>59</v>
      </c>
      <c r="C5761" t="s">
        <v>80</v>
      </c>
      <c r="D5761" t="s">
        <v>11</v>
      </c>
      <c r="E5761" t="s">
        <v>2</v>
      </c>
      <c r="F5761" s="19">
        <v>0.875</v>
      </c>
      <c r="G5761" s="25">
        <v>21</v>
      </c>
      <c r="H5761" s="19" t="str">
        <f t="shared" si="102"/>
        <v>Great Bridge Bridge Away from Va Beach Summer Tuesday 21</v>
      </c>
      <c r="I5761" s="14">
        <f>+GB!N28</f>
        <v>591.67925049972916</v>
      </c>
    </row>
    <row r="5762" spans="1:9" x14ac:dyDescent="0.25">
      <c r="A5762" t="s">
        <v>68</v>
      </c>
      <c r="B5762" t="s">
        <v>59</v>
      </c>
      <c r="C5762" t="s">
        <v>80</v>
      </c>
      <c r="D5762" t="s">
        <v>11</v>
      </c>
      <c r="E5762" t="s">
        <v>2</v>
      </c>
      <c r="F5762" s="19">
        <v>0.91666666666666696</v>
      </c>
      <c r="G5762" s="25">
        <v>22</v>
      </c>
      <c r="H5762" s="19" t="str">
        <f t="shared" si="102"/>
        <v>Great Bridge Bridge Away from Va Beach Summer Tuesday 22</v>
      </c>
      <c r="I5762" s="12">
        <f>+GB!N29</f>
        <v>337.98774004556793</v>
      </c>
    </row>
    <row r="5763" spans="1:9" ht="15.75" thickBot="1" x14ac:dyDescent="0.3">
      <c r="A5763" t="s">
        <v>68</v>
      </c>
      <c r="B5763" t="s">
        <v>59</v>
      </c>
      <c r="C5763" t="s">
        <v>80</v>
      </c>
      <c r="D5763" t="s">
        <v>11</v>
      </c>
      <c r="E5763" t="s">
        <v>2</v>
      </c>
      <c r="F5763" s="19">
        <v>0.95833333333333304</v>
      </c>
      <c r="G5763" s="25">
        <v>23</v>
      </c>
      <c r="H5763" s="19" t="str">
        <f t="shared" si="102"/>
        <v>Great Bridge Bridge Away from Va Beach Summer Tuesday 23</v>
      </c>
      <c r="I5763" s="16">
        <f>+GB!N30</f>
        <v>181.36514294944277</v>
      </c>
    </row>
    <row r="5764" spans="1:9" x14ac:dyDescent="0.25">
      <c r="A5764" t="s">
        <v>68</v>
      </c>
      <c r="B5764" t="s">
        <v>59</v>
      </c>
      <c r="C5764" t="s">
        <v>80</v>
      </c>
      <c r="D5764" t="s">
        <v>11</v>
      </c>
      <c r="E5764" t="s">
        <v>3</v>
      </c>
      <c r="F5764" s="19">
        <v>0</v>
      </c>
      <c r="G5764" s="25">
        <v>0</v>
      </c>
      <c r="H5764" s="19" t="str">
        <f t="shared" si="102"/>
        <v>Great Bridge Bridge Away from Va Beach Summer Wednesday 0</v>
      </c>
      <c r="I5764" s="11">
        <f>+GB!O7</f>
        <v>111.50680028632786</v>
      </c>
    </row>
    <row r="5765" spans="1:9" x14ac:dyDescent="0.25">
      <c r="A5765" t="s">
        <v>68</v>
      </c>
      <c r="B5765" t="s">
        <v>59</v>
      </c>
      <c r="C5765" t="s">
        <v>80</v>
      </c>
      <c r="D5765" t="s">
        <v>11</v>
      </c>
      <c r="E5765" t="s">
        <v>3</v>
      </c>
      <c r="F5765" s="19">
        <v>4.1666666666666664E-2</v>
      </c>
      <c r="G5765" s="25">
        <v>1</v>
      </c>
      <c r="H5765" s="19" t="str">
        <f t="shared" si="102"/>
        <v>Great Bridge Bridge Away from Va Beach Summer Wednesday 1</v>
      </c>
      <c r="I5765" s="14">
        <f>+GB!O8</f>
        <v>54.797687861271676</v>
      </c>
    </row>
    <row r="5766" spans="1:9" x14ac:dyDescent="0.25">
      <c r="A5766" t="s">
        <v>68</v>
      </c>
      <c r="B5766" t="s">
        <v>59</v>
      </c>
      <c r="C5766" t="s">
        <v>80</v>
      </c>
      <c r="D5766" t="s">
        <v>11</v>
      </c>
      <c r="E5766" t="s">
        <v>3</v>
      </c>
      <c r="F5766" s="19">
        <v>8.3333333333333329E-2</v>
      </c>
      <c r="G5766" s="25">
        <v>2</v>
      </c>
      <c r="H5766" s="19" t="str">
        <f t="shared" si="102"/>
        <v>Great Bridge Bridge Away from Va Beach Summer Wednesday 2</v>
      </c>
      <c r="I5766" s="11">
        <f>+GB!O9</f>
        <v>34.700931577256668</v>
      </c>
    </row>
    <row r="5767" spans="1:9" x14ac:dyDescent="0.25">
      <c r="A5767" t="s">
        <v>68</v>
      </c>
      <c r="B5767" t="s">
        <v>59</v>
      </c>
      <c r="C5767" t="s">
        <v>80</v>
      </c>
      <c r="D5767" t="s">
        <v>11</v>
      </c>
      <c r="E5767" t="s">
        <v>3</v>
      </c>
      <c r="F5767" s="19">
        <v>0.125</v>
      </c>
      <c r="G5767" s="25">
        <v>3</v>
      </c>
      <c r="H5767" s="19" t="str">
        <f t="shared" si="102"/>
        <v>Great Bridge Bridge Away from Va Beach Summer Wednesday 3</v>
      </c>
      <c r="I5767" s="14">
        <f>+GB!O10</f>
        <v>26.015771918555608</v>
      </c>
    </row>
    <row r="5768" spans="1:9" x14ac:dyDescent="0.25">
      <c r="A5768" t="s">
        <v>68</v>
      </c>
      <c r="B5768" t="s">
        <v>59</v>
      </c>
      <c r="C5768" t="s">
        <v>80</v>
      </c>
      <c r="D5768" t="s">
        <v>11</v>
      </c>
      <c r="E5768" t="s">
        <v>3</v>
      </c>
      <c r="F5768" s="19">
        <v>0.16666666666666699</v>
      </c>
      <c r="G5768" s="25">
        <v>4</v>
      </c>
      <c r="H5768" s="19" t="str">
        <f t="shared" si="102"/>
        <v>Great Bridge Bridge Away from Va Beach Summer Wednesday 4</v>
      </c>
      <c r="I5768" s="11">
        <f>+GB!O11</f>
        <v>56.708912901161455</v>
      </c>
    </row>
    <row r="5769" spans="1:9" x14ac:dyDescent="0.25">
      <c r="A5769" t="s">
        <v>68</v>
      </c>
      <c r="B5769" t="s">
        <v>59</v>
      </c>
      <c r="C5769" t="s">
        <v>80</v>
      </c>
      <c r="D5769" t="s">
        <v>11</v>
      </c>
      <c r="E5769" t="s">
        <v>3</v>
      </c>
      <c r="F5769" s="19">
        <v>0.20833333333333301</v>
      </c>
      <c r="G5769" s="25">
        <v>5</v>
      </c>
      <c r="H5769" s="19" t="str">
        <f t="shared" si="102"/>
        <v>Great Bridge Bridge Away from Va Beach Summer Wednesday 5</v>
      </c>
      <c r="I5769" s="14">
        <f>+GB!O12</f>
        <v>150.33330768638916</v>
      </c>
    </row>
    <row r="5770" spans="1:9" x14ac:dyDescent="0.25">
      <c r="A5770" t="s">
        <v>68</v>
      </c>
      <c r="B5770" t="s">
        <v>59</v>
      </c>
      <c r="C5770" t="s">
        <v>80</v>
      </c>
      <c r="D5770" t="s">
        <v>11</v>
      </c>
      <c r="E5770" t="s">
        <v>3</v>
      </c>
      <c r="F5770" s="19">
        <v>0.25</v>
      </c>
      <c r="G5770" s="25">
        <v>6</v>
      </c>
      <c r="H5770" s="19" t="str">
        <f t="shared" si="102"/>
        <v>Great Bridge Bridge Away from Va Beach Summer Wednesday 6</v>
      </c>
      <c r="I5770" s="11">
        <f>+GB!O13</f>
        <v>437.83419780147943</v>
      </c>
    </row>
    <row r="5771" spans="1:9" x14ac:dyDescent="0.25">
      <c r="A5771" t="s">
        <v>68</v>
      </c>
      <c r="B5771" t="s">
        <v>59</v>
      </c>
      <c r="C5771" t="s">
        <v>80</v>
      </c>
      <c r="D5771" t="s">
        <v>11</v>
      </c>
      <c r="E5771" t="s">
        <v>3</v>
      </c>
      <c r="F5771" s="19">
        <v>0.29166666666666702</v>
      </c>
      <c r="G5771" s="25">
        <v>7</v>
      </c>
      <c r="H5771" s="19" t="str">
        <f t="shared" si="102"/>
        <v>Great Bridge Bridge Away from Va Beach Summer Wednesday 7</v>
      </c>
      <c r="I5771" s="14">
        <f>+GB!O14</f>
        <v>981.8423611234997</v>
      </c>
    </row>
    <row r="5772" spans="1:9" x14ac:dyDescent="0.25">
      <c r="A5772" t="s">
        <v>68</v>
      </c>
      <c r="B5772" t="s">
        <v>59</v>
      </c>
      <c r="C5772" t="s">
        <v>80</v>
      </c>
      <c r="D5772" t="s">
        <v>11</v>
      </c>
      <c r="E5772" t="s">
        <v>3</v>
      </c>
      <c r="F5772" s="19">
        <v>0.33333333333333298</v>
      </c>
      <c r="G5772" s="25">
        <v>8</v>
      </c>
      <c r="H5772" s="19" t="str">
        <f t="shared" si="102"/>
        <v>Great Bridge Bridge Away from Va Beach Summer Wednesday 8</v>
      </c>
      <c r="I5772" s="11">
        <f>+GB!O15</f>
        <v>1090.3539956315433</v>
      </c>
    </row>
    <row r="5773" spans="1:9" x14ac:dyDescent="0.25">
      <c r="A5773" t="s">
        <v>68</v>
      </c>
      <c r="B5773" t="s">
        <v>59</v>
      </c>
      <c r="C5773" t="s">
        <v>80</v>
      </c>
      <c r="D5773" t="s">
        <v>11</v>
      </c>
      <c r="E5773" t="s">
        <v>3</v>
      </c>
      <c r="F5773" s="19">
        <v>0.375</v>
      </c>
      <c r="G5773" s="25">
        <v>9</v>
      </c>
      <c r="H5773" s="19" t="str">
        <f t="shared" si="102"/>
        <v>Great Bridge Bridge Away from Va Beach Summer Wednesday 9</v>
      </c>
      <c r="I5773" s="14">
        <f>+GB!O16</f>
        <v>1210.7388384862277</v>
      </c>
    </row>
    <row r="5774" spans="1:9" x14ac:dyDescent="0.25">
      <c r="A5774" t="s">
        <v>68</v>
      </c>
      <c r="B5774" t="s">
        <v>59</v>
      </c>
      <c r="C5774" t="s">
        <v>80</v>
      </c>
      <c r="D5774" t="s">
        <v>11</v>
      </c>
      <c r="E5774" t="s">
        <v>3</v>
      </c>
      <c r="F5774" s="19">
        <v>0.41666666666666702</v>
      </c>
      <c r="G5774" s="25">
        <v>10</v>
      </c>
      <c r="H5774" s="19" t="str">
        <f t="shared" si="102"/>
        <v>Great Bridge Bridge Away from Va Beach Summer Wednesday 10</v>
      </c>
      <c r="I5774" s="11">
        <f>+GB!O17</f>
        <v>1174.1353692463329</v>
      </c>
    </row>
    <row r="5775" spans="1:9" x14ac:dyDescent="0.25">
      <c r="A5775" t="s">
        <v>68</v>
      </c>
      <c r="B5775" t="s">
        <v>59</v>
      </c>
      <c r="C5775" t="s">
        <v>80</v>
      </c>
      <c r="D5775" t="s">
        <v>11</v>
      </c>
      <c r="E5775" t="s">
        <v>3</v>
      </c>
      <c r="F5775" s="19">
        <v>0.45833333333333298</v>
      </c>
      <c r="G5775" s="25">
        <v>11</v>
      </c>
      <c r="H5775" s="19" t="str">
        <f t="shared" si="102"/>
        <v>Great Bridge Bridge Away from Va Beach Summer Wednesday 11</v>
      </c>
      <c r="I5775" s="14">
        <f>+GB!O18</f>
        <v>1361.9274817461549</v>
      </c>
    </row>
    <row r="5776" spans="1:9" x14ac:dyDescent="0.25">
      <c r="A5776" t="s">
        <v>68</v>
      </c>
      <c r="B5776" t="s">
        <v>59</v>
      </c>
      <c r="C5776" t="s">
        <v>80</v>
      </c>
      <c r="D5776" t="s">
        <v>11</v>
      </c>
      <c r="E5776" t="s">
        <v>3</v>
      </c>
      <c r="F5776" s="19">
        <v>0.5</v>
      </c>
      <c r="G5776" s="25">
        <v>12</v>
      </c>
      <c r="H5776" s="19" t="str">
        <f t="shared" si="102"/>
        <v>Great Bridge Bridge Away from Va Beach Summer Wednesday 12</v>
      </c>
      <c r="I5776" s="11">
        <f>+GB!O19</f>
        <v>1471.0802951671192</v>
      </c>
    </row>
    <row r="5777" spans="1:9" x14ac:dyDescent="0.25">
      <c r="A5777" t="s">
        <v>68</v>
      </c>
      <c r="B5777" t="s">
        <v>59</v>
      </c>
      <c r="C5777" t="s">
        <v>80</v>
      </c>
      <c r="D5777" t="s">
        <v>11</v>
      </c>
      <c r="E5777" t="s">
        <v>3</v>
      </c>
      <c r="F5777" s="19">
        <v>0.54166666666666696</v>
      </c>
      <c r="G5777" s="25">
        <v>13</v>
      </c>
      <c r="H5777" s="19" t="str">
        <f t="shared" si="102"/>
        <v>Great Bridge Bridge Away from Va Beach Summer Wednesday 13</v>
      </c>
      <c r="I5777" s="14">
        <f>+GB!O20</f>
        <v>1459.5774213308528</v>
      </c>
    </row>
    <row r="5778" spans="1:9" x14ac:dyDescent="0.25">
      <c r="A5778" t="s">
        <v>68</v>
      </c>
      <c r="B5778" t="s">
        <v>59</v>
      </c>
      <c r="C5778" t="s">
        <v>80</v>
      </c>
      <c r="D5778" t="s">
        <v>11</v>
      </c>
      <c r="E5778" t="s">
        <v>3</v>
      </c>
      <c r="F5778" s="19">
        <v>0.58333333333333304</v>
      </c>
      <c r="G5778" s="25">
        <v>14</v>
      </c>
      <c r="H5778" s="19" t="str">
        <f t="shared" si="102"/>
        <v>Great Bridge Bridge Away from Va Beach Summer Wednesday 14</v>
      </c>
      <c r="I5778" s="11">
        <f>+GB!O21</f>
        <v>1454.4021058545904</v>
      </c>
    </row>
    <row r="5779" spans="1:9" x14ac:dyDescent="0.25">
      <c r="A5779" t="s">
        <v>68</v>
      </c>
      <c r="B5779" t="s">
        <v>59</v>
      </c>
      <c r="C5779" t="s">
        <v>80</v>
      </c>
      <c r="D5779" t="s">
        <v>11</v>
      </c>
      <c r="E5779" t="s">
        <v>3</v>
      </c>
      <c r="F5779" s="19">
        <v>0.625</v>
      </c>
      <c r="G5779" s="25">
        <v>15</v>
      </c>
      <c r="H5779" s="19" t="str">
        <f t="shared" si="102"/>
        <v>Great Bridge Bridge Away from Va Beach Summer Wednesday 15</v>
      </c>
      <c r="I5779" s="14">
        <f>+GB!O22</f>
        <v>1662.5615180783343</v>
      </c>
    </row>
    <row r="5780" spans="1:9" x14ac:dyDescent="0.25">
      <c r="A5780" t="s">
        <v>68</v>
      </c>
      <c r="B5780" t="s">
        <v>59</v>
      </c>
      <c r="C5780" t="s">
        <v>80</v>
      </c>
      <c r="D5780" t="s">
        <v>11</v>
      </c>
      <c r="E5780" t="s">
        <v>3</v>
      </c>
      <c r="F5780" s="19">
        <v>0.66666666666666696</v>
      </c>
      <c r="G5780" s="25">
        <v>16</v>
      </c>
      <c r="H5780" s="19" t="str">
        <f t="shared" si="102"/>
        <v>Great Bridge Bridge Away from Va Beach Summer Wednesday 16</v>
      </c>
      <c r="I5780" s="11">
        <f>+GB!O23</f>
        <v>1743.7452056047448</v>
      </c>
    </row>
    <row r="5781" spans="1:9" x14ac:dyDescent="0.25">
      <c r="A5781" t="s">
        <v>68</v>
      </c>
      <c r="B5781" t="s">
        <v>59</v>
      </c>
      <c r="C5781" t="s">
        <v>80</v>
      </c>
      <c r="D5781" t="s">
        <v>11</v>
      </c>
      <c r="E5781" t="s">
        <v>3</v>
      </c>
      <c r="F5781" s="19">
        <v>0.70833333333333304</v>
      </c>
      <c r="G5781" s="25">
        <v>17</v>
      </c>
      <c r="H5781" s="19" t="str">
        <f t="shared" ref="H5781:H5844" si="103">+CONCATENATE(A5781," ",C5781," ",D5781," ",E5781," ",G5781)</f>
        <v>Great Bridge Bridge Away from Va Beach Summer Wednesday 17</v>
      </c>
      <c r="I5781" s="14">
        <f>+GB!O24</f>
        <v>1764.6185304371147</v>
      </c>
    </row>
    <row r="5782" spans="1:9" x14ac:dyDescent="0.25">
      <c r="A5782" t="s">
        <v>68</v>
      </c>
      <c r="B5782" t="s">
        <v>59</v>
      </c>
      <c r="C5782" t="s">
        <v>80</v>
      </c>
      <c r="D5782" t="s">
        <v>11</v>
      </c>
      <c r="E5782" t="s">
        <v>3</v>
      </c>
      <c r="F5782" s="19">
        <v>0.75</v>
      </c>
      <c r="G5782" s="25">
        <v>18</v>
      </c>
      <c r="H5782" s="19" t="str">
        <f t="shared" si="103"/>
        <v>Great Bridge Bridge Away from Va Beach Summer Wednesday 18</v>
      </c>
      <c r="I5782" s="11">
        <f>+GB!O25</f>
        <v>2001.944347227402</v>
      </c>
    </row>
    <row r="5783" spans="1:9" x14ac:dyDescent="0.25">
      <c r="A5783" t="s">
        <v>68</v>
      </c>
      <c r="B5783" t="s">
        <v>59</v>
      </c>
      <c r="C5783" t="s">
        <v>80</v>
      </c>
      <c r="D5783" t="s">
        <v>11</v>
      </c>
      <c r="E5783" t="s">
        <v>3</v>
      </c>
      <c r="F5783" s="19">
        <v>0.79166666666666696</v>
      </c>
      <c r="G5783" s="25">
        <v>19</v>
      </c>
      <c r="H5783" s="19" t="str">
        <f t="shared" si="103"/>
        <v>Great Bridge Bridge Away from Va Beach Summer Wednesday 19</v>
      </c>
      <c r="I5783" s="14">
        <f>+GB!O26</f>
        <v>1346.4175773539996</v>
      </c>
    </row>
    <row r="5784" spans="1:9" x14ac:dyDescent="0.25">
      <c r="A5784" t="s">
        <v>68</v>
      </c>
      <c r="B5784" t="s">
        <v>59</v>
      </c>
      <c r="C5784" t="s">
        <v>80</v>
      </c>
      <c r="D5784" t="s">
        <v>11</v>
      </c>
      <c r="E5784" t="s">
        <v>3</v>
      </c>
      <c r="F5784" s="19">
        <v>0.83333333333333304</v>
      </c>
      <c r="G5784" s="25">
        <v>20</v>
      </c>
      <c r="H5784" s="19" t="str">
        <f t="shared" si="103"/>
        <v>Great Bridge Bridge Away from Va Beach Summer Wednesday 20</v>
      </c>
      <c r="I5784" s="11">
        <f>+GB!O27</f>
        <v>846.56174380641437</v>
      </c>
    </row>
    <row r="5785" spans="1:9" x14ac:dyDescent="0.25">
      <c r="A5785" t="s">
        <v>68</v>
      </c>
      <c r="B5785" t="s">
        <v>59</v>
      </c>
      <c r="C5785" t="s">
        <v>80</v>
      </c>
      <c r="D5785" t="s">
        <v>11</v>
      </c>
      <c r="E5785" t="s">
        <v>3</v>
      </c>
      <c r="F5785" s="19">
        <v>0.875</v>
      </c>
      <c r="G5785" s="25">
        <v>21</v>
      </c>
      <c r="H5785" s="19" t="str">
        <f t="shared" si="103"/>
        <v>Great Bridge Bridge Away from Va Beach Summer Wednesday 21</v>
      </c>
      <c r="I5785" s="14">
        <f>+GB!O28</f>
        <v>683.595813700554</v>
      </c>
    </row>
    <row r="5786" spans="1:9" x14ac:dyDescent="0.25">
      <c r="A5786" t="s">
        <v>68</v>
      </c>
      <c r="B5786" t="s">
        <v>59</v>
      </c>
      <c r="C5786" t="s">
        <v>80</v>
      </c>
      <c r="D5786" t="s">
        <v>11</v>
      </c>
      <c r="E5786" t="s">
        <v>3</v>
      </c>
      <c r="F5786" s="19">
        <v>0.91666666666666696</v>
      </c>
      <c r="G5786" s="25">
        <v>22</v>
      </c>
      <c r="H5786" s="19" t="str">
        <f t="shared" si="103"/>
        <v>Great Bridge Bridge Away from Va Beach Summer Wednesday 22</v>
      </c>
      <c r="I5786" s="11">
        <f>+GB!O29</f>
        <v>326.11609560194933</v>
      </c>
    </row>
    <row r="5787" spans="1:9" ht="15.75" thickBot="1" x14ac:dyDescent="0.3">
      <c r="A5787" t="s">
        <v>68</v>
      </c>
      <c r="B5787" t="s">
        <v>59</v>
      </c>
      <c r="C5787" t="s">
        <v>80</v>
      </c>
      <c r="D5787" t="s">
        <v>11</v>
      </c>
      <c r="E5787" t="s">
        <v>3</v>
      </c>
      <c r="F5787" s="19">
        <v>0.95833333333333304</v>
      </c>
      <c r="G5787" s="25">
        <v>23</v>
      </c>
      <c r="H5787" s="19" t="str">
        <f t="shared" si="103"/>
        <v>Great Bridge Bridge Away from Va Beach Summer Wednesday 23</v>
      </c>
      <c r="I5787" s="16">
        <f>+GB!O30</f>
        <v>236.00778404020656</v>
      </c>
    </row>
    <row r="5788" spans="1:9" x14ac:dyDescent="0.25">
      <c r="A5788" t="s">
        <v>68</v>
      </c>
      <c r="B5788" t="s">
        <v>59</v>
      </c>
      <c r="C5788" t="s">
        <v>80</v>
      </c>
      <c r="D5788" t="s">
        <v>11</v>
      </c>
      <c r="E5788" t="s">
        <v>4</v>
      </c>
      <c r="F5788" s="19">
        <v>0</v>
      </c>
      <c r="G5788" s="25">
        <v>0</v>
      </c>
      <c r="H5788" s="19" t="str">
        <f t="shared" si="103"/>
        <v>Great Bridge Bridge Away from Va Beach Summer Thursday 0</v>
      </c>
      <c r="I5788" s="11">
        <f>+GB!P7</f>
        <v>124.80108615715338</v>
      </c>
    </row>
    <row r="5789" spans="1:9" x14ac:dyDescent="0.25">
      <c r="A5789" t="s">
        <v>68</v>
      </c>
      <c r="B5789" t="s">
        <v>59</v>
      </c>
      <c r="C5789" t="s">
        <v>80</v>
      </c>
      <c r="D5789" t="s">
        <v>11</v>
      </c>
      <c r="E5789" t="s">
        <v>4</v>
      </c>
      <c r="F5789" s="19">
        <v>4.1666666666666664E-2</v>
      </c>
      <c r="G5789" s="25">
        <v>1</v>
      </c>
      <c r="H5789" s="19" t="str">
        <f t="shared" si="103"/>
        <v>Great Bridge Bridge Away from Va Beach Summer Thursday 1</v>
      </c>
      <c r="I5789" s="14">
        <f>+GB!P8</f>
        <v>61.010436533163798</v>
      </c>
    </row>
    <row r="5790" spans="1:9" x14ac:dyDescent="0.25">
      <c r="A5790" t="s">
        <v>68</v>
      </c>
      <c r="B5790" t="s">
        <v>59</v>
      </c>
      <c r="C5790" t="s">
        <v>80</v>
      </c>
      <c r="D5790" t="s">
        <v>11</v>
      </c>
      <c r="E5790" t="s">
        <v>4</v>
      </c>
      <c r="F5790" s="19">
        <v>8.3333333333333329E-2</v>
      </c>
      <c r="G5790" s="25">
        <v>2</v>
      </c>
      <c r="H5790" s="19" t="str">
        <f t="shared" si="103"/>
        <v>Great Bridge Bridge Away from Va Beach Summer Thursday 2</v>
      </c>
      <c r="I5790" s="11">
        <f>+GB!P9</f>
        <v>39.51317254174397</v>
      </c>
    </row>
    <row r="5791" spans="1:9" x14ac:dyDescent="0.25">
      <c r="A5791" t="s">
        <v>68</v>
      </c>
      <c r="B5791" t="s">
        <v>59</v>
      </c>
      <c r="C5791" t="s">
        <v>80</v>
      </c>
      <c r="D5791" t="s">
        <v>11</v>
      </c>
      <c r="E5791" t="s">
        <v>4</v>
      </c>
      <c r="F5791" s="19">
        <v>0.125</v>
      </c>
      <c r="G5791" s="25">
        <v>3</v>
      </c>
      <c r="H5791" s="19" t="str">
        <f t="shared" si="103"/>
        <v>Great Bridge Bridge Away from Va Beach Summer Thursday 3</v>
      </c>
      <c r="I5791" s="14">
        <f>+GB!P10</f>
        <v>36.184918174608896</v>
      </c>
    </row>
    <row r="5792" spans="1:9" x14ac:dyDescent="0.25">
      <c r="A5792" t="s">
        <v>68</v>
      </c>
      <c r="B5792" t="s">
        <v>59</v>
      </c>
      <c r="C5792" t="s">
        <v>80</v>
      </c>
      <c r="D5792" t="s">
        <v>11</v>
      </c>
      <c r="E5792" t="s">
        <v>4</v>
      </c>
      <c r="F5792" s="19">
        <v>0.16666666666666699</v>
      </c>
      <c r="G5792" s="25">
        <v>4</v>
      </c>
      <c r="H5792" s="19" t="str">
        <f t="shared" si="103"/>
        <v>Great Bridge Bridge Away from Va Beach Summer Thursday 4</v>
      </c>
      <c r="I5792" s="11">
        <f>+GB!P11</f>
        <v>63.35950075530571</v>
      </c>
    </row>
    <row r="5793" spans="1:9" x14ac:dyDescent="0.25">
      <c r="A5793" t="s">
        <v>68</v>
      </c>
      <c r="B5793" t="s">
        <v>59</v>
      </c>
      <c r="C5793" t="s">
        <v>80</v>
      </c>
      <c r="D5793" t="s">
        <v>11</v>
      </c>
      <c r="E5793" t="s">
        <v>4</v>
      </c>
      <c r="F5793" s="19">
        <v>0.20833333333333301</v>
      </c>
      <c r="G5793" s="25">
        <v>5</v>
      </c>
      <c r="H5793" s="19" t="str">
        <f t="shared" si="103"/>
        <v>Great Bridge Bridge Away from Va Beach Summer Thursday 5</v>
      </c>
      <c r="I5793" s="14">
        <f>+GB!P12</f>
        <v>141.08520518358529</v>
      </c>
    </row>
    <row r="5794" spans="1:9" x14ac:dyDescent="0.25">
      <c r="A5794" t="s">
        <v>68</v>
      </c>
      <c r="B5794" t="s">
        <v>59</v>
      </c>
      <c r="C5794" t="s">
        <v>80</v>
      </c>
      <c r="D5794" t="s">
        <v>11</v>
      </c>
      <c r="E5794" t="s">
        <v>4</v>
      </c>
      <c r="F5794" s="19">
        <v>0.25</v>
      </c>
      <c r="G5794" s="25">
        <v>6</v>
      </c>
      <c r="H5794" s="19" t="str">
        <f t="shared" si="103"/>
        <v>Great Bridge Bridge Away from Va Beach Summer Thursday 6</v>
      </c>
      <c r="I5794" s="11">
        <f>+GB!P13</f>
        <v>422.77916280148423</v>
      </c>
    </row>
    <row r="5795" spans="1:9" x14ac:dyDescent="0.25">
      <c r="A5795" t="s">
        <v>68</v>
      </c>
      <c r="B5795" t="s">
        <v>59</v>
      </c>
      <c r="C5795" t="s">
        <v>80</v>
      </c>
      <c r="D5795" t="s">
        <v>11</v>
      </c>
      <c r="E5795" t="s">
        <v>4</v>
      </c>
      <c r="F5795" s="19">
        <v>0.29166666666666702</v>
      </c>
      <c r="G5795" s="25">
        <v>7</v>
      </c>
      <c r="H5795" s="19" t="str">
        <f t="shared" si="103"/>
        <v>Great Bridge Bridge Away from Va Beach Summer Thursday 7</v>
      </c>
      <c r="I5795" s="14">
        <f>+GB!P14</f>
        <v>949.99232396434979</v>
      </c>
    </row>
    <row r="5796" spans="1:9" x14ac:dyDescent="0.25">
      <c r="A5796" t="s">
        <v>68</v>
      </c>
      <c r="B5796" t="s">
        <v>59</v>
      </c>
      <c r="C5796" t="s">
        <v>80</v>
      </c>
      <c r="D5796" t="s">
        <v>11</v>
      </c>
      <c r="E5796" t="s">
        <v>4</v>
      </c>
      <c r="F5796" s="19">
        <v>0.33333333333333298</v>
      </c>
      <c r="G5796" s="25">
        <v>8</v>
      </c>
      <c r="H5796" s="19" t="str">
        <f t="shared" si="103"/>
        <v>Great Bridge Bridge Away from Va Beach Summer Thursday 8</v>
      </c>
      <c r="I5796" s="11">
        <f>+GB!P15</f>
        <v>1135.6557901471529</v>
      </c>
    </row>
    <row r="5797" spans="1:9" x14ac:dyDescent="0.25">
      <c r="A5797" t="s">
        <v>68</v>
      </c>
      <c r="B5797" t="s">
        <v>59</v>
      </c>
      <c r="C5797" t="s">
        <v>80</v>
      </c>
      <c r="D5797" t="s">
        <v>11</v>
      </c>
      <c r="E5797" t="s">
        <v>4</v>
      </c>
      <c r="F5797" s="19">
        <v>0.375</v>
      </c>
      <c r="G5797" s="25">
        <v>9</v>
      </c>
      <c r="H5797" s="19" t="str">
        <f t="shared" si="103"/>
        <v>Great Bridge Bridge Away from Va Beach Summer Thursday 9</v>
      </c>
      <c r="I5797" s="14">
        <f>+GB!P16</f>
        <v>1226.549196148108</v>
      </c>
    </row>
    <row r="5798" spans="1:9" x14ac:dyDescent="0.25">
      <c r="A5798" t="s">
        <v>68</v>
      </c>
      <c r="B5798" t="s">
        <v>59</v>
      </c>
      <c r="C5798" t="s">
        <v>80</v>
      </c>
      <c r="D5798" t="s">
        <v>11</v>
      </c>
      <c r="E5798" t="s">
        <v>4</v>
      </c>
      <c r="F5798" s="19">
        <v>0.41666666666666702</v>
      </c>
      <c r="G5798" s="25">
        <v>10</v>
      </c>
      <c r="H5798" s="19" t="str">
        <f t="shared" si="103"/>
        <v>Great Bridge Bridge Away from Va Beach Summer Thursday 10</v>
      </c>
      <c r="I5798" s="11">
        <f>+GB!P17</f>
        <v>1086.5508837033776</v>
      </c>
    </row>
    <row r="5799" spans="1:9" x14ac:dyDescent="0.25">
      <c r="A5799" t="s">
        <v>68</v>
      </c>
      <c r="B5799" t="s">
        <v>59</v>
      </c>
      <c r="C5799" t="s">
        <v>80</v>
      </c>
      <c r="D5799" t="s">
        <v>11</v>
      </c>
      <c r="E5799" t="s">
        <v>4</v>
      </c>
      <c r="F5799" s="19">
        <v>0.45833333333333298</v>
      </c>
      <c r="G5799" s="25">
        <v>11</v>
      </c>
      <c r="H5799" s="19" t="str">
        <f t="shared" si="103"/>
        <v>Great Bridge Bridge Away from Va Beach Summer Thursday 11</v>
      </c>
      <c r="I5799" s="14">
        <f>+GB!P18</f>
        <v>1293.5340765671015</v>
      </c>
    </row>
    <row r="5800" spans="1:9" x14ac:dyDescent="0.25">
      <c r="A5800" t="s">
        <v>68</v>
      </c>
      <c r="B5800" t="s">
        <v>59</v>
      </c>
      <c r="C5800" t="s">
        <v>80</v>
      </c>
      <c r="D5800" t="s">
        <v>11</v>
      </c>
      <c r="E5800" t="s">
        <v>4</v>
      </c>
      <c r="F5800" s="19">
        <v>0.5</v>
      </c>
      <c r="G5800" s="25">
        <v>12</v>
      </c>
      <c r="H5800" s="19" t="str">
        <f t="shared" si="103"/>
        <v>Great Bridge Bridge Away from Va Beach Summer Thursday 12</v>
      </c>
      <c r="I5800" s="11">
        <f>+GB!P19</f>
        <v>1487.6402144200265</v>
      </c>
    </row>
    <row r="5801" spans="1:9" x14ac:dyDescent="0.25">
      <c r="A5801" t="s">
        <v>68</v>
      </c>
      <c r="B5801" t="s">
        <v>59</v>
      </c>
      <c r="C5801" t="s">
        <v>80</v>
      </c>
      <c r="D5801" t="s">
        <v>11</v>
      </c>
      <c r="E5801" t="s">
        <v>4</v>
      </c>
      <c r="F5801" s="19">
        <v>0.54166666666666696</v>
      </c>
      <c r="G5801" s="25">
        <v>13</v>
      </c>
      <c r="H5801" s="19" t="str">
        <f t="shared" si="103"/>
        <v>Great Bridge Bridge Away from Va Beach Summer Thursday 13</v>
      </c>
      <c r="I5801" s="14">
        <f>+GB!P20</f>
        <v>1523.3974766558877</v>
      </c>
    </row>
    <row r="5802" spans="1:9" x14ac:dyDescent="0.25">
      <c r="A5802" t="s">
        <v>68</v>
      </c>
      <c r="B5802" t="s">
        <v>59</v>
      </c>
      <c r="C5802" t="s">
        <v>80</v>
      </c>
      <c r="D5802" t="s">
        <v>11</v>
      </c>
      <c r="E5802" t="s">
        <v>4</v>
      </c>
      <c r="F5802" s="19">
        <v>0.58333333333333304</v>
      </c>
      <c r="G5802" s="25">
        <v>14</v>
      </c>
      <c r="H5802" s="19" t="str">
        <f t="shared" si="103"/>
        <v>Great Bridge Bridge Away from Va Beach Summer Thursday 14</v>
      </c>
      <c r="I5802" s="11">
        <f>+GB!P21</f>
        <v>1428.0986302639099</v>
      </c>
    </row>
    <row r="5803" spans="1:9" x14ac:dyDescent="0.25">
      <c r="A5803" t="s">
        <v>68</v>
      </c>
      <c r="B5803" t="s">
        <v>59</v>
      </c>
      <c r="C5803" t="s">
        <v>80</v>
      </c>
      <c r="D5803" t="s">
        <v>11</v>
      </c>
      <c r="E5803" t="s">
        <v>4</v>
      </c>
      <c r="F5803" s="19">
        <v>0.625</v>
      </c>
      <c r="G5803" s="25">
        <v>15</v>
      </c>
      <c r="H5803" s="19" t="str">
        <f t="shared" si="103"/>
        <v>Great Bridge Bridge Away from Va Beach Summer Thursday 15</v>
      </c>
      <c r="I5803" s="14">
        <f>+GB!P22</f>
        <v>1358.3543688328668</v>
      </c>
    </row>
    <row r="5804" spans="1:9" x14ac:dyDescent="0.25">
      <c r="A5804" t="s">
        <v>68</v>
      </c>
      <c r="B5804" t="s">
        <v>59</v>
      </c>
      <c r="C5804" t="s">
        <v>80</v>
      </c>
      <c r="D5804" t="s">
        <v>11</v>
      </c>
      <c r="E5804" t="s">
        <v>4</v>
      </c>
      <c r="F5804" s="19">
        <v>0.66666666666666696</v>
      </c>
      <c r="G5804" s="25">
        <v>16</v>
      </c>
      <c r="H5804" s="19" t="str">
        <f t="shared" si="103"/>
        <v>Great Bridge Bridge Away from Va Beach Summer Thursday 16</v>
      </c>
      <c r="I5804" s="11">
        <f>+GB!P23</f>
        <v>1174.4027743896409</v>
      </c>
    </row>
    <row r="5805" spans="1:9" x14ac:dyDescent="0.25">
      <c r="A5805" t="s">
        <v>68</v>
      </c>
      <c r="B5805" t="s">
        <v>59</v>
      </c>
      <c r="C5805" t="s">
        <v>80</v>
      </c>
      <c r="D5805" t="s">
        <v>11</v>
      </c>
      <c r="E5805" t="s">
        <v>4</v>
      </c>
      <c r="F5805" s="19">
        <v>0.70833333333333304</v>
      </c>
      <c r="G5805" s="25">
        <v>17</v>
      </c>
      <c r="H5805" s="19" t="str">
        <f t="shared" si="103"/>
        <v>Great Bridge Bridge Away from Va Beach Summer Thursday 17</v>
      </c>
      <c r="I5805" s="14">
        <f>+GB!P24</f>
        <v>1520.7979417463944</v>
      </c>
    </row>
    <row r="5806" spans="1:9" x14ac:dyDescent="0.25">
      <c r="A5806" t="s">
        <v>68</v>
      </c>
      <c r="B5806" t="s">
        <v>59</v>
      </c>
      <c r="C5806" t="s">
        <v>80</v>
      </c>
      <c r="D5806" t="s">
        <v>11</v>
      </c>
      <c r="E5806" t="s">
        <v>4</v>
      </c>
      <c r="F5806" s="19">
        <v>0.75</v>
      </c>
      <c r="G5806" s="25">
        <v>18</v>
      </c>
      <c r="H5806" s="19" t="str">
        <f t="shared" si="103"/>
        <v>Great Bridge Bridge Away from Va Beach Summer Thursday 18</v>
      </c>
      <c r="I5806" s="11">
        <f>+GB!P25</f>
        <v>1715.4095626775177</v>
      </c>
    </row>
    <row r="5807" spans="1:9" x14ac:dyDescent="0.25">
      <c r="A5807" t="s">
        <v>68</v>
      </c>
      <c r="B5807" t="s">
        <v>59</v>
      </c>
      <c r="C5807" t="s">
        <v>80</v>
      </c>
      <c r="D5807" t="s">
        <v>11</v>
      </c>
      <c r="E5807" t="s">
        <v>4</v>
      </c>
      <c r="F5807" s="19">
        <v>0.79166666666666696</v>
      </c>
      <c r="G5807" s="25">
        <v>19</v>
      </c>
      <c r="H5807" s="19" t="str">
        <f t="shared" si="103"/>
        <v>Great Bridge Bridge Away from Va Beach Summer Thursday 19</v>
      </c>
      <c r="I5807" s="14">
        <f>+GB!P26</f>
        <v>1080.7172882910425</v>
      </c>
    </row>
    <row r="5808" spans="1:9" x14ac:dyDescent="0.25">
      <c r="A5808" t="s">
        <v>68</v>
      </c>
      <c r="B5808" t="s">
        <v>59</v>
      </c>
      <c r="C5808" t="s">
        <v>80</v>
      </c>
      <c r="D5808" t="s">
        <v>11</v>
      </c>
      <c r="E5808" t="s">
        <v>4</v>
      </c>
      <c r="F5808" s="19">
        <v>0.83333333333333304</v>
      </c>
      <c r="G5808" s="25">
        <v>20</v>
      </c>
      <c r="H5808" s="19" t="str">
        <f t="shared" si="103"/>
        <v>Great Bridge Bridge Away from Va Beach Summer Thursday 20</v>
      </c>
      <c r="I5808" s="11">
        <f>+GB!P27</f>
        <v>917.24339683147014</v>
      </c>
    </row>
    <row r="5809" spans="1:9" x14ac:dyDescent="0.25">
      <c r="A5809" t="s">
        <v>68</v>
      </c>
      <c r="B5809" t="s">
        <v>59</v>
      </c>
      <c r="C5809" t="s">
        <v>80</v>
      </c>
      <c r="D5809" t="s">
        <v>11</v>
      </c>
      <c r="E5809" t="s">
        <v>4</v>
      </c>
      <c r="F5809" s="19">
        <v>0.875</v>
      </c>
      <c r="G5809" s="25">
        <v>21</v>
      </c>
      <c r="H5809" s="19" t="str">
        <f t="shared" si="103"/>
        <v>Great Bridge Bridge Away from Va Beach Summer Thursday 21</v>
      </c>
      <c r="I5809" s="14">
        <f>+GB!P28</f>
        <v>719.13478915294263</v>
      </c>
    </row>
    <row r="5810" spans="1:9" x14ac:dyDescent="0.25">
      <c r="A5810" t="s">
        <v>68</v>
      </c>
      <c r="B5810" t="s">
        <v>59</v>
      </c>
      <c r="C5810" t="s">
        <v>80</v>
      </c>
      <c r="D5810" t="s">
        <v>11</v>
      </c>
      <c r="E5810" t="s">
        <v>4</v>
      </c>
      <c r="F5810" s="19">
        <v>0.91666666666666696</v>
      </c>
      <c r="G5810" s="25">
        <v>22</v>
      </c>
      <c r="H5810" s="19" t="str">
        <f t="shared" si="103"/>
        <v>Great Bridge Bridge Away from Va Beach Summer Thursday 22</v>
      </c>
      <c r="I5810" s="11">
        <f>+GB!P29</f>
        <v>414.29335623917723</v>
      </c>
    </row>
    <row r="5811" spans="1:9" ht="15.75" thickBot="1" x14ac:dyDescent="0.3">
      <c r="A5811" t="s">
        <v>68</v>
      </c>
      <c r="B5811" t="s">
        <v>59</v>
      </c>
      <c r="C5811" t="s">
        <v>80</v>
      </c>
      <c r="D5811" t="s">
        <v>11</v>
      </c>
      <c r="E5811" t="s">
        <v>4</v>
      </c>
      <c r="F5811" s="19">
        <v>0.95833333333333304</v>
      </c>
      <c r="G5811" s="25">
        <v>23</v>
      </c>
      <c r="H5811" s="19" t="str">
        <f t="shared" si="103"/>
        <v>Great Bridge Bridge Away from Va Beach Summer Thursday 23</v>
      </c>
      <c r="I5811" s="16">
        <f>+GB!P30</f>
        <v>321.58897704927051</v>
      </c>
    </row>
    <row r="5812" spans="1:9" x14ac:dyDescent="0.25">
      <c r="A5812" t="s">
        <v>68</v>
      </c>
      <c r="B5812" t="s">
        <v>59</v>
      </c>
      <c r="C5812" t="s">
        <v>80</v>
      </c>
      <c r="D5812" t="s">
        <v>11</v>
      </c>
      <c r="E5812" t="s">
        <v>5</v>
      </c>
      <c r="F5812" s="19">
        <v>0</v>
      </c>
      <c r="G5812" s="25">
        <v>0</v>
      </c>
      <c r="H5812" s="19" t="str">
        <f t="shared" si="103"/>
        <v>Great Bridge Bridge Away from Va Beach Summer Friday 0</v>
      </c>
      <c r="I5812" s="11">
        <f>+GB!Q7</f>
        <v>191.56087455743213</v>
      </c>
    </row>
    <row r="5813" spans="1:9" x14ac:dyDescent="0.25">
      <c r="A5813" t="s">
        <v>68</v>
      </c>
      <c r="B5813" t="s">
        <v>59</v>
      </c>
      <c r="C5813" t="s">
        <v>80</v>
      </c>
      <c r="D5813" t="s">
        <v>11</v>
      </c>
      <c r="E5813" t="s">
        <v>5</v>
      </c>
      <c r="F5813" s="19">
        <v>4.1666666666666664E-2</v>
      </c>
      <c r="G5813" s="25">
        <v>1</v>
      </c>
      <c r="H5813" s="19" t="str">
        <f t="shared" si="103"/>
        <v>Great Bridge Bridge Away from Va Beach Summer Friday 1</v>
      </c>
      <c r="I5813" s="14">
        <f>+GB!Q8</f>
        <v>119.54091127228465</v>
      </c>
    </row>
    <row r="5814" spans="1:9" x14ac:dyDescent="0.25">
      <c r="A5814" t="s">
        <v>68</v>
      </c>
      <c r="B5814" t="s">
        <v>59</v>
      </c>
      <c r="C5814" t="s">
        <v>80</v>
      </c>
      <c r="D5814" t="s">
        <v>11</v>
      </c>
      <c r="E5814" t="s">
        <v>5</v>
      </c>
      <c r="F5814" s="19">
        <v>8.3333333333333329E-2</v>
      </c>
      <c r="G5814" s="25">
        <v>2</v>
      </c>
      <c r="H5814" s="19" t="str">
        <f t="shared" si="103"/>
        <v>Great Bridge Bridge Away from Va Beach Summer Friday 2</v>
      </c>
      <c r="I5814" s="11">
        <f>+GB!Q9</f>
        <v>77.676313947761614</v>
      </c>
    </row>
    <row r="5815" spans="1:9" x14ac:dyDescent="0.25">
      <c r="A5815" t="s">
        <v>68</v>
      </c>
      <c r="B5815" t="s">
        <v>59</v>
      </c>
      <c r="C5815" t="s">
        <v>80</v>
      </c>
      <c r="D5815" t="s">
        <v>11</v>
      </c>
      <c r="E5815" t="s">
        <v>5</v>
      </c>
      <c r="F5815" s="19">
        <v>0.125</v>
      </c>
      <c r="G5815" s="25">
        <v>3</v>
      </c>
      <c r="H5815" s="19" t="str">
        <f t="shared" si="103"/>
        <v>Great Bridge Bridge Away from Va Beach Summer Friday 3</v>
      </c>
      <c r="I5815" s="14">
        <f>+GB!Q10</f>
        <v>55.054147371254842</v>
      </c>
    </row>
    <row r="5816" spans="1:9" x14ac:dyDescent="0.25">
      <c r="A5816" t="s">
        <v>68</v>
      </c>
      <c r="B5816" t="s">
        <v>59</v>
      </c>
      <c r="C5816" t="s">
        <v>80</v>
      </c>
      <c r="D5816" t="s">
        <v>11</v>
      </c>
      <c r="E5816" t="s">
        <v>5</v>
      </c>
      <c r="F5816" s="19">
        <v>0.16666666666666699</v>
      </c>
      <c r="G5816" s="25">
        <v>4</v>
      </c>
      <c r="H5816" s="19" t="str">
        <f t="shared" si="103"/>
        <v>Great Bridge Bridge Away from Va Beach Summer Friday 4</v>
      </c>
      <c r="I5816" s="11">
        <f>+GB!Q11</f>
        <v>83.958040258066788</v>
      </c>
    </row>
    <row r="5817" spans="1:9" x14ac:dyDescent="0.25">
      <c r="A5817" t="s">
        <v>68</v>
      </c>
      <c r="B5817" t="s">
        <v>59</v>
      </c>
      <c r="C5817" t="s">
        <v>80</v>
      </c>
      <c r="D5817" t="s">
        <v>11</v>
      </c>
      <c r="E5817" t="s">
        <v>5</v>
      </c>
      <c r="F5817" s="19">
        <v>0.20833333333333301</v>
      </c>
      <c r="G5817" s="25">
        <v>5</v>
      </c>
      <c r="H5817" s="19" t="str">
        <f t="shared" si="103"/>
        <v>Great Bridge Bridge Away from Va Beach Summer Friday 5</v>
      </c>
      <c r="I5817" s="14">
        <f>+GB!Q12</f>
        <v>145.44589662762462</v>
      </c>
    </row>
    <row r="5818" spans="1:9" x14ac:dyDescent="0.25">
      <c r="A5818" t="s">
        <v>68</v>
      </c>
      <c r="B5818" t="s">
        <v>59</v>
      </c>
      <c r="C5818" t="s">
        <v>80</v>
      </c>
      <c r="D5818" t="s">
        <v>11</v>
      </c>
      <c r="E5818" t="s">
        <v>5</v>
      </c>
      <c r="F5818" s="19">
        <v>0.25</v>
      </c>
      <c r="G5818" s="25">
        <v>6</v>
      </c>
      <c r="H5818" s="19" t="str">
        <f t="shared" si="103"/>
        <v>Great Bridge Bridge Away from Va Beach Summer Friday 6</v>
      </c>
      <c r="I5818" s="11">
        <f>+GB!Q13</f>
        <v>399.76569171198156</v>
      </c>
    </row>
    <row r="5819" spans="1:9" x14ac:dyDescent="0.25">
      <c r="A5819" t="s">
        <v>68</v>
      </c>
      <c r="B5819" t="s">
        <v>59</v>
      </c>
      <c r="C5819" t="s">
        <v>80</v>
      </c>
      <c r="D5819" t="s">
        <v>11</v>
      </c>
      <c r="E5819" t="s">
        <v>5</v>
      </c>
      <c r="F5819" s="19">
        <v>0.29166666666666702</v>
      </c>
      <c r="G5819" s="25">
        <v>7</v>
      </c>
      <c r="H5819" s="19" t="str">
        <f t="shared" si="103"/>
        <v>Great Bridge Bridge Away from Va Beach Summer Friday 7</v>
      </c>
      <c r="I5819" s="14">
        <f>+GB!Q14</f>
        <v>931.96235157528054</v>
      </c>
    </row>
    <row r="5820" spans="1:9" x14ac:dyDescent="0.25">
      <c r="A5820" t="s">
        <v>68</v>
      </c>
      <c r="B5820" t="s">
        <v>59</v>
      </c>
      <c r="C5820" t="s">
        <v>80</v>
      </c>
      <c r="D5820" t="s">
        <v>11</v>
      </c>
      <c r="E5820" t="s">
        <v>5</v>
      </c>
      <c r="F5820" s="19">
        <v>0.33333333333333298</v>
      </c>
      <c r="G5820" s="25">
        <v>8</v>
      </c>
      <c r="H5820" s="19" t="str">
        <f t="shared" si="103"/>
        <v>Great Bridge Bridge Away from Va Beach Summer Friday 8</v>
      </c>
      <c r="I5820" s="11">
        <f>+GB!Q15</f>
        <v>1094.4113631027367</v>
      </c>
    </row>
    <row r="5821" spans="1:9" x14ac:dyDescent="0.25">
      <c r="A5821" t="s">
        <v>68</v>
      </c>
      <c r="B5821" t="s">
        <v>59</v>
      </c>
      <c r="C5821" t="s">
        <v>80</v>
      </c>
      <c r="D5821" t="s">
        <v>11</v>
      </c>
      <c r="E5821" t="s">
        <v>5</v>
      </c>
      <c r="F5821" s="19">
        <v>0.375</v>
      </c>
      <c r="G5821" s="25">
        <v>9</v>
      </c>
      <c r="H5821" s="19" t="str">
        <f t="shared" si="103"/>
        <v>Great Bridge Bridge Away from Va Beach Summer Friday 9</v>
      </c>
      <c r="I5821" s="14">
        <f>+GB!Q16</f>
        <v>1214.648350037741</v>
      </c>
    </row>
    <row r="5822" spans="1:9" x14ac:dyDescent="0.25">
      <c r="A5822" t="s">
        <v>68</v>
      </c>
      <c r="B5822" t="s">
        <v>59</v>
      </c>
      <c r="C5822" t="s">
        <v>80</v>
      </c>
      <c r="D5822" t="s">
        <v>11</v>
      </c>
      <c r="E5822" t="s">
        <v>5</v>
      </c>
      <c r="F5822" s="19">
        <v>0.41666666666666702</v>
      </c>
      <c r="G5822" s="25">
        <v>10</v>
      </c>
      <c r="H5822" s="19" t="str">
        <f t="shared" si="103"/>
        <v>Great Bridge Bridge Away from Va Beach Summer Friday 10</v>
      </c>
      <c r="I5822" s="11">
        <f>+GB!Q17</f>
        <v>1319.823521916607</v>
      </c>
    </row>
    <row r="5823" spans="1:9" x14ac:dyDescent="0.25">
      <c r="A5823" t="s">
        <v>68</v>
      </c>
      <c r="B5823" t="s">
        <v>59</v>
      </c>
      <c r="C5823" t="s">
        <v>80</v>
      </c>
      <c r="D5823" t="s">
        <v>11</v>
      </c>
      <c r="E5823" t="s">
        <v>5</v>
      </c>
      <c r="F5823" s="19">
        <v>0.45833333333333298</v>
      </c>
      <c r="G5823" s="25">
        <v>11</v>
      </c>
      <c r="H5823" s="19" t="str">
        <f t="shared" si="103"/>
        <v>Great Bridge Bridge Away from Va Beach Summer Friday 11</v>
      </c>
      <c r="I5823" s="14">
        <f>+GB!Q18</f>
        <v>1531.8641686107765</v>
      </c>
    </row>
    <row r="5824" spans="1:9" x14ac:dyDescent="0.25">
      <c r="A5824" t="s">
        <v>68</v>
      </c>
      <c r="B5824" t="s">
        <v>59</v>
      </c>
      <c r="C5824" t="s">
        <v>80</v>
      </c>
      <c r="D5824" t="s">
        <v>11</v>
      </c>
      <c r="E5824" t="s">
        <v>5</v>
      </c>
      <c r="F5824" s="19">
        <v>0.5</v>
      </c>
      <c r="G5824" s="25">
        <v>12</v>
      </c>
      <c r="H5824" s="19" t="str">
        <f t="shared" si="103"/>
        <v>Great Bridge Bridge Away from Va Beach Summer Friday 12</v>
      </c>
      <c r="I5824" s="11">
        <f>+GB!Q19</f>
        <v>1819.6316297556052</v>
      </c>
    </row>
    <row r="5825" spans="1:9" x14ac:dyDescent="0.25">
      <c r="A5825" t="s">
        <v>68</v>
      </c>
      <c r="B5825" t="s">
        <v>59</v>
      </c>
      <c r="C5825" t="s">
        <v>80</v>
      </c>
      <c r="D5825" t="s">
        <v>11</v>
      </c>
      <c r="E5825" t="s">
        <v>5</v>
      </c>
      <c r="F5825" s="19">
        <v>0.54166666666666696</v>
      </c>
      <c r="G5825" s="25">
        <v>13</v>
      </c>
      <c r="H5825" s="19" t="str">
        <f t="shared" si="103"/>
        <v>Great Bridge Bridge Away from Va Beach Summer Friday 13</v>
      </c>
      <c r="I5825" s="14">
        <f>+GB!Q20</f>
        <v>1772.6791772720617</v>
      </c>
    </row>
    <row r="5826" spans="1:9" x14ac:dyDescent="0.25">
      <c r="A5826" t="s">
        <v>68</v>
      </c>
      <c r="B5826" t="s">
        <v>59</v>
      </c>
      <c r="C5826" t="s">
        <v>80</v>
      </c>
      <c r="D5826" t="s">
        <v>11</v>
      </c>
      <c r="E5826" t="s">
        <v>5</v>
      </c>
      <c r="F5826" s="19">
        <v>0.58333333333333304</v>
      </c>
      <c r="G5826" s="25">
        <v>14</v>
      </c>
      <c r="H5826" s="19" t="str">
        <f t="shared" si="103"/>
        <v>Great Bridge Bridge Away from Va Beach Summer Friday 14</v>
      </c>
      <c r="I5826" s="11">
        <f>+GB!Q21</f>
        <v>1627.4728829885626</v>
      </c>
    </row>
    <row r="5827" spans="1:9" x14ac:dyDescent="0.25">
      <c r="A5827" t="s">
        <v>68</v>
      </c>
      <c r="B5827" t="s">
        <v>59</v>
      </c>
      <c r="C5827" t="s">
        <v>80</v>
      </c>
      <c r="D5827" t="s">
        <v>11</v>
      </c>
      <c r="E5827" t="s">
        <v>5</v>
      </c>
      <c r="F5827" s="19">
        <v>0.625</v>
      </c>
      <c r="G5827" s="25">
        <v>15</v>
      </c>
      <c r="H5827" s="19" t="str">
        <f t="shared" si="103"/>
        <v>Great Bridge Bridge Away from Va Beach Summer Friday 15</v>
      </c>
      <c r="I5827" s="14">
        <f>+GB!Q22</f>
        <v>1580.1401428081854</v>
      </c>
    </row>
    <row r="5828" spans="1:9" x14ac:dyDescent="0.25">
      <c r="A5828" t="s">
        <v>68</v>
      </c>
      <c r="B5828" t="s">
        <v>59</v>
      </c>
      <c r="C5828" t="s">
        <v>80</v>
      </c>
      <c r="D5828" t="s">
        <v>11</v>
      </c>
      <c r="E5828" t="s">
        <v>5</v>
      </c>
      <c r="F5828" s="19">
        <v>0.66666666666666696</v>
      </c>
      <c r="G5828" s="25">
        <v>16</v>
      </c>
      <c r="H5828" s="19" t="str">
        <f t="shared" si="103"/>
        <v>Great Bridge Bridge Away from Va Beach Summer Friday 16</v>
      </c>
      <c r="I5828" s="11">
        <f>+GB!Q23</f>
        <v>1464.8526088844992</v>
      </c>
    </row>
    <row r="5829" spans="1:9" x14ac:dyDescent="0.25">
      <c r="A5829" t="s">
        <v>68</v>
      </c>
      <c r="B5829" t="s">
        <v>59</v>
      </c>
      <c r="C5829" t="s">
        <v>80</v>
      </c>
      <c r="D5829" t="s">
        <v>11</v>
      </c>
      <c r="E5829" t="s">
        <v>5</v>
      </c>
      <c r="F5829" s="19">
        <v>0.70833333333333304</v>
      </c>
      <c r="G5829" s="25">
        <v>17</v>
      </c>
      <c r="H5829" s="19" t="str">
        <f t="shared" si="103"/>
        <v>Great Bridge Bridge Away from Va Beach Summer Friday 17</v>
      </c>
      <c r="I5829" s="14">
        <f>+GB!Q24</f>
        <v>1470.8620661571474</v>
      </c>
    </row>
    <row r="5830" spans="1:9" x14ac:dyDescent="0.25">
      <c r="A5830" t="s">
        <v>68</v>
      </c>
      <c r="B5830" t="s">
        <v>59</v>
      </c>
      <c r="C5830" t="s">
        <v>80</v>
      </c>
      <c r="D5830" t="s">
        <v>11</v>
      </c>
      <c r="E5830" t="s">
        <v>5</v>
      </c>
      <c r="F5830" s="19">
        <v>0.75</v>
      </c>
      <c r="G5830" s="25">
        <v>18</v>
      </c>
      <c r="H5830" s="19" t="str">
        <f t="shared" si="103"/>
        <v>Great Bridge Bridge Away from Va Beach Summer Friday 18</v>
      </c>
      <c r="I5830" s="11">
        <f>+GB!Q25</f>
        <v>1803.4427122834516</v>
      </c>
    </row>
    <row r="5831" spans="1:9" x14ac:dyDescent="0.25">
      <c r="A5831" t="s">
        <v>68</v>
      </c>
      <c r="B5831" t="s">
        <v>59</v>
      </c>
      <c r="C5831" t="s">
        <v>80</v>
      </c>
      <c r="D5831" t="s">
        <v>11</v>
      </c>
      <c r="E5831" t="s">
        <v>5</v>
      </c>
      <c r="F5831" s="19">
        <v>0.79166666666666696</v>
      </c>
      <c r="G5831" s="25">
        <v>19</v>
      </c>
      <c r="H5831" s="19" t="str">
        <f t="shared" si="103"/>
        <v>Great Bridge Bridge Away from Va Beach Summer Friday 19</v>
      </c>
      <c r="I5831" s="14">
        <f>+GB!Q26</f>
        <v>1380.1585925777588</v>
      </c>
    </row>
    <row r="5832" spans="1:9" x14ac:dyDescent="0.25">
      <c r="A5832" t="s">
        <v>68</v>
      </c>
      <c r="B5832" t="s">
        <v>59</v>
      </c>
      <c r="C5832" t="s">
        <v>80</v>
      </c>
      <c r="D5832" t="s">
        <v>11</v>
      </c>
      <c r="E5832" t="s">
        <v>5</v>
      </c>
      <c r="F5832" s="19">
        <v>0.83333333333333304</v>
      </c>
      <c r="G5832" s="25">
        <v>20</v>
      </c>
      <c r="H5832" s="19" t="str">
        <f t="shared" si="103"/>
        <v>Great Bridge Bridge Away from Va Beach Summer Friday 20</v>
      </c>
      <c r="I5832" s="11">
        <f>+GB!Q27</f>
        <v>993.00631782211997</v>
      </c>
    </row>
    <row r="5833" spans="1:9" x14ac:dyDescent="0.25">
      <c r="A5833" t="s">
        <v>68</v>
      </c>
      <c r="B5833" t="s">
        <v>59</v>
      </c>
      <c r="C5833" t="s">
        <v>80</v>
      </c>
      <c r="D5833" t="s">
        <v>11</v>
      </c>
      <c r="E5833" t="s">
        <v>5</v>
      </c>
      <c r="F5833" s="19">
        <v>0.875</v>
      </c>
      <c r="G5833" s="25">
        <v>21</v>
      </c>
      <c r="H5833" s="19" t="str">
        <f t="shared" si="103"/>
        <v>Great Bridge Bridge Away from Va Beach Summer Friday 21</v>
      </c>
      <c r="I5833" s="14">
        <f>+GB!Q28</f>
        <v>783.24983585392056</v>
      </c>
    </row>
    <row r="5834" spans="1:9" x14ac:dyDescent="0.25">
      <c r="A5834" t="s">
        <v>68</v>
      </c>
      <c r="B5834" t="s">
        <v>59</v>
      </c>
      <c r="C5834" t="s">
        <v>80</v>
      </c>
      <c r="D5834" t="s">
        <v>11</v>
      </c>
      <c r="E5834" t="s">
        <v>5</v>
      </c>
      <c r="F5834" s="19">
        <v>0.91666666666666696</v>
      </c>
      <c r="G5834" s="25">
        <v>22</v>
      </c>
      <c r="H5834" s="19" t="str">
        <f t="shared" si="103"/>
        <v>Great Bridge Bridge Away from Va Beach Summer Friday 22</v>
      </c>
      <c r="I5834" s="11">
        <f>+GB!Q29</f>
        <v>450.35326762969777</v>
      </c>
    </row>
    <row r="5835" spans="1:9" ht="15.75" thickBot="1" x14ac:dyDescent="0.3">
      <c r="A5835" t="s">
        <v>68</v>
      </c>
      <c r="B5835" t="s">
        <v>59</v>
      </c>
      <c r="C5835" t="s">
        <v>80</v>
      </c>
      <c r="D5835" t="s">
        <v>11</v>
      </c>
      <c r="E5835" t="s">
        <v>5</v>
      </c>
      <c r="F5835" s="19">
        <v>0.95833333333333304</v>
      </c>
      <c r="G5835" s="25">
        <v>23</v>
      </c>
      <c r="H5835" s="19" t="str">
        <f t="shared" si="103"/>
        <v>Great Bridge Bridge Away from Va Beach Summer Friday 23</v>
      </c>
      <c r="I5835" s="16">
        <f>+GB!Q30</f>
        <v>321.17210196548507</v>
      </c>
    </row>
    <row r="5836" spans="1:9" x14ac:dyDescent="0.25">
      <c r="A5836" t="s">
        <v>68</v>
      </c>
      <c r="B5836" t="s">
        <v>59</v>
      </c>
      <c r="C5836" t="s">
        <v>80</v>
      </c>
      <c r="D5836" t="s">
        <v>11</v>
      </c>
      <c r="E5836" t="s">
        <v>6</v>
      </c>
      <c r="F5836" s="19">
        <v>0</v>
      </c>
      <c r="G5836" s="25">
        <v>0</v>
      </c>
      <c r="H5836" s="19" t="str">
        <f t="shared" si="103"/>
        <v>Great Bridge Bridge Away from Va Beach Summer Saturday 0</v>
      </c>
      <c r="I5836" s="11">
        <f>+GB!R7</f>
        <v>186.41640019297014</v>
      </c>
    </row>
    <row r="5837" spans="1:9" x14ac:dyDescent="0.25">
      <c r="A5837" t="s">
        <v>68</v>
      </c>
      <c r="B5837" t="s">
        <v>59</v>
      </c>
      <c r="C5837" t="s">
        <v>80</v>
      </c>
      <c r="D5837" t="s">
        <v>11</v>
      </c>
      <c r="E5837" t="s">
        <v>6</v>
      </c>
      <c r="F5837" s="19">
        <v>4.1666666666666664E-2</v>
      </c>
      <c r="G5837" s="25">
        <v>1</v>
      </c>
      <c r="H5837" s="19" t="str">
        <f t="shared" si="103"/>
        <v>Great Bridge Bridge Away from Va Beach Summer Saturday 1</v>
      </c>
      <c r="I5837" s="14">
        <f>+GB!R8</f>
        <v>105.17903755871392</v>
      </c>
    </row>
    <row r="5838" spans="1:9" x14ac:dyDescent="0.25">
      <c r="A5838" t="s">
        <v>68</v>
      </c>
      <c r="B5838" t="s">
        <v>59</v>
      </c>
      <c r="C5838" t="s">
        <v>80</v>
      </c>
      <c r="D5838" t="s">
        <v>11</v>
      </c>
      <c r="E5838" t="s">
        <v>6</v>
      </c>
      <c r="F5838" s="19">
        <v>8.3333333333333329E-2</v>
      </c>
      <c r="G5838" s="25">
        <v>2</v>
      </c>
      <c r="H5838" s="19" t="str">
        <f t="shared" si="103"/>
        <v>Great Bridge Bridge Away from Va Beach Summer Saturday 2</v>
      </c>
      <c r="I5838" s="11">
        <f>+GB!R9</f>
        <v>60.756172891904022</v>
      </c>
    </row>
    <row r="5839" spans="1:9" x14ac:dyDescent="0.25">
      <c r="A5839" t="s">
        <v>68</v>
      </c>
      <c r="B5839" t="s">
        <v>59</v>
      </c>
      <c r="C5839" t="s">
        <v>80</v>
      </c>
      <c r="D5839" t="s">
        <v>11</v>
      </c>
      <c r="E5839" t="s">
        <v>6</v>
      </c>
      <c r="F5839" s="19">
        <v>0.125</v>
      </c>
      <c r="G5839" s="25">
        <v>3</v>
      </c>
      <c r="H5839" s="19" t="str">
        <f t="shared" si="103"/>
        <v>Great Bridge Bridge Away from Va Beach Summer Saturday 3</v>
      </c>
      <c r="I5839" s="14">
        <f>+GB!R10</f>
        <v>33.398874822825263</v>
      </c>
    </row>
    <row r="5840" spans="1:9" x14ac:dyDescent="0.25">
      <c r="A5840" t="s">
        <v>68</v>
      </c>
      <c r="B5840" t="s">
        <v>59</v>
      </c>
      <c r="C5840" t="s">
        <v>80</v>
      </c>
      <c r="D5840" t="s">
        <v>11</v>
      </c>
      <c r="E5840" t="s">
        <v>6</v>
      </c>
      <c r="F5840" s="19">
        <v>0.16666666666666699</v>
      </c>
      <c r="G5840" s="25">
        <v>4</v>
      </c>
      <c r="H5840" s="19" t="str">
        <f t="shared" si="103"/>
        <v>Great Bridge Bridge Away from Va Beach Summer Saturday 4</v>
      </c>
      <c r="I5840" s="11">
        <f>+GB!R11</f>
        <v>38.833982173763495</v>
      </c>
    </row>
    <row r="5841" spans="1:9" x14ac:dyDescent="0.25">
      <c r="A5841" t="s">
        <v>68</v>
      </c>
      <c r="B5841" t="s">
        <v>59</v>
      </c>
      <c r="C5841" t="s">
        <v>80</v>
      </c>
      <c r="D5841" t="s">
        <v>11</v>
      </c>
      <c r="E5841" t="s">
        <v>6</v>
      </c>
      <c r="F5841" s="19">
        <v>0.20833333333333301</v>
      </c>
      <c r="G5841" s="25">
        <v>5</v>
      </c>
      <c r="H5841" s="19" t="str">
        <f t="shared" si="103"/>
        <v>Great Bridge Bridge Away from Va Beach Summer Saturday 5</v>
      </c>
      <c r="I5841" s="14">
        <f>+GB!R12</f>
        <v>64.49884893021779</v>
      </c>
    </row>
    <row r="5842" spans="1:9" x14ac:dyDescent="0.25">
      <c r="A5842" t="s">
        <v>68</v>
      </c>
      <c r="B5842" t="s">
        <v>59</v>
      </c>
      <c r="C5842" t="s">
        <v>80</v>
      </c>
      <c r="D5842" t="s">
        <v>11</v>
      </c>
      <c r="E5842" t="s">
        <v>6</v>
      </c>
      <c r="F5842" s="19">
        <v>0.25</v>
      </c>
      <c r="G5842" s="25">
        <v>6</v>
      </c>
      <c r="H5842" s="19" t="str">
        <f t="shared" si="103"/>
        <v>Great Bridge Bridge Away from Va Beach Summer Saturday 6</v>
      </c>
      <c r="I5842" s="11">
        <f>+GB!R13</f>
        <v>156.71479373927215</v>
      </c>
    </row>
    <row r="5843" spans="1:9" x14ac:dyDescent="0.25">
      <c r="A5843" t="s">
        <v>68</v>
      </c>
      <c r="B5843" t="s">
        <v>59</v>
      </c>
      <c r="C5843" t="s">
        <v>80</v>
      </c>
      <c r="D5843" t="s">
        <v>11</v>
      </c>
      <c r="E5843" t="s">
        <v>6</v>
      </c>
      <c r="F5843" s="19">
        <v>0.29166666666666702</v>
      </c>
      <c r="G5843" s="25">
        <v>7</v>
      </c>
      <c r="H5843" s="19" t="str">
        <f t="shared" si="103"/>
        <v>Great Bridge Bridge Away from Va Beach Summer Saturday 7</v>
      </c>
      <c r="I5843" s="14">
        <f>+GB!R14</f>
        <v>400.10164999330254</v>
      </c>
    </row>
    <row r="5844" spans="1:9" x14ac:dyDescent="0.25">
      <c r="A5844" t="s">
        <v>68</v>
      </c>
      <c r="B5844" t="s">
        <v>59</v>
      </c>
      <c r="C5844" t="s">
        <v>80</v>
      </c>
      <c r="D5844" t="s">
        <v>11</v>
      </c>
      <c r="E5844" t="s">
        <v>6</v>
      </c>
      <c r="F5844" s="19">
        <v>0.33333333333333298</v>
      </c>
      <c r="G5844" s="25">
        <v>8</v>
      </c>
      <c r="H5844" s="19" t="str">
        <f t="shared" si="103"/>
        <v>Great Bridge Bridge Away from Va Beach Summer Saturday 8</v>
      </c>
      <c r="I5844" s="11">
        <f>+GB!R15</f>
        <v>911.10391868119382</v>
      </c>
    </row>
    <row r="5845" spans="1:9" x14ac:dyDescent="0.25">
      <c r="A5845" t="s">
        <v>68</v>
      </c>
      <c r="B5845" t="s">
        <v>59</v>
      </c>
      <c r="C5845" t="s">
        <v>80</v>
      </c>
      <c r="D5845" t="s">
        <v>11</v>
      </c>
      <c r="E5845" t="s">
        <v>6</v>
      </c>
      <c r="F5845" s="19">
        <v>0.375</v>
      </c>
      <c r="G5845" s="25">
        <v>9</v>
      </c>
      <c r="H5845" s="19" t="str">
        <f t="shared" ref="H5845:H5908" si="104">+CONCATENATE(A5845," ",C5845," ",D5845," ",E5845," ",G5845)</f>
        <v>Great Bridge Bridge Away from Va Beach Summer Saturday 9</v>
      </c>
      <c r="I5845" s="14">
        <f>+GB!R16</f>
        <v>1334.5449498761034</v>
      </c>
    </row>
    <row r="5846" spans="1:9" x14ac:dyDescent="0.25">
      <c r="A5846" t="s">
        <v>68</v>
      </c>
      <c r="B5846" t="s">
        <v>59</v>
      </c>
      <c r="C5846" t="s">
        <v>80</v>
      </c>
      <c r="D5846" t="s">
        <v>11</v>
      </c>
      <c r="E5846" t="s">
        <v>6</v>
      </c>
      <c r="F5846" s="19">
        <v>0.41666666666666702</v>
      </c>
      <c r="G5846" s="25">
        <v>10</v>
      </c>
      <c r="H5846" s="19" t="str">
        <f t="shared" si="104"/>
        <v>Great Bridge Bridge Away from Va Beach Summer Saturday 10</v>
      </c>
      <c r="I5846" s="11">
        <f>+GB!R17</f>
        <v>1507.9211401959428</v>
      </c>
    </row>
    <row r="5847" spans="1:9" x14ac:dyDescent="0.25">
      <c r="A5847" t="s">
        <v>68</v>
      </c>
      <c r="B5847" t="s">
        <v>59</v>
      </c>
      <c r="C5847" t="s">
        <v>80</v>
      </c>
      <c r="D5847" t="s">
        <v>11</v>
      </c>
      <c r="E5847" t="s">
        <v>6</v>
      </c>
      <c r="F5847" s="19">
        <v>0.45833333333333298</v>
      </c>
      <c r="G5847" s="25">
        <v>11</v>
      </c>
      <c r="H5847" s="19" t="str">
        <f t="shared" si="104"/>
        <v>Great Bridge Bridge Away from Va Beach Summer Saturday 11</v>
      </c>
      <c r="I5847" s="14">
        <f>+GB!R18</f>
        <v>1636.9797072728575</v>
      </c>
    </row>
    <row r="5848" spans="1:9" x14ac:dyDescent="0.25">
      <c r="A5848" t="s">
        <v>68</v>
      </c>
      <c r="B5848" t="s">
        <v>59</v>
      </c>
      <c r="C5848" t="s">
        <v>80</v>
      </c>
      <c r="D5848" t="s">
        <v>11</v>
      </c>
      <c r="E5848" t="s">
        <v>6</v>
      </c>
      <c r="F5848" s="19">
        <v>0.5</v>
      </c>
      <c r="G5848" s="25">
        <v>12</v>
      </c>
      <c r="H5848" s="19" t="str">
        <f t="shared" si="104"/>
        <v>Great Bridge Bridge Away from Va Beach Summer Saturday 12</v>
      </c>
      <c r="I5848" s="11">
        <f>+GB!R19</f>
        <v>1846.4042146023935</v>
      </c>
    </row>
    <row r="5849" spans="1:9" x14ac:dyDescent="0.25">
      <c r="A5849" t="s">
        <v>68</v>
      </c>
      <c r="B5849" t="s">
        <v>59</v>
      </c>
      <c r="C5849" t="s">
        <v>80</v>
      </c>
      <c r="D5849" t="s">
        <v>11</v>
      </c>
      <c r="E5849" t="s">
        <v>6</v>
      </c>
      <c r="F5849" s="19">
        <v>0.54166666666666696</v>
      </c>
      <c r="G5849" s="25">
        <v>13</v>
      </c>
      <c r="H5849" s="19" t="str">
        <f t="shared" si="104"/>
        <v>Great Bridge Bridge Away from Va Beach Summer Saturday 13</v>
      </c>
      <c r="I5849" s="14">
        <f>+GB!R20</f>
        <v>1747.3421020488536</v>
      </c>
    </row>
    <row r="5850" spans="1:9" x14ac:dyDescent="0.25">
      <c r="A5850" t="s">
        <v>68</v>
      </c>
      <c r="B5850" t="s">
        <v>59</v>
      </c>
      <c r="C5850" t="s">
        <v>80</v>
      </c>
      <c r="D5850" t="s">
        <v>11</v>
      </c>
      <c r="E5850" t="s">
        <v>6</v>
      </c>
      <c r="F5850" s="19">
        <v>0.58333333333333304</v>
      </c>
      <c r="G5850" s="25">
        <v>14</v>
      </c>
      <c r="H5850" s="19" t="str">
        <f t="shared" si="104"/>
        <v>Great Bridge Bridge Away from Va Beach Summer Saturday 14</v>
      </c>
      <c r="I5850" s="11">
        <f>+GB!R21</f>
        <v>1529.6154559304389</v>
      </c>
    </row>
    <row r="5851" spans="1:9" x14ac:dyDescent="0.25">
      <c r="A5851" t="s">
        <v>68</v>
      </c>
      <c r="B5851" t="s">
        <v>59</v>
      </c>
      <c r="C5851" t="s">
        <v>80</v>
      </c>
      <c r="D5851" t="s">
        <v>11</v>
      </c>
      <c r="E5851" t="s">
        <v>6</v>
      </c>
      <c r="F5851" s="19">
        <v>0.625</v>
      </c>
      <c r="G5851" s="25">
        <v>15</v>
      </c>
      <c r="H5851" s="19" t="str">
        <f t="shared" si="104"/>
        <v>Great Bridge Bridge Away from Va Beach Summer Saturday 15</v>
      </c>
      <c r="I5851" s="14">
        <f>+GB!R22</f>
        <v>1425.5297253421688</v>
      </c>
    </row>
    <row r="5852" spans="1:9" x14ac:dyDescent="0.25">
      <c r="A5852" t="s">
        <v>68</v>
      </c>
      <c r="B5852" t="s">
        <v>59</v>
      </c>
      <c r="C5852" t="s">
        <v>80</v>
      </c>
      <c r="D5852" t="s">
        <v>11</v>
      </c>
      <c r="E5852" t="s">
        <v>6</v>
      </c>
      <c r="F5852" s="19">
        <v>0.66666666666666696</v>
      </c>
      <c r="G5852" s="25">
        <v>16</v>
      </c>
      <c r="H5852" s="19" t="str">
        <f t="shared" si="104"/>
        <v>Great Bridge Bridge Away from Va Beach Summer Saturday 16</v>
      </c>
      <c r="I5852" s="11">
        <f>+GB!R23</f>
        <v>1286.728386299824</v>
      </c>
    </row>
    <row r="5853" spans="1:9" x14ac:dyDescent="0.25">
      <c r="A5853" t="s">
        <v>68</v>
      </c>
      <c r="B5853" t="s">
        <v>59</v>
      </c>
      <c r="C5853" t="s">
        <v>80</v>
      </c>
      <c r="D5853" t="s">
        <v>11</v>
      </c>
      <c r="E5853" t="s">
        <v>6</v>
      </c>
      <c r="F5853" s="19">
        <v>0.70833333333333304</v>
      </c>
      <c r="G5853" s="25">
        <v>17</v>
      </c>
      <c r="H5853" s="19" t="str">
        <f t="shared" si="104"/>
        <v>Great Bridge Bridge Away from Va Beach Summer Saturday 17</v>
      </c>
      <c r="I5853" s="14">
        <f>+GB!R24</f>
        <v>1386.261410280842</v>
      </c>
    </row>
    <row r="5854" spans="1:9" x14ac:dyDescent="0.25">
      <c r="A5854" t="s">
        <v>68</v>
      </c>
      <c r="B5854" t="s">
        <v>59</v>
      </c>
      <c r="C5854" t="s">
        <v>80</v>
      </c>
      <c r="D5854" t="s">
        <v>11</v>
      </c>
      <c r="E5854" t="s">
        <v>6</v>
      </c>
      <c r="F5854" s="19">
        <v>0.75</v>
      </c>
      <c r="G5854" s="25">
        <v>18</v>
      </c>
      <c r="H5854" s="19" t="str">
        <f t="shared" si="104"/>
        <v>Great Bridge Bridge Away from Va Beach Summer Saturday 18</v>
      </c>
      <c r="I5854" s="11">
        <f>+GB!R25</f>
        <v>1593.3138053097414</v>
      </c>
    </row>
    <row r="5855" spans="1:9" x14ac:dyDescent="0.25">
      <c r="A5855" t="s">
        <v>68</v>
      </c>
      <c r="B5855" t="s">
        <v>59</v>
      </c>
      <c r="C5855" t="s">
        <v>80</v>
      </c>
      <c r="D5855" t="s">
        <v>11</v>
      </c>
      <c r="E5855" t="s">
        <v>6</v>
      </c>
      <c r="F5855" s="19">
        <v>0.79166666666666696</v>
      </c>
      <c r="G5855" s="25">
        <v>19</v>
      </c>
      <c r="H5855" s="19" t="str">
        <f t="shared" si="104"/>
        <v>Great Bridge Bridge Away from Va Beach Summer Saturday 19</v>
      </c>
      <c r="I5855" s="14">
        <f>+GB!R26</f>
        <v>1240.4004231039244</v>
      </c>
    </row>
    <row r="5856" spans="1:9" x14ac:dyDescent="0.25">
      <c r="A5856" t="s">
        <v>68</v>
      </c>
      <c r="B5856" t="s">
        <v>59</v>
      </c>
      <c r="C5856" t="s">
        <v>80</v>
      </c>
      <c r="D5856" t="s">
        <v>11</v>
      </c>
      <c r="E5856" t="s">
        <v>6</v>
      </c>
      <c r="F5856" s="19">
        <v>0.83333333333333304</v>
      </c>
      <c r="G5856" s="25">
        <v>20</v>
      </c>
      <c r="H5856" s="19" t="str">
        <f t="shared" si="104"/>
        <v>Great Bridge Bridge Away from Va Beach Summer Saturday 20</v>
      </c>
      <c r="I5856" s="11">
        <f>+GB!R27</f>
        <v>995.81660868258575</v>
      </c>
    </row>
    <row r="5857" spans="1:9" x14ac:dyDescent="0.25">
      <c r="A5857" t="s">
        <v>68</v>
      </c>
      <c r="B5857" t="s">
        <v>59</v>
      </c>
      <c r="C5857" t="s">
        <v>80</v>
      </c>
      <c r="D5857" t="s">
        <v>11</v>
      </c>
      <c r="E5857" t="s">
        <v>6</v>
      </c>
      <c r="F5857" s="19">
        <v>0.875</v>
      </c>
      <c r="G5857" s="25">
        <v>21</v>
      </c>
      <c r="H5857" s="19" t="str">
        <f t="shared" si="104"/>
        <v>Great Bridge Bridge Away from Va Beach Summer Saturday 21</v>
      </c>
      <c r="I5857" s="14">
        <f>+GB!R28</f>
        <v>813.67135644584187</v>
      </c>
    </row>
    <row r="5858" spans="1:9" x14ac:dyDescent="0.25">
      <c r="A5858" t="s">
        <v>68</v>
      </c>
      <c r="B5858" t="s">
        <v>59</v>
      </c>
      <c r="C5858" t="s">
        <v>80</v>
      </c>
      <c r="D5858" t="s">
        <v>11</v>
      </c>
      <c r="E5858" t="s">
        <v>6</v>
      </c>
      <c r="F5858" s="19">
        <v>0.91666666666666696</v>
      </c>
      <c r="G5858" s="25">
        <v>22</v>
      </c>
      <c r="H5858" s="19" t="str">
        <f t="shared" si="104"/>
        <v>Great Bridge Bridge Away from Va Beach Summer Saturday 22</v>
      </c>
      <c r="I5858" s="11">
        <f>+GB!R29</f>
        <v>473.50778703034615</v>
      </c>
    </row>
    <row r="5859" spans="1:9" ht="15.75" thickBot="1" x14ac:dyDescent="0.3">
      <c r="A5859" t="s">
        <v>68</v>
      </c>
      <c r="B5859" t="s">
        <v>59</v>
      </c>
      <c r="C5859" t="s">
        <v>80</v>
      </c>
      <c r="D5859" t="s">
        <v>11</v>
      </c>
      <c r="E5859" t="s">
        <v>6</v>
      </c>
      <c r="F5859" s="19">
        <v>0.95833333333333304</v>
      </c>
      <c r="G5859" s="25">
        <v>23</v>
      </c>
      <c r="H5859" s="19" t="str">
        <f t="shared" si="104"/>
        <v>Great Bridge Bridge Away from Va Beach Summer Saturday 23</v>
      </c>
      <c r="I5859" s="16">
        <f>+GB!R30</f>
        <v>335.8541764211335</v>
      </c>
    </row>
    <row r="5860" spans="1:9" x14ac:dyDescent="0.25">
      <c r="A5860" t="s">
        <v>68</v>
      </c>
      <c r="B5860" t="s">
        <v>59</v>
      </c>
      <c r="C5860" t="s">
        <v>80</v>
      </c>
      <c r="D5860" t="s">
        <v>11</v>
      </c>
      <c r="E5860" t="s">
        <v>7</v>
      </c>
      <c r="F5860" s="19">
        <v>0</v>
      </c>
      <c r="G5860" s="25">
        <v>0</v>
      </c>
      <c r="H5860" s="19" t="str">
        <f t="shared" si="104"/>
        <v>Great Bridge Bridge Away from Va Beach Summer Sunday 0</v>
      </c>
      <c r="I5860" s="13">
        <f>+GB!S7</f>
        <v>186.47185668267878</v>
      </c>
    </row>
    <row r="5861" spans="1:9" x14ac:dyDescent="0.25">
      <c r="A5861" t="s">
        <v>68</v>
      </c>
      <c r="B5861" t="s">
        <v>59</v>
      </c>
      <c r="C5861" t="s">
        <v>80</v>
      </c>
      <c r="D5861" t="s">
        <v>11</v>
      </c>
      <c r="E5861" t="s">
        <v>7</v>
      </c>
      <c r="F5861" s="19">
        <v>4.1666666666666664E-2</v>
      </c>
      <c r="G5861" s="25">
        <v>1</v>
      </c>
      <c r="H5861" s="19" t="str">
        <f t="shared" si="104"/>
        <v>Great Bridge Bridge Away from Va Beach Summer Sunday 1</v>
      </c>
      <c r="I5861" s="15">
        <f>+GB!S8</f>
        <v>102.88884883767741</v>
      </c>
    </row>
    <row r="5862" spans="1:9" x14ac:dyDescent="0.25">
      <c r="A5862" t="s">
        <v>68</v>
      </c>
      <c r="B5862" t="s">
        <v>59</v>
      </c>
      <c r="C5862" t="s">
        <v>80</v>
      </c>
      <c r="D5862" t="s">
        <v>11</v>
      </c>
      <c r="E5862" t="s">
        <v>7</v>
      </c>
      <c r="F5862" s="19">
        <v>8.3333333333333329E-2</v>
      </c>
      <c r="G5862" s="25">
        <v>2</v>
      </c>
      <c r="H5862" s="19" t="str">
        <f t="shared" si="104"/>
        <v>Great Bridge Bridge Away from Va Beach Summer Sunday 2</v>
      </c>
      <c r="I5862" s="13">
        <f>+GB!S9</f>
        <v>59.412799468744758</v>
      </c>
    </row>
    <row r="5863" spans="1:9" x14ac:dyDescent="0.25">
      <c r="A5863" t="s">
        <v>68</v>
      </c>
      <c r="B5863" t="s">
        <v>59</v>
      </c>
      <c r="C5863" t="s">
        <v>80</v>
      </c>
      <c r="D5863" t="s">
        <v>11</v>
      </c>
      <c r="E5863" t="s">
        <v>7</v>
      </c>
      <c r="F5863" s="19">
        <v>0.125</v>
      </c>
      <c r="G5863" s="25">
        <v>3</v>
      </c>
      <c r="H5863" s="19" t="str">
        <f t="shared" si="104"/>
        <v>Great Bridge Bridge Away from Va Beach Summer Sunday 3</v>
      </c>
      <c r="I5863" s="15">
        <f>+GB!S10</f>
        <v>25.975396676251751</v>
      </c>
    </row>
    <row r="5864" spans="1:9" x14ac:dyDescent="0.25">
      <c r="A5864" t="s">
        <v>68</v>
      </c>
      <c r="B5864" t="s">
        <v>59</v>
      </c>
      <c r="C5864" t="s">
        <v>80</v>
      </c>
      <c r="D5864" t="s">
        <v>11</v>
      </c>
      <c r="E5864" t="s">
        <v>7</v>
      </c>
      <c r="F5864" s="19">
        <v>0.16666666666666699</v>
      </c>
      <c r="G5864" s="25">
        <v>4</v>
      </c>
      <c r="H5864" s="19" t="str">
        <f t="shared" si="104"/>
        <v>Great Bridge Bridge Away from Va Beach Summer Sunday 4</v>
      </c>
      <c r="I5864" s="13">
        <f>+GB!S11</f>
        <v>25.821473783522656</v>
      </c>
    </row>
    <row r="5865" spans="1:9" x14ac:dyDescent="0.25">
      <c r="A5865" t="s">
        <v>68</v>
      </c>
      <c r="B5865" t="s">
        <v>59</v>
      </c>
      <c r="C5865" t="s">
        <v>80</v>
      </c>
      <c r="D5865" t="s">
        <v>11</v>
      </c>
      <c r="E5865" t="s">
        <v>7</v>
      </c>
      <c r="F5865" s="19">
        <v>0.20833333333333301</v>
      </c>
      <c r="G5865" s="25">
        <v>5</v>
      </c>
      <c r="H5865" s="19" t="str">
        <f t="shared" si="104"/>
        <v>Great Bridge Bridge Away from Va Beach Summer Sunday 5</v>
      </c>
      <c r="I5865" s="15">
        <f>+GB!S12</f>
        <v>37.587547660570429</v>
      </c>
    </row>
    <row r="5866" spans="1:9" x14ac:dyDescent="0.25">
      <c r="A5866" t="s">
        <v>68</v>
      </c>
      <c r="B5866" t="s">
        <v>59</v>
      </c>
      <c r="C5866" t="s">
        <v>80</v>
      </c>
      <c r="D5866" t="s">
        <v>11</v>
      </c>
      <c r="E5866" t="s">
        <v>7</v>
      </c>
      <c r="F5866" s="19">
        <v>0.25</v>
      </c>
      <c r="G5866" s="25">
        <v>6</v>
      </c>
      <c r="H5866" s="19" t="str">
        <f t="shared" si="104"/>
        <v>Great Bridge Bridge Away from Va Beach Summer Sunday 6</v>
      </c>
      <c r="I5866" s="13">
        <f>+GB!S13</f>
        <v>96.140353875713245</v>
      </c>
    </row>
    <row r="5867" spans="1:9" x14ac:dyDescent="0.25">
      <c r="A5867" t="s">
        <v>68</v>
      </c>
      <c r="B5867" t="s">
        <v>59</v>
      </c>
      <c r="C5867" t="s">
        <v>80</v>
      </c>
      <c r="D5867" t="s">
        <v>11</v>
      </c>
      <c r="E5867" t="s">
        <v>7</v>
      </c>
      <c r="F5867" s="19">
        <v>0.29166666666666702</v>
      </c>
      <c r="G5867" s="25">
        <v>7</v>
      </c>
      <c r="H5867" s="19" t="str">
        <f t="shared" si="104"/>
        <v>Great Bridge Bridge Away from Va Beach Summer Sunday 7</v>
      </c>
      <c r="I5867" s="15">
        <f>+GB!S14</f>
        <v>306.20936170756443</v>
      </c>
    </row>
    <row r="5868" spans="1:9" x14ac:dyDescent="0.25">
      <c r="A5868" t="s">
        <v>68</v>
      </c>
      <c r="B5868" t="s">
        <v>59</v>
      </c>
      <c r="C5868" t="s">
        <v>80</v>
      </c>
      <c r="D5868" t="s">
        <v>11</v>
      </c>
      <c r="E5868" t="s">
        <v>7</v>
      </c>
      <c r="F5868" s="19">
        <v>0.33333333333333298</v>
      </c>
      <c r="G5868" s="25">
        <v>8</v>
      </c>
      <c r="H5868" s="19" t="str">
        <f t="shared" si="104"/>
        <v>Great Bridge Bridge Away from Va Beach Summer Sunday 8</v>
      </c>
      <c r="I5868" s="13">
        <f>+GB!S15</f>
        <v>520.36328367216345</v>
      </c>
    </row>
    <row r="5869" spans="1:9" x14ac:dyDescent="0.25">
      <c r="A5869" t="s">
        <v>68</v>
      </c>
      <c r="B5869" t="s">
        <v>59</v>
      </c>
      <c r="C5869" t="s">
        <v>80</v>
      </c>
      <c r="D5869" t="s">
        <v>11</v>
      </c>
      <c r="E5869" t="s">
        <v>7</v>
      </c>
      <c r="F5869" s="19">
        <v>0.375</v>
      </c>
      <c r="G5869" s="25">
        <v>9</v>
      </c>
      <c r="H5869" s="19" t="str">
        <f t="shared" si="104"/>
        <v>Great Bridge Bridge Away from Va Beach Summer Sunday 9</v>
      </c>
      <c r="I5869" s="15">
        <f>+GB!S16</f>
        <v>914.3660796951408</v>
      </c>
    </row>
    <row r="5870" spans="1:9" x14ac:dyDescent="0.25">
      <c r="A5870" t="s">
        <v>68</v>
      </c>
      <c r="B5870" t="s">
        <v>59</v>
      </c>
      <c r="C5870" t="s">
        <v>80</v>
      </c>
      <c r="D5870" t="s">
        <v>11</v>
      </c>
      <c r="E5870" t="s">
        <v>7</v>
      </c>
      <c r="F5870" s="19">
        <v>0.41666666666666702</v>
      </c>
      <c r="G5870" s="25">
        <v>10</v>
      </c>
      <c r="H5870" s="19" t="str">
        <f t="shared" si="104"/>
        <v>Great Bridge Bridge Away from Va Beach Summer Sunday 10</v>
      </c>
      <c r="I5870" s="13">
        <f>+GB!S17</f>
        <v>1227.8346800155243</v>
      </c>
    </row>
    <row r="5871" spans="1:9" x14ac:dyDescent="0.25">
      <c r="A5871" t="s">
        <v>68</v>
      </c>
      <c r="B5871" t="s">
        <v>59</v>
      </c>
      <c r="C5871" t="s">
        <v>80</v>
      </c>
      <c r="D5871" t="s">
        <v>11</v>
      </c>
      <c r="E5871" t="s">
        <v>7</v>
      </c>
      <c r="F5871" s="19">
        <v>0.45833333333333298</v>
      </c>
      <c r="G5871" s="25">
        <v>11</v>
      </c>
      <c r="H5871" s="19" t="str">
        <f t="shared" si="104"/>
        <v>Great Bridge Bridge Away from Va Beach Summer Sunday 11</v>
      </c>
      <c r="I5871" s="15">
        <f>+GB!S18</f>
        <v>1441.3057413929755</v>
      </c>
    </row>
    <row r="5872" spans="1:9" x14ac:dyDescent="0.25">
      <c r="A5872" t="s">
        <v>68</v>
      </c>
      <c r="B5872" t="s">
        <v>59</v>
      </c>
      <c r="C5872" t="s">
        <v>80</v>
      </c>
      <c r="D5872" t="s">
        <v>11</v>
      </c>
      <c r="E5872" t="s">
        <v>7</v>
      </c>
      <c r="F5872" s="19">
        <v>0.5</v>
      </c>
      <c r="G5872" s="25">
        <v>12</v>
      </c>
      <c r="H5872" s="19" t="str">
        <f t="shared" si="104"/>
        <v>Great Bridge Bridge Away from Va Beach Summer Sunday 12</v>
      </c>
      <c r="I5872" s="13">
        <f>+GB!S19</f>
        <v>1726.4072791995154</v>
      </c>
    </row>
    <row r="5873" spans="1:9" x14ac:dyDescent="0.25">
      <c r="A5873" t="s">
        <v>68</v>
      </c>
      <c r="B5873" t="s">
        <v>59</v>
      </c>
      <c r="C5873" t="s">
        <v>80</v>
      </c>
      <c r="D5873" t="s">
        <v>11</v>
      </c>
      <c r="E5873" t="s">
        <v>7</v>
      </c>
      <c r="F5873" s="19">
        <v>0.54166666666666696</v>
      </c>
      <c r="G5873" s="25">
        <v>13</v>
      </c>
      <c r="H5873" s="19" t="str">
        <f t="shared" si="104"/>
        <v>Great Bridge Bridge Away from Va Beach Summer Sunday 13</v>
      </c>
      <c r="I5873" s="15">
        <f>+GB!S20</f>
        <v>1635.7312008491519</v>
      </c>
    </row>
    <row r="5874" spans="1:9" x14ac:dyDescent="0.25">
      <c r="A5874" t="s">
        <v>68</v>
      </c>
      <c r="B5874" t="s">
        <v>59</v>
      </c>
      <c r="C5874" t="s">
        <v>80</v>
      </c>
      <c r="D5874" t="s">
        <v>11</v>
      </c>
      <c r="E5874" t="s">
        <v>7</v>
      </c>
      <c r="F5874" s="19">
        <v>0.58333333333333304</v>
      </c>
      <c r="G5874" s="25">
        <v>14</v>
      </c>
      <c r="H5874" s="19" t="str">
        <f t="shared" si="104"/>
        <v>Great Bridge Bridge Away from Va Beach Summer Sunday 14</v>
      </c>
      <c r="I5874" s="13">
        <f>+GB!S21</f>
        <v>1441.3119752145926</v>
      </c>
    </row>
    <row r="5875" spans="1:9" x14ac:dyDescent="0.25">
      <c r="A5875" t="s">
        <v>68</v>
      </c>
      <c r="B5875" t="s">
        <v>59</v>
      </c>
      <c r="C5875" t="s">
        <v>80</v>
      </c>
      <c r="D5875" t="s">
        <v>11</v>
      </c>
      <c r="E5875" t="s">
        <v>7</v>
      </c>
      <c r="F5875" s="19">
        <v>0.625</v>
      </c>
      <c r="G5875" s="25">
        <v>15</v>
      </c>
      <c r="H5875" s="19" t="str">
        <f t="shared" si="104"/>
        <v>Great Bridge Bridge Away from Va Beach Summer Sunday 15</v>
      </c>
      <c r="I5875" s="15">
        <f>+GB!S22</f>
        <v>1317.9735648822564</v>
      </c>
    </row>
    <row r="5876" spans="1:9" x14ac:dyDescent="0.25">
      <c r="A5876" t="s">
        <v>68</v>
      </c>
      <c r="B5876" t="s">
        <v>59</v>
      </c>
      <c r="C5876" t="s">
        <v>80</v>
      </c>
      <c r="D5876" t="s">
        <v>11</v>
      </c>
      <c r="E5876" t="s">
        <v>7</v>
      </c>
      <c r="F5876" s="19">
        <v>0.66666666666666696</v>
      </c>
      <c r="G5876" s="25">
        <v>16</v>
      </c>
      <c r="H5876" s="19" t="str">
        <f t="shared" si="104"/>
        <v>Great Bridge Bridge Away from Va Beach Summer Sunday 16</v>
      </c>
      <c r="I5876" s="13">
        <f>+GB!S23</f>
        <v>1221.2765298791394</v>
      </c>
    </row>
    <row r="5877" spans="1:9" x14ac:dyDescent="0.25">
      <c r="A5877" t="s">
        <v>68</v>
      </c>
      <c r="B5877" t="s">
        <v>59</v>
      </c>
      <c r="C5877" t="s">
        <v>80</v>
      </c>
      <c r="D5877" t="s">
        <v>11</v>
      </c>
      <c r="E5877" t="s">
        <v>7</v>
      </c>
      <c r="F5877" s="19">
        <v>0.70833333333333304</v>
      </c>
      <c r="G5877" s="25">
        <v>17</v>
      </c>
      <c r="H5877" s="19" t="str">
        <f t="shared" si="104"/>
        <v>Great Bridge Bridge Away from Va Beach Summer Sunday 17</v>
      </c>
      <c r="I5877" s="15">
        <f>+GB!S24</f>
        <v>1276.0426884235308</v>
      </c>
    </row>
    <row r="5878" spans="1:9" x14ac:dyDescent="0.25">
      <c r="A5878" t="s">
        <v>68</v>
      </c>
      <c r="B5878" t="s">
        <v>59</v>
      </c>
      <c r="C5878" t="s">
        <v>80</v>
      </c>
      <c r="D5878" t="s">
        <v>11</v>
      </c>
      <c r="E5878" t="s">
        <v>7</v>
      </c>
      <c r="F5878" s="19">
        <v>0.75</v>
      </c>
      <c r="G5878" s="25">
        <v>18</v>
      </c>
      <c r="H5878" s="19" t="str">
        <f t="shared" si="104"/>
        <v>Great Bridge Bridge Away from Va Beach Summer Sunday 18</v>
      </c>
      <c r="I5878" s="13">
        <f>+GB!S25</f>
        <v>1434.4315381252243</v>
      </c>
    </row>
    <row r="5879" spans="1:9" x14ac:dyDescent="0.25">
      <c r="A5879" t="s">
        <v>68</v>
      </c>
      <c r="B5879" t="s">
        <v>59</v>
      </c>
      <c r="C5879" t="s">
        <v>80</v>
      </c>
      <c r="D5879" t="s">
        <v>11</v>
      </c>
      <c r="E5879" t="s">
        <v>7</v>
      </c>
      <c r="F5879" s="19">
        <v>0.79166666666666696</v>
      </c>
      <c r="G5879" s="25">
        <v>19</v>
      </c>
      <c r="H5879" s="19" t="str">
        <f t="shared" si="104"/>
        <v>Great Bridge Bridge Away from Va Beach Summer Sunday 19</v>
      </c>
      <c r="I5879" s="15">
        <f>+GB!S26</f>
        <v>1110.3892347816402</v>
      </c>
    </row>
    <row r="5880" spans="1:9" x14ac:dyDescent="0.25">
      <c r="A5880" t="s">
        <v>68</v>
      </c>
      <c r="B5880" t="s">
        <v>59</v>
      </c>
      <c r="C5880" t="s">
        <v>80</v>
      </c>
      <c r="D5880" t="s">
        <v>11</v>
      </c>
      <c r="E5880" t="s">
        <v>7</v>
      </c>
      <c r="F5880" s="19">
        <v>0.83333333333333304</v>
      </c>
      <c r="G5880" s="25">
        <v>20</v>
      </c>
      <c r="H5880" s="19" t="str">
        <f t="shared" si="104"/>
        <v>Great Bridge Bridge Away from Va Beach Summer Sunday 20</v>
      </c>
      <c r="I5880" s="13">
        <f>+GB!S27</f>
        <v>831.24863128663924</v>
      </c>
    </row>
    <row r="5881" spans="1:9" x14ac:dyDescent="0.25">
      <c r="A5881" t="s">
        <v>68</v>
      </c>
      <c r="B5881" t="s">
        <v>59</v>
      </c>
      <c r="C5881" t="s">
        <v>80</v>
      </c>
      <c r="D5881" t="s">
        <v>11</v>
      </c>
      <c r="E5881" t="s">
        <v>7</v>
      </c>
      <c r="F5881" s="19">
        <v>0.875</v>
      </c>
      <c r="G5881" s="25">
        <v>21</v>
      </c>
      <c r="H5881" s="19" t="str">
        <f t="shared" si="104"/>
        <v>Great Bridge Bridge Away from Va Beach Summer Sunday 21</v>
      </c>
      <c r="I5881" s="15">
        <f>+GB!S28</f>
        <v>601.0783787757141</v>
      </c>
    </row>
    <row r="5882" spans="1:9" x14ac:dyDescent="0.25">
      <c r="A5882" t="s">
        <v>68</v>
      </c>
      <c r="B5882" t="s">
        <v>59</v>
      </c>
      <c r="C5882" t="s">
        <v>80</v>
      </c>
      <c r="D5882" t="s">
        <v>11</v>
      </c>
      <c r="E5882" t="s">
        <v>7</v>
      </c>
      <c r="F5882" s="19">
        <v>0.91666666666666696</v>
      </c>
      <c r="G5882" s="25">
        <v>22</v>
      </c>
      <c r="H5882" s="19" t="str">
        <f t="shared" si="104"/>
        <v>Great Bridge Bridge Away from Va Beach Summer Sunday 22</v>
      </c>
      <c r="I5882" s="13">
        <f>+GB!S29</f>
        <v>332.42461058392462</v>
      </c>
    </row>
    <row r="5883" spans="1:9" ht="15.75" thickBot="1" x14ac:dyDescent="0.3">
      <c r="A5883" s="29" t="s">
        <v>68</v>
      </c>
      <c r="B5883" s="29" t="s">
        <v>59</v>
      </c>
      <c r="C5883" s="29" t="s">
        <v>80</v>
      </c>
      <c r="D5883" s="29" t="s">
        <v>11</v>
      </c>
      <c r="E5883" s="29" t="s">
        <v>7</v>
      </c>
      <c r="F5883" s="30">
        <v>0.95833333333333304</v>
      </c>
      <c r="G5883" s="31">
        <v>23</v>
      </c>
      <c r="H5883" s="32" t="str">
        <f t="shared" si="104"/>
        <v>Great Bridge Bridge Away from Va Beach Summer Sunday 23</v>
      </c>
      <c r="I5883" s="17">
        <f>+GB!S30</f>
        <v>229.16719257383568</v>
      </c>
    </row>
    <row r="5884" spans="1:9" x14ac:dyDescent="0.25">
      <c r="A5884" t="s">
        <v>68</v>
      </c>
      <c r="B5884" t="s">
        <v>59</v>
      </c>
      <c r="C5884" t="s">
        <v>80</v>
      </c>
      <c r="D5884" t="s">
        <v>12</v>
      </c>
      <c r="E5884" t="s">
        <v>1</v>
      </c>
      <c r="F5884" s="19">
        <v>0</v>
      </c>
      <c r="G5884" s="25">
        <v>0</v>
      </c>
      <c r="H5884" s="19" t="str">
        <f t="shared" si="104"/>
        <v>Great Bridge Bridge Away from Va Beach Non-Summer Monday 0</v>
      </c>
      <c r="I5884" s="11">
        <f>+GB!M32</f>
        <v>93.33981848210054</v>
      </c>
    </row>
    <row r="5885" spans="1:9" x14ac:dyDescent="0.25">
      <c r="A5885" t="s">
        <v>68</v>
      </c>
      <c r="B5885" t="s">
        <v>59</v>
      </c>
      <c r="C5885" t="s">
        <v>80</v>
      </c>
      <c r="D5885" t="s">
        <v>12</v>
      </c>
      <c r="E5885" t="s">
        <v>1</v>
      </c>
      <c r="F5885" s="19">
        <v>4.1666666666666664E-2</v>
      </c>
      <c r="G5885" s="25">
        <v>1</v>
      </c>
      <c r="H5885" s="19" t="str">
        <f t="shared" si="104"/>
        <v>Great Bridge Bridge Away from Va Beach Non-Summer Monday 1</v>
      </c>
      <c r="I5885" s="14">
        <f>+GB!M33</f>
        <v>45.410260255358729</v>
      </c>
    </row>
    <row r="5886" spans="1:9" x14ac:dyDescent="0.25">
      <c r="A5886" t="s">
        <v>68</v>
      </c>
      <c r="B5886" t="s">
        <v>59</v>
      </c>
      <c r="C5886" t="s">
        <v>80</v>
      </c>
      <c r="D5886" t="s">
        <v>12</v>
      </c>
      <c r="E5886" t="s">
        <v>1</v>
      </c>
      <c r="F5886" s="19">
        <v>8.3333333333333329E-2</v>
      </c>
      <c r="G5886" s="25">
        <v>2</v>
      </c>
      <c r="H5886" s="19" t="str">
        <f t="shared" si="104"/>
        <v>Great Bridge Bridge Away from Va Beach Non-Summer Monday 2</v>
      </c>
      <c r="I5886" s="11">
        <f>+GB!M34</f>
        <v>26.566124803356054</v>
      </c>
    </row>
    <row r="5887" spans="1:9" x14ac:dyDescent="0.25">
      <c r="A5887" t="s">
        <v>68</v>
      </c>
      <c r="B5887" t="s">
        <v>59</v>
      </c>
      <c r="C5887" t="s">
        <v>80</v>
      </c>
      <c r="D5887" t="s">
        <v>12</v>
      </c>
      <c r="E5887" t="s">
        <v>1</v>
      </c>
      <c r="F5887" s="19">
        <v>0.125</v>
      </c>
      <c r="G5887" s="25">
        <v>3</v>
      </c>
      <c r="H5887" s="19" t="str">
        <f t="shared" si="104"/>
        <v>Great Bridge Bridge Away from Va Beach Non-Summer Monday 3</v>
      </c>
      <c r="I5887" s="14">
        <f>+GB!M35</f>
        <v>22.973983159160969</v>
      </c>
    </row>
    <row r="5888" spans="1:9" x14ac:dyDescent="0.25">
      <c r="A5888" t="s">
        <v>68</v>
      </c>
      <c r="B5888" t="s">
        <v>59</v>
      </c>
      <c r="C5888" t="s">
        <v>80</v>
      </c>
      <c r="D5888" t="s">
        <v>12</v>
      </c>
      <c r="E5888" t="s">
        <v>1</v>
      </c>
      <c r="F5888" s="19">
        <v>0.16666666666666699</v>
      </c>
      <c r="G5888" s="25">
        <v>4</v>
      </c>
      <c r="H5888" s="19" t="str">
        <f t="shared" si="104"/>
        <v>Great Bridge Bridge Away from Va Beach Non-Summer Monday 4</v>
      </c>
      <c r="I5888" s="11">
        <f>+GB!M36</f>
        <v>58.292607480310004</v>
      </c>
    </row>
    <row r="5889" spans="1:9" x14ac:dyDescent="0.25">
      <c r="A5889" t="s">
        <v>68</v>
      </c>
      <c r="B5889" t="s">
        <v>59</v>
      </c>
      <c r="C5889" t="s">
        <v>80</v>
      </c>
      <c r="D5889" t="s">
        <v>12</v>
      </c>
      <c r="E5889" t="s">
        <v>1</v>
      </c>
      <c r="F5889" s="19">
        <v>0.20833333333333301</v>
      </c>
      <c r="G5889" s="25">
        <v>5</v>
      </c>
      <c r="H5889" s="19" t="str">
        <f t="shared" si="104"/>
        <v>Great Bridge Bridge Away from Va Beach Non-Summer Monday 5</v>
      </c>
      <c r="I5889" s="14">
        <f>+GB!M37</f>
        <v>126.45673935081379</v>
      </c>
    </row>
    <row r="5890" spans="1:9" x14ac:dyDescent="0.25">
      <c r="A5890" t="s">
        <v>68</v>
      </c>
      <c r="B5890" t="s">
        <v>59</v>
      </c>
      <c r="C5890" t="s">
        <v>80</v>
      </c>
      <c r="D5890" t="s">
        <v>12</v>
      </c>
      <c r="E5890" t="s">
        <v>1</v>
      </c>
      <c r="F5890" s="19">
        <v>0.25</v>
      </c>
      <c r="G5890" s="25">
        <v>6</v>
      </c>
      <c r="H5890" s="19" t="str">
        <f t="shared" si="104"/>
        <v>Great Bridge Bridge Away from Va Beach Non-Summer Monday 6</v>
      </c>
      <c r="I5890" s="11">
        <f>+GB!M38</f>
        <v>376.92823121961743</v>
      </c>
    </row>
    <row r="5891" spans="1:9" x14ac:dyDescent="0.25">
      <c r="A5891" t="s">
        <v>68</v>
      </c>
      <c r="B5891" t="s">
        <v>59</v>
      </c>
      <c r="C5891" t="s">
        <v>80</v>
      </c>
      <c r="D5891" t="s">
        <v>12</v>
      </c>
      <c r="E5891" t="s">
        <v>1</v>
      </c>
      <c r="F5891" s="19">
        <v>0.29166666666666702</v>
      </c>
      <c r="G5891" s="25">
        <v>7</v>
      </c>
      <c r="H5891" s="19" t="str">
        <f t="shared" si="104"/>
        <v>Great Bridge Bridge Away from Va Beach Non-Summer Monday 7</v>
      </c>
      <c r="I5891" s="14">
        <f>+GB!M39</f>
        <v>887.33417765078013</v>
      </c>
    </row>
    <row r="5892" spans="1:9" x14ac:dyDescent="0.25">
      <c r="A5892" t="s">
        <v>68</v>
      </c>
      <c r="B5892" t="s">
        <v>59</v>
      </c>
      <c r="C5892" t="s">
        <v>80</v>
      </c>
      <c r="D5892" t="s">
        <v>12</v>
      </c>
      <c r="E5892" t="s">
        <v>1</v>
      </c>
      <c r="F5892" s="19">
        <v>0.33333333333333298</v>
      </c>
      <c r="G5892" s="25">
        <v>8</v>
      </c>
      <c r="H5892" s="19" t="str">
        <f t="shared" si="104"/>
        <v>Great Bridge Bridge Away from Va Beach Non-Summer Monday 8</v>
      </c>
      <c r="I5892" s="11">
        <f>+GB!M40</f>
        <v>988.92409670446023</v>
      </c>
    </row>
    <row r="5893" spans="1:9" x14ac:dyDescent="0.25">
      <c r="A5893" t="s">
        <v>68</v>
      </c>
      <c r="B5893" t="s">
        <v>59</v>
      </c>
      <c r="C5893" t="s">
        <v>80</v>
      </c>
      <c r="D5893" t="s">
        <v>12</v>
      </c>
      <c r="E5893" t="s">
        <v>1</v>
      </c>
      <c r="F5893" s="19">
        <v>0.375</v>
      </c>
      <c r="G5893" s="25">
        <v>9</v>
      </c>
      <c r="H5893" s="19" t="str">
        <f t="shared" si="104"/>
        <v>Great Bridge Bridge Away from Va Beach Non-Summer Monday 9</v>
      </c>
      <c r="I5893" s="14">
        <f>+GB!M41</f>
        <v>985.37670562359358</v>
      </c>
    </row>
    <row r="5894" spans="1:9" x14ac:dyDescent="0.25">
      <c r="A5894" t="s">
        <v>68</v>
      </c>
      <c r="B5894" t="s">
        <v>59</v>
      </c>
      <c r="C5894" t="s">
        <v>80</v>
      </c>
      <c r="D5894" t="s">
        <v>12</v>
      </c>
      <c r="E5894" t="s">
        <v>1</v>
      </c>
      <c r="F5894" s="19">
        <v>0.41666666666666702</v>
      </c>
      <c r="G5894" s="25">
        <v>10</v>
      </c>
      <c r="H5894" s="19" t="str">
        <f t="shared" si="104"/>
        <v>Great Bridge Bridge Away from Va Beach Non-Summer Monday 10</v>
      </c>
      <c r="I5894" s="11">
        <f>+GB!M42</f>
        <v>1013.2951658679121</v>
      </c>
    </row>
    <row r="5895" spans="1:9" x14ac:dyDescent="0.25">
      <c r="A5895" t="s">
        <v>68</v>
      </c>
      <c r="B5895" t="s">
        <v>59</v>
      </c>
      <c r="C5895" t="s">
        <v>80</v>
      </c>
      <c r="D5895" t="s">
        <v>12</v>
      </c>
      <c r="E5895" t="s">
        <v>1</v>
      </c>
      <c r="F5895" s="19">
        <v>0.45833333333333298</v>
      </c>
      <c r="G5895" s="25">
        <v>11</v>
      </c>
      <c r="H5895" s="19" t="str">
        <f t="shared" si="104"/>
        <v>Great Bridge Bridge Away from Va Beach Non-Summer Monday 11</v>
      </c>
      <c r="I5895" s="14">
        <f>+GB!M43</f>
        <v>1137.4921255165073</v>
      </c>
    </row>
    <row r="5896" spans="1:9" x14ac:dyDescent="0.25">
      <c r="A5896" t="s">
        <v>68</v>
      </c>
      <c r="B5896" t="s">
        <v>59</v>
      </c>
      <c r="C5896" t="s">
        <v>80</v>
      </c>
      <c r="D5896" t="s">
        <v>12</v>
      </c>
      <c r="E5896" t="s">
        <v>1</v>
      </c>
      <c r="F5896" s="19">
        <v>0.5</v>
      </c>
      <c r="G5896" s="25">
        <v>12</v>
      </c>
      <c r="H5896" s="19" t="str">
        <f t="shared" si="104"/>
        <v>Great Bridge Bridge Away from Va Beach Non-Summer Monday 12</v>
      </c>
      <c r="I5896" s="11">
        <f>+GB!M44</f>
        <v>1310.6128046971592</v>
      </c>
    </row>
    <row r="5897" spans="1:9" x14ac:dyDescent="0.25">
      <c r="A5897" t="s">
        <v>68</v>
      </c>
      <c r="B5897" t="s">
        <v>59</v>
      </c>
      <c r="C5897" t="s">
        <v>80</v>
      </c>
      <c r="D5897" t="s">
        <v>12</v>
      </c>
      <c r="E5897" t="s">
        <v>1</v>
      </c>
      <c r="F5897" s="19">
        <v>0.54166666666666696</v>
      </c>
      <c r="G5897" s="25">
        <v>13</v>
      </c>
      <c r="H5897" s="19" t="str">
        <f t="shared" si="104"/>
        <v>Great Bridge Bridge Away from Va Beach Non-Summer Monday 13</v>
      </c>
      <c r="I5897" s="14">
        <f>+GB!M45</f>
        <v>1308.4205993084968</v>
      </c>
    </row>
    <row r="5898" spans="1:9" x14ac:dyDescent="0.25">
      <c r="A5898" t="s">
        <v>68</v>
      </c>
      <c r="B5898" t="s">
        <v>59</v>
      </c>
      <c r="C5898" t="s">
        <v>80</v>
      </c>
      <c r="D5898" t="s">
        <v>12</v>
      </c>
      <c r="E5898" t="s">
        <v>1</v>
      </c>
      <c r="F5898" s="19">
        <v>0.58333333333333304</v>
      </c>
      <c r="G5898" s="25">
        <v>14</v>
      </c>
      <c r="H5898" s="19" t="str">
        <f t="shared" si="104"/>
        <v>Great Bridge Bridge Away from Va Beach Non-Summer Monday 14</v>
      </c>
      <c r="I5898" s="11">
        <f>+GB!M46</f>
        <v>1349.6109979938485</v>
      </c>
    </row>
    <row r="5899" spans="1:9" x14ac:dyDescent="0.25">
      <c r="A5899" t="s">
        <v>68</v>
      </c>
      <c r="B5899" t="s">
        <v>59</v>
      </c>
      <c r="C5899" t="s">
        <v>80</v>
      </c>
      <c r="D5899" t="s">
        <v>12</v>
      </c>
      <c r="E5899" t="s">
        <v>1</v>
      </c>
      <c r="F5899" s="19">
        <v>0.625</v>
      </c>
      <c r="G5899" s="25">
        <v>15</v>
      </c>
      <c r="H5899" s="19" t="str">
        <f t="shared" si="104"/>
        <v>Great Bridge Bridge Away from Va Beach Non-Summer Monday 15</v>
      </c>
      <c r="I5899" s="14">
        <f>+GB!M47</f>
        <v>1472.2695020535471</v>
      </c>
    </row>
    <row r="5900" spans="1:9" x14ac:dyDescent="0.25">
      <c r="A5900" t="s">
        <v>68</v>
      </c>
      <c r="B5900" t="s">
        <v>59</v>
      </c>
      <c r="C5900" t="s">
        <v>80</v>
      </c>
      <c r="D5900" t="s">
        <v>12</v>
      </c>
      <c r="E5900" t="s">
        <v>1</v>
      </c>
      <c r="F5900" s="19">
        <v>0.66666666666666696</v>
      </c>
      <c r="G5900" s="25">
        <v>16</v>
      </c>
      <c r="H5900" s="19" t="str">
        <f t="shared" si="104"/>
        <v>Great Bridge Bridge Away from Va Beach Non-Summer Monday 16</v>
      </c>
      <c r="I5900" s="11">
        <f>+GB!M48</f>
        <v>1552.6499533205281</v>
      </c>
    </row>
    <row r="5901" spans="1:9" x14ac:dyDescent="0.25">
      <c r="A5901" t="s">
        <v>68</v>
      </c>
      <c r="B5901" t="s">
        <v>59</v>
      </c>
      <c r="C5901" t="s">
        <v>80</v>
      </c>
      <c r="D5901" t="s">
        <v>12</v>
      </c>
      <c r="E5901" t="s">
        <v>1</v>
      </c>
      <c r="F5901" s="19">
        <v>0.70833333333333304</v>
      </c>
      <c r="G5901" s="25">
        <v>17</v>
      </c>
      <c r="H5901" s="19" t="str">
        <f t="shared" si="104"/>
        <v>Great Bridge Bridge Away from Va Beach Non-Summer Monday 17</v>
      </c>
      <c r="I5901" s="14">
        <f>+GB!M49</f>
        <v>1643.8005913628331</v>
      </c>
    </row>
    <row r="5902" spans="1:9" x14ac:dyDescent="0.25">
      <c r="A5902" t="s">
        <v>68</v>
      </c>
      <c r="B5902" t="s">
        <v>59</v>
      </c>
      <c r="C5902" t="s">
        <v>80</v>
      </c>
      <c r="D5902" t="s">
        <v>12</v>
      </c>
      <c r="E5902" t="s">
        <v>1</v>
      </c>
      <c r="F5902" s="19">
        <v>0.75</v>
      </c>
      <c r="G5902" s="25">
        <v>18</v>
      </c>
      <c r="H5902" s="19" t="str">
        <f t="shared" si="104"/>
        <v>Great Bridge Bridge Away from Va Beach Non-Summer Monday 18</v>
      </c>
      <c r="I5902" s="11">
        <f>+GB!M50</f>
        <v>1518.3443947060712</v>
      </c>
    </row>
    <row r="5903" spans="1:9" x14ac:dyDescent="0.25">
      <c r="A5903" t="s">
        <v>68</v>
      </c>
      <c r="B5903" t="s">
        <v>59</v>
      </c>
      <c r="C5903" t="s">
        <v>80</v>
      </c>
      <c r="D5903" t="s">
        <v>12</v>
      </c>
      <c r="E5903" t="s">
        <v>1</v>
      </c>
      <c r="F5903" s="19">
        <v>0.79166666666666696</v>
      </c>
      <c r="G5903" s="25">
        <v>19</v>
      </c>
      <c r="H5903" s="19" t="str">
        <f t="shared" si="104"/>
        <v>Great Bridge Bridge Away from Va Beach Non-Summer Monday 19</v>
      </c>
      <c r="I5903" s="14">
        <f>+GB!M51</f>
        <v>911.09805555254979</v>
      </c>
    </row>
    <row r="5904" spans="1:9" x14ac:dyDescent="0.25">
      <c r="A5904" t="s">
        <v>68</v>
      </c>
      <c r="B5904" t="s">
        <v>59</v>
      </c>
      <c r="C5904" t="s">
        <v>80</v>
      </c>
      <c r="D5904" t="s">
        <v>12</v>
      </c>
      <c r="E5904" t="s">
        <v>1</v>
      </c>
      <c r="F5904" s="19">
        <v>0.83333333333333304</v>
      </c>
      <c r="G5904" s="25">
        <v>20</v>
      </c>
      <c r="H5904" s="19" t="str">
        <f t="shared" si="104"/>
        <v>Great Bridge Bridge Away from Va Beach Non-Summer Monday 20</v>
      </c>
      <c r="I5904" s="11">
        <f>+GB!M52</f>
        <v>639.31709169540909</v>
      </c>
    </row>
    <row r="5905" spans="1:9" x14ac:dyDescent="0.25">
      <c r="A5905" t="s">
        <v>68</v>
      </c>
      <c r="B5905" t="s">
        <v>59</v>
      </c>
      <c r="C5905" t="s">
        <v>80</v>
      </c>
      <c r="D5905" t="s">
        <v>12</v>
      </c>
      <c r="E5905" t="s">
        <v>1</v>
      </c>
      <c r="F5905" s="19">
        <v>0.875</v>
      </c>
      <c r="G5905" s="25">
        <v>21</v>
      </c>
      <c r="H5905" s="19" t="str">
        <f t="shared" si="104"/>
        <v>Great Bridge Bridge Away from Va Beach Non-Summer Monday 21</v>
      </c>
      <c r="I5905" s="14">
        <f>+GB!M53</f>
        <v>484.19648733244799</v>
      </c>
    </row>
    <row r="5906" spans="1:9" x14ac:dyDescent="0.25">
      <c r="A5906" t="s">
        <v>68</v>
      </c>
      <c r="B5906" t="s">
        <v>59</v>
      </c>
      <c r="C5906" t="s">
        <v>80</v>
      </c>
      <c r="D5906" t="s">
        <v>12</v>
      </c>
      <c r="E5906" t="s">
        <v>1</v>
      </c>
      <c r="F5906" s="19">
        <v>0.91666666666666696</v>
      </c>
      <c r="G5906" s="25">
        <v>22</v>
      </c>
      <c r="H5906" s="19" t="str">
        <f t="shared" si="104"/>
        <v>Great Bridge Bridge Away from Va Beach Non-Summer Monday 22</v>
      </c>
      <c r="I5906" s="11">
        <f>+GB!M54</f>
        <v>249.16701668311879</v>
      </c>
    </row>
    <row r="5907" spans="1:9" ht="15.75" thickBot="1" x14ac:dyDescent="0.3">
      <c r="A5907" t="s">
        <v>68</v>
      </c>
      <c r="B5907" t="s">
        <v>59</v>
      </c>
      <c r="C5907" t="s">
        <v>80</v>
      </c>
      <c r="D5907" t="s">
        <v>12</v>
      </c>
      <c r="E5907" t="s">
        <v>1</v>
      </c>
      <c r="F5907" s="19">
        <v>0.95833333333333304</v>
      </c>
      <c r="G5907" s="25">
        <v>23</v>
      </c>
      <c r="H5907" s="19" t="str">
        <f t="shared" si="104"/>
        <v>Great Bridge Bridge Away from Va Beach Non-Summer Monday 23</v>
      </c>
      <c r="I5907" s="16">
        <f>+GB!M55</f>
        <v>163.2164821078604</v>
      </c>
    </row>
    <row r="5908" spans="1:9" x14ac:dyDescent="0.25">
      <c r="A5908" t="s">
        <v>68</v>
      </c>
      <c r="B5908" t="s">
        <v>59</v>
      </c>
      <c r="C5908" t="s">
        <v>80</v>
      </c>
      <c r="D5908" t="s">
        <v>12</v>
      </c>
      <c r="E5908" t="s">
        <v>2</v>
      </c>
      <c r="F5908" s="19">
        <v>0</v>
      </c>
      <c r="G5908" s="25">
        <v>0</v>
      </c>
      <c r="H5908" s="19" t="str">
        <f t="shared" si="104"/>
        <v>Great Bridge Bridge Away from Va Beach Non-Summer Tuesday 0</v>
      </c>
      <c r="I5908" s="12">
        <f>+GB!N32</f>
        <v>105</v>
      </c>
    </row>
    <row r="5909" spans="1:9" x14ac:dyDescent="0.25">
      <c r="A5909" t="s">
        <v>68</v>
      </c>
      <c r="B5909" t="s">
        <v>59</v>
      </c>
      <c r="C5909" t="s">
        <v>80</v>
      </c>
      <c r="D5909" t="s">
        <v>12</v>
      </c>
      <c r="E5909" t="s">
        <v>2</v>
      </c>
      <c r="F5909" s="19">
        <v>4.1666666666666664E-2</v>
      </c>
      <c r="G5909" s="25">
        <v>1</v>
      </c>
      <c r="H5909" s="19" t="str">
        <f t="shared" ref="H5909:H5972" si="105">+CONCATENATE(A5909," ",C5909," ",D5909," ",E5909," ",G5909)</f>
        <v>Great Bridge Bridge Away from Va Beach Non-Summer Tuesday 1</v>
      </c>
      <c r="I5909" s="14">
        <f>+GB!N33</f>
        <v>60</v>
      </c>
    </row>
    <row r="5910" spans="1:9" x14ac:dyDescent="0.25">
      <c r="A5910" t="s">
        <v>68</v>
      </c>
      <c r="B5910" t="s">
        <v>59</v>
      </c>
      <c r="C5910" t="s">
        <v>80</v>
      </c>
      <c r="D5910" t="s">
        <v>12</v>
      </c>
      <c r="E5910" t="s">
        <v>2</v>
      </c>
      <c r="F5910" s="19">
        <v>8.3333333333333329E-2</v>
      </c>
      <c r="G5910" s="25">
        <v>2</v>
      </c>
      <c r="H5910" s="19" t="str">
        <f t="shared" si="105"/>
        <v>Great Bridge Bridge Away from Va Beach Non-Summer Tuesday 2</v>
      </c>
      <c r="I5910" s="12">
        <f>+GB!N34</f>
        <v>31</v>
      </c>
    </row>
    <row r="5911" spans="1:9" x14ac:dyDescent="0.25">
      <c r="A5911" t="s">
        <v>68</v>
      </c>
      <c r="B5911" t="s">
        <v>59</v>
      </c>
      <c r="C5911" t="s">
        <v>80</v>
      </c>
      <c r="D5911" t="s">
        <v>12</v>
      </c>
      <c r="E5911" t="s">
        <v>2</v>
      </c>
      <c r="F5911" s="19">
        <v>0.125</v>
      </c>
      <c r="G5911" s="25">
        <v>3</v>
      </c>
      <c r="H5911" s="19" t="str">
        <f t="shared" si="105"/>
        <v>Great Bridge Bridge Away from Va Beach Non-Summer Tuesday 3</v>
      </c>
      <c r="I5911" s="14">
        <f>+GB!N35</f>
        <v>29</v>
      </c>
    </row>
    <row r="5912" spans="1:9" x14ac:dyDescent="0.25">
      <c r="A5912" t="s">
        <v>68</v>
      </c>
      <c r="B5912" t="s">
        <v>59</v>
      </c>
      <c r="C5912" t="s">
        <v>80</v>
      </c>
      <c r="D5912" t="s">
        <v>12</v>
      </c>
      <c r="E5912" t="s">
        <v>2</v>
      </c>
      <c r="F5912" s="19">
        <v>0.16666666666666699</v>
      </c>
      <c r="G5912" s="25">
        <v>4</v>
      </c>
      <c r="H5912" s="19" t="str">
        <f t="shared" si="105"/>
        <v>Great Bridge Bridge Away from Va Beach Non-Summer Tuesday 4</v>
      </c>
      <c r="I5912" s="12">
        <f>+GB!N36</f>
        <v>71</v>
      </c>
    </row>
    <row r="5913" spans="1:9" x14ac:dyDescent="0.25">
      <c r="A5913" t="s">
        <v>68</v>
      </c>
      <c r="B5913" t="s">
        <v>59</v>
      </c>
      <c r="C5913" t="s">
        <v>80</v>
      </c>
      <c r="D5913" t="s">
        <v>12</v>
      </c>
      <c r="E5913" t="s">
        <v>2</v>
      </c>
      <c r="F5913" s="19">
        <v>0.20833333333333301</v>
      </c>
      <c r="G5913" s="25">
        <v>5</v>
      </c>
      <c r="H5913" s="19" t="str">
        <f t="shared" si="105"/>
        <v>Great Bridge Bridge Away from Va Beach Non-Summer Tuesday 5</v>
      </c>
      <c r="I5913" s="14">
        <f>+GB!N37</f>
        <v>145</v>
      </c>
    </row>
    <row r="5914" spans="1:9" x14ac:dyDescent="0.25">
      <c r="A5914" t="s">
        <v>68</v>
      </c>
      <c r="B5914" t="s">
        <v>59</v>
      </c>
      <c r="C5914" t="s">
        <v>80</v>
      </c>
      <c r="D5914" t="s">
        <v>12</v>
      </c>
      <c r="E5914" t="s">
        <v>2</v>
      </c>
      <c r="F5914" s="19">
        <v>0.25</v>
      </c>
      <c r="G5914" s="25">
        <v>6</v>
      </c>
      <c r="H5914" s="19" t="str">
        <f t="shared" si="105"/>
        <v>Great Bridge Bridge Away from Va Beach Non-Summer Tuesday 6</v>
      </c>
      <c r="I5914" s="12">
        <f>+GB!N38</f>
        <v>412</v>
      </c>
    </row>
    <row r="5915" spans="1:9" x14ac:dyDescent="0.25">
      <c r="A5915" t="s">
        <v>68</v>
      </c>
      <c r="B5915" t="s">
        <v>59</v>
      </c>
      <c r="C5915" t="s">
        <v>80</v>
      </c>
      <c r="D5915" t="s">
        <v>12</v>
      </c>
      <c r="E5915" t="s">
        <v>2</v>
      </c>
      <c r="F5915" s="19">
        <v>0.29166666666666702</v>
      </c>
      <c r="G5915" s="25">
        <v>7</v>
      </c>
      <c r="H5915" s="19" t="str">
        <f t="shared" si="105"/>
        <v>Great Bridge Bridge Away from Va Beach Non-Summer Tuesday 7</v>
      </c>
      <c r="I5915" s="14">
        <f>+GB!N39</f>
        <v>972</v>
      </c>
    </row>
    <row r="5916" spans="1:9" x14ac:dyDescent="0.25">
      <c r="A5916" t="s">
        <v>68</v>
      </c>
      <c r="B5916" t="s">
        <v>59</v>
      </c>
      <c r="C5916" t="s">
        <v>80</v>
      </c>
      <c r="D5916" t="s">
        <v>12</v>
      </c>
      <c r="E5916" t="s">
        <v>2</v>
      </c>
      <c r="F5916" s="19">
        <v>0.33333333333333298</v>
      </c>
      <c r="G5916" s="25">
        <v>8</v>
      </c>
      <c r="H5916" s="19" t="str">
        <f t="shared" si="105"/>
        <v>Great Bridge Bridge Away from Va Beach Non-Summer Tuesday 8</v>
      </c>
      <c r="I5916" s="12">
        <f>+GB!N40</f>
        <v>1061</v>
      </c>
    </row>
    <row r="5917" spans="1:9" x14ac:dyDescent="0.25">
      <c r="A5917" t="s">
        <v>68</v>
      </c>
      <c r="B5917" t="s">
        <v>59</v>
      </c>
      <c r="C5917" t="s">
        <v>80</v>
      </c>
      <c r="D5917" t="s">
        <v>12</v>
      </c>
      <c r="E5917" t="s">
        <v>2</v>
      </c>
      <c r="F5917" s="19">
        <v>0.375</v>
      </c>
      <c r="G5917" s="25">
        <v>9</v>
      </c>
      <c r="H5917" s="19" t="str">
        <f t="shared" si="105"/>
        <v>Great Bridge Bridge Away from Va Beach Non-Summer Tuesday 9</v>
      </c>
      <c r="I5917" s="14">
        <f>+GB!N41</f>
        <v>961</v>
      </c>
    </row>
    <row r="5918" spans="1:9" x14ac:dyDescent="0.25">
      <c r="A5918" t="s">
        <v>68</v>
      </c>
      <c r="B5918" t="s">
        <v>59</v>
      </c>
      <c r="C5918" t="s">
        <v>80</v>
      </c>
      <c r="D5918" t="s">
        <v>12</v>
      </c>
      <c r="E5918" t="s">
        <v>2</v>
      </c>
      <c r="F5918" s="19">
        <v>0.41666666666666702</v>
      </c>
      <c r="G5918" s="25">
        <v>10</v>
      </c>
      <c r="H5918" s="19" t="str">
        <f t="shared" si="105"/>
        <v>Great Bridge Bridge Away from Va Beach Non-Summer Tuesday 10</v>
      </c>
      <c r="I5918" s="12">
        <f>+GB!N42</f>
        <v>1119</v>
      </c>
    </row>
    <row r="5919" spans="1:9" x14ac:dyDescent="0.25">
      <c r="A5919" t="s">
        <v>68</v>
      </c>
      <c r="B5919" t="s">
        <v>59</v>
      </c>
      <c r="C5919" t="s">
        <v>80</v>
      </c>
      <c r="D5919" t="s">
        <v>12</v>
      </c>
      <c r="E5919" t="s">
        <v>2</v>
      </c>
      <c r="F5919" s="19">
        <v>0.45833333333333298</v>
      </c>
      <c r="G5919" s="25">
        <v>11</v>
      </c>
      <c r="H5919" s="19" t="str">
        <f t="shared" si="105"/>
        <v>Great Bridge Bridge Away from Va Beach Non-Summer Tuesday 11</v>
      </c>
      <c r="I5919" s="14">
        <f>+GB!N43</f>
        <v>1183</v>
      </c>
    </row>
    <row r="5920" spans="1:9" x14ac:dyDescent="0.25">
      <c r="A5920" t="s">
        <v>68</v>
      </c>
      <c r="B5920" t="s">
        <v>59</v>
      </c>
      <c r="C5920" t="s">
        <v>80</v>
      </c>
      <c r="D5920" t="s">
        <v>12</v>
      </c>
      <c r="E5920" t="s">
        <v>2</v>
      </c>
      <c r="F5920" s="19">
        <v>0.5</v>
      </c>
      <c r="G5920" s="25">
        <v>12</v>
      </c>
      <c r="H5920" s="19" t="str">
        <f t="shared" si="105"/>
        <v>Great Bridge Bridge Away from Va Beach Non-Summer Tuesday 12</v>
      </c>
      <c r="I5920" s="12">
        <f>+GB!N44</f>
        <v>1410</v>
      </c>
    </row>
    <row r="5921" spans="1:9" x14ac:dyDescent="0.25">
      <c r="A5921" t="s">
        <v>68</v>
      </c>
      <c r="B5921" t="s">
        <v>59</v>
      </c>
      <c r="C5921" t="s">
        <v>80</v>
      </c>
      <c r="D5921" t="s">
        <v>12</v>
      </c>
      <c r="E5921" t="s">
        <v>2</v>
      </c>
      <c r="F5921" s="19">
        <v>0.54166666666666696</v>
      </c>
      <c r="G5921" s="25">
        <v>13</v>
      </c>
      <c r="H5921" s="19" t="str">
        <f t="shared" si="105"/>
        <v>Great Bridge Bridge Away from Va Beach Non-Summer Tuesday 13</v>
      </c>
      <c r="I5921" s="14">
        <f>+GB!N45</f>
        <v>1355</v>
      </c>
    </row>
    <row r="5922" spans="1:9" x14ac:dyDescent="0.25">
      <c r="A5922" t="s">
        <v>68</v>
      </c>
      <c r="B5922" t="s">
        <v>59</v>
      </c>
      <c r="C5922" t="s">
        <v>80</v>
      </c>
      <c r="D5922" t="s">
        <v>12</v>
      </c>
      <c r="E5922" t="s">
        <v>2</v>
      </c>
      <c r="F5922" s="19">
        <v>0.58333333333333304</v>
      </c>
      <c r="G5922" s="25">
        <v>14</v>
      </c>
      <c r="H5922" s="19" t="str">
        <f t="shared" si="105"/>
        <v>Great Bridge Bridge Away from Va Beach Non-Summer Tuesday 14</v>
      </c>
      <c r="I5922" s="12">
        <f>+GB!N46</f>
        <v>1525</v>
      </c>
    </row>
    <row r="5923" spans="1:9" x14ac:dyDescent="0.25">
      <c r="A5923" t="s">
        <v>68</v>
      </c>
      <c r="B5923" t="s">
        <v>59</v>
      </c>
      <c r="C5923" t="s">
        <v>80</v>
      </c>
      <c r="D5923" t="s">
        <v>12</v>
      </c>
      <c r="E5923" t="s">
        <v>2</v>
      </c>
      <c r="F5923" s="19">
        <v>0.625</v>
      </c>
      <c r="G5923" s="25">
        <v>15</v>
      </c>
      <c r="H5923" s="19" t="str">
        <f t="shared" si="105"/>
        <v>Great Bridge Bridge Away from Va Beach Non-Summer Tuesday 15</v>
      </c>
      <c r="I5923" s="14">
        <f>+GB!N47</f>
        <v>1706</v>
      </c>
    </row>
    <row r="5924" spans="1:9" x14ac:dyDescent="0.25">
      <c r="A5924" t="s">
        <v>68</v>
      </c>
      <c r="B5924" t="s">
        <v>59</v>
      </c>
      <c r="C5924" t="s">
        <v>80</v>
      </c>
      <c r="D5924" t="s">
        <v>12</v>
      </c>
      <c r="E5924" t="s">
        <v>2</v>
      </c>
      <c r="F5924" s="19">
        <v>0.66666666666666696</v>
      </c>
      <c r="G5924" s="25">
        <v>16</v>
      </c>
      <c r="H5924" s="19" t="str">
        <f t="shared" si="105"/>
        <v>Great Bridge Bridge Away from Va Beach Non-Summer Tuesday 16</v>
      </c>
      <c r="I5924" s="12">
        <f>+GB!N48</f>
        <v>1707</v>
      </c>
    </row>
    <row r="5925" spans="1:9" x14ac:dyDescent="0.25">
      <c r="A5925" t="s">
        <v>68</v>
      </c>
      <c r="B5925" t="s">
        <v>59</v>
      </c>
      <c r="C5925" t="s">
        <v>80</v>
      </c>
      <c r="D5925" t="s">
        <v>12</v>
      </c>
      <c r="E5925" t="s">
        <v>2</v>
      </c>
      <c r="F5925" s="19">
        <v>0.70833333333333304</v>
      </c>
      <c r="G5925" s="25">
        <v>17</v>
      </c>
      <c r="H5925" s="19" t="str">
        <f t="shared" si="105"/>
        <v>Great Bridge Bridge Away from Va Beach Non-Summer Tuesday 17</v>
      </c>
      <c r="I5925" s="14">
        <f>+GB!N49</f>
        <v>1739</v>
      </c>
    </row>
    <row r="5926" spans="1:9" x14ac:dyDescent="0.25">
      <c r="A5926" t="s">
        <v>68</v>
      </c>
      <c r="B5926" t="s">
        <v>59</v>
      </c>
      <c r="C5926" t="s">
        <v>80</v>
      </c>
      <c r="D5926" t="s">
        <v>12</v>
      </c>
      <c r="E5926" t="s">
        <v>2</v>
      </c>
      <c r="F5926" s="19">
        <v>0.75</v>
      </c>
      <c r="G5926" s="25">
        <v>18</v>
      </c>
      <c r="H5926" s="19" t="str">
        <f t="shared" si="105"/>
        <v>Great Bridge Bridge Away from Va Beach Non-Summer Tuesday 18</v>
      </c>
      <c r="I5926" s="12">
        <f>+GB!N50</f>
        <v>1536</v>
      </c>
    </row>
    <row r="5927" spans="1:9" x14ac:dyDescent="0.25">
      <c r="A5927" t="s">
        <v>68</v>
      </c>
      <c r="B5927" t="s">
        <v>59</v>
      </c>
      <c r="C5927" t="s">
        <v>80</v>
      </c>
      <c r="D5927" t="s">
        <v>12</v>
      </c>
      <c r="E5927" t="s">
        <v>2</v>
      </c>
      <c r="F5927" s="19">
        <v>0.79166666666666696</v>
      </c>
      <c r="G5927" s="25">
        <v>19</v>
      </c>
      <c r="H5927" s="19" t="str">
        <f t="shared" si="105"/>
        <v>Great Bridge Bridge Away from Va Beach Non-Summer Tuesday 19</v>
      </c>
      <c r="I5927" s="14">
        <f>+GB!N51</f>
        <v>940</v>
      </c>
    </row>
    <row r="5928" spans="1:9" x14ac:dyDescent="0.25">
      <c r="A5928" t="s">
        <v>68</v>
      </c>
      <c r="B5928" t="s">
        <v>59</v>
      </c>
      <c r="C5928" t="s">
        <v>80</v>
      </c>
      <c r="D5928" t="s">
        <v>12</v>
      </c>
      <c r="E5928" t="s">
        <v>2</v>
      </c>
      <c r="F5928" s="19">
        <v>0.83333333333333304</v>
      </c>
      <c r="G5928" s="25">
        <v>20</v>
      </c>
      <c r="H5928" s="19" t="str">
        <f t="shared" si="105"/>
        <v>Great Bridge Bridge Away from Va Beach Non-Summer Tuesday 20</v>
      </c>
      <c r="I5928" s="12">
        <f>+GB!N52</f>
        <v>687</v>
      </c>
    </row>
    <row r="5929" spans="1:9" x14ac:dyDescent="0.25">
      <c r="A5929" t="s">
        <v>68</v>
      </c>
      <c r="B5929" t="s">
        <v>59</v>
      </c>
      <c r="C5929" t="s">
        <v>80</v>
      </c>
      <c r="D5929" t="s">
        <v>12</v>
      </c>
      <c r="E5929" t="s">
        <v>2</v>
      </c>
      <c r="F5929" s="19">
        <v>0.875</v>
      </c>
      <c r="G5929" s="25">
        <v>21</v>
      </c>
      <c r="H5929" s="19" t="str">
        <f t="shared" si="105"/>
        <v>Great Bridge Bridge Away from Va Beach Non-Summer Tuesday 21</v>
      </c>
      <c r="I5929" s="14">
        <f>+GB!N53</f>
        <v>503</v>
      </c>
    </row>
    <row r="5930" spans="1:9" x14ac:dyDescent="0.25">
      <c r="A5930" t="s">
        <v>68</v>
      </c>
      <c r="B5930" t="s">
        <v>59</v>
      </c>
      <c r="C5930" t="s">
        <v>80</v>
      </c>
      <c r="D5930" t="s">
        <v>12</v>
      </c>
      <c r="E5930" t="s">
        <v>2</v>
      </c>
      <c r="F5930" s="19">
        <v>0.91666666666666696</v>
      </c>
      <c r="G5930" s="25">
        <v>22</v>
      </c>
      <c r="H5930" s="19" t="str">
        <f t="shared" si="105"/>
        <v>Great Bridge Bridge Away from Va Beach Non-Summer Tuesday 22</v>
      </c>
      <c r="I5930" s="12">
        <f>+GB!N54</f>
        <v>270</v>
      </c>
    </row>
    <row r="5931" spans="1:9" ht="15.75" thickBot="1" x14ac:dyDescent="0.3">
      <c r="A5931" t="s">
        <v>68</v>
      </c>
      <c r="B5931" t="s">
        <v>59</v>
      </c>
      <c r="C5931" t="s">
        <v>80</v>
      </c>
      <c r="D5931" t="s">
        <v>12</v>
      </c>
      <c r="E5931" t="s">
        <v>2</v>
      </c>
      <c r="F5931" s="19">
        <v>0.95833333333333304</v>
      </c>
      <c r="G5931" s="25">
        <v>23</v>
      </c>
      <c r="H5931" s="19" t="str">
        <f t="shared" si="105"/>
        <v>Great Bridge Bridge Away from Va Beach Non-Summer Tuesday 23</v>
      </c>
      <c r="I5931" s="16">
        <f>+GB!N55</f>
        <v>148</v>
      </c>
    </row>
    <row r="5932" spans="1:9" x14ac:dyDescent="0.25">
      <c r="A5932" t="s">
        <v>68</v>
      </c>
      <c r="B5932" t="s">
        <v>59</v>
      </c>
      <c r="C5932" t="s">
        <v>80</v>
      </c>
      <c r="D5932" t="s">
        <v>12</v>
      </c>
      <c r="E5932" t="s">
        <v>3</v>
      </c>
      <c r="F5932" s="19">
        <v>0</v>
      </c>
      <c r="G5932" s="25">
        <v>0</v>
      </c>
      <c r="H5932" s="19" t="str">
        <f t="shared" si="105"/>
        <v>Great Bridge Bridge Away from Va Beach Non-Summer Wednesday 0</v>
      </c>
      <c r="I5932" s="11">
        <f>+GB!O32</f>
        <v>93</v>
      </c>
    </row>
    <row r="5933" spans="1:9" x14ac:dyDescent="0.25">
      <c r="A5933" t="s">
        <v>68</v>
      </c>
      <c r="B5933" t="s">
        <v>59</v>
      </c>
      <c r="C5933" t="s">
        <v>80</v>
      </c>
      <c r="D5933" t="s">
        <v>12</v>
      </c>
      <c r="E5933" t="s">
        <v>3</v>
      </c>
      <c r="F5933" s="19">
        <v>4.1666666666666664E-2</v>
      </c>
      <c r="G5933" s="25">
        <v>1</v>
      </c>
      <c r="H5933" s="19" t="str">
        <f t="shared" si="105"/>
        <v>Great Bridge Bridge Away from Va Beach Non-Summer Wednesday 1</v>
      </c>
      <c r="I5933" s="14">
        <f>+GB!O33</f>
        <v>44</v>
      </c>
    </row>
    <row r="5934" spans="1:9" x14ac:dyDescent="0.25">
      <c r="A5934" t="s">
        <v>68</v>
      </c>
      <c r="B5934" t="s">
        <v>59</v>
      </c>
      <c r="C5934" t="s">
        <v>80</v>
      </c>
      <c r="D5934" t="s">
        <v>12</v>
      </c>
      <c r="E5934" t="s">
        <v>3</v>
      </c>
      <c r="F5934" s="19">
        <v>8.3333333333333329E-2</v>
      </c>
      <c r="G5934" s="25">
        <v>2</v>
      </c>
      <c r="H5934" s="19" t="str">
        <f t="shared" si="105"/>
        <v>Great Bridge Bridge Away from Va Beach Non-Summer Wednesday 2</v>
      </c>
      <c r="I5934" s="11">
        <f>+GB!O34</f>
        <v>28</v>
      </c>
    </row>
    <row r="5935" spans="1:9" x14ac:dyDescent="0.25">
      <c r="A5935" t="s">
        <v>68</v>
      </c>
      <c r="B5935" t="s">
        <v>59</v>
      </c>
      <c r="C5935" t="s">
        <v>80</v>
      </c>
      <c r="D5935" t="s">
        <v>12</v>
      </c>
      <c r="E5935" t="s">
        <v>3</v>
      </c>
      <c r="F5935" s="19">
        <v>0.125</v>
      </c>
      <c r="G5935" s="25">
        <v>3</v>
      </c>
      <c r="H5935" s="19" t="str">
        <f t="shared" si="105"/>
        <v>Great Bridge Bridge Away from Va Beach Non-Summer Wednesday 3</v>
      </c>
      <c r="I5935" s="14">
        <f>+GB!O35</f>
        <v>23</v>
      </c>
    </row>
    <row r="5936" spans="1:9" x14ac:dyDescent="0.25">
      <c r="A5936" t="s">
        <v>68</v>
      </c>
      <c r="B5936" t="s">
        <v>59</v>
      </c>
      <c r="C5936" t="s">
        <v>80</v>
      </c>
      <c r="D5936" t="s">
        <v>12</v>
      </c>
      <c r="E5936" t="s">
        <v>3</v>
      </c>
      <c r="F5936" s="19">
        <v>0.16666666666666699</v>
      </c>
      <c r="G5936" s="25">
        <v>4</v>
      </c>
      <c r="H5936" s="19" t="str">
        <f t="shared" si="105"/>
        <v>Great Bridge Bridge Away from Va Beach Non-Summer Wednesday 4</v>
      </c>
      <c r="I5936" s="11">
        <f>+GB!O36</f>
        <v>52</v>
      </c>
    </row>
    <row r="5937" spans="1:9" x14ac:dyDescent="0.25">
      <c r="A5937" t="s">
        <v>68</v>
      </c>
      <c r="B5937" t="s">
        <v>59</v>
      </c>
      <c r="C5937" t="s">
        <v>80</v>
      </c>
      <c r="D5937" t="s">
        <v>12</v>
      </c>
      <c r="E5937" t="s">
        <v>3</v>
      </c>
      <c r="F5937" s="19">
        <v>0.20833333333333301</v>
      </c>
      <c r="G5937" s="25">
        <v>5</v>
      </c>
      <c r="H5937" s="19" t="str">
        <f t="shared" si="105"/>
        <v>Great Bridge Bridge Away from Va Beach Non-Summer Wednesday 5</v>
      </c>
      <c r="I5937" s="14">
        <f>+GB!O37</f>
        <v>135</v>
      </c>
    </row>
    <row r="5938" spans="1:9" x14ac:dyDescent="0.25">
      <c r="A5938" t="s">
        <v>68</v>
      </c>
      <c r="B5938" t="s">
        <v>59</v>
      </c>
      <c r="C5938" t="s">
        <v>80</v>
      </c>
      <c r="D5938" t="s">
        <v>12</v>
      </c>
      <c r="E5938" t="s">
        <v>3</v>
      </c>
      <c r="F5938" s="19">
        <v>0.25</v>
      </c>
      <c r="G5938" s="25">
        <v>6</v>
      </c>
      <c r="H5938" s="19" t="str">
        <f t="shared" si="105"/>
        <v>Great Bridge Bridge Away from Va Beach Non-Summer Wednesday 6</v>
      </c>
      <c r="I5938" s="11">
        <f>+GB!O38</f>
        <v>417</v>
      </c>
    </row>
    <row r="5939" spans="1:9" x14ac:dyDescent="0.25">
      <c r="A5939" t="s">
        <v>68</v>
      </c>
      <c r="B5939" t="s">
        <v>59</v>
      </c>
      <c r="C5939" t="s">
        <v>80</v>
      </c>
      <c r="D5939" t="s">
        <v>12</v>
      </c>
      <c r="E5939" t="s">
        <v>3</v>
      </c>
      <c r="F5939" s="19">
        <v>0.29166666666666702</v>
      </c>
      <c r="G5939" s="25">
        <v>7</v>
      </c>
      <c r="H5939" s="19" t="str">
        <f t="shared" si="105"/>
        <v>Great Bridge Bridge Away from Va Beach Non-Summer Wednesday 7</v>
      </c>
      <c r="I5939" s="14">
        <f>+GB!O39</f>
        <v>919</v>
      </c>
    </row>
    <row r="5940" spans="1:9" x14ac:dyDescent="0.25">
      <c r="A5940" t="s">
        <v>68</v>
      </c>
      <c r="B5940" t="s">
        <v>59</v>
      </c>
      <c r="C5940" t="s">
        <v>80</v>
      </c>
      <c r="D5940" t="s">
        <v>12</v>
      </c>
      <c r="E5940" t="s">
        <v>3</v>
      </c>
      <c r="F5940" s="19">
        <v>0.33333333333333298</v>
      </c>
      <c r="G5940" s="25">
        <v>8</v>
      </c>
      <c r="H5940" s="19" t="str">
        <f t="shared" si="105"/>
        <v>Great Bridge Bridge Away from Va Beach Non-Summer Wednesday 8</v>
      </c>
      <c r="I5940" s="11">
        <f>+GB!O40</f>
        <v>1022</v>
      </c>
    </row>
    <row r="5941" spans="1:9" x14ac:dyDescent="0.25">
      <c r="A5941" t="s">
        <v>68</v>
      </c>
      <c r="B5941" t="s">
        <v>59</v>
      </c>
      <c r="C5941" t="s">
        <v>80</v>
      </c>
      <c r="D5941" t="s">
        <v>12</v>
      </c>
      <c r="E5941" t="s">
        <v>3</v>
      </c>
      <c r="F5941" s="19">
        <v>0.375</v>
      </c>
      <c r="G5941" s="25">
        <v>9</v>
      </c>
      <c r="H5941" s="19" t="str">
        <f t="shared" si="105"/>
        <v>Great Bridge Bridge Away from Va Beach Non-Summer Wednesday 9</v>
      </c>
      <c r="I5941" s="14">
        <f>+GB!O41</f>
        <v>1098</v>
      </c>
    </row>
    <row r="5942" spans="1:9" x14ac:dyDescent="0.25">
      <c r="A5942" t="s">
        <v>68</v>
      </c>
      <c r="B5942" t="s">
        <v>59</v>
      </c>
      <c r="C5942" t="s">
        <v>80</v>
      </c>
      <c r="D5942" t="s">
        <v>12</v>
      </c>
      <c r="E5942" t="s">
        <v>3</v>
      </c>
      <c r="F5942" s="19">
        <v>0.41666666666666702</v>
      </c>
      <c r="G5942" s="25">
        <v>10</v>
      </c>
      <c r="H5942" s="19" t="str">
        <f t="shared" si="105"/>
        <v>Great Bridge Bridge Away from Va Beach Non-Summer Wednesday 10</v>
      </c>
      <c r="I5942" s="11">
        <f>+GB!O42</f>
        <v>1045</v>
      </c>
    </row>
    <row r="5943" spans="1:9" x14ac:dyDescent="0.25">
      <c r="A5943" t="s">
        <v>68</v>
      </c>
      <c r="B5943" t="s">
        <v>59</v>
      </c>
      <c r="C5943" t="s">
        <v>80</v>
      </c>
      <c r="D5943" t="s">
        <v>12</v>
      </c>
      <c r="E5943" t="s">
        <v>3</v>
      </c>
      <c r="F5943" s="19">
        <v>0.45833333333333298</v>
      </c>
      <c r="G5943" s="25">
        <v>11</v>
      </c>
      <c r="H5943" s="19" t="str">
        <f t="shared" si="105"/>
        <v>Great Bridge Bridge Away from Va Beach Non-Summer Wednesday 11</v>
      </c>
      <c r="I5943" s="14">
        <f>+GB!O43</f>
        <v>1188</v>
      </c>
    </row>
    <row r="5944" spans="1:9" x14ac:dyDescent="0.25">
      <c r="A5944" t="s">
        <v>68</v>
      </c>
      <c r="B5944" t="s">
        <v>59</v>
      </c>
      <c r="C5944" t="s">
        <v>80</v>
      </c>
      <c r="D5944" t="s">
        <v>12</v>
      </c>
      <c r="E5944" t="s">
        <v>3</v>
      </c>
      <c r="F5944" s="19">
        <v>0.5</v>
      </c>
      <c r="G5944" s="25">
        <v>12</v>
      </c>
      <c r="H5944" s="19" t="str">
        <f t="shared" si="105"/>
        <v>Great Bridge Bridge Away from Va Beach Non-Summer Wednesday 12</v>
      </c>
      <c r="I5944" s="11">
        <f>+GB!O44</f>
        <v>1262</v>
      </c>
    </row>
    <row r="5945" spans="1:9" x14ac:dyDescent="0.25">
      <c r="A5945" t="s">
        <v>68</v>
      </c>
      <c r="B5945" t="s">
        <v>59</v>
      </c>
      <c r="C5945" t="s">
        <v>80</v>
      </c>
      <c r="D5945" t="s">
        <v>12</v>
      </c>
      <c r="E5945" t="s">
        <v>3</v>
      </c>
      <c r="F5945" s="19">
        <v>0.54166666666666696</v>
      </c>
      <c r="G5945" s="25">
        <v>13</v>
      </c>
      <c r="H5945" s="19" t="str">
        <f t="shared" si="105"/>
        <v>Great Bridge Bridge Away from Va Beach Non-Summer Wednesday 13</v>
      </c>
      <c r="I5945" s="14">
        <f>+GB!O45</f>
        <v>1297</v>
      </c>
    </row>
    <row r="5946" spans="1:9" x14ac:dyDescent="0.25">
      <c r="A5946" t="s">
        <v>68</v>
      </c>
      <c r="B5946" t="s">
        <v>59</v>
      </c>
      <c r="C5946" t="s">
        <v>80</v>
      </c>
      <c r="D5946" t="s">
        <v>12</v>
      </c>
      <c r="E5946" t="s">
        <v>3</v>
      </c>
      <c r="F5946" s="19">
        <v>0.58333333333333304</v>
      </c>
      <c r="G5946" s="25">
        <v>14</v>
      </c>
      <c r="H5946" s="19" t="str">
        <f t="shared" si="105"/>
        <v>Great Bridge Bridge Away from Va Beach Non-Summer Wednesday 14</v>
      </c>
      <c r="I5946" s="11">
        <f>+GB!O46</f>
        <v>1307</v>
      </c>
    </row>
    <row r="5947" spans="1:9" x14ac:dyDescent="0.25">
      <c r="A5947" t="s">
        <v>68</v>
      </c>
      <c r="B5947" t="s">
        <v>59</v>
      </c>
      <c r="C5947" t="s">
        <v>80</v>
      </c>
      <c r="D5947" t="s">
        <v>12</v>
      </c>
      <c r="E5947" t="s">
        <v>3</v>
      </c>
      <c r="F5947" s="19">
        <v>0.625</v>
      </c>
      <c r="G5947" s="25">
        <v>15</v>
      </c>
      <c r="H5947" s="19" t="str">
        <f t="shared" si="105"/>
        <v>Great Bridge Bridge Away from Va Beach Non-Summer Wednesday 15</v>
      </c>
      <c r="I5947" s="14">
        <f>+GB!O47</f>
        <v>1596</v>
      </c>
    </row>
    <row r="5948" spans="1:9" x14ac:dyDescent="0.25">
      <c r="A5948" t="s">
        <v>68</v>
      </c>
      <c r="B5948" t="s">
        <v>59</v>
      </c>
      <c r="C5948" t="s">
        <v>80</v>
      </c>
      <c r="D5948" t="s">
        <v>12</v>
      </c>
      <c r="E5948" t="s">
        <v>3</v>
      </c>
      <c r="F5948" s="19">
        <v>0.66666666666666696</v>
      </c>
      <c r="G5948" s="25">
        <v>16</v>
      </c>
      <c r="H5948" s="19" t="str">
        <f t="shared" si="105"/>
        <v>Great Bridge Bridge Away from Va Beach Non-Summer Wednesday 16</v>
      </c>
      <c r="I5948" s="11">
        <f>+GB!O48</f>
        <v>1688</v>
      </c>
    </row>
    <row r="5949" spans="1:9" x14ac:dyDescent="0.25">
      <c r="A5949" t="s">
        <v>68</v>
      </c>
      <c r="B5949" t="s">
        <v>59</v>
      </c>
      <c r="C5949" t="s">
        <v>80</v>
      </c>
      <c r="D5949" t="s">
        <v>12</v>
      </c>
      <c r="E5949" t="s">
        <v>3</v>
      </c>
      <c r="F5949" s="19">
        <v>0.70833333333333304</v>
      </c>
      <c r="G5949" s="25">
        <v>17</v>
      </c>
      <c r="H5949" s="19" t="str">
        <f t="shared" si="105"/>
        <v>Great Bridge Bridge Away from Va Beach Non-Summer Wednesday 17</v>
      </c>
      <c r="I5949" s="14">
        <f>+GB!O49</f>
        <v>1725</v>
      </c>
    </row>
    <row r="5950" spans="1:9" x14ac:dyDescent="0.25">
      <c r="A5950" t="s">
        <v>68</v>
      </c>
      <c r="B5950" t="s">
        <v>59</v>
      </c>
      <c r="C5950" t="s">
        <v>80</v>
      </c>
      <c r="D5950" t="s">
        <v>12</v>
      </c>
      <c r="E5950" t="s">
        <v>3</v>
      </c>
      <c r="F5950" s="19">
        <v>0.75</v>
      </c>
      <c r="G5950" s="25">
        <v>18</v>
      </c>
      <c r="H5950" s="19" t="str">
        <f t="shared" si="105"/>
        <v>Great Bridge Bridge Away from Va Beach Non-Summer Wednesday 18</v>
      </c>
      <c r="I5950" s="11">
        <f>+GB!O50</f>
        <v>1730</v>
      </c>
    </row>
    <row r="5951" spans="1:9" x14ac:dyDescent="0.25">
      <c r="A5951" t="s">
        <v>68</v>
      </c>
      <c r="B5951" t="s">
        <v>59</v>
      </c>
      <c r="C5951" t="s">
        <v>80</v>
      </c>
      <c r="D5951" t="s">
        <v>12</v>
      </c>
      <c r="E5951" t="s">
        <v>3</v>
      </c>
      <c r="F5951" s="19">
        <v>0.79166666666666696</v>
      </c>
      <c r="G5951" s="25">
        <v>19</v>
      </c>
      <c r="H5951" s="19" t="str">
        <f t="shared" si="105"/>
        <v>Great Bridge Bridge Away from Va Beach Non-Summer Wednesday 19</v>
      </c>
      <c r="I5951" s="14">
        <f>+GB!O51</f>
        <v>1123</v>
      </c>
    </row>
    <row r="5952" spans="1:9" x14ac:dyDescent="0.25">
      <c r="A5952" t="s">
        <v>68</v>
      </c>
      <c r="B5952" t="s">
        <v>59</v>
      </c>
      <c r="C5952" t="s">
        <v>80</v>
      </c>
      <c r="D5952" t="s">
        <v>12</v>
      </c>
      <c r="E5952" t="s">
        <v>3</v>
      </c>
      <c r="F5952" s="19">
        <v>0.83333333333333304</v>
      </c>
      <c r="G5952" s="25">
        <v>20</v>
      </c>
      <c r="H5952" s="19" t="str">
        <f t="shared" si="105"/>
        <v>Great Bridge Bridge Away from Va Beach Non-Summer Wednesday 20</v>
      </c>
      <c r="I5952" s="11">
        <f>+GB!O52</f>
        <v>747</v>
      </c>
    </row>
    <row r="5953" spans="1:9" x14ac:dyDescent="0.25">
      <c r="A5953" t="s">
        <v>68</v>
      </c>
      <c r="B5953" t="s">
        <v>59</v>
      </c>
      <c r="C5953" t="s">
        <v>80</v>
      </c>
      <c r="D5953" t="s">
        <v>12</v>
      </c>
      <c r="E5953" t="s">
        <v>3</v>
      </c>
      <c r="F5953" s="19">
        <v>0.875</v>
      </c>
      <c r="G5953" s="25">
        <v>21</v>
      </c>
      <c r="H5953" s="19" t="str">
        <f t="shared" si="105"/>
        <v>Great Bridge Bridge Away from Va Beach Non-Summer Wednesday 21</v>
      </c>
      <c r="I5953" s="14">
        <f>+GB!O53</f>
        <v>581</v>
      </c>
    </row>
    <row r="5954" spans="1:9" x14ac:dyDescent="0.25">
      <c r="A5954" t="s">
        <v>68</v>
      </c>
      <c r="B5954" t="s">
        <v>59</v>
      </c>
      <c r="C5954" t="s">
        <v>80</v>
      </c>
      <c r="D5954" t="s">
        <v>12</v>
      </c>
      <c r="E5954" t="s">
        <v>3</v>
      </c>
      <c r="F5954" s="19">
        <v>0.91666666666666696</v>
      </c>
      <c r="G5954" s="25">
        <v>22</v>
      </c>
      <c r="H5954" s="19" t="str">
        <f t="shared" si="105"/>
        <v>Great Bridge Bridge Away from Va Beach Non-Summer Wednesday 22</v>
      </c>
      <c r="I5954" s="11">
        <f>+GB!O54</f>
        <v>255</v>
      </c>
    </row>
    <row r="5955" spans="1:9" ht="15.75" thickBot="1" x14ac:dyDescent="0.3">
      <c r="A5955" t="s">
        <v>68</v>
      </c>
      <c r="B5955" t="s">
        <v>59</v>
      </c>
      <c r="C5955" t="s">
        <v>80</v>
      </c>
      <c r="D5955" t="s">
        <v>12</v>
      </c>
      <c r="E5955" t="s">
        <v>3</v>
      </c>
      <c r="F5955" s="19">
        <v>0.95833333333333304</v>
      </c>
      <c r="G5955" s="25">
        <v>23</v>
      </c>
      <c r="H5955" s="19" t="str">
        <f t="shared" si="105"/>
        <v>Great Bridge Bridge Away from Va Beach Non-Summer Wednesday 23</v>
      </c>
      <c r="I5955" s="16">
        <f>+GB!O55</f>
        <v>171</v>
      </c>
    </row>
    <row r="5956" spans="1:9" x14ac:dyDescent="0.25">
      <c r="A5956" t="s">
        <v>68</v>
      </c>
      <c r="B5956" t="s">
        <v>59</v>
      </c>
      <c r="C5956" t="s">
        <v>80</v>
      </c>
      <c r="D5956" t="s">
        <v>12</v>
      </c>
      <c r="E5956" t="s">
        <v>4</v>
      </c>
      <c r="F5956" s="19">
        <v>0</v>
      </c>
      <c r="G5956" s="25">
        <v>0</v>
      </c>
      <c r="H5956" s="19" t="str">
        <f t="shared" si="105"/>
        <v>Great Bridge Bridge Away from Va Beach Non-Summer Thursday 0</v>
      </c>
      <c r="I5956" s="11">
        <f>+GB!P32</f>
        <v>96</v>
      </c>
    </row>
    <row r="5957" spans="1:9" x14ac:dyDescent="0.25">
      <c r="A5957" t="s">
        <v>68</v>
      </c>
      <c r="B5957" t="s">
        <v>59</v>
      </c>
      <c r="C5957" t="s">
        <v>80</v>
      </c>
      <c r="D5957" t="s">
        <v>12</v>
      </c>
      <c r="E5957" t="s">
        <v>4</v>
      </c>
      <c r="F5957" s="19">
        <v>4.1666666666666664E-2</v>
      </c>
      <c r="G5957" s="25">
        <v>1</v>
      </c>
      <c r="H5957" s="19" t="str">
        <f t="shared" si="105"/>
        <v>Great Bridge Bridge Away from Va Beach Non-Summer Thursday 1</v>
      </c>
      <c r="I5957" s="14">
        <f>+GB!P33</f>
        <v>46</v>
      </c>
    </row>
    <row r="5958" spans="1:9" x14ac:dyDescent="0.25">
      <c r="A5958" t="s">
        <v>68</v>
      </c>
      <c r="B5958" t="s">
        <v>59</v>
      </c>
      <c r="C5958" t="s">
        <v>80</v>
      </c>
      <c r="D5958" t="s">
        <v>12</v>
      </c>
      <c r="E5958" t="s">
        <v>4</v>
      </c>
      <c r="F5958" s="19">
        <v>8.3333333333333329E-2</v>
      </c>
      <c r="G5958" s="25">
        <v>2</v>
      </c>
      <c r="H5958" s="19" t="str">
        <f t="shared" si="105"/>
        <v>Great Bridge Bridge Away from Va Beach Non-Summer Thursday 2</v>
      </c>
      <c r="I5958" s="11">
        <f>+GB!P34</f>
        <v>29</v>
      </c>
    </row>
    <row r="5959" spans="1:9" x14ac:dyDescent="0.25">
      <c r="A5959" t="s">
        <v>68</v>
      </c>
      <c r="B5959" t="s">
        <v>59</v>
      </c>
      <c r="C5959" t="s">
        <v>80</v>
      </c>
      <c r="D5959" t="s">
        <v>12</v>
      </c>
      <c r="E5959" t="s">
        <v>4</v>
      </c>
      <c r="F5959" s="19">
        <v>0.125</v>
      </c>
      <c r="G5959" s="25">
        <v>3</v>
      </c>
      <c r="H5959" s="19" t="str">
        <f t="shared" si="105"/>
        <v>Great Bridge Bridge Away from Va Beach Non-Summer Thursday 3</v>
      </c>
      <c r="I5959" s="14">
        <f>+GB!P35</f>
        <v>31</v>
      </c>
    </row>
    <row r="5960" spans="1:9" x14ac:dyDescent="0.25">
      <c r="A5960" t="s">
        <v>68</v>
      </c>
      <c r="B5960" t="s">
        <v>59</v>
      </c>
      <c r="C5960" t="s">
        <v>80</v>
      </c>
      <c r="D5960" t="s">
        <v>12</v>
      </c>
      <c r="E5960" t="s">
        <v>4</v>
      </c>
      <c r="F5960" s="19">
        <v>0.16666666666666699</v>
      </c>
      <c r="G5960" s="25">
        <v>4</v>
      </c>
      <c r="H5960" s="19" t="str">
        <f t="shared" si="105"/>
        <v>Great Bridge Bridge Away from Va Beach Non-Summer Thursday 4</v>
      </c>
      <c r="I5960" s="11">
        <f>+GB!P36</f>
        <v>60</v>
      </c>
    </row>
    <row r="5961" spans="1:9" x14ac:dyDescent="0.25">
      <c r="A5961" t="s">
        <v>68</v>
      </c>
      <c r="B5961" t="s">
        <v>59</v>
      </c>
      <c r="C5961" t="s">
        <v>80</v>
      </c>
      <c r="D5961" t="s">
        <v>12</v>
      </c>
      <c r="E5961" t="s">
        <v>4</v>
      </c>
      <c r="F5961" s="19">
        <v>0.20833333333333301</v>
      </c>
      <c r="G5961" s="25">
        <v>5</v>
      </c>
      <c r="H5961" s="19" t="str">
        <f t="shared" si="105"/>
        <v>Great Bridge Bridge Away from Va Beach Non-Summer Thursday 5</v>
      </c>
      <c r="I5961" s="14">
        <f>+GB!P37</f>
        <v>127</v>
      </c>
    </row>
    <row r="5962" spans="1:9" x14ac:dyDescent="0.25">
      <c r="A5962" t="s">
        <v>68</v>
      </c>
      <c r="B5962" t="s">
        <v>59</v>
      </c>
      <c r="C5962" t="s">
        <v>80</v>
      </c>
      <c r="D5962" t="s">
        <v>12</v>
      </c>
      <c r="E5962" t="s">
        <v>4</v>
      </c>
      <c r="F5962" s="19">
        <v>0.25</v>
      </c>
      <c r="G5962" s="25">
        <v>6</v>
      </c>
      <c r="H5962" s="19" t="str">
        <f t="shared" si="105"/>
        <v>Great Bridge Bridge Away from Va Beach Non-Summer Thursday 6</v>
      </c>
      <c r="I5962" s="11">
        <f>+GB!P38</f>
        <v>395</v>
      </c>
    </row>
    <row r="5963" spans="1:9" x14ac:dyDescent="0.25">
      <c r="A5963" t="s">
        <v>68</v>
      </c>
      <c r="B5963" t="s">
        <v>59</v>
      </c>
      <c r="C5963" t="s">
        <v>80</v>
      </c>
      <c r="D5963" t="s">
        <v>12</v>
      </c>
      <c r="E5963" t="s">
        <v>4</v>
      </c>
      <c r="F5963" s="19">
        <v>0.29166666666666702</v>
      </c>
      <c r="G5963" s="25">
        <v>7</v>
      </c>
      <c r="H5963" s="19" t="str">
        <f t="shared" si="105"/>
        <v>Great Bridge Bridge Away from Va Beach Non-Summer Thursday 7</v>
      </c>
      <c r="I5963" s="14">
        <f>+GB!P39</f>
        <v>939</v>
      </c>
    </row>
    <row r="5964" spans="1:9" x14ac:dyDescent="0.25">
      <c r="A5964" t="s">
        <v>68</v>
      </c>
      <c r="B5964" t="s">
        <v>59</v>
      </c>
      <c r="C5964" t="s">
        <v>80</v>
      </c>
      <c r="D5964" t="s">
        <v>12</v>
      </c>
      <c r="E5964" t="s">
        <v>4</v>
      </c>
      <c r="F5964" s="19">
        <v>0.33333333333333298</v>
      </c>
      <c r="G5964" s="25">
        <v>8</v>
      </c>
      <c r="H5964" s="19" t="str">
        <f t="shared" si="105"/>
        <v>Great Bridge Bridge Away from Va Beach Non-Summer Thursday 8</v>
      </c>
      <c r="I5964" s="11">
        <f>+GB!P40</f>
        <v>1112</v>
      </c>
    </row>
    <row r="5965" spans="1:9" x14ac:dyDescent="0.25">
      <c r="A5965" t="s">
        <v>68</v>
      </c>
      <c r="B5965" t="s">
        <v>59</v>
      </c>
      <c r="C5965" t="s">
        <v>80</v>
      </c>
      <c r="D5965" t="s">
        <v>12</v>
      </c>
      <c r="E5965" t="s">
        <v>4</v>
      </c>
      <c r="F5965" s="19">
        <v>0.375</v>
      </c>
      <c r="G5965" s="25">
        <v>9</v>
      </c>
      <c r="H5965" s="19" t="str">
        <f t="shared" si="105"/>
        <v>Great Bridge Bridge Away from Va Beach Non-Summer Thursday 9</v>
      </c>
      <c r="I5965" s="14">
        <f>+GB!P41</f>
        <v>1108</v>
      </c>
    </row>
    <row r="5966" spans="1:9" x14ac:dyDescent="0.25">
      <c r="A5966" t="s">
        <v>68</v>
      </c>
      <c r="B5966" t="s">
        <v>59</v>
      </c>
      <c r="C5966" t="s">
        <v>80</v>
      </c>
      <c r="D5966" t="s">
        <v>12</v>
      </c>
      <c r="E5966" t="s">
        <v>4</v>
      </c>
      <c r="F5966" s="19">
        <v>0.41666666666666702</v>
      </c>
      <c r="G5966" s="25">
        <v>10</v>
      </c>
      <c r="H5966" s="19" t="str">
        <f t="shared" si="105"/>
        <v>Great Bridge Bridge Away from Va Beach Non-Summer Thursday 10</v>
      </c>
      <c r="I5966" s="11">
        <f>+GB!P42</f>
        <v>945</v>
      </c>
    </row>
    <row r="5967" spans="1:9" x14ac:dyDescent="0.25">
      <c r="A5967" t="s">
        <v>68</v>
      </c>
      <c r="B5967" t="s">
        <v>59</v>
      </c>
      <c r="C5967" t="s">
        <v>80</v>
      </c>
      <c r="D5967" t="s">
        <v>12</v>
      </c>
      <c r="E5967" t="s">
        <v>4</v>
      </c>
      <c r="F5967" s="19">
        <v>0.45833333333333298</v>
      </c>
      <c r="G5967" s="25">
        <v>11</v>
      </c>
      <c r="H5967" s="19" t="str">
        <f t="shared" si="105"/>
        <v>Great Bridge Bridge Away from Va Beach Non-Summer Thursday 11</v>
      </c>
      <c r="I5967" s="14">
        <f>+GB!P43</f>
        <v>1139</v>
      </c>
    </row>
    <row r="5968" spans="1:9" x14ac:dyDescent="0.25">
      <c r="A5968" t="s">
        <v>68</v>
      </c>
      <c r="B5968" t="s">
        <v>59</v>
      </c>
      <c r="C5968" t="s">
        <v>80</v>
      </c>
      <c r="D5968" t="s">
        <v>12</v>
      </c>
      <c r="E5968" t="s">
        <v>4</v>
      </c>
      <c r="F5968" s="19">
        <v>0.5</v>
      </c>
      <c r="G5968" s="25">
        <v>12</v>
      </c>
      <c r="H5968" s="19" t="str">
        <f t="shared" si="105"/>
        <v>Great Bridge Bridge Away from Va Beach Non-Summer Thursday 12</v>
      </c>
      <c r="I5968" s="11">
        <f>+GB!P44</f>
        <v>1299</v>
      </c>
    </row>
    <row r="5969" spans="1:9" x14ac:dyDescent="0.25">
      <c r="A5969" t="s">
        <v>68</v>
      </c>
      <c r="B5969" t="s">
        <v>59</v>
      </c>
      <c r="C5969" t="s">
        <v>80</v>
      </c>
      <c r="D5969" t="s">
        <v>12</v>
      </c>
      <c r="E5969" t="s">
        <v>4</v>
      </c>
      <c r="F5969" s="19">
        <v>0.54166666666666696</v>
      </c>
      <c r="G5969" s="25">
        <v>13</v>
      </c>
      <c r="H5969" s="19" t="str">
        <f t="shared" si="105"/>
        <v>Great Bridge Bridge Away from Va Beach Non-Summer Thursday 13</v>
      </c>
      <c r="I5969" s="14">
        <f>+GB!P45</f>
        <v>1375</v>
      </c>
    </row>
    <row r="5970" spans="1:9" x14ac:dyDescent="0.25">
      <c r="A5970" t="s">
        <v>68</v>
      </c>
      <c r="B5970" t="s">
        <v>59</v>
      </c>
      <c r="C5970" t="s">
        <v>80</v>
      </c>
      <c r="D5970" t="s">
        <v>12</v>
      </c>
      <c r="E5970" t="s">
        <v>4</v>
      </c>
      <c r="F5970" s="19">
        <v>0.58333333333333304</v>
      </c>
      <c r="G5970" s="25">
        <v>14</v>
      </c>
      <c r="H5970" s="19" t="str">
        <f t="shared" si="105"/>
        <v>Great Bridge Bridge Away from Va Beach Non-Summer Thursday 14</v>
      </c>
      <c r="I5970" s="11">
        <f>+GB!P46</f>
        <v>1341</v>
      </c>
    </row>
    <row r="5971" spans="1:9" x14ac:dyDescent="0.25">
      <c r="A5971" t="s">
        <v>68</v>
      </c>
      <c r="B5971" t="s">
        <v>59</v>
      </c>
      <c r="C5971" t="s">
        <v>80</v>
      </c>
      <c r="D5971" t="s">
        <v>12</v>
      </c>
      <c r="E5971" t="s">
        <v>4</v>
      </c>
      <c r="F5971" s="19">
        <v>0.625</v>
      </c>
      <c r="G5971" s="25">
        <v>15</v>
      </c>
      <c r="H5971" s="19" t="str">
        <f t="shared" si="105"/>
        <v>Great Bridge Bridge Away from Va Beach Non-Summer Thursday 15</v>
      </c>
      <c r="I5971" s="14">
        <f>+GB!P47</f>
        <v>1397</v>
      </c>
    </row>
    <row r="5972" spans="1:9" x14ac:dyDescent="0.25">
      <c r="A5972" t="s">
        <v>68</v>
      </c>
      <c r="B5972" t="s">
        <v>59</v>
      </c>
      <c r="C5972" t="s">
        <v>80</v>
      </c>
      <c r="D5972" t="s">
        <v>12</v>
      </c>
      <c r="E5972" t="s">
        <v>4</v>
      </c>
      <c r="F5972" s="19">
        <v>0.66666666666666696</v>
      </c>
      <c r="G5972" s="25">
        <v>16</v>
      </c>
      <c r="H5972" s="19" t="str">
        <f t="shared" si="105"/>
        <v>Great Bridge Bridge Away from Va Beach Non-Summer Thursday 16</v>
      </c>
      <c r="I5972" s="11">
        <f>+GB!P48</f>
        <v>1276</v>
      </c>
    </row>
    <row r="5973" spans="1:9" x14ac:dyDescent="0.25">
      <c r="A5973" t="s">
        <v>68</v>
      </c>
      <c r="B5973" t="s">
        <v>59</v>
      </c>
      <c r="C5973" t="s">
        <v>80</v>
      </c>
      <c r="D5973" t="s">
        <v>12</v>
      </c>
      <c r="E5973" t="s">
        <v>4</v>
      </c>
      <c r="F5973" s="19">
        <v>0.70833333333333304</v>
      </c>
      <c r="G5973" s="25">
        <v>17</v>
      </c>
      <c r="H5973" s="19" t="str">
        <f t="shared" ref="H5973:H6036" si="106">+CONCATENATE(A5973," ",C5973," ",D5973," ",E5973," ",G5973)</f>
        <v>Great Bridge Bridge Away from Va Beach Non-Summer Thursday 17</v>
      </c>
      <c r="I5973" s="14">
        <f>+GB!P49</f>
        <v>1590</v>
      </c>
    </row>
    <row r="5974" spans="1:9" x14ac:dyDescent="0.25">
      <c r="A5974" t="s">
        <v>68</v>
      </c>
      <c r="B5974" t="s">
        <v>59</v>
      </c>
      <c r="C5974" t="s">
        <v>80</v>
      </c>
      <c r="D5974" t="s">
        <v>12</v>
      </c>
      <c r="E5974" t="s">
        <v>4</v>
      </c>
      <c r="F5974" s="19">
        <v>0.75</v>
      </c>
      <c r="G5974" s="25">
        <v>18</v>
      </c>
      <c r="H5974" s="19" t="str">
        <f t="shared" si="106"/>
        <v>Great Bridge Bridge Away from Va Beach Non-Summer Thursday 18</v>
      </c>
      <c r="I5974" s="11">
        <f>+GB!P50</f>
        <v>1613</v>
      </c>
    </row>
    <row r="5975" spans="1:9" x14ac:dyDescent="0.25">
      <c r="A5975" t="s">
        <v>68</v>
      </c>
      <c r="B5975" t="s">
        <v>59</v>
      </c>
      <c r="C5975" t="s">
        <v>80</v>
      </c>
      <c r="D5975" t="s">
        <v>12</v>
      </c>
      <c r="E5975" t="s">
        <v>4</v>
      </c>
      <c r="F5975" s="19">
        <v>0.79166666666666696</v>
      </c>
      <c r="G5975" s="25">
        <v>19</v>
      </c>
      <c r="H5975" s="19" t="str">
        <f t="shared" si="106"/>
        <v>Great Bridge Bridge Away from Va Beach Non-Summer Thursday 19</v>
      </c>
      <c r="I5975" s="14">
        <f>+GB!P51</f>
        <v>895</v>
      </c>
    </row>
    <row r="5976" spans="1:9" x14ac:dyDescent="0.25">
      <c r="A5976" t="s">
        <v>68</v>
      </c>
      <c r="B5976" t="s">
        <v>59</v>
      </c>
      <c r="C5976" t="s">
        <v>80</v>
      </c>
      <c r="D5976" t="s">
        <v>12</v>
      </c>
      <c r="E5976" t="s">
        <v>4</v>
      </c>
      <c r="F5976" s="19">
        <v>0.83333333333333304</v>
      </c>
      <c r="G5976" s="25">
        <v>20</v>
      </c>
      <c r="H5976" s="19" t="str">
        <f t="shared" si="106"/>
        <v>Great Bridge Bridge Away from Va Beach Non-Summer Thursday 20</v>
      </c>
      <c r="I5976" s="11">
        <f>+GB!P52</f>
        <v>749</v>
      </c>
    </row>
    <row r="5977" spans="1:9" x14ac:dyDescent="0.25">
      <c r="A5977" t="s">
        <v>68</v>
      </c>
      <c r="B5977" t="s">
        <v>59</v>
      </c>
      <c r="C5977" t="s">
        <v>80</v>
      </c>
      <c r="D5977" t="s">
        <v>12</v>
      </c>
      <c r="E5977" t="s">
        <v>4</v>
      </c>
      <c r="F5977" s="19">
        <v>0.875</v>
      </c>
      <c r="G5977" s="25">
        <v>21</v>
      </c>
      <c r="H5977" s="19" t="str">
        <f t="shared" si="106"/>
        <v>Great Bridge Bridge Away from Va Beach Non-Summer Thursday 21</v>
      </c>
      <c r="I5977" s="14">
        <f>+GB!P53</f>
        <v>578</v>
      </c>
    </row>
    <row r="5978" spans="1:9" x14ac:dyDescent="0.25">
      <c r="A5978" t="s">
        <v>68</v>
      </c>
      <c r="B5978" t="s">
        <v>59</v>
      </c>
      <c r="C5978" t="s">
        <v>80</v>
      </c>
      <c r="D5978" t="s">
        <v>12</v>
      </c>
      <c r="E5978" t="s">
        <v>4</v>
      </c>
      <c r="F5978" s="19">
        <v>0.91666666666666696</v>
      </c>
      <c r="G5978" s="25">
        <v>22</v>
      </c>
      <c r="H5978" s="19" t="str">
        <f t="shared" si="106"/>
        <v>Great Bridge Bridge Away from Va Beach Non-Summer Thursday 22</v>
      </c>
      <c r="I5978" s="11">
        <f>+GB!P54</f>
        <v>304</v>
      </c>
    </row>
    <row r="5979" spans="1:9" ht="15.75" thickBot="1" x14ac:dyDescent="0.3">
      <c r="A5979" t="s">
        <v>68</v>
      </c>
      <c r="B5979" t="s">
        <v>59</v>
      </c>
      <c r="C5979" t="s">
        <v>80</v>
      </c>
      <c r="D5979" t="s">
        <v>12</v>
      </c>
      <c r="E5979" t="s">
        <v>4</v>
      </c>
      <c r="F5979" s="19">
        <v>0.95833333333333304</v>
      </c>
      <c r="G5979" s="25">
        <v>23</v>
      </c>
      <c r="H5979" s="19" t="str">
        <f t="shared" si="106"/>
        <v>Great Bridge Bridge Away from Va Beach Non-Summer Thursday 23</v>
      </c>
      <c r="I5979" s="16">
        <f>+GB!P55</f>
        <v>208</v>
      </c>
    </row>
    <row r="5980" spans="1:9" x14ac:dyDescent="0.25">
      <c r="A5980" t="s">
        <v>68</v>
      </c>
      <c r="B5980" t="s">
        <v>59</v>
      </c>
      <c r="C5980" t="s">
        <v>80</v>
      </c>
      <c r="D5980" t="s">
        <v>12</v>
      </c>
      <c r="E5980" t="s">
        <v>5</v>
      </c>
      <c r="F5980" s="19">
        <v>0</v>
      </c>
      <c r="G5980" s="25">
        <v>0</v>
      </c>
      <c r="H5980" s="19" t="str">
        <f t="shared" si="106"/>
        <v>Great Bridge Bridge Away from Va Beach Non-Summer Friday 0</v>
      </c>
      <c r="I5980" s="11">
        <f>+GB!Q32</f>
        <v>123.31619210007187</v>
      </c>
    </row>
    <row r="5981" spans="1:9" x14ac:dyDescent="0.25">
      <c r="A5981" t="s">
        <v>68</v>
      </c>
      <c r="B5981" t="s">
        <v>59</v>
      </c>
      <c r="C5981" t="s">
        <v>80</v>
      </c>
      <c r="D5981" t="s">
        <v>12</v>
      </c>
      <c r="E5981" t="s">
        <v>5</v>
      </c>
      <c r="F5981" s="19">
        <v>4.1666666666666664E-2</v>
      </c>
      <c r="G5981" s="25">
        <v>1</v>
      </c>
      <c r="H5981" s="19" t="str">
        <f t="shared" si="106"/>
        <v>Great Bridge Bridge Away from Va Beach Non-Summer Friday 1</v>
      </c>
      <c r="I5981" s="14">
        <f>+GB!Q33</f>
        <v>64.859405795149897</v>
      </c>
    </row>
    <row r="5982" spans="1:9" x14ac:dyDescent="0.25">
      <c r="A5982" t="s">
        <v>68</v>
      </c>
      <c r="B5982" t="s">
        <v>59</v>
      </c>
      <c r="C5982" t="s">
        <v>80</v>
      </c>
      <c r="D5982" t="s">
        <v>12</v>
      </c>
      <c r="E5982" t="s">
        <v>5</v>
      </c>
      <c r="F5982" s="19">
        <v>8.3333333333333329E-2</v>
      </c>
      <c r="G5982" s="25">
        <v>2</v>
      </c>
      <c r="H5982" s="19" t="str">
        <f t="shared" si="106"/>
        <v>Great Bridge Bridge Away from Va Beach Non-Summer Friday 2</v>
      </c>
      <c r="I5982" s="11">
        <f>+GB!Q34</f>
        <v>37.838384897745151</v>
      </c>
    </row>
    <row r="5983" spans="1:9" x14ac:dyDescent="0.25">
      <c r="A5983" t="s">
        <v>68</v>
      </c>
      <c r="B5983" t="s">
        <v>59</v>
      </c>
      <c r="C5983" t="s">
        <v>80</v>
      </c>
      <c r="D5983" t="s">
        <v>12</v>
      </c>
      <c r="E5983" t="s">
        <v>5</v>
      </c>
      <c r="F5983" s="19">
        <v>0.125</v>
      </c>
      <c r="G5983" s="25">
        <v>3</v>
      </c>
      <c r="H5983" s="19" t="str">
        <f t="shared" si="106"/>
        <v>Great Bridge Bridge Away from Va Beach Non-Summer Friday 3</v>
      </c>
      <c r="I5983" s="14">
        <f>+GB!Q35</f>
        <v>29.99350800691678</v>
      </c>
    </row>
    <row r="5984" spans="1:9" x14ac:dyDescent="0.25">
      <c r="A5984" t="s">
        <v>68</v>
      </c>
      <c r="B5984" t="s">
        <v>59</v>
      </c>
      <c r="C5984" t="s">
        <v>80</v>
      </c>
      <c r="D5984" t="s">
        <v>12</v>
      </c>
      <c r="E5984" t="s">
        <v>5</v>
      </c>
      <c r="F5984" s="19">
        <v>0.16666666666666699</v>
      </c>
      <c r="G5984" s="25">
        <v>4</v>
      </c>
      <c r="H5984" s="19" t="str">
        <f t="shared" si="106"/>
        <v>Great Bridge Bridge Away from Va Beach Non-Summer Friday 4</v>
      </c>
      <c r="I5984" s="11">
        <f>+GB!Q36</f>
        <v>58.837656124048266</v>
      </c>
    </row>
    <row r="5985" spans="1:9" x14ac:dyDescent="0.25">
      <c r="A5985" t="s">
        <v>68</v>
      </c>
      <c r="B5985" t="s">
        <v>59</v>
      </c>
      <c r="C5985" t="s">
        <v>80</v>
      </c>
      <c r="D5985" t="s">
        <v>12</v>
      </c>
      <c r="E5985" t="s">
        <v>5</v>
      </c>
      <c r="F5985" s="19">
        <v>0.20833333333333301</v>
      </c>
      <c r="G5985" s="25">
        <v>5</v>
      </c>
      <c r="H5985" s="19" t="str">
        <f t="shared" si="106"/>
        <v>Great Bridge Bridge Away from Va Beach Non-Summer Friday 5</v>
      </c>
      <c r="I5985" s="14">
        <f>+GB!Q37</f>
        <v>120.66719196735946</v>
      </c>
    </row>
    <row r="5986" spans="1:9" x14ac:dyDescent="0.25">
      <c r="A5986" t="s">
        <v>68</v>
      </c>
      <c r="B5986" t="s">
        <v>59</v>
      </c>
      <c r="C5986" t="s">
        <v>80</v>
      </c>
      <c r="D5986" t="s">
        <v>12</v>
      </c>
      <c r="E5986" t="s">
        <v>5</v>
      </c>
      <c r="F5986" s="19">
        <v>0.25</v>
      </c>
      <c r="G5986" s="25">
        <v>6</v>
      </c>
      <c r="H5986" s="19" t="str">
        <f t="shared" si="106"/>
        <v>Great Bridge Bridge Away from Va Beach Non-Summer Friday 6</v>
      </c>
      <c r="I5986" s="11">
        <f>+GB!Q38</f>
        <v>376.57733917789369</v>
      </c>
    </row>
    <row r="5987" spans="1:9" x14ac:dyDescent="0.25">
      <c r="A5987" t="s">
        <v>68</v>
      </c>
      <c r="B5987" t="s">
        <v>59</v>
      </c>
      <c r="C5987" t="s">
        <v>80</v>
      </c>
      <c r="D5987" t="s">
        <v>12</v>
      </c>
      <c r="E5987" t="s">
        <v>5</v>
      </c>
      <c r="F5987" s="19">
        <v>0.29166666666666702</v>
      </c>
      <c r="G5987" s="25">
        <v>7</v>
      </c>
      <c r="H5987" s="19" t="str">
        <f t="shared" si="106"/>
        <v>Great Bridge Bridge Away from Va Beach Non-Summer Friday 7</v>
      </c>
      <c r="I5987" s="14">
        <f>+GB!Q39</f>
        <v>895.2640927618661</v>
      </c>
    </row>
    <row r="5988" spans="1:9" x14ac:dyDescent="0.25">
      <c r="A5988" t="s">
        <v>68</v>
      </c>
      <c r="B5988" t="s">
        <v>59</v>
      </c>
      <c r="C5988" t="s">
        <v>80</v>
      </c>
      <c r="D5988" t="s">
        <v>12</v>
      </c>
      <c r="E5988" t="s">
        <v>5</v>
      </c>
      <c r="F5988" s="19">
        <v>0.33333333333333298</v>
      </c>
      <c r="G5988" s="25">
        <v>8</v>
      </c>
      <c r="H5988" s="19" t="str">
        <f t="shared" si="106"/>
        <v>Great Bridge Bridge Away from Va Beach Non-Summer Friday 8</v>
      </c>
      <c r="I5988" s="11">
        <f>+GB!Q40</f>
        <v>994.77367979882661</v>
      </c>
    </row>
    <row r="5989" spans="1:9" x14ac:dyDescent="0.25">
      <c r="A5989" t="s">
        <v>68</v>
      </c>
      <c r="B5989" t="s">
        <v>59</v>
      </c>
      <c r="C5989" t="s">
        <v>80</v>
      </c>
      <c r="D5989" t="s">
        <v>12</v>
      </c>
      <c r="E5989" t="s">
        <v>5</v>
      </c>
      <c r="F5989" s="19">
        <v>0.375</v>
      </c>
      <c r="G5989" s="25">
        <v>9</v>
      </c>
      <c r="H5989" s="19" t="str">
        <f t="shared" si="106"/>
        <v>Great Bridge Bridge Away from Va Beach Non-Summer Friday 9</v>
      </c>
      <c r="I5989" s="14">
        <f>+GB!Q41</f>
        <v>1034.776836934836</v>
      </c>
    </row>
    <row r="5990" spans="1:9" x14ac:dyDescent="0.25">
      <c r="A5990" t="s">
        <v>68</v>
      </c>
      <c r="B5990" t="s">
        <v>59</v>
      </c>
      <c r="C5990" t="s">
        <v>80</v>
      </c>
      <c r="D5990" t="s">
        <v>12</v>
      </c>
      <c r="E5990" t="s">
        <v>5</v>
      </c>
      <c r="F5990" s="19">
        <v>0.41666666666666702</v>
      </c>
      <c r="G5990" s="25">
        <v>10</v>
      </c>
      <c r="H5990" s="19" t="str">
        <f t="shared" si="106"/>
        <v>Great Bridge Bridge Away from Va Beach Non-Summer Friday 10</v>
      </c>
      <c r="I5990" s="11">
        <f>+GB!Q42</f>
        <v>1091.4176956627166</v>
      </c>
    </row>
    <row r="5991" spans="1:9" x14ac:dyDescent="0.25">
      <c r="A5991" t="s">
        <v>68</v>
      </c>
      <c r="B5991" t="s">
        <v>59</v>
      </c>
      <c r="C5991" t="s">
        <v>80</v>
      </c>
      <c r="D5991" t="s">
        <v>12</v>
      </c>
      <c r="E5991" t="s">
        <v>5</v>
      </c>
      <c r="F5991" s="19">
        <v>0.45833333333333298</v>
      </c>
      <c r="G5991" s="25">
        <v>11</v>
      </c>
      <c r="H5991" s="19" t="str">
        <f t="shared" si="106"/>
        <v>Great Bridge Bridge Away from Va Beach Non-Summer Friday 11</v>
      </c>
      <c r="I5991" s="14">
        <f>+GB!Q43</f>
        <v>1261.7144436783824</v>
      </c>
    </row>
    <row r="5992" spans="1:9" x14ac:dyDescent="0.25">
      <c r="A5992" t="s">
        <v>68</v>
      </c>
      <c r="B5992" t="s">
        <v>59</v>
      </c>
      <c r="C5992" t="s">
        <v>80</v>
      </c>
      <c r="D5992" t="s">
        <v>12</v>
      </c>
      <c r="E5992" t="s">
        <v>5</v>
      </c>
      <c r="F5992" s="19">
        <v>0.5</v>
      </c>
      <c r="G5992" s="25">
        <v>12</v>
      </c>
      <c r="H5992" s="19" t="str">
        <f t="shared" si="106"/>
        <v>Great Bridge Bridge Away from Va Beach Non-Summer Friday 12</v>
      </c>
      <c r="I5992" s="11">
        <f>+GB!Q44</f>
        <v>1453.0677153153104</v>
      </c>
    </row>
    <row r="5993" spans="1:9" x14ac:dyDescent="0.25">
      <c r="A5993" t="s">
        <v>68</v>
      </c>
      <c r="B5993" t="s">
        <v>59</v>
      </c>
      <c r="C5993" t="s">
        <v>80</v>
      </c>
      <c r="D5993" t="s">
        <v>12</v>
      </c>
      <c r="E5993" t="s">
        <v>5</v>
      </c>
      <c r="F5993" s="19">
        <v>0.54166666666666696</v>
      </c>
      <c r="G5993" s="25">
        <v>13</v>
      </c>
      <c r="H5993" s="19" t="str">
        <f t="shared" si="106"/>
        <v>Great Bridge Bridge Away from Va Beach Non-Summer Friday 13</v>
      </c>
      <c r="I5993" s="14">
        <f>+GB!Q45</f>
        <v>1483.0936943813508</v>
      </c>
    </row>
    <row r="5994" spans="1:9" x14ac:dyDescent="0.25">
      <c r="A5994" t="s">
        <v>68</v>
      </c>
      <c r="B5994" t="s">
        <v>59</v>
      </c>
      <c r="C5994" t="s">
        <v>80</v>
      </c>
      <c r="D5994" t="s">
        <v>12</v>
      </c>
      <c r="E5994" t="s">
        <v>5</v>
      </c>
      <c r="F5994" s="19">
        <v>0.58333333333333304</v>
      </c>
      <c r="G5994" s="25">
        <v>14</v>
      </c>
      <c r="H5994" s="19" t="str">
        <f t="shared" si="106"/>
        <v>Great Bridge Bridge Away from Va Beach Non-Summer Friday 14</v>
      </c>
      <c r="I5994" s="11">
        <f>+GB!Q46</f>
        <v>1518.8087422812603</v>
      </c>
    </row>
    <row r="5995" spans="1:9" x14ac:dyDescent="0.25">
      <c r="A5995" t="s">
        <v>68</v>
      </c>
      <c r="B5995" t="s">
        <v>59</v>
      </c>
      <c r="C5995" t="s">
        <v>80</v>
      </c>
      <c r="D5995" t="s">
        <v>12</v>
      </c>
      <c r="E5995" t="s">
        <v>5</v>
      </c>
      <c r="F5995" s="19">
        <v>0.625</v>
      </c>
      <c r="G5995" s="25">
        <v>15</v>
      </c>
      <c r="H5995" s="19" t="str">
        <f t="shared" si="106"/>
        <v>Great Bridge Bridge Away from Va Beach Non-Summer Friday 15</v>
      </c>
      <c r="I5995" s="14">
        <f>+GB!Q47</f>
        <v>1543.533029547156</v>
      </c>
    </row>
    <row r="5996" spans="1:9" x14ac:dyDescent="0.25">
      <c r="A5996" t="s">
        <v>68</v>
      </c>
      <c r="B5996" t="s">
        <v>59</v>
      </c>
      <c r="C5996" t="s">
        <v>80</v>
      </c>
      <c r="D5996" t="s">
        <v>12</v>
      </c>
      <c r="E5996" t="s">
        <v>5</v>
      </c>
      <c r="F5996" s="19">
        <v>0.66666666666666696</v>
      </c>
      <c r="G5996" s="25">
        <v>16</v>
      </c>
      <c r="H5996" s="19" t="str">
        <f t="shared" si="106"/>
        <v>Great Bridge Bridge Away from Va Beach Non-Summer Friday 16</v>
      </c>
      <c r="I5996" s="11">
        <f>+GB!Q48</f>
        <v>1469.2807704276788</v>
      </c>
    </row>
    <row r="5997" spans="1:9" x14ac:dyDescent="0.25">
      <c r="A5997" t="s">
        <v>68</v>
      </c>
      <c r="B5997" t="s">
        <v>59</v>
      </c>
      <c r="C5997" t="s">
        <v>80</v>
      </c>
      <c r="D5997" t="s">
        <v>12</v>
      </c>
      <c r="E5997" t="s">
        <v>5</v>
      </c>
      <c r="F5997" s="19">
        <v>0.70833333333333304</v>
      </c>
      <c r="G5997" s="25">
        <v>17</v>
      </c>
      <c r="H5997" s="19" t="str">
        <f t="shared" si="106"/>
        <v>Great Bridge Bridge Away from Va Beach Non-Summer Friday 17</v>
      </c>
      <c r="I5997" s="14">
        <f>+GB!Q49</f>
        <v>1534.8154352099464</v>
      </c>
    </row>
    <row r="5998" spans="1:9" x14ac:dyDescent="0.25">
      <c r="A5998" t="s">
        <v>68</v>
      </c>
      <c r="B5998" t="s">
        <v>59</v>
      </c>
      <c r="C5998" t="s">
        <v>80</v>
      </c>
      <c r="D5998" t="s">
        <v>12</v>
      </c>
      <c r="E5998" t="s">
        <v>5</v>
      </c>
      <c r="F5998" s="19">
        <v>0.75</v>
      </c>
      <c r="G5998" s="25">
        <v>18</v>
      </c>
      <c r="H5998" s="19" t="str">
        <f t="shared" si="106"/>
        <v>Great Bridge Bridge Away from Va Beach Non-Summer Friday 18</v>
      </c>
      <c r="I5998" s="11">
        <f>+GB!Q50</f>
        <v>1644.5962568853122</v>
      </c>
    </row>
    <row r="5999" spans="1:9" x14ac:dyDescent="0.25">
      <c r="A5999" t="s">
        <v>68</v>
      </c>
      <c r="B5999" t="s">
        <v>59</v>
      </c>
      <c r="C5999" t="s">
        <v>80</v>
      </c>
      <c r="D5999" t="s">
        <v>12</v>
      </c>
      <c r="E5999" t="s">
        <v>5</v>
      </c>
      <c r="F5999" s="19">
        <v>0.79166666666666696</v>
      </c>
      <c r="G5999" s="25">
        <v>19</v>
      </c>
      <c r="H5999" s="19" t="str">
        <f t="shared" si="106"/>
        <v>Great Bridge Bridge Away from Va Beach Non-Summer Friday 19</v>
      </c>
      <c r="I5999" s="14">
        <f>+GB!Q51</f>
        <v>1120.9454826132276</v>
      </c>
    </row>
    <row r="6000" spans="1:9" x14ac:dyDescent="0.25">
      <c r="A6000" t="s">
        <v>68</v>
      </c>
      <c r="B6000" t="s">
        <v>59</v>
      </c>
      <c r="C6000" t="s">
        <v>80</v>
      </c>
      <c r="D6000" t="s">
        <v>12</v>
      </c>
      <c r="E6000" t="s">
        <v>5</v>
      </c>
      <c r="F6000" s="19">
        <v>0.83333333333333304</v>
      </c>
      <c r="G6000" s="25">
        <v>20</v>
      </c>
      <c r="H6000" s="19" t="str">
        <f t="shared" si="106"/>
        <v>Great Bridge Bridge Away from Va Beach Non-Summer Friday 20</v>
      </c>
      <c r="I6000" s="11">
        <f>+GB!Q52</f>
        <v>806.01315295673464</v>
      </c>
    </row>
    <row r="6001" spans="1:9" x14ac:dyDescent="0.25">
      <c r="A6001" t="s">
        <v>68</v>
      </c>
      <c r="B6001" t="s">
        <v>59</v>
      </c>
      <c r="C6001" t="s">
        <v>80</v>
      </c>
      <c r="D6001" t="s">
        <v>12</v>
      </c>
      <c r="E6001" t="s">
        <v>5</v>
      </c>
      <c r="F6001" s="19">
        <v>0.875</v>
      </c>
      <c r="G6001" s="25">
        <v>21</v>
      </c>
      <c r="H6001" s="19" t="str">
        <f t="shared" si="106"/>
        <v>Great Bridge Bridge Away from Va Beach Non-Summer Friday 21</v>
      </c>
      <c r="I6001" s="14">
        <f>+GB!Q53</f>
        <v>640.93537733633389</v>
      </c>
    </row>
    <row r="6002" spans="1:9" x14ac:dyDescent="0.25">
      <c r="A6002" t="s">
        <v>68</v>
      </c>
      <c r="B6002" t="s">
        <v>59</v>
      </c>
      <c r="C6002" t="s">
        <v>80</v>
      </c>
      <c r="D6002" t="s">
        <v>12</v>
      </c>
      <c r="E6002" t="s">
        <v>5</v>
      </c>
      <c r="F6002" s="19">
        <v>0.91666666666666696</v>
      </c>
      <c r="G6002" s="25">
        <v>22</v>
      </c>
      <c r="H6002" s="19" t="str">
        <f t="shared" si="106"/>
        <v>Great Bridge Bridge Away from Va Beach Non-Summer Friday 22</v>
      </c>
      <c r="I6002" s="11">
        <f>+GB!Q54</f>
        <v>361.92167122096629</v>
      </c>
    </row>
    <row r="6003" spans="1:9" ht="15.75" thickBot="1" x14ac:dyDescent="0.3">
      <c r="A6003" t="s">
        <v>68</v>
      </c>
      <c r="B6003" t="s">
        <v>59</v>
      </c>
      <c r="C6003" t="s">
        <v>80</v>
      </c>
      <c r="D6003" t="s">
        <v>12</v>
      </c>
      <c r="E6003" t="s">
        <v>5</v>
      </c>
      <c r="F6003" s="19">
        <v>0.95833333333333304</v>
      </c>
      <c r="G6003" s="25">
        <v>23</v>
      </c>
      <c r="H6003" s="19" t="str">
        <f t="shared" si="106"/>
        <v>Great Bridge Bridge Away from Va Beach Non-Summer Friday 23</v>
      </c>
      <c r="I6003" s="16">
        <f>+GB!Q55</f>
        <v>254.77078092641233</v>
      </c>
    </row>
    <row r="6004" spans="1:9" x14ac:dyDescent="0.25">
      <c r="A6004" t="s">
        <v>68</v>
      </c>
      <c r="B6004" t="s">
        <v>59</v>
      </c>
      <c r="C6004" t="s">
        <v>80</v>
      </c>
      <c r="D6004" t="s">
        <v>12</v>
      </c>
      <c r="E6004" t="s">
        <v>6</v>
      </c>
      <c r="F6004" s="19">
        <v>0</v>
      </c>
      <c r="G6004" s="25">
        <v>0</v>
      </c>
      <c r="H6004" s="19" t="str">
        <f t="shared" si="106"/>
        <v>Great Bridge Bridge Away from Va Beach Non-Summer Saturday 0</v>
      </c>
      <c r="I6004" s="11">
        <f>+GB!R32</f>
        <v>152.00027717033939</v>
      </c>
    </row>
    <row r="6005" spans="1:9" x14ac:dyDescent="0.25">
      <c r="A6005" t="s">
        <v>68</v>
      </c>
      <c r="B6005" t="s">
        <v>59</v>
      </c>
      <c r="C6005" t="s">
        <v>80</v>
      </c>
      <c r="D6005" t="s">
        <v>12</v>
      </c>
      <c r="E6005" t="s">
        <v>6</v>
      </c>
      <c r="F6005" s="19">
        <v>4.1666666666666664E-2</v>
      </c>
      <c r="G6005" s="25">
        <v>1</v>
      </c>
      <c r="H6005" s="19" t="str">
        <f t="shared" si="106"/>
        <v>Great Bridge Bridge Away from Va Beach Non-Summer Saturday 1</v>
      </c>
      <c r="I6005" s="14">
        <f>+GB!R33</f>
        <v>79.806568203797326</v>
      </c>
    </row>
    <row r="6006" spans="1:9" x14ac:dyDescent="0.25">
      <c r="A6006" t="s">
        <v>68</v>
      </c>
      <c r="B6006" t="s">
        <v>59</v>
      </c>
      <c r="C6006" t="s">
        <v>80</v>
      </c>
      <c r="D6006" t="s">
        <v>12</v>
      </c>
      <c r="E6006" t="s">
        <v>6</v>
      </c>
      <c r="F6006" s="19">
        <v>8.3333333333333329E-2</v>
      </c>
      <c r="G6006" s="25">
        <v>2</v>
      </c>
      <c r="H6006" s="19" t="str">
        <f t="shared" si="106"/>
        <v>Great Bridge Bridge Away from Va Beach Non-Summer Saturday 2</v>
      </c>
      <c r="I6006" s="11">
        <f>+GB!R34</f>
        <v>46.189617199790248</v>
      </c>
    </row>
    <row r="6007" spans="1:9" x14ac:dyDescent="0.25">
      <c r="A6007" t="s">
        <v>68</v>
      </c>
      <c r="B6007" t="s">
        <v>59</v>
      </c>
      <c r="C6007" t="s">
        <v>80</v>
      </c>
      <c r="D6007" t="s">
        <v>12</v>
      </c>
      <c r="E6007" t="s">
        <v>6</v>
      </c>
      <c r="F6007" s="19">
        <v>0.125</v>
      </c>
      <c r="G6007" s="25">
        <v>3</v>
      </c>
      <c r="H6007" s="19" t="str">
        <f t="shared" si="106"/>
        <v>Great Bridge Bridge Away from Va Beach Non-Summer Saturday 3</v>
      </c>
      <c r="I6007" s="14">
        <f>+GB!R35</f>
        <v>23.651037515976245</v>
      </c>
    </row>
    <row r="6008" spans="1:9" x14ac:dyDescent="0.25">
      <c r="A6008" t="s">
        <v>68</v>
      </c>
      <c r="B6008" t="s">
        <v>59</v>
      </c>
      <c r="C6008" t="s">
        <v>80</v>
      </c>
      <c r="D6008" t="s">
        <v>12</v>
      </c>
      <c r="E6008" t="s">
        <v>6</v>
      </c>
      <c r="F6008" s="19">
        <v>0.16666666666666699</v>
      </c>
      <c r="G6008" s="25">
        <v>4</v>
      </c>
      <c r="H6008" s="19" t="str">
        <f t="shared" si="106"/>
        <v>Great Bridge Bridge Away from Va Beach Non-Summer Saturday 4</v>
      </c>
      <c r="I6008" s="11">
        <f>+GB!R36</f>
        <v>27.960765445441634</v>
      </c>
    </row>
    <row r="6009" spans="1:9" x14ac:dyDescent="0.25">
      <c r="A6009" t="s">
        <v>68</v>
      </c>
      <c r="B6009" t="s">
        <v>59</v>
      </c>
      <c r="C6009" t="s">
        <v>80</v>
      </c>
      <c r="D6009" t="s">
        <v>12</v>
      </c>
      <c r="E6009" t="s">
        <v>6</v>
      </c>
      <c r="F6009" s="19">
        <v>0.20833333333333301</v>
      </c>
      <c r="G6009" s="25">
        <v>5</v>
      </c>
      <c r="H6009" s="19" t="str">
        <f t="shared" si="106"/>
        <v>Great Bridge Bridge Away from Va Beach Non-Summer Saturday 5</v>
      </c>
      <c r="I6009" s="14">
        <f>+GB!R37</f>
        <v>50.052979950920303</v>
      </c>
    </row>
    <row r="6010" spans="1:9" x14ac:dyDescent="0.25">
      <c r="A6010" t="s">
        <v>68</v>
      </c>
      <c r="B6010" t="s">
        <v>59</v>
      </c>
      <c r="C6010" t="s">
        <v>80</v>
      </c>
      <c r="D6010" t="s">
        <v>12</v>
      </c>
      <c r="E6010" t="s">
        <v>6</v>
      </c>
      <c r="F6010" s="19">
        <v>0.25</v>
      </c>
      <c r="G6010" s="25">
        <v>6</v>
      </c>
      <c r="H6010" s="19" t="str">
        <f t="shared" si="106"/>
        <v>Great Bridge Bridge Away from Va Beach Non-Summer Saturday 6</v>
      </c>
      <c r="I6010" s="11">
        <f>+GB!R38</f>
        <v>108.36423478532707</v>
      </c>
    </row>
    <row r="6011" spans="1:9" x14ac:dyDescent="0.25">
      <c r="A6011" t="s">
        <v>68</v>
      </c>
      <c r="B6011" t="s">
        <v>59</v>
      </c>
      <c r="C6011" t="s">
        <v>80</v>
      </c>
      <c r="D6011" t="s">
        <v>12</v>
      </c>
      <c r="E6011" t="s">
        <v>6</v>
      </c>
      <c r="F6011" s="19">
        <v>0.29166666666666702</v>
      </c>
      <c r="G6011" s="25">
        <v>7</v>
      </c>
      <c r="H6011" s="19" t="str">
        <f t="shared" si="106"/>
        <v>Great Bridge Bridge Away from Va Beach Non-Summer Saturday 7</v>
      </c>
      <c r="I6011" s="14">
        <f>+GB!R39</f>
        <v>356.32447505734922</v>
      </c>
    </row>
    <row r="6012" spans="1:9" x14ac:dyDescent="0.25">
      <c r="A6012" t="s">
        <v>68</v>
      </c>
      <c r="B6012" t="s">
        <v>59</v>
      </c>
      <c r="C6012" t="s">
        <v>80</v>
      </c>
      <c r="D6012" t="s">
        <v>12</v>
      </c>
      <c r="E6012" t="s">
        <v>6</v>
      </c>
      <c r="F6012" s="19">
        <v>0.33333333333333298</v>
      </c>
      <c r="G6012" s="25">
        <v>8</v>
      </c>
      <c r="H6012" s="19" t="str">
        <f t="shared" si="106"/>
        <v>Great Bridge Bridge Away from Va Beach Non-Summer Saturday 8</v>
      </c>
      <c r="I6012" s="11">
        <f>+GB!R40</f>
        <v>639.39780297348568</v>
      </c>
    </row>
    <row r="6013" spans="1:9" x14ac:dyDescent="0.25">
      <c r="A6013" t="s">
        <v>68</v>
      </c>
      <c r="B6013" t="s">
        <v>59</v>
      </c>
      <c r="C6013" t="s">
        <v>80</v>
      </c>
      <c r="D6013" t="s">
        <v>12</v>
      </c>
      <c r="E6013" t="s">
        <v>6</v>
      </c>
      <c r="F6013" s="19">
        <v>0.375</v>
      </c>
      <c r="G6013" s="25">
        <v>9</v>
      </c>
      <c r="H6013" s="19" t="str">
        <f t="shared" si="106"/>
        <v>Great Bridge Bridge Away from Va Beach Non-Summer Saturday 9</v>
      </c>
      <c r="I6013" s="14">
        <f>+GB!R41</f>
        <v>903.73181398802967</v>
      </c>
    </row>
    <row r="6014" spans="1:9" x14ac:dyDescent="0.25">
      <c r="A6014" t="s">
        <v>68</v>
      </c>
      <c r="B6014" t="s">
        <v>59</v>
      </c>
      <c r="C6014" t="s">
        <v>80</v>
      </c>
      <c r="D6014" t="s">
        <v>12</v>
      </c>
      <c r="E6014" t="s">
        <v>6</v>
      </c>
      <c r="F6014" s="19">
        <v>0.41666666666666702</v>
      </c>
      <c r="G6014" s="25">
        <v>10</v>
      </c>
      <c r="H6014" s="19" t="str">
        <f t="shared" si="106"/>
        <v>Great Bridge Bridge Away from Va Beach Non-Summer Saturday 10</v>
      </c>
      <c r="I6014" s="11">
        <f>+GB!R42</f>
        <v>1079.2890837311033</v>
      </c>
    </row>
    <row r="6015" spans="1:9" x14ac:dyDescent="0.25">
      <c r="A6015" t="s">
        <v>68</v>
      </c>
      <c r="B6015" t="s">
        <v>59</v>
      </c>
      <c r="C6015" t="s">
        <v>80</v>
      </c>
      <c r="D6015" t="s">
        <v>12</v>
      </c>
      <c r="E6015" t="s">
        <v>6</v>
      </c>
      <c r="F6015" s="19">
        <v>0.45833333333333298</v>
      </c>
      <c r="G6015" s="25">
        <v>11</v>
      </c>
      <c r="H6015" s="19" t="str">
        <f t="shared" si="106"/>
        <v>Great Bridge Bridge Away from Va Beach Non-Summer Saturday 11</v>
      </c>
      <c r="I6015" s="14">
        <f>+GB!R43</f>
        <v>1283.5731585589347</v>
      </c>
    </row>
    <row r="6016" spans="1:9" x14ac:dyDescent="0.25">
      <c r="A6016" t="s">
        <v>68</v>
      </c>
      <c r="B6016" t="s">
        <v>59</v>
      </c>
      <c r="C6016" t="s">
        <v>80</v>
      </c>
      <c r="D6016" t="s">
        <v>12</v>
      </c>
      <c r="E6016" t="s">
        <v>6</v>
      </c>
      <c r="F6016" s="19">
        <v>0.5</v>
      </c>
      <c r="G6016" s="25">
        <v>12</v>
      </c>
      <c r="H6016" s="19" t="str">
        <f t="shared" si="106"/>
        <v>Great Bridge Bridge Away from Va Beach Non-Summer Saturday 12</v>
      </c>
      <c r="I6016" s="11">
        <f>+GB!R44</f>
        <v>1492.5868975892279</v>
      </c>
    </row>
    <row r="6017" spans="1:9" x14ac:dyDescent="0.25">
      <c r="A6017" t="s">
        <v>68</v>
      </c>
      <c r="B6017" t="s">
        <v>59</v>
      </c>
      <c r="C6017" t="s">
        <v>80</v>
      </c>
      <c r="D6017" t="s">
        <v>12</v>
      </c>
      <c r="E6017" t="s">
        <v>6</v>
      </c>
      <c r="F6017" s="19">
        <v>0.54166666666666696</v>
      </c>
      <c r="G6017" s="25">
        <v>13</v>
      </c>
      <c r="H6017" s="19" t="str">
        <f t="shared" si="106"/>
        <v>Great Bridge Bridge Away from Va Beach Non-Summer Saturday 13</v>
      </c>
      <c r="I6017" s="14">
        <f>+GB!R45</f>
        <v>1442.5841969044877</v>
      </c>
    </row>
    <row r="6018" spans="1:9" x14ac:dyDescent="0.25">
      <c r="A6018" t="s">
        <v>68</v>
      </c>
      <c r="B6018" t="s">
        <v>59</v>
      </c>
      <c r="C6018" t="s">
        <v>80</v>
      </c>
      <c r="D6018" t="s">
        <v>12</v>
      </c>
      <c r="E6018" t="s">
        <v>6</v>
      </c>
      <c r="F6018" s="19">
        <v>0.58333333333333304</v>
      </c>
      <c r="G6018" s="25">
        <v>14</v>
      </c>
      <c r="H6018" s="19" t="str">
        <f t="shared" si="106"/>
        <v>Great Bridge Bridge Away from Va Beach Non-Summer Saturday 14</v>
      </c>
      <c r="I6018" s="11">
        <f>+GB!R46</f>
        <v>1314.6928367624901</v>
      </c>
    </row>
    <row r="6019" spans="1:9" x14ac:dyDescent="0.25">
      <c r="A6019" t="s">
        <v>68</v>
      </c>
      <c r="B6019" t="s">
        <v>59</v>
      </c>
      <c r="C6019" t="s">
        <v>80</v>
      </c>
      <c r="D6019" t="s">
        <v>12</v>
      </c>
      <c r="E6019" t="s">
        <v>6</v>
      </c>
      <c r="F6019" s="19">
        <v>0.625</v>
      </c>
      <c r="G6019" s="25">
        <v>15</v>
      </c>
      <c r="H6019" s="19" t="str">
        <f t="shared" si="106"/>
        <v>Great Bridge Bridge Away from Va Beach Non-Summer Saturday 15</v>
      </c>
      <c r="I6019" s="14">
        <f>+GB!R47</f>
        <v>1253.4094866353278</v>
      </c>
    </row>
    <row r="6020" spans="1:9" x14ac:dyDescent="0.25">
      <c r="A6020" t="s">
        <v>68</v>
      </c>
      <c r="B6020" t="s">
        <v>59</v>
      </c>
      <c r="C6020" t="s">
        <v>80</v>
      </c>
      <c r="D6020" t="s">
        <v>12</v>
      </c>
      <c r="E6020" t="s">
        <v>6</v>
      </c>
      <c r="F6020" s="19">
        <v>0.66666666666666696</v>
      </c>
      <c r="G6020" s="25">
        <v>16</v>
      </c>
      <c r="H6020" s="19" t="str">
        <f t="shared" si="106"/>
        <v>Great Bridge Bridge Away from Va Beach Non-Summer Saturday 16</v>
      </c>
      <c r="I6020" s="11">
        <f>+GB!R48</f>
        <v>1212.4616386452444</v>
      </c>
    </row>
    <row r="6021" spans="1:9" x14ac:dyDescent="0.25">
      <c r="A6021" t="s">
        <v>68</v>
      </c>
      <c r="B6021" t="s">
        <v>59</v>
      </c>
      <c r="C6021" t="s">
        <v>80</v>
      </c>
      <c r="D6021" t="s">
        <v>12</v>
      </c>
      <c r="E6021" t="s">
        <v>6</v>
      </c>
      <c r="F6021" s="19">
        <v>0.70833333333333304</v>
      </c>
      <c r="G6021" s="25">
        <v>17</v>
      </c>
      <c r="H6021" s="19" t="str">
        <f t="shared" si="106"/>
        <v>Great Bridge Bridge Away from Va Beach Non-Summer Saturday 17</v>
      </c>
      <c r="I6021" s="14">
        <f>+GB!R49</f>
        <v>1235.7591803339803</v>
      </c>
    </row>
    <row r="6022" spans="1:9" x14ac:dyDescent="0.25">
      <c r="A6022" t="s">
        <v>68</v>
      </c>
      <c r="B6022" t="s">
        <v>59</v>
      </c>
      <c r="C6022" t="s">
        <v>80</v>
      </c>
      <c r="D6022" t="s">
        <v>12</v>
      </c>
      <c r="E6022" t="s">
        <v>6</v>
      </c>
      <c r="F6022" s="19">
        <v>0.75</v>
      </c>
      <c r="G6022" s="25">
        <v>18</v>
      </c>
      <c r="H6022" s="19" t="str">
        <f t="shared" si="106"/>
        <v>Great Bridge Bridge Away from Va Beach Non-Summer Saturday 18</v>
      </c>
      <c r="I6022" s="11">
        <f>+GB!R50</f>
        <v>1361.9838392925667</v>
      </c>
    </row>
    <row r="6023" spans="1:9" x14ac:dyDescent="0.25">
      <c r="A6023" t="s">
        <v>68</v>
      </c>
      <c r="B6023" t="s">
        <v>59</v>
      </c>
      <c r="C6023" t="s">
        <v>80</v>
      </c>
      <c r="D6023" t="s">
        <v>12</v>
      </c>
      <c r="E6023" t="s">
        <v>6</v>
      </c>
      <c r="F6023" s="19">
        <v>0.79166666666666696</v>
      </c>
      <c r="G6023" s="25">
        <v>19</v>
      </c>
      <c r="H6023" s="19" t="str">
        <f t="shared" si="106"/>
        <v>Great Bridge Bridge Away from Va Beach Non-Summer Saturday 19</v>
      </c>
      <c r="I6023" s="14">
        <f>+GB!R51</f>
        <v>985.61947116511737</v>
      </c>
    </row>
    <row r="6024" spans="1:9" x14ac:dyDescent="0.25">
      <c r="A6024" t="s">
        <v>68</v>
      </c>
      <c r="B6024" t="s">
        <v>59</v>
      </c>
      <c r="C6024" t="s">
        <v>80</v>
      </c>
      <c r="D6024" t="s">
        <v>12</v>
      </c>
      <c r="E6024" t="s">
        <v>6</v>
      </c>
      <c r="F6024" s="19">
        <v>0.83333333333333304</v>
      </c>
      <c r="G6024" s="25">
        <v>20</v>
      </c>
      <c r="H6024" s="19" t="str">
        <f t="shared" si="106"/>
        <v>Great Bridge Bridge Away from Va Beach Non-Summer Saturday 20</v>
      </c>
      <c r="I6024" s="11">
        <f>+GB!R52</f>
        <v>733.44274174812801</v>
      </c>
    </row>
    <row r="6025" spans="1:9" x14ac:dyDescent="0.25">
      <c r="A6025" t="s">
        <v>68</v>
      </c>
      <c r="B6025" t="s">
        <v>59</v>
      </c>
      <c r="C6025" t="s">
        <v>80</v>
      </c>
      <c r="D6025" t="s">
        <v>12</v>
      </c>
      <c r="E6025" t="s">
        <v>6</v>
      </c>
      <c r="F6025" s="19">
        <v>0.875</v>
      </c>
      <c r="G6025" s="25">
        <v>21</v>
      </c>
      <c r="H6025" s="19" t="str">
        <f t="shared" si="106"/>
        <v>Great Bridge Bridge Away from Va Beach Non-Summer Saturday 21</v>
      </c>
      <c r="I6025" s="14">
        <f>+GB!R53</f>
        <v>591.34527907900315</v>
      </c>
    </row>
    <row r="6026" spans="1:9" x14ac:dyDescent="0.25">
      <c r="A6026" t="s">
        <v>68</v>
      </c>
      <c r="B6026" t="s">
        <v>59</v>
      </c>
      <c r="C6026" t="s">
        <v>80</v>
      </c>
      <c r="D6026" t="s">
        <v>12</v>
      </c>
      <c r="E6026" t="s">
        <v>6</v>
      </c>
      <c r="F6026" s="19">
        <v>0.91666666666666696</v>
      </c>
      <c r="G6026" s="25">
        <v>22</v>
      </c>
      <c r="H6026" s="19" t="str">
        <f t="shared" si="106"/>
        <v>Great Bridge Bridge Away from Va Beach Non-Summer Saturday 22</v>
      </c>
      <c r="I6026" s="11">
        <f>+GB!R54</f>
        <v>350.74009684968848</v>
      </c>
    </row>
    <row r="6027" spans="1:9" ht="15.75" thickBot="1" x14ac:dyDescent="0.3">
      <c r="A6027" t="s">
        <v>68</v>
      </c>
      <c r="B6027" t="s">
        <v>59</v>
      </c>
      <c r="C6027" t="s">
        <v>80</v>
      </c>
      <c r="D6027" t="s">
        <v>12</v>
      </c>
      <c r="E6027" t="s">
        <v>6</v>
      </c>
      <c r="F6027" s="19">
        <v>0.95833333333333304</v>
      </c>
      <c r="G6027" s="25">
        <v>23</v>
      </c>
      <c r="H6027" s="19" t="str">
        <f t="shared" si="106"/>
        <v>Great Bridge Bridge Away from Va Beach Non-Summer Saturday 23</v>
      </c>
      <c r="I6027" s="16">
        <f>+GB!R55</f>
        <v>242.98311370279674</v>
      </c>
    </row>
    <row r="6028" spans="1:9" x14ac:dyDescent="0.25">
      <c r="A6028" t="s">
        <v>68</v>
      </c>
      <c r="B6028" t="s">
        <v>59</v>
      </c>
      <c r="C6028" t="s">
        <v>80</v>
      </c>
      <c r="D6028" t="s">
        <v>12</v>
      </c>
      <c r="E6028" t="s">
        <v>7</v>
      </c>
      <c r="F6028" s="19">
        <v>0</v>
      </c>
      <c r="G6028" s="25">
        <v>0</v>
      </c>
      <c r="H6028" s="19" t="str">
        <f t="shared" si="106"/>
        <v>Great Bridge Bridge Away from Va Beach Non-Summer Sunday 0</v>
      </c>
      <c r="I6028" s="13">
        <f>+GB!S32</f>
        <v>145.20248535776</v>
      </c>
    </row>
    <row r="6029" spans="1:9" x14ac:dyDescent="0.25">
      <c r="A6029" t="s">
        <v>68</v>
      </c>
      <c r="B6029" t="s">
        <v>59</v>
      </c>
      <c r="C6029" t="s">
        <v>80</v>
      </c>
      <c r="D6029" t="s">
        <v>12</v>
      </c>
      <c r="E6029" t="s">
        <v>7</v>
      </c>
      <c r="F6029" s="19">
        <v>4.1666666666666664E-2</v>
      </c>
      <c r="G6029" s="25">
        <v>1</v>
      </c>
      <c r="H6029" s="19" t="str">
        <f t="shared" si="106"/>
        <v>Great Bridge Bridge Away from Va Beach Non-Summer Sunday 1</v>
      </c>
      <c r="I6029" s="15">
        <f>+GB!S33</f>
        <v>81.797273806754873</v>
      </c>
    </row>
    <row r="6030" spans="1:9" x14ac:dyDescent="0.25">
      <c r="A6030" t="s">
        <v>68</v>
      </c>
      <c r="B6030" t="s">
        <v>59</v>
      </c>
      <c r="C6030" t="s">
        <v>80</v>
      </c>
      <c r="D6030" t="s">
        <v>12</v>
      </c>
      <c r="E6030" t="s">
        <v>7</v>
      </c>
      <c r="F6030" s="19">
        <v>8.3333333333333329E-2</v>
      </c>
      <c r="G6030" s="25">
        <v>2</v>
      </c>
      <c r="H6030" s="19" t="str">
        <f t="shared" si="106"/>
        <v>Great Bridge Bridge Away from Va Beach Non-Summer Sunday 2</v>
      </c>
      <c r="I6030" s="13">
        <f>+GB!S34</f>
        <v>48.432631657802084</v>
      </c>
    </row>
    <row r="6031" spans="1:9" x14ac:dyDescent="0.25">
      <c r="A6031" t="s">
        <v>68</v>
      </c>
      <c r="B6031" t="s">
        <v>59</v>
      </c>
      <c r="C6031" t="s">
        <v>80</v>
      </c>
      <c r="D6031" t="s">
        <v>12</v>
      </c>
      <c r="E6031" t="s">
        <v>7</v>
      </c>
      <c r="F6031" s="19">
        <v>0.125</v>
      </c>
      <c r="G6031" s="25">
        <v>3</v>
      </c>
      <c r="H6031" s="19" t="str">
        <f t="shared" si="106"/>
        <v>Great Bridge Bridge Away from Va Beach Non-Summer Sunday 3</v>
      </c>
      <c r="I6031" s="15">
        <f>+GB!S35</f>
        <v>19.857349071498387</v>
      </c>
    </row>
    <row r="6032" spans="1:9" x14ac:dyDescent="0.25">
      <c r="A6032" t="s">
        <v>68</v>
      </c>
      <c r="B6032" t="s">
        <v>59</v>
      </c>
      <c r="C6032" t="s">
        <v>80</v>
      </c>
      <c r="D6032" t="s">
        <v>12</v>
      </c>
      <c r="E6032" t="s">
        <v>7</v>
      </c>
      <c r="F6032" s="19">
        <v>0.16666666666666699</v>
      </c>
      <c r="G6032" s="25">
        <v>4</v>
      </c>
      <c r="H6032" s="19" t="str">
        <f t="shared" si="106"/>
        <v>Great Bridge Bridge Away from Va Beach Non-Summer Sunday 4</v>
      </c>
      <c r="I6032" s="13">
        <f>+GB!S36</f>
        <v>19.75053903976417</v>
      </c>
    </row>
    <row r="6033" spans="1:9" x14ac:dyDescent="0.25">
      <c r="A6033" t="s">
        <v>68</v>
      </c>
      <c r="B6033" t="s">
        <v>59</v>
      </c>
      <c r="C6033" t="s">
        <v>80</v>
      </c>
      <c r="D6033" t="s">
        <v>12</v>
      </c>
      <c r="E6033" t="s">
        <v>7</v>
      </c>
      <c r="F6033" s="19">
        <v>0.20833333333333301</v>
      </c>
      <c r="G6033" s="25">
        <v>5</v>
      </c>
      <c r="H6033" s="19" t="str">
        <f t="shared" si="106"/>
        <v>Great Bridge Bridge Away from Va Beach Non-Summer Sunday 5</v>
      </c>
      <c r="I6033" s="15">
        <f>+GB!S37</f>
        <v>30.337545959938996</v>
      </c>
    </row>
    <row r="6034" spans="1:9" x14ac:dyDescent="0.25">
      <c r="A6034" t="s">
        <v>68</v>
      </c>
      <c r="B6034" t="s">
        <v>59</v>
      </c>
      <c r="C6034" t="s">
        <v>80</v>
      </c>
      <c r="D6034" t="s">
        <v>12</v>
      </c>
      <c r="E6034" t="s">
        <v>7</v>
      </c>
      <c r="F6034" s="19">
        <v>0.25</v>
      </c>
      <c r="G6034" s="25">
        <v>6</v>
      </c>
      <c r="H6034" s="19" t="str">
        <f t="shared" si="106"/>
        <v>Great Bridge Bridge Away from Va Beach Non-Summer Sunday 6</v>
      </c>
      <c r="I6034" s="13">
        <f>+GB!S38</f>
        <v>69.187138326874006</v>
      </c>
    </row>
    <row r="6035" spans="1:9" x14ac:dyDescent="0.25">
      <c r="A6035" t="s">
        <v>68</v>
      </c>
      <c r="B6035" t="s">
        <v>59</v>
      </c>
      <c r="C6035" t="s">
        <v>80</v>
      </c>
      <c r="D6035" t="s">
        <v>12</v>
      </c>
      <c r="E6035" t="s">
        <v>7</v>
      </c>
      <c r="F6035" s="19">
        <v>0.29166666666666702</v>
      </c>
      <c r="G6035" s="25">
        <v>7</v>
      </c>
      <c r="H6035" s="19" t="str">
        <f t="shared" si="106"/>
        <v>Great Bridge Bridge Away from Va Beach Non-Summer Sunday 7</v>
      </c>
      <c r="I6035" s="15">
        <f>+GB!S39</f>
        <v>215.88150480048481</v>
      </c>
    </row>
    <row r="6036" spans="1:9" x14ac:dyDescent="0.25">
      <c r="A6036" t="s">
        <v>68</v>
      </c>
      <c r="B6036" t="s">
        <v>59</v>
      </c>
      <c r="C6036" t="s">
        <v>80</v>
      </c>
      <c r="D6036" t="s">
        <v>12</v>
      </c>
      <c r="E6036" t="s">
        <v>7</v>
      </c>
      <c r="F6036" s="19">
        <v>0.33333333333333298</v>
      </c>
      <c r="G6036" s="25">
        <v>8</v>
      </c>
      <c r="H6036" s="19" t="str">
        <f t="shared" si="106"/>
        <v>Great Bridge Bridge Away from Va Beach Non-Summer Sunday 8</v>
      </c>
      <c r="I6036" s="13">
        <f>+GB!S40</f>
        <v>367.30213526271672</v>
      </c>
    </row>
    <row r="6037" spans="1:9" x14ac:dyDescent="0.25">
      <c r="A6037" t="s">
        <v>68</v>
      </c>
      <c r="B6037" t="s">
        <v>59</v>
      </c>
      <c r="C6037" t="s">
        <v>80</v>
      </c>
      <c r="D6037" t="s">
        <v>12</v>
      </c>
      <c r="E6037" t="s">
        <v>7</v>
      </c>
      <c r="F6037" s="19">
        <v>0.375</v>
      </c>
      <c r="G6037" s="25">
        <v>9</v>
      </c>
      <c r="H6037" s="19" t="str">
        <f t="shared" ref="H6037:H6051" si="107">+CONCATENATE(A6037," ",C6037," ",D6037," ",E6037," ",G6037)</f>
        <v>Great Bridge Bridge Away from Va Beach Non-Summer Sunday 9</v>
      </c>
      <c r="I6037" s="15">
        <f>+GB!S41</f>
        <v>636.90159524434409</v>
      </c>
    </row>
    <row r="6038" spans="1:9" x14ac:dyDescent="0.25">
      <c r="A6038" t="s">
        <v>68</v>
      </c>
      <c r="B6038" t="s">
        <v>59</v>
      </c>
      <c r="C6038" t="s">
        <v>80</v>
      </c>
      <c r="D6038" t="s">
        <v>12</v>
      </c>
      <c r="E6038" t="s">
        <v>7</v>
      </c>
      <c r="F6038" s="19">
        <v>0.41666666666666702</v>
      </c>
      <c r="G6038" s="25">
        <v>10</v>
      </c>
      <c r="H6038" s="19" t="str">
        <f t="shared" si="107"/>
        <v>Great Bridge Bridge Away from Va Beach Non-Summer Sunday 10</v>
      </c>
      <c r="I6038" s="13">
        <f>+GB!S42</f>
        <v>847.22970769007497</v>
      </c>
    </row>
    <row r="6039" spans="1:9" x14ac:dyDescent="0.25">
      <c r="A6039" t="s">
        <v>68</v>
      </c>
      <c r="B6039" t="s">
        <v>59</v>
      </c>
      <c r="C6039" t="s">
        <v>80</v>
      </c>
      <c r="D6039" t="s">
        <v>12</v>
      </c>
      <c r="E6039" t="s">
        <v>7</v>
      </c>
      <c r="F6039" s="19">
        <v>0.45833333333333298</v>
      </c>
      <c r="G6039" s="25">
        <v>11</v>
      </c>
      <c r="H6039" s="19" t="str">
        <f t="shared" si="107"/>
        <v>Great Bridge Bridge Away from Va Beach Non-Summer Sunday 11</v>
      </c>
      <c r="I6039" s="15">
        <f>+GB!S43</f>
        <v>1016.6600917341077</v>
      </c>
    </row>
    <row r="6040" spans="1:9" x14ac:dyDescent="0.25">
      <c r="A6040" t="s">
        <v>68</v>
      </c>
      <c r="B6040" t="s">
        <v>59</v>
      </c>
      <c r="C6040" t="s">
        <v>80</v>
      </c>
      <c r="D6040" t="s">
        <v>12</v>
      </c>
      <c r="E6040" t="s">
        <v>7</v>
      </c>
      <c r="F6040" s="19">
        <v>0.5</v>
      </c>
      <c r="G6040" s="25">
        <v>12</v>
      </c>
      <c r="H6040" s="19" t="str">
        <f t="shared" si="107"/>
        <v>Great Bridge Bridge Away from Va Beach Non-Summer Sunday 12</v>
      </c>
      <c r="I6040" s="13">
        <f>+GB!S44</f>
        <v>1300.9559088698179</v>
      </c>
    </row>
    <row r="6041" spans="1:9" x14ac:dyDescent="0.25">
      <c r="A6041" t="s">
        <v>68</v>
      </c>
      <c r="B6041" t="s">
        <v>59</v>
      </c>
      <c r="C6041" t="s">
        <v>80</v>
      </c>
      <c r="D6041" t="s">
        <v>12</v>
      </c>
      <c r="E6041" t="s">
        <v>7</v>
      </c>
      <c r="F6041" s="19">
        <v>0.54166666666666696</v>
      </c>
      <c r="G6041" s="25">
        <v>13</v>
      </c>
      <c r="H6041" s="19" t="str">
        <f t="shared" si="107"/>
        <v>Great Bridge Bridge Away from Va Beach Non-Summer Sunday 13</v>
      </c>
      <c r="I6041" s="15">
        <f>+GB!S45</f>
        <v>1313.9544860173894</v>
      </c>
    </row>
    <row r="6042" spans="1:9" x14ac:dyDescent="0.25">
      <c r="A6042" t="s">
        <v>68</v>
      </c>
      <c r="B6042" t="s">
        <v>59</v>
      </c>
      <c r="C6042" t="s">
        <v>80</v>
      </c>
      <c r="D6042" t="s">
        <v>12</v>
      </c>
      <c r="E6042" t="s">
        <v>7</v>
      </c>
      <c r="F6042" s="19">
        <v>0.58333333333333304</v>
      </c>
      <c r="G6042" s="25">
        <v>14</v>
      </c>
      <c r="H6042" s="19" t="str">
        <f t="shared" si="107"/>
        <v>Great Bridge Bridge Away from Va Beach Non-Summer Sunday 14</v>
      </c>
      <c r="I6042" s="13">
        <f>+GB!S46</f>
        <v>1177.3393178336257</v>
      </c>
    </row>
    <row r="6043" spans="1:9" x14ac:dyDescent="0.25">
      <c r="A6043" t="s">
        <v>68</v>
      </c>
      <c r="B6043" t="s">
        <v>59</v>
      </c>
      <c r="C6043" t="s">
        <v>80</v>
      </c>
      <c r="D6043" t="s">
        <v>12</v>
      </c>
      <c r="E6043" t="s">
        <v>7</v>
      </c>
      <c r="F6043" s="19">
        <v>0.625</v>
      </c>
      <c r="G6043" s="25">
        <v>15</v>
      </c>
      <c r="H6043" s="19" t="str">
        <f t="shared" si="107"/>
        <v>Great Bridge Bridge Away from Va Beach Non-Summer Sunday 15</v>
      </c>
      <c r="I6043" s="15">
        <f>+GB!S47</f>
        <v>1080.2368247329503</v>
      </c>
    </row>
    <row r="6044" spans="1:9" x14ac:dyDescent="0.25">
      <c r="A6044" t="s">
        <v>68</v>
      </c>
      <c r="B6044" t="s">
        <v>59</v>
      </c>
      <c r="C6044" t="s">
        <v>80</v>
      </c>
      <c r="D6044" t="s">
        <v>12</v>
      </c>
      <c r="E6044" t="s">
        <v>7</v>
      </c>
      <c r="F6044" s="19">
        <v>0.66666666666666696</v>
      </c>
      <c r="G6044" s="25">
        <v>16</v>
      </c>
      <c r="H6044" s="19" t="str">
        <f t="shared" si="107"/>
        <v>Great Bridge Bridge Away from Va Beach Non-Summer Sunday 16</v>
      </c>
      <c r="I6044" s="13">
        <f>+GB!S48</f>
        <v>1037.9200467206899</v>
      </c>
    </row>
    <row r="6045" spans="1:9" x14ac:dyDescent="0.25">
      <c r="A6045" t="s">
        <v>68</v>
      </c>
      <c r="B6045" t="s">
        <v>59</v>
      </c>
      <c r="C6045" t="s">
        <v>80</v>
      </c>
      <c r="D6045" t="s">
        <v>12</v>
      </c>
      <c r="E6045" t="s">
        <v>7</v>
      </c>
      <c r="F6045" s="19">
        <v>0.70833333333333304</v>
      </c>
      <c r="G6045" s="25">
        <v>17</v>
      </c>
      <c r="H6045" s="19" t="str">
        <f t="shared" si="107"/>
        <v>Great Bridge Bridge Away from Va Beach Non-Summer Sunday 17</v>
      </c>
      <c r="I6045" s="15">
        <f>+GB!S49</f>
        <v>1107.1694743393375</v>
      </c>
    </row>
    <row r="6046" spans="1:9" x14ac:dyDescent="0.25">
      <c r="A6046" t="s">
        <v>68</v>
      </c>
      <c r="B6046" t="s">
        <v>59</v>
      </c>
      <c r="C6046" t="s">
        <v>80</v>
      </c>
      <c r="D6046" t="s">
        <v>12</v>
      </c>
      <c r="E6046" t="s">
        <v>7</v>
      </c>
      <c r="F6046" s="19">
        <v>0.75</v>
      </c>
      <c r="G6046" s="25">
        <v>18</v>
      </c>
      <c r="H6046" s="19" t="str">
        <f t="shared" si="107"/>
        <v>Great Bridge Bridge Away from Va Beach Non-Summer Sunday 18</v>
      </c>
      <c r="I6046" s="13">
        <f>+GB!S50</f>
        <v>1209.0294349293072</v>
      </c>
    </row>
    <row r="6047" spans="1:9" x14ac:dyDescent="0.25">
      <c r="A6047" t="s">
        <v>68</v>
      </c>
      <c r="B6047" t="s">
        <v>59</v>
      </c>
      <c r="C6047" t="s">
        <v>80</v>
      </c>
      <c r="D6047" t="s">
        <v>12</v>
      </c>
      <c r="E6047" t="s">
        <v>7</v>
      </c>
      <c r="F6047" s="19">
        <v>0.79166666666666696</v>
      </c>
      <c r="G6047" s="25">
        <v>19</v>
      </c>
      <c r="H6047" s="19" t="str">
        <f t="shared" si="107"/>
        <v>Great Bridge Bridge Away from Va Beach Non-Summer Sunday 19</v>
      </c>
      <c r="I6047" s="15">
        <f>+GB!S51</f>
        <v>856.49216774691524</v>
      </c>
    </row>
    <row r="6048" spans="1:9" x14ac:dyDescent="0.25">
      <c r="A6048" t="s">
        <v>68</v>
      </c>
      <c r="B6048" t="s">
        <v>59</v>
      </c>
      <c r="C6048" t="s">
        <v>80</v>
      </c>
      <c r="D6048" t="s">
        <v>12</v>
      </c>
      <c r="E6048" t="s">
        <v>7</v>
      </c>
      <c r="F6048" s="19">
        <v>0.83333333333333304</v>
      </c>
      <c r="G6048" s="25">
        <v>20</v>
      </c>
      <c r="H6048" s="19" t="str">
        <f t="shared" si="107"/>
        <v>Great Bridge Bridge Away from Va Beach Non-Summer Sunday 20</v>
      </c>
      <c r="I6048" s="13">
        <f>+GB!S52</f>
        <v>660.16378647890349</v>
      </c>
    </row>
    <row r="6049" spans="1:9" x14ac:dyDescent="0.25">
      <c r="A6049" t="s">
        <v>68</v>
      </c>
      <c r="B6049" t="s">
        <v>59</v>
      </c>
      <c r="C6049" t="s">
        <v>80</v>
      </c>
      <c r="D6049" t="s">
        <v>12</v>
      </c>
      <c r="E6049" t="s">
        <v>7</v>
      </c>
      <c r="F6049" s="19">
        <v>0.875</v>
      </c>
      <c r="G6049" s="25">
        <v>21</v>
      </c>
      <c r="H6049" s="19" t="str">
        <f t="shared" si="107"/>
        <v>Great Bridge Bridge Away from Va Beach Non-Summer Sunday 21</v>
      </c>
      <c r="I6049" s="15">
        <f>+GB!S53</f>
        <v>451.07018246569965</v>
      </c>
    </row>
    <row r="6050" spans="1:9" x14ac:dyDescent="0.25">
      <c r="A6050" t="s">
        <v>68</v>
      </c>
      <c r="B6050" t="s">
        <v>59</v>
      </c>
      <c r="C6050" t="s">
        <v>80</v>
      </c>
      <c r="D6050" t="s">
        <v>12</v>
      </c>
      <c r="E6050" t="s">
        <v>7</v>
      </c>
      <c r="F6050" s="19">
        <v>0.91666666666666696</v>
      </c>
      <c r="G6050" s="25">
        <v>22</v>
      </c>
      <c r="H6050" s="19" t="str">
        <f t="shared" si="107"/>
        <v>Great Bridge Bridge Away from Va Beach Non-Summer Sunday 22</v>
      </c>
      <c r="I6050" s="13">
        <f>+GB!S54</f>
        <v>240.72393221829262</v>
      </c>
    </row>
    <row r="6051" spans="1:9" ht="15.75" thickBot="1" x14ac:dyDescent="0.3">
      <c r="A6051" s="29" t="s">
        <v>68</v>
      </c>
      <c r="B6051" s="29" t="s">
        <v>59</v>
      </c>
      <c r="C6051" s="29" t="s">
        <v>80</v>
      </c>
      <c r="D6051" s="29" t="s">
        <v>12</v>
      </c>
      <c r="E6051" s="29" t="s">
        <v>7</v>
      </c>
      <c r="F6051" s="30">
        <v>0.95833333333333304</v>
      </c>
      <c r="G6051" s="31">
        <v>23</v>
      </c>
      <c r="H6051" s="30" t="str">
        <f t="shared" si="107"/>
        <v>Great Bridge Bridge Away from Va Beach Non-Summer Sunday 23</v>
      </c>
      <c r="I6051" s="17">
        <f>+GB!S55</f>
        <v>162.96364518770167</v>
      </c>
    </row>
    <row r="6052" spans="1:9" x14ac:dyDescent="0.25">
      <c r="A6052" t="s">
        <v>69</v>
      </c>
      <c r="B6052" t="s">
        <v>56</v>
      </c>
      <c r="C6052" t="s">
        <v>81</v>
      </c>
      <c r="D6052" t="s">
        <v>11</v>
      </c>
      <c r="E6052" t="s">
        <v>1</v>
      </c>
      <c r="F6052" s="19">
        <v>0</v>
      </c>
      <c r="G6052" s="25">
        <v>0</v>
      </c>
      <c r="H6052" s="19" t="str">
        <f>+CONCATENATE(A6052," ",C6052," ",D6052," ",E6052," ",G6052)</f>
        <v>Chesapeake Exp Bridge Toward Va Beach Summer Monday 0</v>
      </c>
      <c r="I6052" s="11">
        <f>+ChesExp!C7</f>
        <v>99.486623975560235</v>
      </c>
    </row>
    <row r="6053" spans="1:9" x14ac:dyDescent="0.25">
      <c r="A6053" t="s">
        <v>69</v>
      </c>
      <c r="B6053" t="s">
        <v>56</v>
      </c>
      <c r="C6053" t="s">
        <v>81</v>
      </c>
      <c r="D6053" t="s">
        <v>11</v>
      </c>
      <c r="E6053" t="s">
        <v>1</v>
      </c>
      <c r="F6053" s="19">
        <v>4.1666666666666664E-2</v>
      </c>
      <c r="G6053" s="25">
        <v>1</v>
      </c>
      <c r="H6053" s="19" t="str">
        <f t="shared" ref="H6053:H6116" si="108">+CONCATENATE(A6053," ",C6053," ",D6053," ",E6053," ",G6053)</f>
        <v>Chesapeake Exp Bridge Toward Va Beach Summer Monday 1</v>
      </c>
      <c r="I6053" s="14">
        <f>+ChesExp!C8</f>
        <v>49.679640382286784</v>
      </c>
    </row>
    <row r="6054" spans="1:9" x14ac:dyDescent="0.25">
      <c r="A6054" t="s">
        <v>69</v>
      </c>
      <c r="B6054" t="s">
        <v>56</v>
      </c>
      <c r="C6054" t="s">
        <v>81</v>
      </c>
      <c r="D6054" t="s">
        <v>11</v>
      </c>
      <c r="E6054" t="s">
        <v>1</v>
      </c>
      <c r="F6054" s="19">
        <v>8.3333333333333329E-2</v>
      </c>
      <c r="G6054" s="25">
        <v>2</v>
      </c>
      <c r="H6054" s="19" t="str">
        <f t="shared" si="108"/>
        <v>Chesapeake Exp Bridge Toward Va Beach Summer Monday 2</v>
      </c>
      <c r="I6054" s="11">
        <f>+ChesExp!C9</f>
        <v>50.58308961884017</v>
      </c>
    </row>
    <row r="6055" spans="1:9" x14ac:dyDescent="0.25">
      <c r="A6055" t="s">
        <v>69</v>
      </c>
      <c r="B6055" t="s">
        <v>56</v>
      </c>
      <c r="C6055" t="s">
        <v>81</v>
      </c>
      <c r="D6055" t="s">
        <v>11</v>
      </c>
      <c r="E6055" t="s">
        <v>1</v>
      </c>
      <c r="F6055" s="19">
        <v>0.125</v>
      </c>
      <c r="G6055" s="25">
        <v>3</v>
      </c>
      <c r="H6055" s="19" t="str">
        <f t="shared" si="108"/>
        <v>Chesapeake Exp Bridge Toward Va Beach Summer Monday 3</v>
      </c>
      <c r="I6055" s="14">
        <f>+ChesExp!C10</f>
        <v>107.09627583808908</v>
      </c>
    </row>
    <row r="6056" spans="1:9" x14ac:dyDescent="0.25">
      <c r="A6056" t="s">
        <v>69</v>
      </c>
      <c r="B6056" t="s">
        <v>56</v>
      </c>
      <c r="C6056" t="s">
        <v>81</v>
      </c>
      <c r="D6056" t="s">
        <v>11</v>
      </c>
      <c r="E6056" t="s">
        <v>1</v>
      </c>
      <c r="F6056" s="19">
        <v>0.16666666666666699</v>
      </c>
      <c r="G6056" s="25">
        <v>4</v>
      </c>
      <c r="H6056" s="19" t="str">
        <f t="shared" si="108"/>
        <v>Chesapeake Exp Bridge Toward Va Beach Summer Monday 4</v>
      </c>
      <c r="I6056" s="11">
        <f>+ChesExp!C11</f>
        <v>465.66658706121427</v>
      </c>
    </row>
    <row r="6057" spans="1:9" x14ac:dyDescent="0.25">
      <c r="A6057" t="s">
        <v>69</v>
      </c>
      <c r="B6057" t="s">
        <v>56</v>
      </c>
      <c r="C6057" t="s">
        <v>81</v>
      </c>
      <c r="D6057" t="s">
        <v>11</v>
      </c>
      <c r="E6057" t="s">
        <v>1</v>
      </c>
      <c r="F6057" s="19">
        <v>0.20833333333333301</v>
      </c>
      <c r="G6057" s="25">
        <v>5</v>
      </c>
      <c r="H6057" s="19" t="str">
        <f t="shared" si="108"/>
        <v>Chesapeake Exp Bridge Toward Va Beach Summer Monday 5</v>
      </c>
      <c r="I6057" s="14">
        <f>+ChesExp!C12</f>
        <v>1543.141674323816</v>
      </c>
    </row>
    <row r="6058" spans="1:9" x14ac:dyDescent="0.25">
      <c r="A6058" t="s">
        <v>69</v>
      </c>
      <c r="B6058" t="s">
        <v>56</v>
      </c>
      <c r="C6058" t="s">
        <v>81</v>
      </c>
      <c r="D6058" t="s">
        <v>11</v>
      </c>
      <c r="E6058" t="s">
        <v>1</v>
      </c>
      <c r="F6058" s="19">
        <v>0.25</v>
      </c>
      <c r="G6058" s="25">
        <v>6</v>
      </c>
      <c r="H6058" s="19" t="str">
        <f t="shared" si="108"/>
        <v>Chesapeake Exp Bridge Toward Va Beach Summer Monday 6</v>
      </c>
      <c r="I6058" s="11">
        <f>+ChesExp!C13</f>
        <v>3459.6610402128244</v>
      </c>
    </row>
    <row r="6059" spans="1:9" x14ac:dyDescent="0.25">
      <c r="A6059" t="s">
        <v>69</v>
      </c>
      <c r="B6059" t="s">
        <v>56</v>
      </c>
      <c r="C6059" t="s">
        <v>81</v>
      </c>
      <c r="D6059" t="s">
        <v>11</v>
      </c>
      <c r="E6059" t="s">
        <v>1</v>
      </c>
      <c r="F6059" s="19">
        <v>0.29166666666666702</v>
      </c>
      <c r="G6059" s="25">
        <v>7</v>
      </c>
      <c r="H6059" s="19" t="str">
        <f t="shared" si="108"/>
        <v>Chesapeake Exp Bridge Toward Va Beach Summer Monday 7</v>
      </c>
      <c r="I6059" s="14">
        <f>+ChesExp!C14</f>
        <v>4027.810236133912</v>
      </c>
    </row>
    <row r="6060" spans="1:9" x14ac:dyDescent="0.25">
      <c r="A6060" t="s">
        <v>69</v>
      </c>
      <c r="B6060" t="s">
        <v>56</v>
      </c>
      <c r="C6060" t="s">
        <v>81</v>
      </c>
      <c r="D6060" t="s">
        <v>11</v>
      </c>
      <c r="E6060" t="s">
        <v>1</v>
      </c>
      <c r="F6060" s="19">
        <v>0.33333333333333298</v>
      </c>
      <c r="G6060" s="25">
        <v>8</v>
      </c>
      <c r="H6060" s="19" t="str">
        <f t="shared" si="108"/>
        <v>Chesapeake Exp Bridge Toward Va Beach Summer Monday 8</v>
      </c>
      <c r="I6060" s="11">
        <f>+ChesExp!C15</f>
        <v>3203.9491711506116</v>
      </c>
    </row>
    <row r="6061" spans="1:9" x14ac:dyDescent="0.25">
      <c r="A6061" t="s">
        <v>69</v>
      </c>
      <c r="B6061" t="s">
        <v>56</v>
      </c>
      <c r="C6061" t="s">
        <v>81</v>
      </c>
      <c r="D6061" t="s">
        <v>11</v>
      </c>
      <c r="E6061" t="s">
        <v>1</v>
      </c>
      <c r="F6061" s="19">
        <v>0.375</v>
      </c>
      <c r="G6061" s="25">
        <v>9</v>
      </c>
      <c r="H6061" s="19" t="str">
        <f t="shared" si="108"/>
        <v>Chesapeake Exp Bridge Toward Va Beach Summer Monday 9</v>
      </c>
      <c r="I6061" s="14">
        <f>+ChesExp!C16</f>
        <v>2019.1031295267965</v>
      </c>
    </row>
    <row r="6062" spans="1:9" x14ac:dyDescent="0.25">
      <c r="A6062" t="s">
        <v>69</v>
      </c>
      <c r="B6062" t="s">
        <v>56</v>
      </c>
      <c r="C6062" t="s">
        <v>81</v>
      </c>
      <c r="D6062" t="s">
        <v>11</v>
      </c>
      <c r="E6062" t="s">
        <v>1</v>
      </c>
      <c r="F6062" s="19">
        <v>0.41666666666666702</v>
      </c>
      <c r="G6062" s="25">
        <v>10</v>
      </c>
      <c r="H6062" s="19" t="str">
        <f t="shared" si="108"/>
        <v>Chesapeake Exp Bridge Toward Va Beach Summer Monday 10</v>
      </c>
      <c r="I6062" s="11">
        <f>+ChesExp!C17</f>
        <v>1888.9089992291576</v>
      </c>
    </row>
    <row r="6063" spans="1:9" x14ac:dyDescent="0.25">
      <c r="A6063" t="s">
        <v>69</v>
      </c>
      <c r="B6063" t="s">
        <v>56</v>
      </c>
      <c r="C6063" t="s">
        <v>81</v>
      </c>
      <c r="D6063" t="s">
        <v>11</v>
      </c>
      <c r="E6063" t="s">
        <v>1</v>
      </c>
      <c r="F6063" s="19">
        <v>0.45833333333333298</v>
      </c>
      <c r="G6063" s="25">
        <v>11</v>
      </c>
      <c r="H6063" s="19" t="str">
        <f t="shared" si="108"/>
        <v>Chesapeake Exp Bridge Toward Va Beach Summer Monday 11</v>
      </c>
      <c r="I6063" s="14">
        <f>+ChesExp!C18</f>
        <v>1773.3553585960958</v>
      </c>
    </row>
    <row r="6064" spans="1:9" x14ac:dyDescent="0.25">
      <c r="A6064" t="s">
        <v>69</v>
      </c>
      <c r="B6064" t="s">
        <v>56</v>
      </c>
      <c r="C6064" t="s">
        <v>81</v>
      </c>
      <c r="D6064" t="s">
        <v>11</v>
      </c>
      <c r="E6064" t="s">
        <v>1</v>
      </c>
      <c r="F6064" s="19">
        <v>0.5</v>
      </c>
      <c r="G6064" s="25">
        <v>12</v>
      </c>
      <c r="H6064" s="19" t="str">
        <f t="shared" si="108"/>
        <v>Chesapeake Exp Bridge Toward Va Beach Summer Monday 12</v>
      </c>
      <c r="I6064" s="11">
        <f>+ChesExp!C19</f>
        <v>1700.0630172698168</v>
      </c>
    </row>
    <row r="6065" spans="1:9" x14ac:dyDescent="0.25">
      <c r="A6065" t="s">
        <v>69</v>
      </c>
      <c r="B6065" t="s">
        <v>56</v>
      </c>
      <c r="C6065" t="s">
        <v>81</v>
      </c>
      <c r="D6065" t="s">
        <v>11</v>
      </c>
      <c r="E6065" t="s">
        <v>1</v>
      </c>
      <c r="F6065" s="19">
        <v>0.54166666666666696</v>
      </c>
      <c r="G6065" s="25">
        <v>13</v>
      </c>
      <c r="H6065" s="19" t="str">
        <f t="shared" si="108"/>
        <v>Chesapeake Exp Bridge Toward Va Beach Summer Monday 13</v>
      </c>
      <c r="I6065" s="14">
        <f>+ChesExp!C20</f>
        <v>1663.5708585693831</v>
      </c>
    </row>
    <row r="6066" spans="1:9" x14ac:dyDescent="0.25">
      <c r="A6066" t="s">
        <v>69</v>
      </c>
      <c r="B6066" t="s">
        <v>56</v>
      </c>
      <c r="C6066" t="s">
        <v>81</v>
      </c>
      <c r="D6066" t="s">
        <v>11</v>
      </c>
      <c r="E6066" t="s">
        <v>1</v>
      </c>
      <c r="F6066" s="19">
        <v>0.58333333333333304</v>
      </c>
      <c r="G6066" s="25">
        <v>14</v>
      </c>
      <c r="H6066" s="19" t="str">
        <f t="shared" si="108"/>
        <v>Chesapeake Exp Bridge Toward Va Beach Summer Monday 14</v>
      </c>
      <c r="I6066" s="11">
        <f>+ChesExp!C21</f>
        <v>1561.9712017169904</v>
      </c>
    </row>
    <row r="6067" spans="1:9" x14ac:dyDescent="0.25">
      <c r="A6067" t="s">
        <v>69</v>
      </c>
      <c r="B6067" t="s">
        <v>56</v>
      </c>
      <c r="C6067" t="s">
        <v>81</v>
      </c>
      <c r="D6067" t="s">
        <v>11</v>
      </c>
      <c r="E6067" t="s">
        <v>1</v>
      </c>
      <c r="F6067" s="19">
        <v>0.625</v>
      </c>
      <c r="G6067" s="25">
        <v>15</v>
      </c>
      <c r="H6067" s="19" t="str">
        <f t="shared" si="108"/>
        <v>Chesapeake Exp Bridge Toward Va Beach Summer Monday 15</v>
      </c>
      <c r="I6067" s="14">
        <f>+ChesExp!C22</f>
        <v>1700.6450603550541</v>
      </c>
    </row>
    <row r="6068" spans="1:9" x14ac:dyDescent="0.25">
      <c r="A6068" t="s">
        <v>69</v>
      </c>
      <c r="B6068" t="s">
        <v>56</v>
      </c>
      <c r="C6068" t="s">
        <v>81</v>
      </c>
      <c r="D6068" t="s">
        <v>11</v>
      </c>
      <c r="E6068" t="s">
        <v>1</v>
      </c>
      <c r="F6068" s="19">
        <v>0.66666666666666696</v>
      </c>
      <c r="G6068" s="25">
        <v>16</v>
      </c>
      <c r="H6068" s="19" t="str">
        <f t="shared" si="108"/>
        <v>Chesapeake Exp Bridge Toward Va Beach Summer Monday 16</v>
      </c>
      <c r="I6068" s="11">
        <f>+ChesExp!C23</f>
        <v>1762.1192328854177</v>
      </c>
    </row>
    <row r="6069" spans="1:9" x14ac:dyDescent="0.25">
      <c r="A6069" t="s">
        <v>69</v>
      </c>
      <c r="B6069" t="s">
        <v>56</v>
      </c>
      <c r="C6069" t="s">
        <v>81</v>
      </c>
      <c r="D6069" t="s">
        <v>11</v>
      </c>
      <c r="E6069" t="s">
        <v>1</v>
      </c>
      <c r="F6069" s="19">
        <v>0.70833333333333304</v>
      </c>
      <c r="G6069" s="25">
        <v>17</v>
      </c>
      <c r="H6069" s="19" t="str">
        <f t="shared" si="108"/>
        <v>Chesapeake Exp Bridge Toward Va Beach Summer Monday 17</v>
      </c>
      <c r="I6069" s="14">
        <f>+ChesExp!C24</f>
        <v>1836.3777336946612</v>
      </c>
    </row>
    <row r="6070" spans="1:9" x14ac:dyDescent="0.25">
      <c r="A6070" t="s">
        <v>69</v>
      </c>
      <c r="B6070" t="s">
        <v>56</v>
      </c>
      <c r="C6070" t="s">
        <v>81</v>
      </c>
      <c r="D6070" t="s">
        <v>11</v>
      </c>
      <c r="E6070" t="s">
        <v>1</v>
      </c>
      <c r="F6070" s="19">
        <v>0.75</v>
      </c>
      <c r="G6070" s="25">
        <v>18</v>
      </c>
      <c r="H6070" s="19" t="str">
        <f t="shared" si="108"/>
        <v>Chesapeake Exp Bridge Toward Va Beach Summer Monday 18</v>
      </c>
      <c r="I6070" s="11">
        <f>+ChesExp!C25</f>
        <v>1414.8701220135454</v>
      </c>
    </row>
    <row r="6071" spans="1:9" x14ac:dyDescent="0.25">
      <c r="A6071" t="s">
        <v>69</v>
      </c>
      <c r="B6071" t="s">
        <v>56</v>
      </c>
      <c r="C6071" t="s">
        <v>81</v>
      </c>
      <c r="D6071" t="s">
        <v>11</v>
      </c>
      <c r="E6071" t="s">
        <v>1</v>
      </c>
      <c r="F6071" s="19">
        <v>0.79166666666666696</v>
      </c>
      <c r="G6071" s="25">
        <v>19</v>
      </c>
      <c r="H6071" s="19" t="str">
        <f t="shared" si="108"/>
        <v>Chesapeake Exp Bridge Toward Va Beach Summer Monday 19</v>
      </c>
      <c r="I6071" s="14">
        <f>+ChesExp!C26</f>
        <v>819.45653335417478</v>
      </c>
    </row>
    <row r="6072" spans="1:9" x14ac:dyDescent="0.25">
      <c r="A6072" t="s">
        <v>69</v>
      </c>
      <c r="B6072" t="s">
        <v>56</v>
      </c>
      <c r="C6072" t="s">
        <v>81</v>
      </c>
      <c r="D6072" t="s">
        <v>11</v>
      </c>
      <c r="E6072" t="s">
        <v>1</v>
      </c>
      <c r="F6072" s="19">
        <v>0.83333333333333304</v>
      </c>
      <c r="G6072" s="25">
        <v>20</v>
      </c>
      <c r="H6072" s="19" t="str">
        <f t="shared" si="108"/>
        <v>Chesapeake Exp Bridge Toward Va Beach Summer Monday 20</v>
      </c>
      <c r="I6072" s="11">
        <f>+ChesExp!C27</f>
        <v>589.36210756459991</v>
      </c>
    </row>
    <row r="6073" spans="1:9" x14ac:dyDescent="0.25">
      <c r="A6073" t="s">
        <v>69</v>
      </c>
      <c r="B6073" t="s">
        <v>56</v>
      </c>
      <c r="C6073" t="s">
        <v>81</v>
      </c>
      <c r="D6073" t="s">
        <v>11</v>
      </c>
      <c r="E6073" t="s">
        <v>1</v>
      </c>
      <c r="F6073" s="19">
        <v>0.875</v>
      </c>
      <c r="G6073" s="25">
        <v>21</v>
      </c>
      <c r="H6073" s="19" t="str">
        <f t="shared" si="108"/>
        <v>Chesapeake Exp Bridge Toward Va Beach Summer Monday 21</v>
      </c>
      <c r="I6073" s="14">
        <f>+ChesExp!C28</f>
        <v>416.93960626012654</v>
      </c>
    </row>
    <row r="6074" spans="1:9" x14ac:dyDescent="0.25">
      <c r="A6074" t="s">
        <v>69</v>
      </c>
      <c r="B6074" t="s">
        <v>56</v>
      </c>
      <c r="C6074" t="s">
        <v>81</v>
      </c>
      <c r="D6074" t="s">
        <v>11</v>
      </c>
      <c r="E6074" t="s">
        <v>1</v>
      </c>
      <c r="F6074" s="19">
        <v>0.91666666666666696</v>
      </c>
      <c r="G6074" s="25">
        <v>22</v>
      </c>
      <c r="H6074" s="19" t="str">
        <f t="shared" si="108"/>
        <v>Chesapeake Exp Bridge Toward Va Beach Summer Monday 22</v>
      </c>
      <c r="I6074" s="11">
        <f>+ChesExp!C29</f>
        <v>299.86045983413283</v>
      </c>
    </row>
    <row r="6075" spans="1:9" ht="15.75" thickBot="1" x14ac:dyDescent="0.3">
      <c r="A6075" t="s">
        <v>69</v>
      </c>
      <c r="B6075" t="s">
        <v>56</v>
      </c>
      <c r="C6075" t="s">
        <v>81</v>
      </c>
      <c r="D6075" t="s">
        <v>11</v>
      </c>
      <c r="E6075" t="s">
        <v>1</v>
      </c>
      <c r="F6075" s="19">
        <v>0.95833333333333304</v>
      </c>
      <c r="G6075" s="25">
        <v>23</v>
      </c>
      <c r="H6075" s="19" t="str">
        <f t="shared" si="108"/>
        <v>Chesapeake Exp Bridge Toward Va Beach Summer Monday 23</v>
      </c>
      <c r="I6075" s="16">
        <f>+ChesExp!C30</f>
        <v>170.28611308055872</v>
      </c>
    </row>
    <row r="6076" spans="1:9" x14ac:dyDescent="0.25">
      <c r="A6076" t="s">
        <v>69</v>
      </c>
      <c r="B6076" t="s">
        <v>56</v>
      </c>
      <c r="C6076" t="s">
        <v>81</v>
      </c>
      <c r="D6076" t="s">
        <v>11</v>
      </c>
      <c r="E6076" t="s">
        <v>2</v>
      </c>
      <c r="F6076" s="19">
        <v>0</v>
      </c>
      <c r="G6076" s="25">
        <v>0</v>
      </c>
      <c r="H6076" s="19" t="str">
        <f t="shared" si="108"/>
        <v>Chesapeake Exp Bridge Toward Va Beach Summer Tuesday 0</v>
      </c>
      <c r="I6076" s="12">
        <f>+ChesExp!D7</f>
        <v>114.12906804733727</v>
      </c>
    </row>
    <row r="6077" spans="1:9" x14ac:dyDescent="0.25">
      <c r="A6077" t="s">
        <v>69</v>
      </c>
      <c r="B6077" t="s">
        <v>56</v>
      </c>
      <c r="C6077" t="s">
        <v>81</v>
      </c>
      <c r="D6077" t="s">
        <v>11</v>
      </c>
      <c r="E6077" t="s">
        <v>2</v>
      </c>
      <c r="F6077" s="19">
        <v>4.1666666666666664E-2</v>
      </c>
      <c r="G6077" s="25">
        <v>1</v>
      </c>
      <c r="H6077" s="19" t="str">
        <f t="shared" si="108"/>
        <v>Chesapeake Exp Bridge Toward Va Beach Summer Tuesday 1</v>
      </c>
      <c r="I6077" s="14">
        <f>+ChesExp!D8</f>
        <v>56.640926944226251</v>
      </c>
    </row>
    <row r="6078" spans="1:9" x14ac:dyDescent="0.25">
      <c r="A6078" t="s">
        <v>69</v>
      </c>
      <c r="B6078" t="s">
        <v>56</v>
      </c>
      <c r="C6078" t="s">
        <v>81</v>
      </c>
      <c r="D6078" t="s">
        <v>11</v>
      </c>
      <c r="E6078" t="s">
        <v>2</v>
      </c>
      <c r="F6078" s="19">
        <v>8.3333333333333329E-2</v>
      </c>
      <c r="G6078" s="25">
        <v>2</v>
      </c>
      <c r="H6078" s="19" t="str">
        <f t="shared" si="108"/>
        <v>Chesapeake Exp Bridge Toward Va Beach Summer Tuesday 2</v>
      </c>
      <c r="I6078" s="12">
        <f>+ChesExp!D9</f>
        <v>60.021468926553659</v>
      </c>
    </row>
    <row r="6079" spans="1:9" x14ac:dyDescent="0.25">
      <c r="A6079" t="s">
        <v>69</v>
      </c>
      <c r="B6079" t="s">
        <v>56</v>
      </c>
      <c r="C6079" t="s">
        <v>81</v>
      </c>
      <c r="D6079" t="s">
        <v>11</v>
      </c>
      <c r="E6079" t="s">
        <v>2</v>
      </c>
      <c r="F6079" s="19">
        <v>0.125</v>
      </c>
      <c r="G6079" s="25">
        <v>3</v>
      </c>
      <c r="H6079" s="19" t="str">
        <f t="shared" si="108"/>
        <v>Chesapeake Exp Bridge Toward Va Beach Summer Tuesday 3</v>
      </c>
      <c r="I6079" s="14">
        <f>+ChesExp!D10</f>
        <v>127.38362966522506</v>
      </c>
    </row>
    <row r="6080" spans="1:9" x14ac:dyDescent="0.25">
      <c r="A6080" t="s">
        <v>69</v>
      </c>
      <c r="B6080" t="s">
        <v>56</v>
      </c>
      <c r="C6080" t="s">
        <v>81</v>
      </c>
      <c r="D6080" t="s">
        <v>11</v>
      </c>
      <c r="E6080" t="s">
        <v>2</v>
      </c>
      <c r="F6080" s="19">
        <v>0.16666666666666699</v>
      </c>
      <c r="G6080" s="25">
        <v>4</v>
      </c>
      <c r="H6080" s="19" t="str">
        <f t="shared" si="108"/>
        <v>Chesapeake Exp Bridge Toward Va Beach Summer Tuesday 4</v>
      </c>
      <c r="I6080" s="12">
        <f>+ChesExp!D11</f>
        <v>509.51003475725975</v>
      </c>
    </row>
    <row r="6081" spans="1:9" x14ac:dyDescent="0.25">
      <c r="A6081" t="s">
        <v>69</v>
      </c>
      <c r="B6081" t="s">
        <v>56</v>
      </c>
      <c r="C6081" t="s">
        <v>81</v>
      </c>
      <c r="D6081" t="s">
        <v>11</v>
      </c>
      <c r="E6081" t="s">
        <v>2</v>
      </c>
      <c r="F6081" s="19">
        <v>0.20833333333333301</v>
      </c>
      <c r="G6081" s="25">
        <v>5</v>
      </c>
      <c r="H6081" s="19" t="str">
        <f t="shared" si="108"/>
        <v>Chesapeake Exp Bridge Toward Va Beach Summer Tuesday 5</v>
      </c>
      <c r="I6081" s="14">
        <f>+ChesExp!D12</f>
        <v>1613.5682984088339</v>
      </c>
    </row>
    <row r="6082" spans="1:9" x14ac:dyDescent="0.25">
      <c r="A6082" t="s">
        <v>69</v>
      </c>
      <c r="B6082" t="s">
        <v>56</v>
      </c>
      <c r="C6082" t="s">
        <v>81</v>
      </c>
      <c r="D6082" t="s">
        <v>11</v>
      </c>
      <c r="E6082" t="s">
        <v>2</v>
      </c>
      <c r="F6082" s="19">
        <v>0.25</v>
      </c>
      <c r="G6082" s="25">
        <v>6</v>
      </c>
      <c r="H6082" s="19" t="str">
        <f t="shared" si="108"/>
        <v>Chesapeake Exp Bridge Toward Va Beach Summer Tuesday 6</v>
      </c>
      <c r="I6082" s="12">
        <f>+ChesExp!D13</f>
        <v>3772.489460446478</v>
      </c>
    </row>
    <row r="6083" spans="1:9" x14ac:dyDescent="0.25">
      <c r="A6083" t="s">
        <v>69</v>
      </c>
      <c r="B6083" t="s">
        <v>56</v>
      </c>
      <c r="C6083" t="s">
        <v>81</v>
      </c>
      <c r="D6083" t="s">
        <v>11</v>
      </c>
      <c r="E6083" t="s">
        <v>2</v>
      </c>
      <c r="F6083" s="19">
        <v>0.29166666666666702</v>
      </c>
      <c r="G6083" s="25">
        <v>7</v>
      </c>
      <c r="H6083" s="19" t="str">
        <f t="shared" si="108"/>
        <v>Chesapeake Exp Bridge Toward Va Beach Summer Tuesday 7</v>
      </c>
      <c r="I6083" s="14">
        <f>+ChesExp!D14</f>
        <v>4184.9844101123599</v>
      </c>
    </row>
    <row r="6084" spans="1:9" x14ac:dyDescent="0.25">
      <c r="A6084" t="s">
        <v>69</v>
      </c>
      <c r="B6084" t="s">
        <v>56</v>
      </c>
      <c r="C6084" t="s">
        <v>81</v>
      </c>
      <c r="D6084" t="s">
        <v>11</v>
      </c>
      <c r="E6084" t="s">
        <v>2</v>
      </c>
      <c r="F6084" s="19">
        <v>0.33333333333333298</v>
      </c>
      <c r="G6084" s="25">
        <v>8</v>
      </c>
      <c r="H6084" s="19" t="str">
        <f t="shared" si="108"/>
        <v>Chesapeake Exp Bridge Toward Va Beach Summer Tuesday 8</v>
      </c>
      <c r="I6084" s="12">
        <f>+ChesExp!D15</f>
        <v>3157.5413241146907</v>
      </c>
    </row>
    <row r="6085" spans="1:9" x14ac:dyDescent="0.25">
      <c r="A6085" t="s">
        <v>69</v>
      </c>
      <c r="B6085" t="s">
        <v>56</v>
      </c>
      <c r="C6085" t="s">
        <v>81</v>
      </c>
      <c r="D6085" t="s">
        <v>11</v>
      </c>
      <c r="E6085" t="s">
        <v>2</v>
      </c>
      <c r="F6085" s="19">
        <v>0.375</v>
      </c>
      <c r="G6085" s="25">
        <v>9</v>
      </c>
      <c r="H6085" s="19" t="str">
        <f t="shared" si="108"/>
        <v>Chesapeake Exp Bridge Toward Va Beach Summer Tuesday 9</v>
      </c>
      <c r="I6085" s="14">
        <f>+ChesExp!D16</f>
        <v>2284.729784980208</v>
      </c>
    </row>
    <row r="6086" spans="1:9" x14ac:dyDescent="0.25">
      <c r="A6086" t="s">
        <v>69</v>
      </c>
      <c r="B6086" t="s">
        <v>56</v>
      </c>
      <c r="C6086" t="s">
        <v>81</v>
      </c>
      <c r="D6086" t="s">
        <v>11</v>
      </c>
      <c r="E6086" t="s">
        <v>2</v>
      </c>
      <c r="F6086" s="19">
        <v>0.41666666666666702</v>
      </c>
      <c r="G6086" s="25">
        <v>10</v>
      </c>
      <c r="H6086" s="19" t="str">
        <f t="shared" si="108"/>
        <v>Chesapeake Exp Bridge Toward Va Beach Summer Tuesday 10</v>
      </c>
      <c r="I6086" s="12">
        <f>+ChesExp!D17</f>
        <v>2004.8263805389131</v>
      </c>
    </row>
    <row r="6087" spans="1:9" x14ac:dyDescent="0.25">
      <c r="A6087" t="s">
        <v>69</v>
      </c>
      <c r="B6087" t="s">
        <v>56</v>
      </c>
      <c r="C6087" t="s">
        <v>81</v>
      </c>
      <c r="D6087" t="s">
        <v>11</v>
      </c>
      <c r="E6087" t="s">
        <v>2</v>
      </c>
      <c r="F6087" s="19">
        <v>0.45833333333333298</v>
      </c>
      <c r="G6087" s="25">
        <v>11</v>
      </c>
      <c r="H6087" s="19" t="str">
        <f t="shared" si="108"/>
        <v>Chesapeake Exp Bridge Toward Va Beach Summer Tuesday 11</v>
      </c>
      <c r="I6087" s="14">
        <f>+ChesExp!D18</f>
        <v>1937.4610457883546</v>
      </c>
    </row>
    <row r="6088" spans="1:9" x14ac:dyDescent="0.25">
      <c r="A6088" t="s">
        <v>69</v>
      </c>
      <c r="B6088" t="s">
        <v>56</v>
      </c>
      <c r="C6088" t="s">
        <v>81</v>
      </c>
      <c r="D6088" t="s">
        <v>11</v>
      </c>
      <c r="E6088" t="s">
        <v>2</v>
      </c>
      <c r="F6088" s="19">
        <v>0.5</v>
      </c>
      <c r="G6088" s="25">
        <v>12</v>
      </c>
      <c r="H6088" s="19" t="str">
        <f t="shared" si="108"/>
        <v>Chesapeake Exp Bridge Toward Va Beach Summer Tuesday 12</v>
      </c>
      <c r="I6088" s="12">
        <f>+ChesExp!D19</f>
        <v>2027.0059895077145</v>
      </c>
    </row>
    <row r="6089" spans="1:9" x14ac:dyDescent="0.25">
      <c r="A6089" t="s">
        <v>69</v>
      </c>
      <c r="B6089" t="s">
        <v>56</v>
      </c>
      <c r="C6089" t="s">
        <v>81</v>
      </c>
      <c r="D6089" t="s">
        <v>11</v>
      </c>
      <c r="E6089" t="s">
        <v>2</v>
      </c>
      <c r="F6089" s="19">
        <v>0.54166666666666696</v>
      </c>
      <c r="G6089" s="25">
        <v>13</v>
      </c>
      <c r="H6089" s="19" t="str">
        <f t="shared" si="108"/>
        <v>Chesapeake Exp Bridge Toward Va Beach Summer Tuesday 13</v>
      </c>
      <c r="I6089" s="14">
        <f>+ChesExp!D20</f>
        <v>1808.5295062810401</v>
      </c>
    </row>
    <row r="6090" spans="1:9" x14ac:dyDescent="0.25">
      <c r="A6090" t="s">
        <v>69</v>
      </c>
      <c r="B6090" t="s">
        <v>56</v>
      </c>
      <c r="C6090" t="s">
        <v>81</v>
      </c>
      <c r="D6090" t="s">
        <v>11</v>
      </c>
      <c r="E6090" t="s">
        <v>2</v>
      </c>
      <c r="F6090" s="19">
        <v>0.58333333333333304</v>
      </c>
      <c r="G6090" s="25">
        <v>14</v>
      </c>
      <c r="H6090" s="19" t="str">
        <f t="shared" si="108"/>
        <v>Chesapeake Exp Bridge Toward Va Beach Summer Tuesday 14</v>
      </c>
      <c r="I6090" s="12">
        <f>+ChesExp!D21</f>
        <v>1732.083315308387</v>
      </c>
    </row>
    <row r="6091" spans="1:9" x14ac:dyDescent="0.25">
      <c r="A6091" t="s">
        <v>69</v>
      </c>
      <c r="B6091" t="s">
        <v>56</v>
      </c>
      <c r="C6091" t="s">
        <v>81</v>
      </c>
      <c r="D6091" t="s">
        <v>11</v>
      </c>
      <c r="E6091" t="s">
        <v>2</v>
      </c>
      <c r="F6091" s="19">
        <v>0.625</v>
      </c>
      <c r="G6091" s="25">
        <v>15</v>
      </c>
      <c r="H6091" s="19" t="str">
        <f t="shared" si="108"/>
        <v>Chesapeake Exp Bridge Toward Va Beach Summer Tuesday 15</v>
      </c>
      <c r="I6091" s="14">
        <f>+ChesExp!D22</f>
        <v>1814.0111623494688</v>
      </c>
    </row>
    <row r="6092" spans="1:9" x14ac:dyDescent="0.25">
      <c r="A6092" t="s">
        <v>69</v>
      </c>
      <c r="B6092" t="s">
        <v>56</v>
      </c>
      <c r="C6092" t="s">
        <v>81</v>
      </c>
      <c r="D6092" t="s">
        <v>11</v>
      </c>
      <c r="E6092" t="s">
        <v>2</v>
      </c>
      <c r="F6092" s="19">
        <v>0.66666666666666696</v>
      </c>
      <c r="G6092" s="25">
        <v>16</v>
      </c>
      <c r="H6092" s="19" t="str">
        <f t="shared" si="108"/>
        <v>Chesapeake Exp Bridge Toward Va Beach Summer Tuesday 16</v>
      </c>
      <c r="I6092" s="12">
        <f>+ChesExp!D23</f>
        <v>1695.040369088812</v>
      </c>
    </row>
    <row r="6093" spans="1:9" x14ac:dyDescent="0.25">
      <c r="A6093" t="s">
        <v>69</v>
      </c>
      <c r="B6093" t="s">
        <v>56</v>
      </c>
      <c r="C6093" t="s">
        <v>81</v>
      </c>
      <c r="D6093" t="s">
        <v>11</v>
      </c>
      <c r="E6093" t="s">
        <v>2</v>
      </c>
      <c r="F6093" s="19">
        <v>0.70833333333333304</v>
      </c>
      <c r="G6093" s="25">
        <v>17</v>
      </c>
      <c r="H6093" s="19" t="str">
        <f t="shared" si="108"/>
        <v>Chesapeake Exp Bridge Toward Va Beach Summer Tuesday 17</v>
      </c>
      <c r="I6093" s="14">
        <f>+ChesExp!D24</f>
        <v>1710.7595284898482</v>
      </c>
    </row>
    <row r="6094" spans="1:9" x14ac:dyDescent="0.25">
      <c r="A6094" t="s">
        <v>69</v>
      </c>
      <c r="B6094" t="s">
        <v>56</v>
      </c>
      <c r="C6094" t="s">
        <v>81</v>
      </c>
      <c r="D6094" t="s">
        <v>11</v>
      </c>
      <c r="E6094" t="s">
        <v>2</v>
      </c>
      <c r="F6094" s="19">
        <v>0.75</v>
      </c>
      <c r="G6094" s="25">
        <v>18</v>
      </c>
      <c r="H6094" s="19" t="str">
        <f t="shared" si="108"/>
        <v>Chesapeake Exp Bridge Toward Va Beach Summer Tuesday 18</v>
      </c>
      <c r="I6094" s="12">
        <f>+ChesExp!D25</f>
        <v>1552.2610216307032</v>
      </c>
    </row>
    <row r="6095" spans="1:9" x14ac:dyDescent="0.25">
      <c r="A6095" t="s">
        <v>69</v>
      </c>
      <c r="B6095" t="s">
        <v>56</v>
      </c>
      <c r="C6095" t="s">
        <v>81</v>
      </c>
      <c r="D6095" t="s">
        <v>11</v>
      </c>
      <c r="E6095" t="s">
        <v>2</v>
      </c>
      <c r="F6095" s="19">
        <v>0.79166666666666696</v>
      </c>
      <c r="G6095" s="25">
        <v>19</v>
      </c>
      <c r="H6095" s="19" t="str">
        <f t="shared" si="108"/>
        <v>Chesapeake Exp Bridge Toward Va Beach Summer Tuesday 19</v>
      </c>
      <c r="I6095" s="14">
        <f>+ChesExp!D26</f>
        <v>875.09200302658712</v>
      </c>
    </row>
    <row r="6096" spans="1:9" x14ac:dyDescent="0.25">
      <c r="A6096" t="s">
        <v>69</v>
      </c>
      <c r="B6096" t="s">
        <v>56</v>
      </c>
      <c r="C6096" t="s">
        <v>81</v>
      </c>
      <c r="D6096" t="s">
        <v>11</v>
      </c>
      <c r="E6096" t="s">
        <v>2</v>
      </c>
      <c r="F6096" s="19">
        <v>0.83333333333333304</v>
      </c>
      <c r="G6096" s="25">
        <v>20</v>
      </c>
      <c r="H6096" s="19" t="str">
        <f t="shared" si="108"/>
        <v>Chesapeake Exp Bridge Toward Va Beach Summer Tuesday 20</v>
      </c>
      <c r="I6096" s="12">
        <f>+ChesExp!D27</f>
        <v>579.64496833216049</v>
      </c>
    </row>
    <row r="6097" spans="1:9" x14ac:dyDescent="0.25">
      <c r="A6097" t="s">
        <v>69</v>
      </c>
      <c r="B6097" t="s">
        <v>56</v>
      </c>
      <c r="C6097" t="s">
        <v>81</v>
      </c>
      <c r="D6097" t="s">
        <v>11</v>
      </c>
      <c r="E6097" t="s">
        <v>2</v>
      </c>
      <c r="F6097" s="19">
        <v>0.875</v>
      </c>
      <c r="G6097" s="25">
        <v>21</v>
      </c>
      <c r="H6097" s="19" t="str">
        <f t="shared" si="108"/>
        <v>Chesapeake Exp Bridge Toward Va Beach Summer Tuesday 21</v>
      </c>
      <c r="I6097" s="14">
        <f>+ChesExp!D28</f>
        <v>430.52605503558817</v>
      </c>
    </row>
    <row r="6098" spans="1:9" x14ac:dyDescent="0.25">
      <c r="A6098" t="s">
        <v>69</v>
      </c>
      <c r="B6098" t="s">
        <v>56</v>
      </c>
      <c r="C6098" t="s">
        <v>81</v>
      </c>
      <c r="D6098" t="s">
        <v>11</v>
      </c>
      <c r="E6098" t="s">
        <v>2</v>
      </c>
      <c r="F6098" s="19">
        <v>0.91666666666666696</v>
      </c>
      <c r="G6098" s="25">
        <v>22</v>
      </c>
      <c r="H6098" s="19" t="str">
        <f t="shared" si="108"/>
        <v>Chesapeake Exp Bridge Toward Va Beach Summer Tuesday 22</v>
      </c>
      <c r="I6098" s="12">
        <f>+ChesExp!D29</f>
        <v>316.7070304871433</v>
      </c>
    </row>
    <row r="6099" spans="1:9" ht="15.75" thickBot="1" x14ac:dyDescent="0.3">
      <c r="A6099" t="s">
        <v>69</v>
      </c>
      <c r="B6099" t="s">
        <v>56</v>
      </c>
      <c r="C6099" t="s">
        <v>81</v>
      </c>
      <c r="D6099" t="s">
        <v>11</v>
      </c>
      <c r="E6099" t="s">
        <v>2</v>
      </c>
      <c r="F6099" s="19">
        <v>0.95833333333333304</v>
      </c>
      <c r="G6099" s="25">
        <v>23</v>
      </c>
      <c r="H6099" s="19" t="str">
        <f t="shared" si="108"/>
        <v>Chesapeake Exp Bridge Toward Va Beach Summer Tuesday 23</v>
      </c>
      <c r="I6099" s="16">
        <f>+ChesExp!D30</f>
        <v>158.08178000323051</v>
      </c>
    </row>
    <row r="6100" spans="1:9" x14ac:dyDescent="0.25">
      <c r="A6100" t="s">
        <v>69</v>
      </c>
      <c r="B6100" t="s">
        <v>56</v>
      </c>
      <c r="C6100" t="s">
        <v>81</v>
      </c>
      <c r="D6100" t="s">
        <v>11</v>
      </c>
      <c r="E6100" t="s">
        <v>3</v>
      </c>
      <c r="F6100" s="19">
        <v>0</v>
      </c>
      <c r="G6100" s="25">
        <v>0</v>
      </c>
      <c r="H6100" s="19" t="str">
        <f t="shared" si="108"/>
        <v>Chesapeake Exp Bridge Toward Va Beach Summer Wednesday 0</v>
      </c>
      <c r="I6100" s="11">
        <f>+ChesExp!E7</f>
        <v>56.3528990694345</v>
      </c>
    </row>
    <row r="6101" spans="1:9" x14ac:dyDescent="0.25">
      <c r="A6101" t="s">
        <v>69</v>
      </c>
      <c r="B6101" t="s">
        <v>56</v>
      </c>
      <c r="C6101" t="s">
        <v>81</v>
      </c>
      <c r="D6101" t="s">
        <v>11</v>
      </c>
      <c r="E6101" t="s">
        <v>3</v>
      </c>
      <c r="F6101" s="19">
        <v>4.1666666666666664E-2</v>
      </c>
      <c r="G6101" s="25">
        <v>1</v>
      </c>
      <c r="H6101" s="19" t="str">
        <f t="shared" si="108"/>
        <v>Chesapeake Exp Bridge Toward Va Beach Summer Wednesday 1</v>
      </c>
      <c r="I6101" s="14">
        <f>+ChesExp!E8</f>
        <v>58.53389385181292</v>
      </c>
    </row>
    <row r="6102" spans="1:9" x14ac:dyDescent="0.25">
      <c r="A6102" t="s">
        <v>69</v>
      </c>
      <c r="B6102" t="s">
        <v>56</v>
      </c>
      <c r="C6102" t="s">
        <v>81</v>
      </c>
      <c r="D6102" t="s">
        <v>11</v>
      </c>
      <c r="E6102" t="s">
        <v>3</v>
      </c>
      <c r="F6102" s="19">
        <v>8.3333333333333329E-2</v>
      </c>
      <c r="G6102" s="25">
        <v>2</v>
      </c>
      <c r="H6102" s="19" t="str">
        <f t="shared" si="108"/>
        <v>Chesapeake Exp Bridge Toward Va Beach Summer Wednesday 2</v>
      </c>
      <c r="I6102" s="11">
        <f>+ChesExp!E9</f>
        <v>39.658207516864763</v>
      </c>
    </row>
    <row r="6103" spans="1:9" x14ac:dyDescent="0.25">
      <c r="A6103" t="s">
        <v>69</v>
      </c>
      <c r="B6103" t="s">
        <v>56</v>
      </c>
      <c r="C6103" t="s">
        <v>81</v>
      </c>
      <c r="D6103" t="s">
        <v>11</v>
      </c>
      <c r="E6103" t="s">
        <v>3</v>
      </c>
      <c r="F6103" s="19">
        <v>0.125</v>
      </c>
      <c r="G6103" s="25">
        <v>3</v>
      </c>
      <c r="H6103" s="19" t="str">
        <f t="shared" si="108"/>
        <v>Chesapeake Exp Bridge Toward Va Beach Summer Wednesday 3</v>
      </c>
      <c r="I6103" s="14">
        <f>+ChesExp!E10</f>
        <v>118.76765441079733</v>
      </c>
    </row>
    <row r="6104" spans="1:9" x14ac:dyDescent="0.25">
      <c r="A6104" t="s">
        <v>69</v>
      </c>
      <c r="B6104" t="s">
        <v>56</v>
      </c>
      <c r="C6104" t="s">
        <v>81</v>
      </c>
      <c r="D6104" t="s">
        <v>11</v>
      </c>
      <c r="E6104" t="s">
        <v>3</v>
      </c>
      <c r="F6104" s="19">
        <v>0.16666666666666699</v>
      </c>
      <c r="G6104" s="25">
        <v>4</v>
      </c>
      <c r="H6104" s="19" t="str">
        <f t="shared" si="108"/>
        <v>Chesapeake Exp Bridge Toward Va Beach Summer Wednesday 4</v>
      </c>
      <c r="I6104" s="11">
        <f>+ChesExp!E11</f>
        <v>500.56521195448289</v>
      </c>
    </row>
    <row r="6105" spans="1:9" x14ac:dyDescent="0.25">
      <c r="A6105" t="s">
        <v>69</v>
      </c>
      <c r="B6105" t="s">
        <v>56</v>
      </c>
      <c r="C6105" t="s">
        <v>81</v>
      </c>
      <c r="D6105" t="s">
        <v>11</v>
      </c>
      <c r="E6105" t="s">
        <v>3</v>
      </c>
      <c r="F6105" s="19">
        <v>0.20833333333333301</v>
      </c>
      <c r="G6105" s="25">
        <v>5</v>
      </c>
      <c r="H6105" s="19" t="str">
        <f t="shared" si="108"/>
        <v>Chesapeake Exp Bridge Toward Va Beach Summer Wednesday 5</v>
      </c>
      <c r="I6105" s="14">
        <f>+ChesExp!E12</f>
        <v>1793.977471724244</v>
      </c>
    </row>
    <row r="6106" spans="1:9" x14ac:dyDescent="0.25">
      <c r="A6106" t="s">
        <v>69</v>
      </c>
      <c r="B6106" t="s">
        <v>56</v>
      </c>
      <c r="C6106" t="s">
        <v>81</v>
      </c>
      <c r="D6106" t="s">
        <v>11</v>
      </c>
      <c r="E6106" t="s">
        <v>3</v>
      </c>
      <c r="F6106" s="19">
        <v>0.25</v>
      </c>
      <c r="G6106" s="25">
        <v>6</v>
      </c>
      <c r="H6106" s="19" t="str">
        <f t="shared" si="108"/>
        <v>Chesapeake Exp Bridge Toward Va Beach Summer Wednesday 6</v>
      </c>
      <c r="I6106" s="11">
        <f>+ChesExp!E13</f>
        <v>3793.5130855077828</v>
      </c>
    </row>
    <row r="6107" spans="1:9" x14ac:dyDescent="0.25">
      <c r="A6107" t="s">
        <v>69</v>
      </c>
      <c r="B6107" t="s">
        <v>56</v>
      </c>
      <c r="C6107" t="s">
        <v>81</v>
      </c>
      <c r="D6107" t="s">
        <v>11</v>
      </c>
      <c r="E6107" t="s">
        <v>3</v>
      </c>
      <c r="F6107" s="19">
        <v>0.29166666666666702</v>
      </c>
      <c r="G6107" s="25">
        <v>7</v>
      </c>
      <c r="H6107" s="19" t="str">
        <f t="shared" si="108"/>
        <v>Chesapeake Exp Bridge Toward Va Beach Summer Wednesday 7</v>
      </c>
      <c r="I6107" s="14">
        <f>+ChesExp!E14</f>
        <v>4634.6378265002631</v>
      </c>
    </row>
    <row r="6108" spans="1:9" x14ac:dyDescent="0.25">
      <c r="A6108" t="s">
        <v>69</v>
      </c>
      <c r="B6108" t="s">
        <v>56</v>
      </c>
      <c r="C6108" t="s">
        <v>81</v>
      </c>
      <c r="D6108" t="s">
        <v>11</v>
      </c>
      <c r="E6108" t="s">
        <v>3</v>
      </c>
      <c r="F6108" s="19">
        <v>0.33333333333333298</v>
      </c>
      <c r="G6108" s="25">
        <v>8</v>
      </c>
      <c r="H6108" s="19" t="str">
        <f t="shared" si="108"/>
        <v>Chesapeake Exp Bridge Toward Va Beach Summer Wednesday 8</v>
      </c>
      <c r="I6108" s="11">
        <f>+ChesExp!E15</f>
        <v>3779.964977027943</v>
      </c>
    </row>
    <row r="6109" spans="1:9" x14ac:dyDescent="0.25">
      <c r="A6109" t="s">
        <v>69</v>
      </c>
      <c r="B6109" t="s">
        <v>56</v>
      </c>
      <c r="C6109" t="s">
        <v>81</v>
      </c>
      <c r="D6109" t="s">
        <v>11</v>
      </c>
      <c r="E6109" t="s">
        <v>3</v>
      </c>
      <c r="F6109" s="19">
        <v>0.375</v>
      </c>
      <c r="G6109" s="25">
        <v>9</v>
      </c>
      <c r="H6109" s="19" t="str">
        <f t="shared" si="108"/>
        <v>Chesapeake Exp Bridge Toward Va Beach Summer Wednesday 9</v>
      </c>
      <c r="I6109" s="14">
        <f>+ChesExp!E16</f>
        <v>2238.4333717004033</v>
      </c>
    </row>
    <row r="6110" spans="1:9" x14ac:dyDescent="0.25">
      <c r="A6110" t="s">
        <v>69</v>
      </c>
      <c r="B6110" t="s">
        <v>56</v>
      </c>
      <c r="C6110" t="s">
        <v>81</v>
      </c>
      <c r="D6110" t="s">
        <v>11</v>
      </c>
      <c r="E6110" t="s">
        <v>3</v>
      </c>
      <c r="F6110" s="19">
        <v>0.41666666666666702</v>
      </c>
      <c r="G6110" s="25">
        <v>10</v>
      </c>
      <c r="H6110" s="19" t="str">
        <f t="shared" si="108"/>
        <v>Chesapeake Exp Bridge Toward Va Beach Summer Wednesday 10</v>
      </c>
      <c r="I6110" s="11">
        <f>+ChesExp!E17</f>
        <v>2004.4569365889545</v>
      </c>
    </row>
    <row r="6111" spans="1:9" x14ac:dyDescent="0.25">
      <c r="A6111" t="s">
        <v>69</v>
      </c>
      <c r="B6111" t="s">
        <v>56</v>
      </c>
      <c r="C6111" t="s">
        <v>81</v>
      </c>
      <c r="D6111" t="s">
        <v>11</v>
      </c>
      <c r="E6111" t="s">
        <v>3</v>
      </c>
      <c r="F6111" s="19">
        <v>0.45833333333333298</v>
      </c>
      <c r="G6111" s="25">
        <v>11</v>
      </c>
      <c r="H6111" s="19" t="str">
        <f t="shared" si="108"/>
        <v>Chesapeake Exp Bridge Toward Va Beach Summer Wednesday 11</v>
      </c>
      <c r="I6111" s="14">
        <f>+ChesExp!E18</f>
        <v>1882.3947180363523</v>
      </c>
    </row>
    <row r="6112" spans="1:9" x14ac:dyDescent="0.25">
      <c r="A6112" t="s">
        <v>69</v>
      </c>
      <c r="B6112" t="s">
        <v>56</v>
      </c>
      <c r="C6112" t="s">
        <v>81</v>
      </c>
      <c r="D6112" t="s">
        <v>11</v>
      </c>
      <c r="E6112" t="s">
        <v>3</v>
      </c>
      <c r="F6112" s="19">
        <v>0.5</v>
      </c>
      <c r="G6112" s="25">
        <v>12</v>
      </c>
      <c r="H6112" s="19" t="str">
        <f t="shared" si="108"/>
        <v>Chesapeake Exp Bridge Toward Va Beach Summer Wednesday 12</v>
      </c>
      <c r="I6112" s="11">
        <f>+ChesExp!E19</f>
        <v>1727.5285241185979</v>
      </c>
    </row>
    <row r="6113" spans="1:9" x14ac:dyDescent="0.25">
      <c r="A6113" t="s">
        <v>69</v>
      </c>
      <c r="B6113" t="s">
        <v>56</v>
      </c>
      <c r="C6113" t="s">
        <v>81</v>
      </c>
      <c r="D6113" t="s">
        <v>11</v>
      </c>
      <c r="E6113" t="s">
        <v>3</v>
      </c>
      <c r="F6113" s="19">
        <v>0.54166666666666696</v>
      </c>
      <c r="G6113" s="25">
        <v>13</v>
      </c>
      <c r="H6113" s="19" t="str">
        <f t="shared" si="108"/>
        <v>Chesapeake Exp Bridge Toward Va Beach Summer Wednesday 13</v>
      </c>
      <c r="I6113" s="14">
        <f>+ChesExp!E20</f>
        <v>1690.2739297139096</v>
      </c>
    </row>
    <row r="6114" spans="1:9" x14ac:dyDescent="0.25">
      <c r="A6114" t="s">
        <v>69</v>
      </c>
      <c r="B6114" t="s">
        <v>56</v>
      </c>
      <c r="C6114" t="s">
        <v>81</v>
      </c>
      <c r="D6114" t="s">
        <v>11</v>
      </c>
      <c r="E6114" t="s">
        <v>3</v>
      </c>
      <c r="F6114" s="19">
        <v>0.58333333333333304</v>
      </c>
      <c r="G6114" s="25">
        <v>14</v>
      </c>
      <c r="H6114" s="19" t="str">
        <f t="shared" si="108"/>
        <v>Chesapeake Exp Bridge Toward Va Beach Summer Wednesday 14</v>
      </c>
      <c r="I6114" s="11">
        <f>+ChesExp!E21</f>
        <v>1690.3112462074391</v>
      </c>
    </row>
    <row r="6115" spans="1:9" x14ac:dyDescent="0.25">
      <c r="A6115" t="s">
        <v>69</v>
      </c>
      <c r="B6115" t="s">
        <v>56</v>
      </c>
      <c r="C6115" t="s">
        <v>81</v>
      </c>
      <c r="D6115" t="s">
        <v>11</v>
      </c>
      <c r="E6115" t="s">
        <v>3</v>
      </c>
      <c r="F6115" s="19">
        <v>0.625</v>
      </c>
      <c r="G6115" s="25">
        <v>15</v>
      </c>
      <c r="H6115" s="19" t="str">
        <f t="shared" si="108"/>
        <v>Chesapeake Exp Bridge Toward Va Beach Summer Wednesday 15</v>
      </c>
      <c r="I6115" s="14">
        <f>+ChesExp!E22</f>
        <v>1793.8163747687292</v>
      </c>
    </row>
    <row r="6116" spans="1:9" x14ac:dyDescent="0.25">
      <c r="A6116" t="s">
        <v>69</v>
      </c>
      <c r="B6116" t="s">
        <v>56</v>
      </c>
      <c r="C6116" t="s">
        <v>81</v>
      </c>
      <c r="D6116" t="s">
        <v>11</v>
      </c>
      <c r="E6116" t="s">
        <v>3</v>
      </c>
      <c r="F6116" s="19">
        <v>0.66666666666666696</v>
      </c>
      <c r="G6116" s="25">
        <v>16</v>
      </c>
      <c r="H6116" s="19" t="str">
        <f t="shared" si="108"/>
        <v>Chesapeake Exp Bridge Toward Va Beach Summer Wednesday 16</v>
      </c>
      <c r="I6116" s="11">
        <f>+ChesExp!E23</f>
        <v>1956.5482342508215</v>
      </c>
    </row>
    <row r="6117" spans="1:9" x14ac:dyDescent="0.25">
      <c r="A6117" t="s">
        <v>69</v>
      </c>
      <c r="B6117" t="s">
        <v>56</v>
      </c>
      <c r="C6117" t="s">
        <v>81</v>
      </c>
      <c r="D6117" t="s">
        <v>11</v>
      </c>
      <c r="E6117" t="s">
        <v>3</v>
      </c>
      <c r="F6117" s="19">
        <v>0.70833333333333304</v>
      </c>
      <c r="G6117" s="25">
        <v>17</v>
      </c>
      <c r="H6117" s="19" t="str">
        <f t="shared" ref="H6117:H6180" si="109">+CONCATENATE(A6117," ",C6117," ",D6117," ",E6117," ",G6117)</f>
        <v>Chesapeake Exp Bridge Toward Va Beach Summer Wednesday 17</v>
      </c>
      <c r="I6117" s="14">
        <f>+ChesExp!E24</f>
        <v>1922.1554890964283</v>
      </c>
    </row>
    <row r="6118" spans="1:9" x14ac:dyDescent="0.25">
      <c r="A6118" t="s">
        <v>69</v>
      </c>
      <c r="B6118" t="s">
        <v>56</v>
      </c>
      <c r="C6118" t="s">
        <v>81</v>
      </c>
      <c r="D6118" t="s">
        <v>11</v>
      </c>
      <c r="E6118" t="s">
        <v>3</v>
      </c>
      <c r="F6118" s="19">
        <v>0.75</v>
      </c>
      <c r="G6118" s="25">
        <v>18</v>
      </c>
      <c r="H6118" s="19" t="str">
        <f t="shared" si="109"/>
        <v>Chesapeake Exp Bridge Toward Va Beach Summer Wednesday 18</v>
      </c>
      <c r="I6118" s="11">
        <f>+ChesExp!E25</f>
        <v>1703.3884850397317</v>
      </c>
    </row>
    <row r="6119" spans="1:9" x14ac:dyDescent="0.25">
      <c r="A6119" t="s">
        <v>69</v>
      </c>
      <c r="B6119" t="s">
        <v>56</v>
      </c>
      <c r="C6119" t="s">
        <v>81</v>
      </c>
      <c r="D6119" t="s">
        <v>11</v>
      </c>
      <c r="E6119" t="s">
        <v>3</v>
      </c>
      <c r="F6119" s="19">
        <v>0.79166666666666696</v>
      </c>
      <c r="G6119" s="25">
        <v>19</v>
      </c>
      <c r="H6119" s="19" t="str">
        <f t="shared" si="109"/>
        <v>Chesapeake Exp Bridge Toward Va Beach Summer Wednesday 19</v>
      </c>
      <c r="I6119" s="14">
        <f>+ChesExp!E26</f>
        <v>896.81242017879936</v>
      </c>
    </row>
    <row r="6120" spans="1:9" x14ac:dyDescent="0.25">
      <c r="A6120" t="s">
        <v>69</v>
      </c>
      <c r="B6120" t="s">
        <v>56</v>
      </c>
      <c r="C6120" t="s">
        <v>81</v>
      </c>
      <c r="D6120" t="s">
        <v>11</v>
      </c>
      <c r="E6120" t="s">
        <v>3</v>
      </c>
      <c r="F6120" s="19">
        <v>0.83333333333333304</v>
      </c>
      <c r="G6120" s="25">
        <v>20</v>
      </c>
      <c r="H6120" s="19" t="str">
        <f t="shared" si="109"/>
        <v>Chesapeake Exp Bridge Toward Va Beach Summer Wednesday 20</v>
      </c>
      <c r="I6120" s="11">
        <f>+ChesExp!E27</f>
        <v>701.50163241789892</v>
      </c>
    </row>
    <row r="6121" spans="1:9" x14ac:dyDescent="0.25">
      <c r="A6121" t="s">
        <v>69</v>
      </c>
      <c r="B6121" t="s">
        <v>56</v>
      </c>
      <c r="C6121" t="s">
        <v>81</v>
      </c>
      <c r="D6121" t="s">
        <v>11</v>
      </c>
      <c r="E6121" t="s">
        <v>3</v>
      </c>
      <c r="F6121" s="19">
        <v>0.875</v>
      </c>
      <c r="G6121" s="25">
        <v>21</v>
      </c>
      <c r="H6121" s="19" t="str">
        <f t="shared" si="109"/>
        <v>Chesapeake Exp Bridge Toward Va Beach Summer Wednesday 21</v>
      </c>
      <c r="I6121" s="14">
        <f>+ChesExp!E28</f>
        <v>478.8700450535722</v>
      </c>
    </row>
    <row r="6122" spans="1:9" x14ac:dyDescent="0.25">
      <c r="A6122" t="s">
        <v>69</v>
      </c>
      <c r="B6122" t="s">
        <v>56</v>
      </c>
      <c r="C6122" t="s">
        <v>81</v>
      </c>
      <c r="D6122" t="s">
        <v>11</v>
      </c>
      <c r="E6122" t="s">
        <v>3</v>
      </c>
      <c r="F6122" s="19">
        <v>0.91666666666666696</v>
      </c>
      <c r="G6122" s="25">
        <v>22</v>
      </c>
      <c r="H6122" s="19" t="str">
        <f t="shared" si="109"/>
        <v>Chesapeake Exp Bridge Toward Va Beach Summer Wednesday 22</v>
      </c>
      <c r="I6122" s="11">
        <f>+ChesExp!E29</f>
        <v>364.4826950845316</v>
      </c>
    </row>
    <row r="6123" spans="1:9" ht="15.75" thickBot="1" x14ac:dyDescent="0.3">
      <c r="A6123" t="s">
        <v>69</v>
      </c>
      <c r="B6123" t="s">
        <v>56</v>
      </c>
      <c r="C6123" t="s">
        <v>81</v>
      </c>
      <c r="D6123" t="s">
        <v>11</v>
      </c>
      <c r="E6123" t="s">
        <v>3</v>
      </c>
      <c r="F6123" s="19">
        <v>0.95833333333333304</v>
      </c>
      <c r="G6123" s="25">
        <v>23</v>
      </c>
      <c r="H6123" s="19" t="str">
        <f t="shared" si="109"/>
        <v>Chesapeake Exp Bridge Toward Va Beach Summer Wednesday 23</v>
      </c>
      <c r="I6123" s="16">
        <f>+ChesExp!E30</f>
        <v>212.54502188416268</v>
      </c>
    </row>
    <row r="6124" spans="1:9" x14ac:dyDescent="0.25">
      <c r="A6124" t="s">
        <v>69</v>
      </c>
      <c r="B6124" t="s">
        <v>56</v>
      </c>
      <c r="C6124" t="s">
        <v>81</v>
      </c>
      <c r="D6124" t="s">
        <v>11</v>
      </c>
      <c r="E6124" t="s">
        <v>4</v>
      </c>
      <c r="F6124" s="19">
        <v>0</v>
      </c>
      <c r="G6124" s="25">
        <v>0</v>
      </c>
      <c r="H6124" s="19" t="str">
        <f t="shared" si="109"/>
        <v>Chesapeake Exp Bridge Toward Va Beach Summer Thursday 0</v>
      </c>
      <c r="I6124" s="11">
        <f>+ChesExp!F7</f>
        <v>119.60104090060533</v>
      </c>
    </row>
    <row r="6125" spans="1:9" x14ac:dyDescent="0.25">
      <c r="A6125" t="s">
        <v>69</v>
      </c>
      <c r="B6125" t="s">
        <v>56</v>
      </c>
      <c r="C6125" t="s">
        <v>81</v>
      </c>
      <c r="D6125" t="s">
        <v>11</v>
      </c>
      <c r="E6125" t="s">
        <v>4</v>
      </c>
      <c r="F6125" s="19">
        <v>4.1666666666666664E-2</v>
      </c>
      <c r="G6125" s="25">
        <v>1</v>
      </c>
      <c r="H6125" s="19" t="str">
        <f t="shared" si="109"/>
        <v>Chesapeake Exp Bridge Toward Va Beach Summer Thursday 1</v>
      </c>
      <c r="I6125" s="14">
        <f>+ChesExp!F8</f>
        <v>39.789415130324215</v>
      </c>
    </row>
    <row r="6126" spans="1:9" x14ac:dyDescent="0.25">
      <c r="A6126" t="s">
        <v>69</v>
      </c>
      <c r="B6126" t="s">
        <v>56</v>
      </c>
      <c r="C6126" t="s">
        <v>81</v>
      </c>
      <c r="D6126" t="s">
        <v>11</v>
      </c>
      <c r="E6126" t="s">
        <v>4</v>
      </c>
      <c r="F6126" s="19">
        <v>8.3333333333333329E-2</v>
      </c>
      <c r="G6126" s="25">
        <v>2</v>
      </c>
      <c r="H6126" s="19" t="str">
        <f t="shared" si="109"/>
        <v>Chesapeake Exp Bridge Toward Va Beach Summer Thursday 2</v>
      </c>
      <c r="I6126" s="11">
        <f>+ChesExp!F9</f>
        <v>59.951020408163266</v>
      </c>
    </row>
    <row r="6127" spans="1:9" x14ac:dyDescent="0.25">
      <c r="A6127" t="s">
        <v>69</v>
      </c>
      <c r="B6127" t="s">
        <v>56</v>
      </c>
      <c r="C6127" t="s">
        <v>81</v>
      </c>
      <c r="D6127" t="s">
        <v>11</v>
      </c>
      <c r="E6127" t="s">
        <v>4</v>
      </c>
      <c r="F6127" s="19">
        <v>0.125</v>
      </c>
      <c r="G6127" s="25">
        <v>3</v>
      </c>
      <c r="H6127" s="19" t="str">
        <f t="shared" si="109"/>
        <v>Chesapeake Exp Bridge Toward Va Beach Summer Thursday 3</v>
      </c>
      <c r="I6127" s="14">
        <f>+ChesExp!F10</f>
        <v>109.72200994881408</v>
      </c>
    </row>
    <row r="6128" spans="1:9" x14ac:dyDescent="0.25">
      <c r="A6128" t="s">
        <v>69</v>
      </c>
      <c r="B6128" t="s">
        <v>56</v>
      </c>
      <c r="C6128" t="s">
        <v>81</v>
      </c>
      <c r="D6128" t="s">
        <v>11</v>
      </c>
      <c r="E6128" t="s">
        <v>4</v>
      </c>
      <c r="F6128" s="19">
        <v>0.16666666666666699</v>
      </c>
      <c r="G6128" s="25">
        <v>4</v>
      </c>
      <c r="H6128" s="19" t="str">
        <f t="shared" si="109"/>
        <v>Chesapeake Exp Bridge Toward Va Beach Summer Thursday 4</v>
      </c>
      <c r="I6128" s="11">
        <f>+ChesExp!F11</f>
        <v>492.09212253287427</v>
      </c>
    </row>
    <row r="6129" spans="1:9" x14ac:dyDescent="0.25">
      <c r="A6129" t="s">
        <v>69</v>
      </c>
      <c r="B6129" t="s">
        <v>56</v>
      </c>
      <c r="C6129" t="s">
        <v>81</v>
      </c>
      <c r="D6129" t="s">
        <v>11</v>
      </c>
      <c r="E6129" t="s">
        <v>4</v>
      </c>
      <c r="F6129" s="19">
        <v>0.20833333333333301</v>
      </c>
      <c r="G6129" s="25">
        <v>5</v>
      </c>
      <c r="H6129" s="19" t="str">
        <f t="shared" si="109"/>
        <v>Chesapeake Exp Bridge Toward Va Beach Summer Thursday 5</v>
      </c>
      <c r="I6129" s="14">
        <f>+ChesExp!F12</f>
        <v>1763.0096112311014</v>
      </c>
    </row>
    <row r="6130" spans="1:9" x14ac:dyDescent="0.25">
      <c r="A6130" t="s">
        <v>69</v>
      </c>
      <c r="B6130" t="s">
        <v>56</v>
      </c>
      <c r="C6130" t="s">
        <v>81</v>
      </c>
      <c r="D6130" t="s">
        <v>11</v>
      </c>
      <c r="E6130" t="s">
        <v>4</v>
      </c>
      <c r="F6130" s="19">
        <v>0.25</v>
      </c>
      <c r="G6130" s="25">
        <v>6</v>
      </c>
      <c r="H6130" s="19" t="str">
        <f t="shared" si="109"/>
        <v>Chesapeake Exp Bridge Toward Va Beach Summer Thursday 6</v>
      </c>
      <c r="I6130" s="11">
        <f>+ChesExp!F13</f>
        <v>3744.0038265306121</v>
      </c>
    </row>
    <row r="6131" spans="1:9" x14ac:dyDescent="0.25">
      <c r="A6131" t="s">
        <v>69</v>
      </c>
      <c r="B6131" t="s">
        <v>56</v>
      </c>
      <c r="C6131" t="s">
        <v>81</v>
      </c>
      <c r="D6131" t="s">
        <v>11</v>
      </c>
      <c r="E6131" t="s">
        <v>4</v>
      </c>
      <c r="F6131" s="19">
        <v>0.29166666666666702</v>
      </c>
      <c r="G6131" s="25">
        <v>7</v>
      </c>
      <c r="H6131" s="19" t="str">
        <f t="shared" si="109"/>
        <v>Chesapeake Exp Bridge Toward Va Beach Summer Thursday 7</v>
      </c>
      <c r="I6131" s="14">
        <f>+ChesExp!F14</f>
        <v>4364.5014755934026</v>
      </c>
    </row>
    <row r="6132" spans="1:9" x14ac:dyDescent="0.25">
      <c r="A6132" t="s">
        <v>69</v>
      </c>
      <c r="B6132" t="s">
        <v>56</v>
      </c>
      <c r="C6132" t="s">
        <v>81</v>
      </c>
      <c r="D6132" t="s">
        <v>11</v>
      </c>
      <c r="E6132" t="s">
        <v>4</v>
      </c>
      <c r="F6132" s="19">
        <v>0.33333333333333298</v>
      </c>
      <c r="G6132" s="25">
        <v>8</v>
      </c>
      <c r="H6132" s="19" t="str">
        <f t="shared" si="109"/>
        <v>Chesapeake Exp Bridge Toward Va Beach Summer Thursday 8</v>
      </c>
      <c r="I6132" s="11">
        <f>+ChesExp!F15</f>
        <v>3358.967530390275</v>
      </c>
    </row>
    <row r="6133" spans="1:9" x14ac:dyDescent="0.25">
      <c r="A6133" t="s">
        <v>69</v>
      </c>
      <c r="B6133" t="s">
        <v>56</v>
      </c>
      <c r="C6133" t="s">
        <v>81</v>
      </c>
      <c r="D6133" t="s">
        <v>11</v>
      </c>
      <c r="E6133" t="s">
        <v>4</v>
      </c>
      <c r="F6133" s="19">
        <v>0.375</v>
      </c>
      <c r="G6133" s="25">
        <v>9</v>
      </c>
      <c r="H6133" s="19" t="str">
        <f t="shared" si="109"/>
        <v>Chesapeake Exp Bridge Toward Va Beach Summer Thursday 9</v>
      </c>
      <c r="I6133" s="14">
        <f>+ChesExp!F16</f>
        <v>2299.2262458480322</v>
      </c>
    </row>
    <row r="6134" spans="1:9" x14ac:dyDescent="0.25">
      <c r="A6134" t="s">
        <v>69</v>
      </c>
      <c r="B6134" t="s">
        <v>56</v>
      </c>
      <c r="C6134" t="s">
        <v>81</v>
      </c>
      <c r="D6134" t="s">
        <v>11</v>
      </c>
      <c r="E6134" t="s">
        <v>4</v>
      </c>
      <c r="F6134" s="19">
        <v>0.41666666666666702</v>
      </c>
      <c r="G6134" s="25">
        <v>10</v>
      </c>
      <c r="H6134" s="19" t="str">
        <f t="shared" si="109"/>
        <v>Chesapeake Exp Bridge Toward Va Beach Summer Thursday 10</v>
      </c>
      <c r="I6134" s="11">
        <f>+ChesExp!F17</f>
        <v>1913.249386753884</v>
      </c>
    </row>
    <row r="6135" spans="1:9" x14ac:dyDescent="0.25">
      <c r="A6135" t="s">
        <v>69</v>
      </c>
      <c r="B6135" t="s">
        <v>56</v>
      </c>
      <c r="C6135" t="s">
        <v>81</v>
      </c>
      <c r="D6135" t="s">
        <v>11</v>
      </c>
      <c r="E6135" t="s">
        <v>4</v>
      </c>
      <c r="F6135" s="19">
        <v>0.45833333333333298</v>
      </c>
      <c r="G6135" s="25">
        <v>11</v>
      </c>
      <c r="H6135" s="19" t="str">
        <f t="shared" si="109"/>
        <v>Chesapeake Exp Bridge Toward Va Beach Summer Thursday 11</v>
      </c>
      <c r="I6135" s="14">
        <f>+ChesExp!F18</f>
        <v>1864.7787126630205</v>
      </c>
    </row>
    <row r="6136" spans="1:9" x14ac:dyDescent="0.25">
      <c r="A6136" t="s">
        <v>69</v>
      </c>
      <c r="B6136" t="s">
        <v>56</v>
      </c>
      <c r="C6136" t="s">
        <v>81</v>
      </c>
      <c r="D6136" t="s">
        <v>11</v>
      </c>
      <c r="E6136" t="s">
        <v>4</v>
      </c>
      <c r="F6136" s="19">
        <v>0.5</v>
      </c>
      <c r="G6136" s="25">
        <v>12</v>
      </c>
      <c r="H6136" s="19" t="str">
        <f t="shared" si="109"/>
        <v>Chesapeake Exp Bridge Toward Va Beach Summer Thursday 12</v>
      </c>
      <c r="I6136" s="11">
        <f>+ChesExp!F19</f>
        <v>1823.1895468488701</v>
      </c>
    </row>
    <row r="6137" spans="1:9" x14ac:dyDescent="0.25">
      <c r="A6137" t="s">
        <v>69</v>
      </c>
      <c r="B6137" t="s">
        <v>56</v>
      </c>
      <c r="C6137" t="s">
        <v>81</v>
      </c>
      <c r="D6137" t="s">
        <v>11</v>
      </c>
      <c r="E6137" t="s">
        <v>4</v>
      </c>
      <c r="F6137" s="19">
        <v>0.54166666666666696</v>
      </c>
      <c r="G6137" s="25">
        <v>13</v>
      </c>
      <c r="H6137" s="19" t="str">
        <f t="shared" si="109"/>
        <v>Chesapeake Exp Bridge Toward Va Beach Summer Thursday 13</v>
      </c>
      <c r="I6137" s="14">
        <f>+ChesExp!F20</f>
        <v>1653.0247528513339</v>
      </c>
    </row>
    <row r="6138" spans="1:9" x14ac:dyDescent="0.25">
      <c r="A6138" t="s">
        <v>69</v>
      </c>
      <c r="B6138" t="s">
        <v>56</v>
      </c>
      <c r="C6138" t="s">
        <v>81</v>
      </c>
      <c r="D6138" t="s">
        <v>11</v>
      </c>
      <c r="E6138" t="s">
        <v>4</v>
      </c>
      <c r="F6138" s="19">
        <v>0.58333333333333304</v>
      </c>
      <c r="G6138" s="25">
        <v>14</v>
      </c>
      <c r="H6138" s="19" t="str">
        <f t="shared" si="109"/>
        <v>Chesapeake Exp Bridge Toward Va Beach Summer Thursday 14</v>
      </c>
      <c r="I6138" s="11">
        <f>+ChesExp!F21</f>
        <v>1595.2958599070369</v>
      </c>
    </row>
    <row r="6139" spans="1:9" x14ac:dyDescent="0.25">
      <c r="A6139" t="s">
        <v>69</v>
      </c>
      <c r="B6139" t="s">
        <v>56</v>
      </c>
      <c r="C6139" t="s">
        <v>81</v>
      </c>
      <c r="D6139" t="s">
        <v>11</v>
      </c>
      <c r="E6139" t="s">
        <v>4</v>
      </c>
      <c r="F6139" s="19">
        <v>0.625</v>
      </c>
      <c r="G6139" s="25">
        <v>15</v>
      </c>
      <c r="H6139" s="19" t="str">
        <f t="shared" si="109"/>
        <v>Chesapeake Exp Bridge Toward Va Beach Summer Thursday 15</v>
      </c>
      <c r="I6139" s="14">
        <f>+ChesExp!F22</f>
        <v>1536.2919847930775</v>
      </c>
    </row>
    <row r="6140" spans="1:9" x14ac:dyDescent="0.25">
      <c r="A6140" t="s">
        <v>69</v>
      </c>
      <c r="B6140" t="s">
        <v>56</v>
      </c>
      <c r="C6140" t="s">
        <v>81</v>
      </c>
      <c r="D6140" t="s">
        <v>11</v>
      </c>
      <c r="E6140" t="s">
        <v>4</v>
      </c>
      <c r="F6140" s="19">
        <v>0.66666666666666696</v>
      </c>
      <c r="G6140" s="25">
        <v>16</v>
      </c>
      <c r="H6140" s="19" t="str">
        <f t="shared" si="109"/>
        <v>Chesapeake Exp Bridge Toward Va Beach Summer Thursday 16</v>
      </c>
      <c r="I6140" s="11">
        <f>+ChesExp!F23</f>
        <v>1634.591949307212</v>
      </c>
    </row>
    <row r="6141" spans="1:9" x14ac:dyDescent="0.25">
      <c r="A6141" t="s">
        <v>69</v>
      </c>
      <c r="B6141" t="s">
        <v>56</v>
      </c>
      <c r="C6141" t="s">
        <v>81</v>
      </c>
      <c r="D6141" t="s">
        <v>11</v>
      </c>
      <c r="E6141" t="s">
        <v>4</v>
      </c>
      <c r="F6141" s="19">
        <v>0.70833333333333304</v>
      </c>
      <c r="G6141" s="25">
        <v>17</v>
      </c>
      <c r="H6141" s="19" t="str">
        <f t="shared" si="109"/>
        <v>Chesapeake Exp Bridge Toward Va Beach Summer Thursday 17</v>
      </c>
      <c r="I6141" s="14">
        <f>+ChesExp!F24</f>
        <v>1755.1347315123483</v>
      </c>
    </row>
    <row r="6142" spans="1:9" x14ac:dyDescent="0.25">
      <c r="A6142" t="s">
        <v>69</v>
      </c>
      <c r="B6142" t="s">
        <v>56</v>
      </c>
      <c r="C6142" t="s">
        <v>81</v>
      </c>
      <c r="D6142" t="s">
        <v>11</v>
      </c>
      <c r="E6142" t="s">
        <v>4</v>
      </c>
      <c r="F6142" s="19">
        <v>0.75</v>
      </c>
      <c r="G6142" s="25">
        <v>18</v>
      </c>
      <c r="H6142" s="19" t="str">
        <f t="shared" si="109"/>
        <v>Chesapeake Exp Bridge Toward Va Beach Summer Thursday 18</v>
      </c>
      <c r="I6142" s="11">
        <f>+ChesExp!F25</f>
        <v>1403.8069576778196</v>
      </c>
    </row>
    <row r="6143" spans="1:9" x14ac:dyDescent="0.25">
      <c r="A6143" t="s">
        <v>69</v>
      </c>
      <c r="B6143" t="s">
        <v>56</v>
      </c>
      <c r="C6143" t="s">
        <v>81</v>
      </c>
      <c r="D6143" t="s">
        <v>11</v>
      </c>
      <c r="E6143" t="s">
        <v>4</v>
      </c>
      <c r="F6143" s="19">
        <v>0.79166666666666696</v>
      </c>
      <c r="G6143" s="25">
        <v>19</v>
      </c>
      <c r="H6143" s="19" t="str">
        <f t="shared" si="109"/>
        <v>Chesapeake Exp Bridge Toward Va Beach Summer Thursday 19</v>
      </c>
      <c r="I6143" s="14">
        <f>+ChesExp!F26</f>
        <v>1011.8894833384285</v>
      </c>
    </row>
    <row r="6144" spans="1:9" x14ac:dyDescent="0.25">
      <c r="A6144" t="s">
        <v>69</v>
      </c>
      <c r="B6144" t="s">
        <v>56</v>
      </c>
      <c r="C6144" t="s">
        <v>81</v>
      </c>
      <c r="D6144" t="s">
        <v>11</v>
      </c>
      <c r="E6144" t="s">
        <v>4</v>
      </c>
      <c r="F6144" s="19">
        <v>0.83333333333333304</v>
      </c>
      <c r="G6144" s="25">
        <v>20</v>
      </c>
      <c r="H6144" s="19" t="str">
        <f t="shared" si="109"/>
        <v>Chesapeake Exp Bridge Toward Va Beach Summer Thursday 20</v>
      </c>
      <c r="I6144" s="11">
        <f>+ChesExp!F27</f>
        <v>704.15881599211662</v>
      </c>
    </row>
    <row r="6145" spans="1:9" x14ac:dyDescent="0.25">
      <c r="A6145" t="s">
        <v>69</v>
      </c>
      <c r="B6145" t="s">
        <v>56</v>
      </c>
      <c r="C6145" t="s">
        <v>81</v>
      </c>
      <c r="D6145" t="s">
        <v>11</v>
      </c>
      <c r="E6145" t="s">
        <v>4</v>
      </c>
      <c r="F6145" s="19">
        <v>0.875</v>
      </c>
      <c r="G6145" s="25">
        <v>21</v>
      </c>
      <c r="H6145" s="19" t="str">
        <f t="shared" si="109"/>
        <v>Chesapeake Exp Bridge Toward Va Beach Summer Thursday 21</v>
      </c>
      <c r="I6145" s="14">
        <f>+ChesExp!F28</f>
        <v>477.76428898742211</v>
      </c>
    </row>
    <row r="6146" spans="1:9" x14ac:dyDescent="0.25">
      <c r="A6146" t="s">
        <v>69</v>
      </c>
      <c r="B6146" t="s">
        <v>56</v>
      </c>
      <c r="C6146" t="s">
        <v>81</v>
      </c>
      <c r="D6146" t="s">
        <v>11</v>
      </c>
      <c r="E6146" t="s">
        <v>4</v>
      </c>
      <c r="F6146" s="19">
        <v>0.91666666666666696</v>
      </c>
      <c r="G6146" s="25">
        <v>22</v>
      </c>
      <c r="H6146" s="19" t="str">
        <f t="shared" si="109"/>
        <v>Chesapeake Exp Bridge Toward Va Beach Summer Thursday 22</v>
      </c>
      <c r="I6146" s="11">
        <f>+ChesExp!F29</f>
        <v>340.70177322300759</v>
      </c>
    </row>
    <row r="6147" spans="1:9" ht="15.75" thickBot="1" x14ac:dyDescent="0.3">
      <c r="A6147" t="s">
        <v>69</v>
      </c>
      <c r="B6147" t="s">
        <v>56</v>
      </c>
      <c r="C6147" t="s">
        <v>81</v>
      </c>
      <c r="D6147" t="s">
        <v>11</v>
      </c>
      <c r="E6147" t="s">
        <v>4</v>
      </c>
      <c r="F6147" s="19">
        <v>0.95833333333333304</v>
      </c>
      <c r="G6147" s="25">
        <v>23</v>
      </c>
      <c r="H6147" s="19" t="str">
        <f t="shared" si="109"/>
        <v>Chesapeake Exp Bridge Toward Va Beach Summer Thursday 23</v>
      </c>
      <c r="I6147" s="16">
        <f>+ChesExp!F30</f>
        <v>230.36902682856396</v>
      </c>
    </row>
    <row r="6148" spans="1:9" x14ac:dyDescent="0.25">
      <c r="A6148" t="s">
        <v>69</v>
      </c>
      <c r="B6148" t="s">
        <v>56</v>
      </c>
      <c r="C6148" t="s">
        <v>81</v>
      </c>
      <c r="D6148" t="s">
        <v>11</v>
      </c>
      <c r="E6148" t="s">
        <v>5</v>
      </c>
      <c r="F6148" s="19">
        <v>0</v>
      </c>
      <c r="G6148" s="25">
        <v>0</v>
      </c>
      <c r="H6148" s="19" t="str">
        <f t="shared" si="109"/>
        <v>Chesapeake Exp Bridge Toward Va Beach Summer Friday 0</v>
      </c>
      <c r="I6148" s="11">
        <f>+ChesExp!G7</f>
        <v>152.17453907076765</v>
      </c>
    </row>
    <row r="6149" spans="1:9" x14ac:dyDescent="0.25">
      <c r="A6149" t="s">
        <v>69</v>
      </c>
      <c r="B6149" t="s">
        <v>56</v>
      </c>
      <c r="C6149" t="s">
        <v>81</v>
      </c>
      <c r="D6149" t="s">
        <v>11</v>
      </c>
      <c r="E6149" t="s">
        <v>5</v>
      </c>
      <c r="F6149" s="19">
        <v>4.1666666666666664E-2</v>
      </c>
      <c r="G6149" s="25">
        <v>1</v>
      </c>
      <c r="H6149" s="19" t="str">
        <f t="shared" si="109"/>
        <v>Chesapeake Exp Bridge Toward Va Beach Summer Friday 1</v>
      </c>
      <c r="I6149" s="14">
        <f>+ChesExp!G8</f>
        <v>95.959459252281007</v>
      </c>
    </row>
    <row r="6150" spans="1:9" x14ac:dyDescent="0.25">
      <c r="A6150" t="s">
        <v>69</v>
      </c>
      <c r="B6150" t="s">
        <v>56</v>
      </c>
      <c r="C6150" t="s">
        <v>81</v>
      </c>
      <c r="D6150" t="s">
        <v>11</v>
      </c>
      <c r="E6150" t="s">
        <v>5</v>
      </c>
      <c r="F6150" s="19">
        <v>8.3333333333333329E-2</v>
      </c>
      <c r="G6150" s="25">
        <v>2</v>
      </c>
      <c r="H6150" s="19" t="str">
        <f t="shared" si="109"/>
        <v>Chesapeake Exp Bridge Toward Va Beach Summer Friday 2</v>
      </c>
      <c r="I6150" s="11">
        <f>+ChesExp!G9</f>
        <v>108.13850801141481</v>
      </c>
    </row>
    <row r="6151" spans="1:9" x14ac:dyDescent="0.25">
      <c r="A6151" t="s">
        <v>69</v>
      </c>
      <c r="B6151" t="s">
        <v>56</v>
      </c>
      <c r="C6151" t="s">
        <v>81</v>
      </c>
      <c r="D6151" t="s">
        <v>11</v>
      </c>
      <c r="E6151" t="s">
        <v>5</v>
      </c>
      <c r="F6151" s="19">
        <v>0.125</v>
      </c>
      <c r="G6151" s="25">
        <v>3</v>
      </c>
      <c r="H6151" s="19" t="str">
        <f t="shared" si="109"/>
        <v>Chesapeake Exp Bridge Toward Va Beach Summer Friday 3</v>
      </c>
      <c r="I6151" s="14">
        <f>+ChesExp!G10</f>
        <v>205.83617823939466</v>
      </c>
    </row>
    <row r="6152" spans="1:9" x14ac:dyDescent="0.25">
      <c r="A6152" t="s">
        <v>69</v>
      </c>
      <c r="B6152" t="s">
        <v>56</v>
      </c>
      <c r="C6152" t="s">
        <v>81</v>
      </c>
      <c r="D6152" t="s">
        <v>11</v>
      </c>
      <c r="E6152" t="s">
        <v>5</v>
      </c>
      <c r="F6152" s="19">
        <v>0.16666666666666699</v>
      </c>
      <c r="G6152" s="25">
        <v>4</v>
      </c>
      <c r="H6152" s="19" t="str">
        <f t="shared" si="109"/>
        <v>Chesapeake Exp Bridge Toward Va Beach Summer Friday 4</v>
      </c>
      <c r="I6152" s="11">
        <f>+ChesExp!G11</f>
        <v>645.32983045037952</v>
      </c>
    </row>
    <row r="6153" spans="1:9" x14ac:dyDescent="0.25">
      <c r="A6153" t="s">
        <v>69</v>
      </c>
      <c r="B6153" t="s">
        <v>56</v>
      </c>
      <c r="C6153" t="s">
        <v>81</v>
      </c>
      <c r="D6153" t="s">
        <v>11</v>
      </c>
      <c r="E6153" t="s">
        <v>5</v>
      </c>
      <c r="F6153" s="19">
        <v>0.20833333333333301</v>
      </c>
      <c r="G6153" s="25">
        <v>5</v>
      </c>
      <c r="H6153" s="19" t="str">
        <f t="shared" si="109"/>
        <v>Chesapeake Exp Bridge Toward Va Beach Summer Friday 5</v>
      </c>
      <c r="I6153" s="14">
        <f>+ChesExp!G12</f>
        <v>1675.0165441488762</v>
      </c>
    </row>
    <row r="6154" spans="1:9" x14ac:dyDescent="0.25">
      <c r="A6154" t="s">
        <v>69</v>
      </c>
      <c r="B6154" t="s">
        <v>56</v>
      </c>
      <c r="C6154" t="s">
        <v>81</v>
      </c>
      <c r="D6154" t="s">
        <v>11</v>
      </c>
      <c r="E6154" t="s">
        <v>5</v>
      </c>
      <c r="F6154" s="19">
        <v>0.25</v>
      </c>
      <c r="G6154" s="25">
        <v>6</v>
      </c>
      <c r="H6154" s="19" t="str">
        <f t="shared" si="109"/>
        <v>Chesapeake Exp Bridge Toward Va Beach Summer Friday 6</v>
      </c>
      <c r="I6154" s="11">
        <f>+ChesExp!G13</f>
        <v>3531.3552954841093</v>
      </c>
    </row>
    <row r="6155" spans="1:9" x14ac:dyDescent="0.25">
      <c r="A6155" t="s">
        <v>69</v>
      </c>
      <c r="B6155" t="s">
        <v>56</v>
      </c>
      <c r="C6155" t="s">
        <v>81</v>
      </c>
      <c r="D6155" t="s">
        <v>11</v>
      </c>
      <c r="E6155" t="s">
        <v>5</v>
      </c>
      <c r="F6155" s="19">
        <v>0.29166666666666702</v>
      </c>
      <c r="G6155" s="25">
        <v>7</v>
      </c>
      <c r="H6155" s="19" t="str">
        <f t="shared" si="109"/>
        <v>Chesapeake Exp Bridge Toward Va Beach Summer Friday 7</v>
      </c>
      <c r="I6155" s="14">
        <f>+ChesExp!G14</f>
        <v>4205.6546328822269</v>
      </c>
    </row>
    <row r="6156" spans="1:9" x14ac:dyDescent="0.25">
      <c r="A6156" t="s">
        <v>69</v>
      </c>
      <c r="B6156" t="s">
        <v>56</v>
      </c>
      <c r="C6156" t="s">
        <v>81</v>
      </c>
      <c r="D6156" t="s">
        <v>11</v>
      </c>
      <c r="E6156" t="s">
        <v>5</v>
      </c>
      <c r="F6156" s="19">
        <v>0.33333333333333298</v>
      </c>
      <c r="G6156" s="25">
        <v>8</v>
      </c>
      <c r="H6156" s="19" t="str">
        <f t="shared" si="109"/>
        <v>Chesapeake Exp Bridge Toward Va Beach Summer Friday 8</v>
      </c>
      <c r="I6156" s="11">
        <f>+ChesExp!G15</f>
        <v>3407.7978409101866</v>
      </c>
    </row>
    <row r="6157" spans="1:9" x14ac:dyDescent="0.25">
      <c r="A6157" t="s">
        <v>69</v>
      </c>
      <c r="B6157" t="s">
        <v>56</v>
      </c>
      <c r="C6157" t="s">
        <v>81</v>
      </c>
      <c r="D6157" t="s">
        <v>11</v>
      </c>
      <c r="E6157" t="s">
        <v>5</v>
      </c>
      <c r="F6157" s="19">
        <v>0.375</v>
      </c>
      <c r="G6157" s="25">
        <v>9</v>
      </c>
      <c r="H6157" s="19" t="str">
        <f t="shared" si="109"/>
        <v>Chesapeake Exp Bridge Toward Va Beach Summer Friday 9</v>
      </c>
      <c r="I6157" s="14">
        <f>+ChesExp!G16</f>
        <v>2375.922113619511</v>
      </c>
    </row>
    <row r="6158" spans="1:9" x14ac:dyDescent="0.25">
      <c r="A6158" t="s">
        <v>69</v>
      </c>
      <c r="B6158" t="s">
        <v>56</v>
      </c>
      <c r="C6158" t="s">
        <v>81</v>
      </c>
      <c r="D6158" t="s">
        <v>11</v>
      </c>
      <c r="E6158" t="s">
        <v>5</v>
      </c>
      <c r="F6158" s="19">
        <v>0.41666666666666702</v>
      </c>
      <c r="G6158" s="25">
        <v>10</v>
      </c>
      <c r="H6158" s="19" t="str">
        <f t="shared" si="109"/>
        <v>Chesapeake Exp Bridge Toward Va Beach Summer Friday 10</v>
      </c>
      <c r="I6158" s="11">
        <f>+ChesExp!G17</f>
        <v>2260.1775299238025</v>
      </c>
    </row>
    <row r="6159" spans="1:9" x14ac:dyDescent="0.25">
      <c r="A6159" t="s">
        <v>69</v>
      </c>
      <c r="B6159" t="s">
        <v>56</v>
      </c>
      <c r="C6159" t="s">
        <v>81</v>
      </c>
      <c r="D6159" t="s">
        <v>11</v>
      </c>
      <c r="E6159" t="s">
        <v>5</v>
      </c>
      <c r="F6159" s="19">
        <v>0.45833333333333298</v>
      </c>
      <c r="G6159" s="25">
        <v>11</v>
      </c>
      <c r="H6159" s="19" t="str">
        <f t="shared" si="109"/>
        <v>Chesapeake Exp Bridge Toward Va Beach Summer Friday 11</v>
      </c>
      <c r="I6159" s="14">
        <f>+ChesExp!G18</f>
        <v>2178.8705577060364</v>
      </c>
    </row>
    <row r="6160" spans="1:9" x14ac:dyDescent="0.25">
      <c r="A6160" t="s">
        <v>69</v>
      </c>
      <c r="B6160" t="s">
        <v>56</v>
      </c>
      <c r="C6160" t="s">
        <v>81</v>
      </c>
      <c r="D6160" t="s">
        <v>11</v>
      </c>
      <c r="E6160" t="s">
        <v>5</v>
      </c>
      <c r="F6160" s="19">
        <v>0.5</v>
      </c>
      <c r="G6160" s="25">
        <v>12</v>
      </c>
      <c r="H6160" s="19" t="str">
        <f t="shared" si="109"/>
        <v>Chesapeake Exp Bridge Toward Va Beach Summer Friday 12</v>
      </c>
      <c r="I6160" s="11">
        <f>+ChesExp!G19</f>
        <v>2214.3096242439719</v>
      </c>
    </row>
    <row r="6161" spans="1:9" x14ac:dyDescent="0.25">
      <c r="A6161" t="s">
        <v>69</v>
      </c>
      <c r="B6161" t="s">
        <v>56</v>
      </c>
      <c r="C6161" t="s">
        <v>81</v>
      </c>
      <c r="D6161" t="s">
        <v>11</v>
      </c>
      <c r="E6161" t="s">
        <v>5</v>
      </c>
      <c r="F6161" s="19">
        <v>0.54166666666666696</v>
      </c>
      <c r="G6161" s="25">
        <v>13</v>
      </c>
      <c r="H6161" s="19" t="str">
        <f t="shared" si="109"/>
        <v>Chesapeake Exp Bridge Toward Va Beach Summer Friday 13</v>
      </c>
      <c r="I6161" s="14">
        <f>+ChesExp!G20</f>
        <v>2048.0151546792904</v>
      </c>
    </row>
    <row r="6162" spans="1:9" x14ac:dyDescent="0.25">
      <c r="A6162" t="s">
        <v>69</v>
      </c>
      <c r="B6162" t="s">
        <v>56</v>
      </c>
      <c r="C6162" t="s">
        <v>81</v>
      </c>
      <c r="D6162" t="s">
        <v>11</v>
      </c>
      <c r="E6162" t="s">
        <v>5</v>
      </c>
      <c r="F6162" s="19">
        <v>0.58333333333333304</v>
      </c>
      <c r="G6162" s="25">
        <v>14</v>
      </c>
      <c r="H6162" s="19" t="str">
        <f t="shared" si="109"/>
        <v>Chesapeake Exp Bridge Toward Va Beach Summer Friday 14</v>
      </c>
      <c r="I6162" s="11">
        <f>+ChesExp!G21</f>
        <v>1805.417810891468</v>
      </c>
    </row>
    <row r="6163" spans="1:9" x14ac:dyDescent="0.25">
      <c r="A6163" t="s">
        <v>69</v>
      </c>
      <c r="B6163" t="s">
        <v>56</v>
      </c>
      <c r="C6163" t="s">
        <v>81</v>
      </c>
      <c r="D6163" t="s">
        <v>11</v>
      </c>
      <c r="E6163" t="s">
        <v>5</v>
      </c>
      <c r="F6163" s="19">
        <v>0.625</v>
      </c>
      <c r="G6163" s="25">
        <v>15</v>
      </c>
      <c r="H6163" s="19" t="str">
        <f t="shared" si="109"/>
        <v>Chesapeake Exp Bridge Toward Va Beach Summer Friday 15</v>
      </c>
      <c r="I6163" s="14">
        <f>+ChesExp!G22</f>
        <v>1737.7317064586252</v>
      </c>
    </row>
    <row r="6164" spans="1:9" x14ac:dyDescent="0.25">
      <c r="A6164" t="s">
        <v>69</v>
      </c>
      <c r="B6164" t="s">
        <v>56</v>
      </c>
      <c r="C6164" t="s">
        <v>81</v>
      </c>
      <c r="D6164" t="s">
        <v>11</v>
      </c>
      <c r="E6164" t="s">
        <v>5</v>
      </c>
      <c r="F6164" s="19">
        <v>0.66666666666666696</v>
      </c>
      <c r="G6164" s="25">
        <v>16</v>
      </c>
      <c r="H6164" s="19" t="str">
        <f t="shared" si="109"/>
        <v>Chesapeake Exp Bridge Toward Va Beach Summer Friday 16</v>
      </c>
      <c r="I6164" s="11">
        <f>+ChesExp!G23</f>
        <v>1724.3488310415519</v>
      </c>
    </row>
    <row r="6165" spans="1:9" x14ac:dyDescent="0.25">
      <c r="A6165" t="s">
        <v>69</v>
      </c>
      <c r="B6165" t="s">
        <v>56</v>
      </c>
      <c r="C6165" t="s">
        <v>81</v>
      </c>
      <c r="D6165" t="s">
        <v>11</v>
      </c>
      <c r="E6165" t="s">
        <v>5</v>
      </c>
      <c r="F6165" s="19">
        <v>0.70833333333333304</v>
      </c>
      <c r="G6165" s="25">
        <v>17</v>
      </c>
      <c r="H6165" s="19" t="str">
        <f t="shared" si="109"/>
        <v>Chesapeake Exp Bridge Toward Va Beach Summer Friday 17</v>
      </c>
      <c r="I6165" s="14">
        <f>+ChesExp!G24</f>
        <v>1603.0570534823457</v>
      </c>
    </row>
    <row r="6166" spans="1:9" x14ac:dyDescent="0.25">
      <c r="A6166" t="s">
        <v>69</v>
      </c>
      <c r="B6166" t="s">
        <v>56</v>
      </c>
      <c r="C6166" t="s">
        <v>81</v>
      </c>
      <c r="D6166" t="s">
        <v>11</v>
      </c>
      <c r="E6166" t="s">
        <v>5</v>
      </c>
      <c r="F6166" s="19">
        <v>0.75</v>
      </c>
      <c r="G6166" s="25">
        <v>18</v>
      </c>
      <c r="H6166" s="19" t="str">
        <f t="shared" si="109"/>
        <v>Chesapeake Exp Bridge Toward Va Beach Summer Friday 18</v>
      </c>
      <c r="I6166" s="11">
        <f>+ChesExp!G25</f>
        <v>1549.9163775704767</v>
      </c>
    </row>
    <row r="6167" spans="1:9" x14ac:dyDescent="0.25">
      <c r="A6167" t="s">
        <v>69</v>
      </c>
      <c r="B6167" t="s">
        <v>56</v>
      </c>
      <c r="C6167" t="s">
        <v>81</v>
      </c>
      <c r="D6167" t="s">
        <v>11</v>
      </c>
      <c r="E6167" t="s">
        <v>5</v>
      </c>
      <c r="F6167" s="19">
        <v>0.79166666666666696</v>
      </c>
      <c r="G6167" s="25">
        <v>19</v>
      </c>
      <c r="H6167" s="19" t="str">
        <f t="shared" si="109"/>
        <v>Chesapeake Exp Bridge Toward Va Beach Summer Friday 19</v>
      </c>
      <c r="I6167" s="14">
        <f>+ChesExp!G26</f>
        <v>1091.1892140188893</v>
      </c>
    </row>
    <row r="6168" spans="1:9" x14ac:dyDescent="0.25">
      <c r="A6168" t="s">
        <v>69</v>
      </c>
      <c r="B6168" t="s">
        <v>56</v>
      </c>
      <c r="C6168" t="s">
        <v>81</v>
      </c>
      <c r="D6168" t="s">
        <v>11</v>
      </c>
      <c r="E6168" t="s">
        <v>5</v>
      </c>
      <c r="F6168" s="19">
        <v>0.83333333333333304</v>
      </c>
      <c r="G6168" s="25">
        <v>20</v>
      </c>
      <c r="H6168" s="19" t="str">
        <f t="shared" si="109"/>
        <v>Chesapeake Exp Bridge Toward Va Beach Summer Friday 20</v>
      </c>
      <c r="I6168" s="11">
        <f>+ChesExp!G27</f>
        <v>774.74044821695338</v>
      </c>
    </row>
    <row r="6169" spans="1:9" x14ac:dyDescent="0.25">
      <c r="A6169" t="s">
        <v>69</v>
      </c>
      <c r="B6169" t="s">
        <v>56</v>
      </c>
      <c r="C6169" t="s">
        <v>81</v>
      </c>
      <c r="D6169" t="s">
        <v>11</v>
      </c>
      <c r="E6169" t="s">
        <v>5</v>
      </c>
      <c r="F6169" s="19">
        <v>0.875</v>
      </c>
      <c r="G6169" s="25">
        <v>21</v>
      </c>
      <c r="H6169" s="19" t="str">
        <f t="shared" si="109"/>
        <v>Chesapeake Exp Bridge Toward Va Beach Summer Friday 21</v>
      </c>
      <c r="I6169" s="14">
        <f>+ChesExp!G28</f>
        <v>544.76924350356558</v>
      </c>
    </row>
    <row r="6170" spans="1:9" x14ac:dyDescent="0.25">
      <c r="A6170" t="s">
        <v>69</v>
      </c>
      <c r="B6170" t="s">
        <v>56</v>
      </c>
      <c r="C6170" t="s">
        <v>81</v>
      </c>
      <c r="D6170" t="s">
        <v>11</v>
      </c>
      <c r="E6170" t="s">
        <v>5</v>
      </c>
      <c r="F6170" s="19">
        <v>0.91666666666666696</v>
      </c>
      <c r="G6170" s="25">
        <v>22</v>
      </c>
      <c r="H6170" s="19" t="str">
        <f t="shared" si="109"/>
        <v>Chesapeake Exp Bridge Toward Va Beach Summer Friday 22</v>
      </c>
      <c r="I6170" s="11">
        <f>+ChesExp!G29</f>
        <v>426.75572517027507</v>
      </c>
    </row>
    <row r="6171" spans="1:9" ht="15.75" thickBot="1" x14ac:dyDescent="0.3">
      <c r="A6171" t="s">
        <v>69</v>
      </c>
      <c r="B6171" t="s">
        <v>56</v>
      </c>
      <c r="C6171" t="s">
        <v>81</v>
      </c>
      <c r="D6171" t="s">
        <v>11</v>
      </c>
      <c r="E6171" t="s">
        <v>5</v>
      </c>
      <c r="F6171" s="19">
        <v>0.95833333333333304</v>
      </c>
      <c r="G6171" s="25">
        <v>23</v>
      </c>
      <c r="H6171" s="19" t="str">
        <f t="shared" si="109"/>
        <v>Chesapeake Exp Bridge Toward Va Beach Summer Friday 23</v>
      </c>
      <c r="I6171" s="16">
        <f>+ChesExp!G30</f>
        <v>261.20845002454467</v>
      </c>
    </row>
    <row r="6172" spans="1:9" x14ac:dyDescent="0.25">
      <c r="A6172" t="s">
        <v>69</v>
      </c>
      <c r="B6172" t="s">
        <v>56</v>
      </c>
      <c r="C6172" t="s">
        <v>81</v>
      </c>
      <c r="D6172" t="s">
        <v>11</v>
      </c>
      <c r="E6172" t="s">
        <v>6</v>
      </c>
      <c r="F6172" s="19">
        <v>0</v>
      </c>
      <c r="G6172" s="25">
        <v>0</v>
      </c>
      <c r="H6172" s="19" t="str">
        <f t="shared" si="109"/>
        <v>Chesapeake Exp Bridge Toward Va Beach Summer Saturday 0</v>
      </c>
      <c r="I6172" s="11">
        <f>+ChesExp!H7</f>
        <v>148.08780676187607</v>
      </c>
    </row>
    <row r="6173" spans="1:9" x14ac:dyDescent="0.25">
      <c r="A6173" t="s">
        <v>69</v>
      </c>
      <c r="B6173" t="s">
        <v>56</v>
      </c>
      <c r="C6173" t="s">
        <v>81</v>
      </c>
      <c r="D6173" t="s">
        <v>11</v>
      </c>
      <c r="E6173" t="s">
        <v>6</v>
      </c>
      <c r="F6173" s="19">
        <v>4.1666666666666664E-2</v>
      </c>
      <c r="G6173" s="25">
        <v>1</v>
      </c>
      <c r="H6173" s="19" t="str">
        <f t="shared" si="109"/>
        <v>Chesapeake Exp Bridge Toward Va Beach Summer Saturday 1</v>
      </c>
      <c r="I6173" s="14">
        <f>+ChesExp!H8</f>
        <v>84.430706286154674</v>
      </c>
    </row>
    <row r="6174" spans="1:9" x14ac:dyDescent="0.25">
      <c r="A6174" t="s">
        <v>69</v>
      </c>
      <c r="B6174" t="s">
        <v>56</v>
      </c>
      <c r="C6174" t="s">
        <v>81</v>
      </c>
      <c r="D6174" t="s">
        <v>11</v>
      </c>
      <c r="E6174" t="s">
        <v>6</v>
      </c>
      <c r="F6174" s="19">
        <v>8.3333333333333329E-2</v>
      </c>
      <c r="G6174" s="25">
        <v>2</v>
      </c>
      <c r="H6174" s="19" t="str">
        <f t="shared" si="109"/>
        <v>Chesapeake Exp Bridge Toward Va Beach Summer Saturday 2</v>
      </c>
      <c r="I6174" s="11">
        <f>+ChesExp!H9</f>
        <v>84.582822679157204</v>
      </c>
    </row>
    <row r="6175" spans="1:9" x14ac:dyDescent="0.25">
      <c r="A6175" t="s">
        <v>69</v>
      </c>
      <c r="B6175" t="s">
        <v>56</v>
      </c>
      <c r="C6175" t="s">
        <v>81</v>
      </c>
      <c r="D6175" t="s">
        <v>11</v>
      </c>
      <c r="E6175" t="s">
        <v>6</v>
      </c>
      <c r="F6175" s="19">
        <v>0.125</v>
      </c>
      <c r="G6175" s="25">
        <v>3</v>
      </c>
      <c r="H6175" s="19" t="str">
        <f t="shared" si="109"/>
        <v>Chesapeake Exp Bridge Toward Va Beach Summer Saturday 3</v>
      </c>
      <c r="I6175" s="14">
        <f>+ChesExp!H10</f>
        <v>124.87155063299997</v>
      </c>
    </row>
    <row r="6176" spans="1:9" x14ac:dyDescent="0.25">
      <c r="A6176" t="s">
        <v>69</v>
      </c>
      <c r="B6176" t="s">
        <v>56</v>
      </c>
      <c r="C6176" t="s">
        <v>81</v>
      </c>
      <c r="D6176" t="s">
        <v>11</v>
      </c>
      <c r="E6176" t="s">
        <v>6</v>
      </c>
      <c r="F6176" s="19">
        <v>0.16666666666666699</v>
      </c>
      <c r="G6176" s="25">
        <v>4</v>
      </c>
      <c r="H6176" s="19" t="str">
        <f t="shared" si="109"/>
        <v>Chesapeake Exp Bridge Toward Va Beach Summer Saturday 4</v>
      </c>
      <c r="I6176" s="11">
        <f>+ChesExp!H11</f>
        <v>298.49109215600106</v>
      </c>
    </row>
    <row r="6177" spans="1:9" x14ac:dyDescent="0.25">
      <c r="A6177" t="s">
        <v>69</v>
      </c>
      <c r="B6177" t="s">
        <v>56</v>
      </c>
      <c r="C6177" t="s">
        <v>81</v>
      </c>
      <c r="D6177" t="s">
        <v>11</v>
      </c>
      <c r="E6177" t="s">
        <v>6</v>
      </c>
      <c r="F6177" s="19">
        <v>0.20833333333333301</v>
      </c>
      <c r="G6177" s="25">
        <v>5</v>
      </c>
      <c r="H6177" s="19" t="str">
        <f t="shared" si="109"/>
        <v>Chesapeake Exp Bridge Toward Va Beach Summer Saturday 5</v>
      </c>
      <c r="I6177" s="14">
        <f>+ChesExp!H12</f>
        <v>742.79606053976761</v>
      </c>
    </row>
    <row r="6178" spans="1:9" x14ac:dyDescent="0.25">
      <c r="A6178" t="s">
        <v>69</v>
      </c>
      <c r="B6178" t="s">
        <v>56</v>
      </c>
      <c r="C6178" t="s">
        <v>81</v>
      </c>
      <c r="D6178" t="s">
        <v>11</v>
      </c>
      <c r="E6178" t="s">
        <v>6</v>
      </c>
      <c r="F6178" s="19">
        <v>0.25</v>
      </c>
      <c r="G6178" s="25">
        <v>6</v>
      </c>
      <c r="H6178" s="19" t="str">
        <f t="shared" si="109"/>
        <v>Chesapeake Exp Bridge Toward Va Beach Summer Saturday 6</v>
      </c>
      <c r="I6178" s="11">
        <f>+ChesExp!H13</f>
        <v>1384.3499535487827</v>
      </c>
    </row>
    <row r="6179" spans="1:9" x14ac:dyDescent="0.25">
      <c r="A6179" t="s">
        <v>69</v>
      </c>
      <c r="B6179" t="s">
        <v>56</v>
      </c>
      <c r="C6179" t="s">
        <v>81</v>
      </c>
      <c r="D6179" t="s">
        <v>11</v>
      </c>
      <c r="E6179" t="s">
        <v>6</v>
      </c>
      <c r="F6179" s="19">
        <v>0.29166666666666702</v>
      </c>
      <c r="G6179" s="25">
        <v>7</v>
      </c>
      <c r="H6179" s="19" t="str">
        <f t="shared" si="109"/>
        <v>Chesapeake Exp Bridge Toward Va Beach Summer Saturday 7</v>
      </c>
      <c r="I6179" s="14">
        <f>+ChesExp!H14</f>
        <v>1805.5336195436798</v>
      </c>
    </row>
    <row r="6180" spans="1:9" x14ac:dyDescent="0.25">
      <c r="A6180" t="s">
        <v>69</v>
      </c>
      <c r="B6180" t="s">
        <v>56</v>
      </c>
      <c r="C6180" t="s">
        <v>81</v>
      </c>
      <c r="D6180" t="s">
        <v>11</v>
      </c>
      <c r="E6180" t="s">
        <v>6</v>
      </c>
      <c r="F6180" s="19">
        <v>0.33333333333333298</v>
      </c>
      <c r="G6180" s="25">
        <v>8</v>
      </c>
      <c r="H6180" s="19" t="str">
        <f t="shared" si="109"/>
        <v>Chesapeake Exp Bridge Toward Va Beach Summer Saturday 8</v>
      </c>
      <c r="I6180" s="11">
        <f>+ChesExp!H15</f>
        <v>2837.0118143913287</v>
      </c>
    </row>
    <row r="6181" spans="1:9" x14ac:dyDescent="0.25">
      <c r="A6181" t="s">
        <v>69</v>
      </c>
      <c r="B6181" t="s">
        <v>56</v>
      </c>
      <c r="C6181" t="s">
        <v>81</v>
      </c>
      <c r="D6181" t="s">
        <v>11</v>
      </c>
      <c r="E6181" t="s">
        <v>6</v>
      </c>
      <c r="F6181" s="19">
        <v>0.375</v>
      </c>
      <c r="G6181" s="25">
        <v>9</v>
      </c>
      <c r="H6181" s="19" t="str">
        <f t="shared" ref="H6181:H6244" si="110">+CONCATENATE(A6181," ",C6181," ",D6181," ",E6181," ",G6181)</f>
        <v>Chesapeake Exp Bridge Toward Va Beach Summer Saturday 9</v>
      </c>
      <c r="I6181" s="14">
        <f>+ChesExp!H16</f>
        <v>2610.4467666970077</v>
      </c>
    </row>
    <row r="6182" spans="1:9" x14ac:dyDescent="0.25">
      <c r="A6182" t="s">
        <v>69</v>
      </c>
      <c r="B6182" t="s">
        <v>56</v>
      </c>
      <c r="C6182" t="s">
        <v>81</v>
      </c>
      <c r="D6182" t="s">
        <v>11</v>
      </c>
      <c r="E6182" t="s">
        <v>6</v>
      </c>
      <c r="F6182" s="19">
        <v>0.41666666666666702</v>
      </c>
      <c r="G6182" s="25">
        <v>10</v>
      </c>
      <c r="H6182" s="19" t="str">
        <f t="shared" si="110"/>
        <v>Chesapeake Exp Bridge Toward Va Beach Summer Saturday 10</v>
      </c>
      <c r="I6182" s="11">
        <f>+ChesExp!H17</f>
        <v>2582.2918150592673</v>
      </c>
    </row>
    <row r="6183" spans="1:9" x14ac:dyDescent="0.25">
      <c r="A6183" t="s">
        <v>69</v>
      </c>
      <c r="B6183" t="s">
        <v>56</v>
      </c>
      <c r="C6183" t="s">
        <v>81</v>
      </c>
      <c r="D6183" t="s">
        <v>11</v>
      </c>
      <c r="E6183" t="s">
        <v>6</v>
      </c>
      <c r="F6183" s="19">
        <v>0.45833333333333298</v>
      </c>
      <c r="G6183" s="25">
        <v>11</v>
      </c>
      <c r="H6183" s="19" t="str">
        <f t="shared" si="110"/>
        <v>Chesapeake Exp Bridge Toward Va Beach Summer Saturday 11</v>
      </c>
      <c r="I6183" s="14">
        <f>+ChesExp!H18</f>
        <v>2328.3832606214164</v>
      </c>
    </row>
    <row r="6184" spans="1:9" x14ac:dyDescent="0.25">
      <c r="A6184" t="s">
        <v>69</v>
      </c>
      <c r="B6184" t="s">
        <v>56</v>
      </c>
      <c r="C6184" t="s">
        <v>81</v>
      </c>
      <c r="D6184" t="s">
        <v>11</v>
      </c>
      <c r="E6184" t="s">
        <v>6</v>
      </c>
      <c r="F6184" s="19">
        <v>0.5</v>
      </c>
      <c r="G6184" s="25">
        <v>12</v>
      </c>
      <c r="H6184" s="19" t="str">
        <f t="shared" si="110"/>
        <v>Chesapeake Exp Bridge Toward Va Beach Summer Saturday 12</v>
      </c>
      <c r="I6184" s="11">
        <f>+ChesExp!H19</f>
        <v>2246.8891811843478</v>
      </c>
    </row>
    <row r="6185" spans="1:9" x14ac:dyDescent="0.25">
      <c r="A6185" t="s">
        <v>69</v>
      </c>
      <c r="B6185" t="s">
        <v>56</v>
      </c>
      <c r="C6185" t="s">
        <v>81</v>
      </c>
      <c r="D6185" t="s">
        <v>11</v>
      </c>
      <c r="E6185" t="s">
        <v>6</v>
      </c>
      <c r="F6185" s="19">
        <v>0.54166666666666696</v>
      </c>
      <c r="G6185" s="25">
        <v>13</v>
      </c>
      <c r="H6185" s="19" t="str">
        <f t="shared" si="110"/>
        <v>Chesapeake Exp Bridge Toward Va Beach Summer Saturday 13</v>
      </c>
      <c r="I6185" s="14">
        <f>+ChesExp!H20</f>
        <v>2018.7426756556281</v>
      </c>
    </row>
    <row r="6186" spans="1:9" x14ac:dyDescent="0.25">
      <c r="A6186" t="s">
        <v>69</v>
      </c>
      <c r="B6186" t="s">
        <v>56</v>
      </c>
      <c r="C6186" t="s">
        <v>81</v>
      </c>
      <c r="D6186" t="s">
        <v>11</v>
      </c>
      <c r="E6186" t="s">
        <v>6</v>
      </c>
      <c r="F6186" s="19">
        <v>0.58333333333333304</v>
      </c>
      <c r="G6186" s="25">
        <v>14</v>
      </c>
      <c r="H6186" s="19" t="str">
        <f t="shared" si="110"/>
        <v>Chesapeake Exp Bridge Toward Va Beach Summer Saturday 14</v>
      </c>
      <c r="I6186" s="11">
        <f>+ChesExp!H21</f>
        <v>1696.8608305660446</v>
      </c>
    </row>
    <row r="6187" spans="1:9" x14ac:dyDescent="0.25">
      <c r="A6187" t="s">
        <v>69</v>
      </c>
      <c r="B6187" t="s">
        <v>56</v>
      </c>
      <c r="C6187" t="s">
        <v>81</v>
      </c>
      <c r="D6187" t="s">
        <v>11</v>
      </c>
      <c r="E6187" t="s">
        <v>6</v>
      </c>
      <c r="F6187" s="19">
        <v>0.625</v>
      </c>
      <c r="G6187" s="25">
        <v>15</v>
      </c>
      <c r="H6187" s="19" t="str">
        <f t="shared" si="110"/>
        <v>Chesapeake Exp Bridge Toward Va Beach Summer Saturday 15</v>
      </c>
      <c r="I6187" s="14">
        <f>+ChesExp!H22</f>
        <v>1567.7015823570848</v>
      </c>
    </row>
    <row r="6188" spans="1:9" x14ac:dyDescent="0.25">
      <c r="A6188" t="s">
        <v>69</v>
      </c>
      <c r="B6188" t="s">
        <v>56</v>
      </c>
      <c r="C6188" t="s">
        <v>81</v>
      </c>
      <c r="D6188" t="s">
        <v>11</v>
      </c>
      <c r="E6188" t="s">
        <v>6</v>
      </c>
      <c r="F6188" s="19">
        <v>0.66666666666666696</v>
      </c>
      <c r="G6188" s="25">
        <v>16</v>
      </c>
      <c r="H6188" s="19" t="str">
        <f t="shared" si="110"/>
        <v>Chesapeake Exp Bridge Toward Va Beach Summer Saturday 16</v>
      </c>
      <c r="I6188" s="11">
        <f>+ChesExp!H23</f>
        <v>1514.6701963917719</v>
      </c>
    </row>
    <row r="6189" spans="1:9" x14ac:dyDescent="0.25">
      <c r="A6189" t="s">
        <v>69</v>
      </c>
      <c r="B6189" t="s">
        <v>56</v>
      </c>
      <c r="C6189" t="s">
        <v>81</v>
      </c>
      <c r="D6189" t="s">
        <v>11</v>
      </c>
      <c r="E6189" t="s">
        <v>6</v>
      </c>
      <c r="F6189" s="19">
        <v>0.70833333333333304</v>
      </c>
      <c r="G6189" s="25">
        <v>17</v>
      </c>
      <c r="H6189" s="19" t="str">
        <f t="shared" si="110"/>
        <v>Chesapeake Exp Bridge Toward Va Beach Summer Saturday 17</v>
      </c>
      <c r="I6189" s="14">
        <f>+ChesExp!H24</f>
        <v>1510.8528412368894</v>
      </c>
    </row>
    <row r="6190" spans="1:9" x14ac:dyDescent="0.25">
      <c r="A6190" t="s">
        <v>69</v>
      </c>
      <c r="B6190" t="s">
        <v>56</v>
      </c>
      <c r="C6190" t="s">
        <v>81</v>
      </c>
      <c r="D6190" t="s">
        <v>11</v>
      </c>
      <c r="E6190" t="s">
        <v>6</v>
      </c>
      <c r="F6190" s="19">
        <v>0.75</v>
      </c>
      <c r="G6190" s="25">
        <v>18</v>
      </c>
      <c r="H6190" s="19" t="str">
        <f t="shared" si="110"/>
        <v>Chesapeake Exp Bridge Toward Va Beach Summer Saturday 18</v>
      </c>
      <c r="I6190" s="11">
        <f>+ChesExp!H25</f>
        <v>1369.3272010464441</v>
      </c>
    </row>
    <row r="6191" spans="1:9" x14ac:dyDescent="0.25">
      <c r="A6191" t="s">
        <v>69</v>
      </c>
      <c r="B6191" t="s">
        <v>56</v>
      </c>
      <c r="C6191" t="s">
        <v>81</v>
      </c>
      <c r="D6191" t="s">
        <v>11</v>
      </c>
      <c r="E6191" t="s">
        <v>6</v>
      </c>
      <c r="F6191" s="19">
        <v>0.79166666666666696</v>
      </c>
      <c r="G6191" s="25">
        <v>19</v>
      </c>
      <c r="H6191" s="19" t="str">
        <f t="shared" si="110"/>
        <v>Chesapeake Exp Bridge Toward Va Beach Summer Saturday 19</v>
      </c>
      <c r="I6191" s="14">
        <f>+ChesExp!H26</f>
        <v>980.69277692752667</v>
      </c>
    </row>
    <row r="6192" spans="1:9" x14ac:dyDescent="0.25">
      <c r="A6192" t="s">
        <v>69</v>
      </c>
      <c r="B6192" t="s">
        <v>56</v>
      </c>
      <c r="C6192" t="s">
        <v>81</v>
      </c>
      <c r="D6192" t="s">
        <v>11</v>
      </c>
      <c r="E6192" t="s">
        <v>6</v>
      </c>
      <c r="F6192" s="19">
        <v>0.83333333333333304</v>
      </c>
      <c r="G6192" s="25">
        <v>20</v>
      </c>
      <c r="H6192" s="19" t="str">
        <f t="shared" si="110"/>
        <v>Chesapeake Exp Bridge Toward Va Beach Summer Saturday 20</v>
      </c>
      <c r="I6192" s="11">
        <f>+ChesExp!H27</f>
        <v>776.93302842694879</v>
      </c>
    </row>
    <row r="6193" spans="1:9" x14ac:dyDescent="0.25">
      <c r="A6193" t="s">
        <v>69</v>
      </c>
      <c r="B6193" t="s">
        <v>56</v>
      </c>
      <c r="C6193" t="s">
        <v>81</v>
      </c>
      <c r="D6193" t="s">
        <v>11</v>
      </c>
      <c r="E6193" t="s">
        <v>6</v>
      </c>
      <c r="F6193" s="19">
        <v>0.875</v>
      </c>
      <c r="G6193" s="25">
        <v>21</v>
      </c>
      <c r="H6193" s="19" t="str">
        <f t="shared" si="110"/>
        <v>Chesapeake Exp Bridge Toward Va Beach Summer Saturday 21</v>
      </c>
      <c r="I6193" s="14">
        <f>+ChesExp!H28</f>
        <v>565.92814836438959</v>
      </c>
    </row>
    <row r="6194" spans="1:9" x14ac:dyDescent="0.25">
      <c r="A6194" t="s">
        <v>69</v>
      </c>
      <c r="B6194" t="s">
        <v>56</v>
      </c>
      <c r="C6194" t="s">
        <v>81</v>
      </c>
      <c r="D6194" t="s">
        <v>11</v>
      </c>
      <c r="E6194" t="s">
        <v>6</v>
      </c>
      <c r="F6194" s="19">
        <v>0.91666666666666696</v>
      </c>
      <c r="G6194" s="25">
        <v>22</v>
      </c>
      <c r="H6194" s="19" t="str">
        <f t="shared" si="110"/>
        <v>Chesapeake Exp Bridge Toward Va Beach Summer Saturday 22</v>
      </c>
      <c r="I6194" s="11">
        <f>+ChesExp!H29</f>
        <v>448.69699756250247</v>
      </c>
    </row>
    <row r="6195" spans="1:9" ht="15.75" thickBot="1" x14ac:dyDescent="0.3">
      <c r="A6195" t="s">
        <v>69</v>
      </c>
      <c r="B6195" t="s">
        <v>56</v>
      </c>
      <c r="C6195" t="s">
        <v>81</v>
      </c>
      <c r="D6195" t="s">
        <v>11</v>
      </c>
      <c r="E6195" t="s">
        <v>6</v>
      </c>
      <c r="F6195" s="19">
        <v>0.95833333333333304</v>
      </c>
      <c r="G6195" s="25">
        <v>23</v>
      </c>
      <c r="H6195" s="19" t="str">
        <f t="shared" si="110"/>
        <v>Chesapeake Exp Bridge Toward Va Beach Summer Saturday 23</v>
      </c>
      <c r="I6195" s="16">
        <f>+ChesExp!H30</f>
        <v>273.14934367077126</v>
      </c>
    </row>
    <row r="6196" spans="1:9" x14ac:dyDescent="0.25">
      <c r="A6196" t="s">
        <v>69</v>
      </c>
      <c r="B6196" t="s">
        <v>56</v>
      </c>
      <c r="C6196" t="s">
        <v>81</v>
      </c>
      <c r="D6196" t="s">
        <v>11</v>
      </c>
      <c r="E6196" t="s">
        <v>7</v>
      </c>
      <c r="F6196" s="19">
        <v>0</v>
      </c>
      <c r="G6196" s="25">
        <v>0</v>
      </c>
      <c r="H6196" s="19" t="str">
        <f t="shared" si="110"/>
        <v>Chesapeake Exp Bridge Toward Va Beach Summer Sunday 0</v>
      </c>
      <c r="I6196" s="13">
        <f>+ChesExp!I7</f>
        <v>148.13186098630678</v>
      </c>
    </row>
    <row r="6197" spans="1:9" x14ac:dyDescent="0.25">
      <c r="A6197" t="s">
        <v>69</v>
      </c>
      <c r="B6197" t="s">
        <v>56</v>
      </c>
      <c r="C6197" t="s">
        <v>81</v>
      </c>
      <c r="D6197" t="s">
        <v>11</v>
      </c>
      <c r="E6197" t="s">
        <v>7</v>
      </c>
      <c r="F6197" s="19">
        <v>4.1666666666666664E-2</v>
      </c>
      <c r="G6197" s="25">
        <v>1</v>
      </c>
      <c r="H6197" s="19" t="str">
        <f t="shared" si="110"/>
        <v>Chesapeake Exp Bridge Toward Va Beach Summer Sunday 1</v>
      </c>
      <c r="I6197" s="15">
        <f>+ChesExp!I8</f>
        <v>82.592295746052926</v>
      </c>
    </row>
    <row r="6198" spans="1:9" x14ac:dyDescent="0.25">
      <c r="A6198" t="s">
        <v>69</v>
      </c>
      <c r="B6198" t="s">
        <v>56</v>
      </c>
      <c r="C6198" t="s">
        <v>81</v>
      </c>
      <c r="D6198" t="s">
        <v>11</v>
      </c>
      <c r="E6198" t="s">
        <v>7</v>
      </c>
      <c r="F6198" s="19">
        <v>8.3333333333333329E-2</v>
      </c>
      <c r="G6198" s="25">
        <v>2</v>
      </c>
      <c r="H6198" s="19" t="str">
        <f t="shared" si="110"/>
        <v>Chesapeake Exp Bridge Toward Va Beach Summer Sunday 2</v>
      </c>
      <c r="I6198" s="13">
        <f>+ChesExp!I9</f>
        <v>82.71262067935163</v>
      </c>
    </row>
    <row r="6199" spans="1:9" x14ac:dyDescent="0.25">
      <c r="A6199" t="s">
        <v>69</v>
      </c>
      <c r="B6199" t="s">
        <v>56</v>
      </c>
      <c r="C6199" t="s">
        <v>81</v>
      </c>
      <c r="D6199" t="s">
        <v>11</v>
      </c>
      <c r="E6199" t="s">
        <v>7</v>
      </c>
      <c r="F6199" s="19">
        <v>0.125</v>
      </c>
      <c r="G6199" s="25">
        <v>3</v>
      </c>
      <c r="H6199" s="19" t="str">
        <f t="shared" si="110"/>
        <v>Chesapeake Exp Bridge Toward Va Beach Summer Sunday 3</v>
      </c>
      <c r="I6199" s="15">
        <f>+ChesExp!I10</f>
        <v>97.116686669160373</v>
      </c>
    </row>
    <row r="6200" spans="1:9" x14ac:dyDescent="0.25">
      <c r="A6200" t="s">
        <v>69</v>
      </c>
      <c r="B6200" t="s">
        <v>56</v>
      </c>
      <c r="C6200" t="s">
        <v>81</v>
      </c>
      <c r="D6200" t="s">
        <v>11</v>
      </c>
      <c r="E6200" t="s">
        <v>7</v>
      </c>
      <c r="F6200" s="19">
        <v>0.16666666666666699</v>
      </c>
      <c r="G6200" s="25">
        <v>4</v>
      </c>
      <c r="H6200" s="19" t="str">
        <f t="shared" si="110"/>
        <v>Chesapeake Exp Bridge Toward Va Beach Summer Sunday 4</v>
      </c>
      <c r="I6200" s="13">
        <f>+ChesExp!I11</f>
        <v>198.47256138281</v>
      </c>
    </row>
    <row r="6201" spans="1:9" x14ac:dyDescent="0.25">
      <c r="A6201" t="s">
        <v>69</v>
      </c>
      <c r="B6201" t="s">
        <v>56</v>
      </c>
      <c r="C6201" t="s">
        <v>81</v>
      </c>
      <c r="D6201" t="s">
        <v>11</v>
      </c>
      <c r="E6201" t="s">
        <v>7</v>
      </c>
      <c r="F6201" s="19">
        <v>0.20833333333333301</v>
      </c>
      <c r="G6201" s="25">
        <v>5</v>
      </c>
      <c r="H6201" s="19" t="str">
        <f t="shared" si="110"/>
        <v>Chesapeake Exp Bridge Toward Va Beach Summer Sunday 5</v>
      </c>
      <c r="I6201" s="15">
        <f>+ChesExp!I12</f>
        <v>432.87411776649509</v>
      </c>
    </row>
    <row r="6202" spans="1:9" x14ac:dyDescent="0.25">
      <c r="A6202" t="s">
        <v>69</v>
      </c>
      <c r="B6202" t="s">
        <v>56</v>
      </c>
      <c r="C6202" t="s">
        <v>81</v>
      </c>
      <c r="D6202" t="s">
        <v>11</v>
      </c>
      <c r="E6202" t="s">
        <v>7</v>
      </c>
      <c r="F6202" s="19">
        <v>0.25</v>
      </c>
      <c r="G6202" s="25">
        <v>6</v>
      </c>
      <c r="H6202" s="19" t="str">
        <f t="shared" si="110"/>
        <v>Chesapeake Exp Bridge Toward Va Beach Summer Sunday 6</v>
      </c>
      <c r="I6202" s="13">
        <f>+ChesExp!I13</f>
        <v>849.26184214257</v>
      </c>
    </row>
    <row r="6203" spans="1:9" x14ac:dyDescent="0.25">
      <c r="A6203" t="s">
        <v>69</v>
      </c>
      <c r="B6203" t="s">
        <v>56</v>
      </c>
      <c r="C6203" t="s">
        <v>81</v>
      </c>
      <c r="D6203" t="s">
        <v>11</v>
      </c>
      <c r="E6203" t="s">
        <v>7</v>
      </c>
      <c r="F6203" s="19">
        <v>0.29166666666666702</v>
      </c>
      <c r="G6203" s="25">
        <v>7</v>
      </c>
      <c r="H6203" s="19" t="str">
        <f t="shared" si="110"/>
        <v>Chesapeake Exp Bridge Toward Va Beach Summer Sunday 7</v>
      </c>
      <c r="I6203" s="15">
        <f>+ChesExp!I14</f>
        <v>1381.8270861699107</v>
      </c>
    </row>
    <row r="6204" spans="1:9" x14ac:dyDescent="0.25">
      <c r="A6204" t="s">
        <v>69</v>
      </c>
      <c r="B6204" t="s">
        <v>56</v>
      </c>
      <c r="C6204" t="s">
        <v>81</v>
      </c>
      <c r="D6204" t="s">
        <v>11</v>
      </c>
      <c r="E6204" t="s">
        <v>7</v>
      </c>
      <c r="F6204" s="19">
        <v>0.33333333333333298</v>
      </c>
      <c r="G6204" s="25">
        <v>8</v>
      </c>
      <c r="H6204" s="19" t="str">
        <f t="shared" si="110"/>
        <v>Chesapeake Exp Bridge Toward Va Beach Summer Sunday 8</v>
      </c>
      <c r="I6204" s="13">
        <f>+ChesExp!I15</f>
        <v>1620.3165778172458</v>
      </c>
    </row>
    <row r="6205" spans="1:9" x14ac:dyDescent="0.25">
      <c r="A6205" t="s">
        <v>69</v>
      </c>
      <c r="B6205" t="s">
        <v>56</v>
      </c>
      <c r="C6205" t="s">
        <v>81</v>
      </c>
      <c r="D6205" t="s">
        <v>11</v>
      </c>
      <c r="E6205" t="s">
        <v>7</v>
      </c>
      <c r="F6205" s="19">
        <v>0.375</v>
      </c>
      <c r="G6205" s="25">
        <v>9</v>
      </c>
      <c r="H6205" s="19" t="str">
        <f t="shared" si="110"/>
        <v>Chesapeake Exp Bridge Toward Va Beach Summer Sunday 9</v>
      </c>
      <c r="I6205" s="15">
        <f>+ChesExp!I16</f>
        <v>1788.5527022069916</v>
      </c>
    </row>
    <row r="6206" spans="1:9" x14ac:dyDescent="0.25">
      <c r="A6206" t="s">
        <v>69</v>
      </c>
      <c r="B6206" t="s">
        <v>56</v>
      </c>
      <c r="C6206" t="s">
        <v>81</v>
      </c>
      <c r="D6206" t="s">
        <v>11</v>
      </c>
      <c r="E6206" t="s">
        <v>7</v>
      </c>
      <c r="F6206" s="19">
        <v>0.41666666666666702</v>
      </c>
      <c r="G6206" s="25">
        <v>10</v>
      </c>
      <c r="H6206" s="19" t="str">
        <f t="shared" si="110"/>
        <v>Chesapeake Exp Bridge Toward Va Beach Summer Sunday 10</v>
      </c>
      <c r="I6206" s="13">
        <f>+ChesExp!I17</f>
        <v>2102.6480496440313</v>
      </c>
    </row>
    <row r="6207" spans="1:9" x14ac:dyDescent="0.25">
      <c r="A6207" t="s">
        <v>69</v>
      </c>
      <c r="B6207" t="s">
        <v>56</v>
      </c>
      <c r="C6207" t="s">
        <v>81</v>
      </c>
      <c r="D6207" t="s">
        <v>11</v>
      </c>
      <c r="E6207" t="s">
        <v>7</v>
      </c>
      <c r="F6207" s="19">
        <v>0.45833333333333298</v>
      </c>
      <c r="G6207" s="25">
        <v>11</v>
      </c>
      <c r="H6207" s="19" t="str">
        <f t="shared" si="110"/>
        <v>Chesapeake Exp Bridge Toward Va Beach Summer Sunday 11</v>
      </c>
      <c r="I6207" s="15">
        <f>+ChesExp!I18</f>
        <v>2050.0633861172046</v>
      </c>
    </row>
    <row r="6208" spans="1:9" x14ac:dyDescent="0.25">
      <c r="A6208" t="s">
        <v>69</v>
      </c>
      <c r="B6208" t="s">
        <v>56</v>
      </c>
      <c r="C6208" t="s">
        <v>81</v>
      </c>
      <c r="D6208" t="s">
        <v>11</v>
      </c>
      <c r="E6208" t="s">
        <v>7</v>
      </c>
      <c r="F6208" s="19">
        <v>0.5</v>
      </c>
      <c r="G6208" s="25">
        <v>12</v>
      </c>
      <c r="H6208" s="19" t="str">
        <f t="shared" si="110"/>
        <v>Chesapeake Exp Bridge Toward Va Beach Summer Sunday 12</v>
      </c>
      <c r="I6208" s="13">
        <f>+ChesExp!I19</f>
        <v>2100.864917483204</v>
      </c>
    </row>
    <row r="6209" spans="1:9" x14ac:dyDescent="0.25">
      <c r="A6209" t="s">
        <v>69</v>
      </c>
      <c r="B6209" t="s">
        <v>56</v>
      </c>
      <c r="C6209" t="s">
        <v>81</v>
      </c>
      <c r="D6209" t="s">
        <v>11</v>
      </c>
      <c r="E6209" t="s">
        <v>7</v>
      </c>
      <c r="F6209" s="19">
        <v>0.54166666666666696</v>
      </c>
      <c r="G6209" s="25">
        <v>13</v>
      </c>
      <c r="H6209" s="19" t="str">
        <f t="shared" si="110"/>
        <v>Chesapeake Exp Bridge Toward Va Beach Summer Sunday 13</v>
      </c>
      <c r="I6209" s="15">
        <f>+ChesExp!I20</f>
        <v>1889.7961522152389</v>
      </c>
    </row>
    <row r="6210" spans="1:9" x14ac:dyDescent="0.25">
      <c r="A6210" t="s">
        <v>69</v>
      </c>
      <c r="B6210" t="s">
        <v>56</v>
      </c>
      <c r="C6210" t="s">
        <v>81</v>
      </c>
      <c r="D6210" t="s">
        <v>11</v>
      </c>
      <c r="E6210" t="s">
        <v>7</v>
      </c>
      <c r="F6210" s="19">
        <v>0.58333333333333304</v>
      </c>
      <c r="G6210" s="25">
        <v>14</v>
      </c>
      <c r="H6210" s="19" t="str">
        <f t="shared" si="110"/>
        <v>Chesapeake Exp Bridge Toward Va Beach Summer Sunday 14</v>
      </c>
      <c r="I6210" s="13">
        <f>+ChesExp!I21</f>
        <v>1598.9024077164147</v>
      </c>
    </row>
    <row r="6211" spans="1:9" x14ac:dyDescent="0.25">
      <c r="A6211" t="s">
        <v>69</v>
      </c>
      <c r="B6211" t="s">
        <v>56</v>
      </c>
      <c r="C6211" t="s">
        <v>81</v>
      </c>
      <c r="D6211" t="s">
        <v>11</v>
      </c>
      <c r="E6211" t="s">
        <v>7</v>
      </c>
      <c r="F6211" s="19">
        <v>0.625</v>
      </c>
      <c r="G6211" s="25">
        <v>15</v>
      </c>
      <c r="H6211" s="19" t="str">
        <f t="shared" si="110"/>
        <v>Chesapeake Exp Bridge Toward Va Beach Summer Sunday 15</v>
      </c>
      <c r="I6211" s="15">
        <f>+ChesExp!I22</f>
        <v>1449.4185610017887</v>
      </c>
    </row>
    <row r="6212" spans="1:9" x14ac:dyDescent="0.25">
      <c r="A6212" t="s">
        <v>69</v>
      </c>
      <c r="B6212" t="s">
        <v>56</v>
      </c>
      <c r="C6212" t="s">
        <v>81</v>
      </c>
      <c r="D6212" t="s">
        <v>11</v>
      </c>
      <c r="E6212" t="s">
        <v>7</v>
      </c>
      <c r="F6212" s="19">
        <v>0.66666666666666696</v>
      </c>
      <c r="G6212" s="25">
        <v>16</v>
      </c>
      <c r="H6212" s="19" t="str">
        <f t="shared" si="110"/>
        <v>Chesapeake Exp Bridge Toward Va Beach Summer Sunday 16</v>
      </c>
      <c r="I6212" s="13">
        <f>+ChesExp!I23</f>
        <v>1437.6236516240683</v>
      </c>
    </row>
    <row r="6213" spans="1:9" x14ac:dyDescent="0.25">
      <c r="A6213" t="s">
        <v>69</v>
      </c>
      <c r="B6213" t="s">
        <v>56</v>
      </c>
      <c r="C6213" t="s">
        <v>81</v>
      </c>
      <c r="D6213" t="s">
        <v>11</v>
      </c>
      <c r="E6213" t="s">
        <v>7</v>
      </c>
      <c r="F6213" s="19">
        <v>0.70833333333333304</v>
      </c>
      <c r="G6213" s="25">
        <v>17</v>
      </c>
      <c r="H6213" s="19" t="str">
        <f t="shared" si="110"/>
        <v>Chesapeake Exp Bridge Toward Va Beach Summer Sunday 17</v>
      </c>
      <c r="I6213" s="15">
        <f>+ChesExp!I24</f>
        <v>1390.7281174000764</v>
      </c>
    </row>
    <row r="6214" spans="1:9" x14ac:dyDescent="0.25">
      <c r="A6214" t="s">
        <v>69</v>
      </c>
      <c r="B6214" t="s">
        <v>56</v>
      </c>
      <c r="C6214" t="s">
        <v>81</v>
      </c>
      <c r="D6214" t="s">
        <v>11</v>
      </c>
      <c r="E6214" t="s">
        <v>7</v>
      </c>
      <c r="F6214" s="19">
        <v>0.75</v>
      </c>
      <c r="G6214" s="25">
        <v>18</v>
      </c>
      <c r="H6214" s="19" t="str">
        <f t="shared" si="110"/>
        <v>Chesapeake Exp Bridge Toward Va Beach Summer Sunday 18</v>
      </c>
      <c r="I6214" s="13">
        <f>+ChesExp!I25</f>
        <v>1232.780458342866</v>
      </c>
    </row>
    <row r="6215" spans="1:9" x14ac:dyDescent="0.25">
      <c r="A6215" t="s">
        <v>69</v>
      </c>
      <c r="B6215" t="s">
        <v>56</v>
      </c>
      <c r="C6215" t="s">
        <v>81</v>
      </c>
      <c r="D6215" t="s">
        <v>11</v>
      </c>
      <c r="E6215" t="s">
        <v>7</v>
      </c>
      <c r="F6215" s="19">
        <v>0.79166666666666696</v>
      </c>
      <c r="G6215" s="25">
        <v>19</v>
      </c>
      <c r="H6215" s="19" t="str">
        <f t="shared" si="110"/>
        <v>Chesapeake Exp Bridge Toward Va Beach Summer Sunday 19</v>
      </c>
      <c r="I6215" s="15">
        <f>+ChesExp!I26</f>
        <v>877.90255617899174</v>
      </c>
    </row>
    <row r="6216" spans="1:9" x14ac:dyDescent="0.25">
      <c r="A6216" t="s">
        <v>69</v>
      </c>
      <c r="B6216" t="s">
        <v>56</v>
      </c>
      <c r="C6216" t="s">
        <v>81</v>
      </c>
      <c r="D6216" t="s">
        <v>11</v>
      </c>
      <c r="E6216" t="s">
        <v>7</v>
      </c>
      <c r="F6216" s="19">
        <v>0.83333333333333304</v>
      </c>
      <c r="G6216" s="25">
        <v>20</v>
      </c>
      <c r="H6216" s="19" t="str">
        <f t="shared" si="110"/>
        <v>Chesapeake Exp Bridge Toward Va Beach Summer Sunday 20</v>
      </c>
      <c r="I6216" s="13">
        <f>+ChesExp!I27</f>
        <v>648.5376030589382</v>
      </c>
    </row>
    <row r="6217" spans="1:9" x14ac:dyDescent="0.25">
      <c r="A6217" t="s">
        <v>69</v>
      </c>
      <c r="B6217" t="s">
        <v>56</v>
      </c>
      <c r="C6217" t="s">
        <v>81</v>
      </c>
      <c r="D6217" t="s">
        <v>11</v>
      </c>
      <c r="E6217" t="s">
        <v>7</v>
      </c>
      <c r="F6217" s="19">
        <v>0.875</v>
      </c>
      <c r="G6217" s="25">
        <v>21</v>
      </c>
      <c r="H6217" s="19" t="str">
        <f t="shared" si="110"/>
        <v>Chesapeake Exp Bridge Toward Va Beach Summer Sunday 21</v>
      </c>
      <c r="I6217" s="15">
        <f>+ChesExp!I28</f>
        <v>418.06458003914099</v>
      </c>
    </row>
    <row r="6218" spans="1:9" x14ac:dyDescent="0.25">
      <c r="A6218" t="s">
        <v>69</v>
      </c>
      <c r="B6218" t="s">
        <v>56</v>
      </c>
      <c r="C6218" t="s">
        <v>81</v>
      </c>
      <c r="D6218" t="s">
        <v>11</v>
      </c>
      <c r="E6218" t="s">
        <v>7</v>
      </c>
      <c r="F6218" s="19">
        <v>0.91666666666666696</v>
      </c>
      <c r="G6218" s="25">
        <v>22</v>
      </c>
      <c r="H6218" s="19" t="str">
        <f t="shared" si="110"/>
        <v>Chesapeake Exp Bridge Toward Va Beach Summer Sunday 22</v>
      </c>
      <c r="I6218" s="13">
        <f>+ChesExp!I29</f>
        <v>315.00627607488923</v>
      </c>
    </row>
    <row r="6219" spans="1:9" ht="15.75" thickBot="1" x14ac:dyDescent="0.3">
      <c r="A6219" s="29" t="s">
        <v>69</v>
      </c>
      <c r="B6219" s="29" t="s">
        <v>56</v>
      </c>
      <c r="C6219" s="29" t="s">
        <v>81</v>
      </c>
      <c r="D6219" s="29" t="s">
        <v>11</v>
      </c>
      <c r="E6219" s="29" t="s">
        <v>7</v>
      </c>
      <c r="F6219" s="30">
        <v>0.95833333333333304</v>
      </c>
      <c r="G6219" s="31">
        <v>23</v>
      </c>
      <c r="H6219" s="32" t="str">
        <f t="shared" si="110"/>
        <v>Chesapeake Exp Bridge Toward Va Beach Summer Sunday 23</v>
      </c>
      <c r="I6219" s="17">
        <f>+ChesExp!I30</f>
        <v>186.3810922628669</v>
      </c>
    </row>
    <row r="6220" spans="1:9" x14ac:dyDescent="0.25">
      <c r="A6220" t="s">
        <v>69</v>
      </c>
      <c r="B6220" t="s">
        <v>56</v>
      </c>
      <c r="C6220" t="s">
        <v>81</v>
      </c>
      <c r="D6220" t="s">
        <v>12</v>
      </c>
      <c r="E6220" t="s">
        <v>1</v>
      </c>
      <c r="F6220" s="19">
        <v>0</v>
      </c>
      <c r="G6220" s="25">
        <v>0</v>
      </c>
      <c r="H6220" s="19" t="str">
        <f t="shared" si="110"/>
        <v>Chesapeake Exp Bridge Toward Va Beach Non-Summer Monday 0</v>
      </c>
      <c r="I6220" s="11">
        <f>+ChesExp!C32</f>
        <v>73.65591118315416</v>
      </c>
    </row>
    <row r="6221" spans="1:9" x14ac:dyDescent="0.25">
      <c r="A6221" t="s">
        <v>69</v>
      </c>
      <c r="B6221" t="s">
        <v>56</v>
      </c>
      <c r="C6221" t="s">
        <v>81</v>
      </c>
      <c r="D6221" t="s">
        <v>12</v>
      </c>
      <c r="E6221" t="s">
        <v>1</v>
      </c>
      <c r="F6221" s="19">
        <v>4.1666666666666664E-2</v>
      </c>
      <c r="G6221" s="25">
        <v>1</v>
      </c>
      <c r="H6221" s="19" t="str">
        <f t="shared" si="110"/>
        <v>Chesapeake Exp Bridge Toward Va Beach Non-Summer Monday 1</v>
      </c>
      <c r="I6221" s="14">
        <f>+ChesExp!C33</f>
        <v>36.630943272656047</v>
      </c>
    </row>
    <row r="6222" spans="1:9" x14ac:dyDescent="0.25">
      <c r="A6222" t="s">
        <v>69</v>
      </c>
      <c r="B6222" t="s">
        <v>56</v>
      </c>
      <c r="C6222" t="s">
        <v>81</v>
      </c>
      <c r="D6222" t="s">
        <v>12</v>
      </c>
      <c r="E6222" t="s">
        <v>1</v>
      </c>
      <c r="F6222" s="19">
        <v>8.3333333333333329E-2</v>
      </c>
      <c r="G6222" s="25">
        <v>2</v>
      </c>
      <c r="H6222" s="19" t="str">
        <f t="shared" si="110"/>
        <v>Chesapeake Exp Bridge Toward Va Beach Non-Summer Monday 2</v>
      </c>
      <c r="I6222" s="11">
        <f>+ChesExp!C34</f>
        <v>36.830309386470894</v>
      </c>
    </row>
    <row r="6223" spans="1:9" x14ac:dyDescent="0.25">
      <c r="A6223" t="s">
        <v>69</v>
      </c>
      <c r="B6223" t="s">
        <v>56</v>
      </c>
      <c r="C6223" t="s">
        <v>81</v>
      </c>
      <c r="D6223" t="s">
        <v>12</v>
      </c>
      <c r="E6223" t="s">
        <v>1</v>
      </c>
      <c r="F6223" s="19">
        <v>0.125</v>
      </c>
      <c r="G6223" s="25">
        <v>3</v>
      </c>
      <c r="H6223" s="19" t="str">
        <f t="shared" si="110"/>
        <v>Chesapeake Exp Bridge Toward Va Beach Non-Summer Monday 3</v>
      </c>
      <c r="I6223" s="14">
        <f>+ChesExp!C35</f>
        <v>86.08323810239834</v>
      </c>
    </row>
    <row r="6224" spans="1:9" x14ac:dyDescent="0.25">
      <c r="A6224" t="s">
        <v>69</v>
      </c>
      <c r="B6224" t="s">
        <v>56</v>
      </c>
      <c r="C6224" t="s">
        <v>81</v>
      </c>
      <c r="D6224" t="s">
        <v>12</v>
      </c>
      <c r="E6224" t="s">
        <v>1</v>
      </c>
      <c r="F6224" s="19">
        <v>0.16666666666666699</v>
      </c>
      <c r="G6224" s="25">
        <v>4</v>
      </c>
      <c r="H6224" s="19" t="str">
        <f t="shared" si="110"/>
        <v>Chesapeake Exp Bridge Toward Va Beach Non-Summer Monday 4</v>
      </c>
      <c r="I6224" s="11">
        <f>+ChesExp!C36</f>
        <v>447.54706835975713</v>
      </c>
    </row>
    <row r="6225" spans="1:9" x14ac:dyDescent="0.25">
      <c r="A6225" t="s">
        <v>69</v>
      </c>
      <c r="B6225" t="s">
        <v>56</v>
      </c>
      <c r="C6225" t="s">
        <v>81</v>
      </c>
      <c r="D6225" t="s">
        <v>12</v>
      </c>
      <c r="E6225" t="s">
        <v>1</v>
      </c>
      <c r="F6225" s="19">
        <v>0.20833333333333301</v>
      </c>
      <c r="G6225" s="25">
        <v>5</v>
      </c>
      <c r="H6225" s="19" t="str">
        <f t="shared" si="110"/>
        <v>Chesapeake Exp Bridge Toward Va Beach Non-Summer Monday 5</v>
      </c>
      <c r="I6225" s="14">
        <f>+ChesExp!C37</f>
        <v>1455.0292638325825</v>
      </c>
    </row>
    <row r="6226" spans="1:9" x14ac:dyDescent="0.25">
      <c r="A6226" t="s">
        <v>69</v>
      </c>
      <c r="B6226" t="s">
        <v>56</v>
      </c>
      <c r="C6226" t="s">
        <v>81</v>
      </c>
      <c r="D6226" t="s">
        <v>12</v>
      </c>
      <c r="E6226" t="s">
        <v>1</v>
      </c>
      <c r="F6226" s="19">
        <v>0.25</v>
      </c>
      <c r="G6226" s="25">
        <v>6</v>
      </c>
      <c r="H6226" s="19" t="str">
        <f t="shared" si="110"/>
        <v>Chesapeake Exp Bridge Toward Va Beach Non-Summer Monday 6</v>
      </c>
      <c r="I6226" s="11">
        <f>+ChesExp!C38</f>
        <v>3330.1486049092669</v>
      </c>
    </row>
    <row r="6227" spans="1:9" x14ac:dyDescent="0.25">
      <c r="A6227" t="s">
        <v>69</v>
      </c>
      <c r="B6227" t="s">
        <v>56</v>
      </c>
      <c r="C6227" t="s">
        <v>81</v>
      </c>
      <c r="D6227" t="s">
        <v>12</v>
      </c>
      <c r="E6227" t="s">
        <v>1</v>
      </c>
      <c r="F6227" s="19">
        <v>0.29166666666666702</v>
      </c>
      <c r="G6227" s="25">
        <v>7</v>
      </c>
      <c r="H6227" s="19" t="str">
        <f t="shared" si="110"/>
        <v>Chesapeake Exp Bridge Toward Va Beach Non-Summer Monday 7</v>
      </c>
      <c r="I6227" s="14">
        <f>+ChesExp!C39</f>
        <v>4001.4695318654612</v>
      </c>
    </row>
    <row r="6228" spans="1:9" x14ac:dyDescent="0.25">
      <c r="A6228" t="s">
        <v>69</v>
      </c>
      <c r="B6228" t="s">
        <v>56</v>
      </c>
      <c r="C6228" t="s">
        <v>81</v>
      </c>
      <c r="D6228" t="s">
        <v>12</v>
      </c>
      <c r="E6228" t="s">
        <v>1</v>
      </c>
      <c r="F6228" s="19">
        <v>0.33333333333333298</v>
      </c>
      <c r="G6228" s="25">
        <v>8</v>
      </c>
      <c r="H6228" s="19" t="str">
        <f t="shared" si="110"/>
        <v>Chesapeake Exp Bridge Toward Va Beach Non-Summer Monday 8</v>
      </c>
      <c r="I6228" s="11">
        <f>+ChesExp!C40</f>
        <v>3074.1765660308915</v>
      </c>
    </row>
    <row r="6229" spans="1:9" x14ac:dyDescent="0.25">
      <c r="A6229" t="s">
        <v>69</v>
      </c>
      <c r="B6229" t="s">
        <v>56</v>
      </c>
      <c r="C6229" t="s">
        <v>81</v>
      </c>
      <c r="D6229" t="s">
        <v>12</v>
      </c>
      <c r="E6229" t="s">
        <v>1</v>
      </c>
      <c r="F6229" s="19">
        <v>0.375</v>
      </c>
      <c r="G6229" s="25">
        <v>9</v>
      </c>
      <c r="H6229" s="19" t="str">
        <f t="shared" si="110"/>
        <v>Chesapeake Exp Bridge Toward Va Beach Non-Summer Monday 9</v>
      </c>
      <c r="I6229" s="14">
        <f>+ChesExp!C41</f>
        <v>1928.1273901955822</v>
      </c>
    </row>
    <row r="6230" spans="1:9" x14ac:dyDescent="0.25">
      <c r="A6230" t="s">
        <v>69</v>
      </c>
      <c r="B6230" t="s">
        <v>56</v>
      </c>
      <c r="C6230" t="s">
        <v>81</v>
      </c>
      <c r="D6230" t="s">
        <v>12</v>
      </c>
      <c r="E6230" t="s">
        <v>1</v>
      </c>
      <c r="F6230" s="19">
        <v>0.41666666666666702</v>
      </c>
      <c r="G6230" s="25">
        <v>10</v>
      </c>
      <c r="H6230" s="19" t="str">
        <f t="shared" si="110"/>
        <v>Chesapeake Exp Bridge Toward Va Beach Non-Summer Monday 10</v>
      </c>
      <c r="I6230" s="11">
        <f>+ChesExp!C42</f>
        <v>1734.2372394928148</v>
      </c>
    </row>
    <row r="6231" spans="1:9" x14ac:dyDescent="0.25">
      <c r="A6231" t="s">
        <v>69</v>
      </c>
      <c r="B6231" t="s">
        <v>56</v>
      </c>
      <c r="C6231" t="s">
        <v>81</v>
      </c>
      <c r="D6231" t="s">
        <v>12</v>
      </c>
      <c r="E6231" t="s">
        <v>1</v>
      </c>
      <c r="F6231" s="19">
        <v>0.45833333333333298</v>
      </c>
      <c r="G6231" s="25">
        <v>11</v>
      </c>
      <c r="H6231" s="19" t="str">
        <f t="shared" si="110"/>
        <v>Chesapeake Exp Bridge Toward Va Beach Non-Summer Monday 11</v>
      </c>
      <c r="I6231" s="14">
        <f>+ChesExp!C43</f>
        <v>1618.0906503429974</v>
      </c>
    </row>
    <row r="6232" spans="1:9" x14ac:dyDescent="0.25">
      <c r="A6232" t="s">
        <v>69</v>
      </c>
      <c r="B6232" t="s">
        <v>56</v>
      </c>
      <c r="C6232" t="s">
        <v>81</v>
      </c>
      <c r="D6232" t="s">
        <v>12</v>
      </c>
      <c r="E6232" t="s">
        <v>1</v>
      </c>
      <c r="F6232" s="19">
        <v>0.5</v>
      </c>
      <c r="G6232" s="25">
        <v>12</v>
      </c>
      <c r="H6232" s="19" t="str">
        <f t="shared" si="110"/>
        <v>Chesapeake Exp Bridge Toward Va Beach Non-Summer Monday 12</v>
      </c>
      <c r="I6232" s="11">
        <f>+ChesExp!C44</f>
        <v>1595.1124868046766</v>
      </c>
    </row>
    <row r="6233" spans="1:9" x14ac:dyDescent="0.25">
      <c r="A6233" t="s">
        <v>69</v>
      </c>
      <c r="B6233" t="s">
        <v>56</v>
      </c>
      <c r="C6233" t="s">
        <v>81</v>
      </c>
      <c r="D6233" t="s">
        <v>12</v>
      </c>
      <c r="E6233" t="s">
        <v>1</v>
      </c>
      <c r="F6233" s="19">
        <v>0.54166666666666696</v>
      </c>
      <c r="G6233" s="25">
        <v>13</v>
      </c>
      <c r="H6233" s="19" t="str">
        <f t="shared" si="110"/>
        <v>Chesapeake Exp Bridge Toward Va Beach Non-Summer Monday 13</v>
      </c>
      <c r="I6233" s="14">
        <f>+ChesExp!C45</f>
        <v>1512.1404194640536</v>
      </c>
    </row>
    <row r="6234" spans="1:9" x14ac:dyDescent="0.25">
      <c r="A6234" t="s">
        <v>69</v>
      </c>
      <c r="B6234" t="s">
        <v>56</v>
      </c>
      <c r="C6234" t="s">
        <v>81</v>
      </c>
      <c r="D6234" t="s">
        <v>12</v>
      </c>
      <c r="E6234" t="s">
        <v>1</v>
      </c>
      <c r="F6234" s="19">
        <v>0.58333333333333304</v>
      </c>
      <c r="G6234" s="25">
        <v>14</v>
      </c>
      <c r="H6234" s="19" t="str">
        <f t="shared" si="110"/>
        <v>Chesapeake Exp Bridge Toward Va Beach Non-Summer Monday 14</v>
      </c>
      <c r="I6234" s="11">
        <f>+ChesExp!C46</f>
        <v>1496.4414300784895</v>
      </c>
    </row>
    <row r="6235" spans="1:9" x14ac:dyDescent="0.25">
      <c r="A6235" t="s">
        <v>69</v>
      </c>
      <c r="B6235" t="s">
        <v>56</v>
      </c>
      <c r="C6235" t="s">
        <v>81</v>
      </c>
      <c r="D6235" t="s">
        <v>12</v>
      </c>
      <c r="E6235" t="s">
        <v>1</v>
      </c>
      <c r="F6235" s="19">
        <v>0.625</v>
      </c>
      <c r="G6235" s="25">
        <v>15</v>
      </c>
      <c r="H6235" s="19" t="str">
        <f t="shared" si="110"/>
        <v>Chesapeake Exp Bridge Toward Va Beach Non-Summer Monday 15</v>
      </c>
      <c r="I6235" s="14">
        <f>+ChesExp!C47</f>
        <v>1619.8410993013065</v>
      </c>
    </row>
    <row r="6236" spans="1:9" x14ac:dyDescent="0.25">
      <c r="A6236" t="s">
        <v>69</v>
      </c>
      <c r="B6236" t="s">
        <v>56</v>
      </c>
      <c r="C6236" t="s">
        <v>81</v>
      </c>
      <c r="D6236" t="s">
        <v>12</v>
      </c>
      <c r="E6236" t="s">
        <v>1</v>
      </c>
      <c r="F6236" s="19">
        <v>0.66666666666666696</v>
      </c>
      <c r="G6236" s="25">
        <v>16</v>
      </c>
      <c r="H6236" s="19" t="str">
        <f t="shared" si="110"/>
        <v>Chesapeake Exp Bridge Toward Va Beach Non-Summer Monday 16</v>
      </c>
      <c r="I6236" s="11">
        <f>+ChesExp!C48</f>
        <v>1831.5352692776944</v>
      </c>
    </row>
    <row r="6237" spans="1:9" x14ac:dyDescent="0.25">
      <c r="A6237" t="s">
        <v>69</v>
      </c>
      <c r="B6237" t="s">
        <v>56</v>
      </c>
      <c r="C6237" t="s">
        <v>81</v>
      </c>
      <c r="D6237" t="s">
        <v>12</v>
      </c>
      <c r="E6237" t="s">
        <v>1</v>
      </c>
      <c r="F6237" s="19">
        <v>0.70833333333333304</v>
      </c>
      <c r="G6237" s="25">
        <v>17</v>
      </c>
      <c r="H6237" s="19" t="str">
        <f t="shared" si="110"/>
        <v>Chesapeake Exp Bridge Toward Va Beach Non-Summer Monday 17</v>
      </c>
      <c r="I6237" s="14">
        <f>+ChesExp!C49</f>
        <v>1791.4629317820509</v>
      </c>
    </row>
    <row r="6238" spans="1:9" x14ac:dyDescent="0.25">
      <c r="A6238" t="s">
        <v>69</v>
      </c>
      <c r="B6238" t="s">
        <v>56</v>
      </c>
      <c r="C6238" t="s">
        <v>81</v>
      </c>
      <c r="D6238" t="s">
        <v>12</v>
      </c>
      <c r="E6238" t="s">
        <v>1</v>
      </c>
      <c r="F6238" s="19">
        <v>0.75</v>
      </c>
      <c r="G6238" s="25">
        <v>18</v>
      </c>
      <c r="H6238" s="19" t="str">
        <f t="shared" si="110"/>
        <v>Chesapeake Exp Bridge Toward Va Beach Non-Summer Monday 18</v>
      </c>
      <c r="I6238" s="11">
        <f>+ChesExp!C50</f>
        <v>1304.2388518575824</v>
      </c>
    </row>
    <row r="6239" spans="1:9" x14ac:dyDescent="0.25">
      <c r="A6239" t="s">
        <v>69</v>
      </c>
      <c r="B6239" t="s">
        <v>56</v>
      </c>
      <c r="C6239" t="s">
        <v>81</v>
      </c>
      <c r="D6239" t="s">
        <v>12</v>
      </c>
      <c r="E6239" t="s">
        <v>1</v>
      </c>
      <c r="F6239" s="19">
        <v>0.79166666666666696</v>
      </c>
      <c r="G6239" s="25">
        <v>19</v>
      </c>
      <c r="H6239" s="19" t="str">
        <f t="shared" si="110"/>
        <v>Chesapeake Exp Bridge Toward Va Beach Non-Summer Monday 19</v>
      </c>
      <c r="I6239" s="14">
        <f>+ChesExp!C51</f>
        <v>720.13091747189367</v>
      </c>
    </row>
    <row r="6240" spans="1:9" x14ac:dyDescent="0.25">
      <c r="A6240" t="s">
        <v>69</v>
      </c>
      <c r="B6240" t="s">
        <v>56</v>
      </c>
      <c r="C6240" t="s">
        <v>81</v>
      </c>
      <c r="D6240" t="s">
        <v>12</v>
      </c>
      <c r="E6240" t="s">
        <v>1</v>
      </c>
      <c r="F6240" s="19">
        <v>0.83333333333333304</v>
      </c>
      <c r="G6240" s="25">
        <v>20</v>
      </c>
      <c r="H6240" s="19" t="str">
        <f t="shared" si="110"/>
        <v>Chesapeake Exp Bridge Toward Va Beach Non-Summer Monday 20</v>
      </c>
      <c r="I6240" s="11">
        <f>+ChesExp!C52</f>
        <v>499.03633726476272</v>
      </c>
    </row>
    <row r="6241" spans="1:9" x14ac:dyDescent="0.25">
      <c r="A6241" t="s">
        <v>69</v>
      </c>
      <c r="B6241" t="s">
        <v>56</v>
      </c>
      <c r="C6241" t="s">
        <v>81</v>
      </c>
      <c r="D6241" t="s">
        <v>12</v>
      </c>
      <c r="E6241" t="s">
        <v>1</v>
      </c>
      <c r="F6241" s="19">
        <v>0.875</v>
      </c>
      <c r="G6241" s="25">
        <v>21</v>
      </c>
      <c r="H6241" s="19" t="str">
        <f t="shared" si="110"/>
        <v>Chesapeake Exp Bridge Toward Va Beach Non-Summer Monday 21</v>
      </c>
      <c r="I6241" s="14">
        <f>+ChesExp!C53</f>
        <v>337.07300592276914</v>
      </c>
    </row>
    <row r="6242" spans="1:9" x14ac:dyDescent="0.25">
      <c r="A6242" t="s">
        <v>69</v>
      </c>
      <c r="B6242" t="s">
        <v>56</v>
      </c>
      <c r="C6242" t="s">
        <v>81</v>
      </c>
      <c r="D6242" t="s">
        <v>12</v>
      </c>
      <c r="E6242" t="s">
        <v>1</v>
      </c>
      <c r="F6242" s="19">
        <v>0.91666666666666696</v>
      </c>
      <c r="G6242" s="25">
        <v>22</v>
      </c>
      <c r="H6242" s="19" t="str">
        <f t="shared" si="110"/>
        <v>Chesapeake Exp Bridge Toward Va Beach Non-Summer Monday 22</v>
      </c>
      <c r="I6242" s="11">
        <f>+ChesExp!C54</f>
        <v>236.84391935620945</v>
      </c>
    </row>
    <row r="6243" spans="1:9" ht="15.75" thickBot="1" x14ac:dyDescent="0.3">
      <c r="A6243" t="s">
        <v>69</v>
      </c>
      <c r="B6243" t="s">
        <v>56</v>
      </c>
      <c r="C6243" t="s">
        <v>81</v>
      </c>
      <c r="D6243" t="s">
        <v>12</v>
      </c>
      <c r="E6243" t="s">
        <v>1</v>
      </c>
      <c r="F6243" s="19">
        <v>0.95833333333333304</v>
      </c>
      <c r="G6243" s="25">
        <v>23</v>
      </c>
      <c r="H6243" s="19" t="str">
        <f t="shared" si="110"/>
        <v>Chesapeake Exp Bridge Toward Va Beach Non-Summer Monday 23</v>
      </c>
      <c r="I6243" s="16">
        <f>+ChesExp!C55</f>
        <v>133.79415611118728</v>
      </c>
    </row>
    <row r="6244" spans="1:9" x14ac:dyDescent="0.25">
      <c r="A6244" t="s">
        <v>69</v>
      </c>
      <c r="B6244" t="s">
        <v>56</v>
      </c>
      <c r="C6244" t="s">
        <v>81</v>
      </c>
      <c r="D6244" t="s">
        <v>12</v>
      </c>
      <c r="E6244" t="s">
        <v>2</v>
      </c>
      <c r="F6244" s="19">
        <v>0</v>
      </c>
      <c r="G6244" s="25">
        <v>0</v>
      </c>
      <c r="H6244" s="19" t="str">
        <f t="shared" si="110"/>
        <v>Chesapeake Exp Bridge Toward Va Beach Non-Summer Tuesday 0</v>
      </c>
      <c r="I6244" s="12">
        <f>+ChesExp!D32</f>
        <v>93</v>
      </c>
    </row>
    <row r="6245" spans="1:9" x14ac:dyDescent="0.25">
      <c r="A6245" t="s">
        <v>69</v>
      </c>
      <c r="B6245" t="s">
        <v>56</v>
      </c>
      <c r="C6245" t="s">
        <v>81</v>
      </c>
      <c r="D6245" t="s">
        <v>12</v>
      </c>
      <c r="E6245" t="s">
        <v>2</v>
      </c>
      <c r="F6245" s="19">
        <v>4.1666666666666664E-2</v>
      </c>
      <c r="G6245" s="25">
        <v>1</v>
      </c>
      <c r="H6245" s="19" t="str">
        <f t="shared" ref="H6245:H6308" si="111">+CONCATENATE(A6245," ",C6245," ",D6245," ",E6245," ",G6245)</f>
        <v>Chesapeake Exp Bridge Toward Va Beach Non-Summer Tuesday 1</v>
      </c>
      <c r="I6245" s="14">
        <f>+ChesExp!D33</f>
        <v>44</v>
      </c>
    </row>
    <row r="6246" spans="1:9" x14ac:dyDescent="0.25">
      <c r="A6246" t="s">
        <v>69</v>
      </c>
      <c r="B6246" t="s">
        <v>56</v>
      </c>
      <c r="C6246" t="s">
        <v>81</v>
      </c>
      <c r="D6246" t="s">
        <v>12</v>
      </c>
      <c r="E6246" t="s">
        <v>2</v>
      </c>
      <c r="F6246" s="19">
        <v>8.3333333333333329E-2</v>
      </c>
      <c r="G6246" s="25">
        <v>2</v>
      </c>
      <c r="H6246" s="19" t="str">
        <f t="shared" si="111"/>
        <v>Chesapeake Exp Bridge Toward Va Beach Non-Summer Tuesday 2</v>
      </c>
      <c r="I6246" s="12">
        <f>+ChesExp!D34</f>
        <v>46</v>
      </c>
    </row>
    <row r="6247" spans="1:9" x14ac:dyDescent="0.25">
      <c r="A6247" t="s">
        <v>69</v>
      </c>
      <c r="B6247" t="s">
        <v>56</v>
      </c>
      <c r="C6247" t="s">
        <v>81</v>
      </c>
      <c r="D6247" t="s">
        <v>12</v>
      </c>
      <c r="E6247" t="s">
        <v>2</v>
      </c>
      <c r="F6247" s="19">
        <v>0.125</v>
      </c>
      <c r="G6247" s="25">
        <v>3</v>
      </c>
      <c r="H6247" s="19" t="str">
        <f t="shared" si="111"/>
        <v>Chesapeake Exp Bridge Toward Va Beach Non-Summer Tuesday 3</v>
      </c>
      <c r="I6247" s="14">
        <f>+ChesExp!D35</f>
        <v>112</v>
      </c>
    </row>
    <row r="6248" spans="1:9" x14ac:dyDescent="0.25">
      <c r="A6248" t="s">
        <v>69</v>
      </c>
      <c r="B6248" t="s">
        <v>56</v>
      </c>
      <c r="C6248" t="s">
        <v>81</v>
      </c>
      <c r="D6248" t="s">
        <v>12</v>
      </c>
      <c r="E6248" t="s">
        <v>2</v>
      </c>
      <c r="F6248" s="19">
        <v>0.16666666666666699</v>
      </c>
      <c r="G6248" s="25">
        <v>4</v>
      </c>
      <c r="H6248" s="19" t="str">
        <f t="shared" si="111"/>
        <v>Chesapeake Exp Bridge Toward Va Beach Non-Summer Tuesday 4</v>
      </c>
      <c r="I6248" s="12">
        <f>+ChesExp!D36</f>
        <v>480</v>
      </c>
    </row>
    <row r="6249" spans="1:9" x14ac:dyDescent="0.25">
      <c r="A6249" t="s">
        <v>69</v>
      </c>
      <c r="B6249" t="s">
        <v>56</v>
      </c>
      <c r="C6249" t="s">
        <v>81</v>
      </c>
      <c r="D6249" t="s">
        <v>12</v>
      </c>
      <c r="E6249" t="s">
        <v>2</v>
      </c>
      <c r="F6249" s="19">
        <v>0.20833333333333301</v>
      </c>
      <c r="G6249" s="25">
        <v>5</v>
      </c>
      <c r="H6249" s="19" t="str">
        <f t="shared" si="111"/>
        <v>Chesapeake Exp Bridge Toward Va Beach Non-Summer Tuesday 5</v>
      </c>
      <c r="I6249" s="14">
        <f>+ChesExp!D37</f>
        <v>1485</v>
      </c>
    </row>
    <row r="6250" spans="1:9" x14ac:dyDescent="0.25">
      <c r="A6250" t="s">
        <v>69</v>
      </c>
      <c r="B6250" t="s">
        <v>56</v>
      </c>
      <c r="C6250" t="s">
        <v>81</v>
      </c>
      <c r="D6250" t="s">
        <v>12</v>
      </c>
      <c r="E6250" t="s">
        <v>2</v>
      </c>
      <c r="F6250" s="19">
        <v>0.25</v>
      </c>
      <c r="G6250" s="25">
        <v>6</v>
      </c>
      <c r="H6250" s="19" t="str">
        <f t="shared" si="111"/>
        <v>Chesapeake Exp Bridge Toward Va Beach Non-Summer Tuesday 6</v>
      </c>
      <c r="I6250" s="12">
        <f>+ChesExp!D38</f>
        <v>3703</v>
      </c>
    </row>
    <row r="6251" spans="1:9" x14ac:dyDescent="0.25">
      <c r="A6251" t="s">
        <v>69</v>
      </c>
      <c r="B6251" t="s">
        <v>56</v>
      </c>
      <c r="C6251" t="s">
        <v>81</v>
      </c>
      <c r="D6251" t="s">
        <v>12</v>
      </c>
      <c r="E6251" t="s">
        <v>2</v>
      </c>
      <c r="F6251" s="19">
        <v>0.29166666666666702</v>
      </c>
      <c r="G6251" s="25">
        <v>7</v>
      </c>
      <c r="H6251" s="19" t="str">
        <f t="shared" si="111"/>
        <v>Chesapeake Exp Bridge Toward Va Beach Non-Summer Tuesday 7</v>
      </c>
      <c r="I6251" s="14">
        <f>+ChesExp!D39</f>
        <v>4110</v>
      </c>
    </row>
    <row r="6252" spans="1:9" x14ac:dyDescent="0.25">
      <c r="A6252" t="s">
        <v>69</v>
      </c>
      <c r="B6252" t="s">
        <v>56</v>
      </c>
      <c r="C6252" t="s">
        <v>81</v>
      </c>
      <c r="D6252" t="s">
        <v>12</v>
      </c>
      <c r="E6252" t="s">
        <v>2</v>
      </c>
      <c r="F6252" s="19">
        <v>0.33333333333333298</v>
      </c>
      <c r="G6252" s="25">
        <v>8</v>
      </c>
      <c r="H6252" s="19" t="str">
        <f t="shared" si="111"/>
        <v>Chesapeake Exp Bridge Toward Va Beach Non-Summer Tuesday 8</v>
      </c>
      <c r="I6252" s="12">
        <f>+ChesExp!D40</f>
        <v>3100</v>
      </c>
    </row>
    <row r="6253" spans="1:9" x14ac:dyDescent="0.25">
      <c r="A6253" t="s">
        <v>69</v>
      </c>
      <c r="B6253" t="s">
        <v>56</v>
      </c>
      <c r="C6253" t="s">
        <v>81</v>
      </c>
      <c r="D6253" t="s">
        <v>12</v>
      </c>
      <c r="E6253" t="s">
        <v>2</v>
      </c>
      <c r="F6253" s="19">
        <v>0.375</v>
      </c>
      <c r="G6253" s="25">
        <v>9</v>
      </c>
      <c r="H6253" s="19" t="str">
        <f t="shared" si="111"/>
        <v>Chesapeake Exp Bridge Toward Va Beach Non-Summer Tuesday 9</v>
      </c>
      <c r="I6253" s="14">
        <f>+ChesExp!D41</f>
        <v>2090</v>
      </c>
    </row>
    <row r="6254" spans="1:9" x14ac:dyDescent="0.25">
      <c r="A6254" t="s">
        <v>69</v>
      </c>
      <c r="B6254" t="s">
        <v>56</v>
      </c>
      <c r="C6254" t="s">
        <v>81</v>
      </c>
      <c r="D6254" t="s">
        <v>12</v>
      </c>
      <c r="E6254" t="s">
        <v>2</v>
      </c>
      <c r="F6254" s="19">
        <v>0.41666666666666702</v>
      </c>
      <c r="G6254" s="25">
        <v>10</v>
      </c>
      <c r="H6254" s="19" t="str">
        <f t="shared" si="111"/>
        <v>Chesapeake Exp Bridge Toward Va Beach Non-Summer Tuesday 10</v>
      </c>
      <c r="I6254" s="12">
        <f>+ChesExp!D42</f>
        <v>1873</v>
      </c>
    </row>
    <row r="6255" spans="1:9" x14ac:dyDescent="0.25">
      <c r="A6255" t="s">
        <v>69</v>
      </c>
      <c r="B6255" t="s">
        <v>56</v>
      </c>
      <c r="C6255" t="s">
        <v>81</v>
      </c>
      <c r="D6255" t="s">
        <v>12</v>
      </c>
      <c r="E6255" t="s">
        <v>2</v>
      </c>
      <c r="F6255" s="19">
        <v>0.45833333333333298</v>
      </c>
      <c r="G6255" s="25">
        <v>11</v>
      </c>
      <c r="H6255" s="19" t="str">
        <f t="shared" si="111"/>
        <v>Chesapeake Exp Bridge Toward Va Beach Non-Summer Tuesday 11</v>
      </c>
      <c r="I6255" s="14">
        <f>+ChesExp!D43</f>
        <v>1709</v>
      </c>
    </row>
    <row r="6256" spans="1:9" x14ac:dyDescent="0.25">
      <c r="A6256" t="s">
        <v>69</v>
      </c>
      <c r="B6256" t="s">
        <v>56</v>
      </c>
      <c r="C6256" t="s">
        <v>81</v>
      </c>
      <c r="D6256" t="s">
        <v>12</v>
      </c>
      <c r="E6256" t="s">
        <v>2</v>
      </c>
      <c r="F6256" s="19">
        <v>0.5</v>
      </c>
      <c r="G6256" s="25">
        <v>12</v>
      </c>
      <c r="H6256" s="19" t="str">
        <f t="shared" si="111"/>
        <v>Chesapeake Exp Bridge Toward Va Beach Non-Summer Tuesday 12</v>
      </c>
      <c r="I6256" s="12">
        <f>+ChesExp!D44</f>
        <v>1759</v>
      </c>
    </row>
    <row r="6257" spans="1:9" x14ac:dyDescent="0.25">
      <c r="A6257" t="s">
        <v>69</v>
      </c>
      <c r="B6257" t="s">
        <v>56</v>
      </c>
      <c r="C6257" t="s">
        <v>81</v>
      </c>
      <c r="D6257" t="s">
        <v>12</v>
      </c>
      <c r="E6257" t="s">
        <v>2</v>
      </c>
      <c r="F6257" s="19">
        <v>0.54166666666666696</v>
      </c>
      <c r="G6257" s="25">
        <v>13</v>
      </c>
      <c r="H6257" s="19" t="str">
        <f t="shared" si="111"/>
        <v>Chesapeake Exp Bridge Toward Va Beach Non-Summer Tuesday 13</v>
      </c>
      <c r="I6257" s="14">
        <f>+ChesExp!D45</f>
        <v>1660</v>
      </c>
    </row>
    <row r="6258" spans="1:9" x14ac:dyDescent="0.25">
      <c r="A6258" t="s">
        <v>69</v>
      </c>
      <c r="B6258" t="s">
        <v>56</v>
      </c>
      <c r="C6258" t="s">
        <v>81</v>
      </c>
      <c r="D6258" t="s">
        <v>12</v>
      </c>
      <c r="E6258" t="s">
        <v>2</v>
      </c>
      <c r="F6258" s="19">
        <v>0.58333333333333304</v>
      </c>
      <c r="G6258" s="25">
        <v>14</v>
      </c>
      <c r="H6258" s="19" t="str">
        <f t="shared" si="111"/>
        <v>Chesapeake Exp Bridge Toward Va Beach Non-Summer Tuesday 14</v>
      </c>
      <c r="I6258" s="12">
        <f>+ChesExp!D46</f>
        <v>1610</v>
      </c>
    </row>
    <row r="6259" spans="1:9" x14ac:dyDescent="0.25">
      <c r="A6259" t="s">
        <v>69</v>
      </c>
      <c r="B6259" t="s">
        <v>56</v>
      </c>
      <c r="C6259" t="s">
        <v>81</v>
      </c>
      <c r="D6259" t="s">
        <v>12</v>
      </c>
      <c r="E6259" t="s">
        <v>2</v>
      </c>
      <c r="F6259" s="19">
        <v>0.625</v>
      </c>
      <c r="G6259" s="25">
        <v>15</v>
      </c>
      <c r="H6259" s="19" t="str">
        <f t="shared" si="111"/>
        <v>Chesapeake Exp Bridge Toward Va Beach Non-Summer Tuesday 15</v>
      </c>
      <c r="I6259" s="14">
        <f>+ChesExp!D47</f>
        <v>1868</v>
      </c>
    </row>
    <row r="6260" spans="1:9" x14ac:dyDescent="0.25">
      <c r="A6260" t="s">
        <v>69</v>
      </c>
      <c r="B6260" t="s">
        <v>56</v>
      </c>
      <c r="C6260" t="s">
        <v>81</v>
      </c>
      <c r="D6260" t="s">
        <v>12</v>
      </c>
      <c r="E6260" t="s">
        <v>2</v>
      </c>
      <c r="F6260" s="19">
        <v>0.66666666666666696</v>
      </c>
      <c r="G6260" s="25">
        <v>16</v>
      </c>
      <c r="H6260" s="19" t="str">
        <f t="shared" si="111"/>
        <v>Chesapeake Exp Bridge Toward Va Beach Non-Summer Tuesday 16</v>
      </c>
      <c r="I6260" s="12">
        <f>+ChesExp!D48</f>
        <v>1840</v>
      </c>
    </row>
    <row r="6261" spans="1:9" x14ac:dyDescent="0.25">
      <c r="A6261" t="s">
        <v>69</v>
      </c>
      <c r="B6261" t="s">
        <v>56</v>
      </c>
      <c r="C6261" t="s">
        <v>81</v>
      </c>
      <c r="D6261" t="s">
        <v>12</v>
      </c>
      <c r="E6261" t="s">
        <v>2</v>
      </c>
      <c r="F6261" s="19">
        <v>0.70833333333333304</v>
      </c>
      <c r="G6261" s="25">
        <v>17</v>
      </c>
      <c r="H6261" s="19" t="str">
        <f t="shared" si="111"/>
        <v>Chesapeake Exp Bridge Toward Va Beach Non-Summer Tuesday 17</v>
      </c>
      <c r="I6261" s="14">
        <f>+ChesExp!D49</f>
        <v>1794</v>
      </c>
    </row>
    <row r="6262" spans="1:9" x14ac:dyDescent="0.25">
      <c r="A6262" t="s">
        <v>69</v>
      </c>
      <c r="B6262" t="s">
        <v>56</v>
      </c>
      <c r="C6262" t="s">
        <v>81</v>
      </c>
      <c r="D6262" t="s">
        <v>12</v>
      </c>
      <c r="E6262" t="s">
        <v>2</v>
      </c>
      <c r="F6262" s="19">
        <v>0.75</v>
      </c>
      <c r="G6262" s="25">
        <v>18</v>
      </c>
      <c r="H6262" s="19" t="str">
        <f t="shared" si="111"/>
        <v>Chesapeake Exp Bridge Toward Va Beach Non-Summer Tuesday 18</v>
      </c>
      <c r="I6262" s="12">
        <f>+ChesExp!D50</f>
        <v>1399</v>
      </c>
    </row>
    <row r="6263" spans="1:9" x14ac:dyDescent="0.25">
      <c r="A6263" t="s">
        <v>69</v>
      </c>
      <c r="B6263" t="s">
        <v>56</v>
      </c>
      <c r="C6263" t="s">
        <v>81</v>
      </c>
      <c r="D6263" t="s">
        <v>12</v>
      </c>
      <c r="E6263" t="s">
        <v>2</v>
      </c>
      <c r="F6263" s="19">
        <v>0.79166666666666696</v>
      </c>
      <c r="G6263" s="25">
        <v>19</v>
      </c>
      <c r="H6263" s="19" t="str">
        <f t="shared" si="111"/>
        <v>Chesapeake Exp Bridge Toward Va Beach Non-Summer Tuesday 19</v>
      </c>
      <c r="I6263" s="14">
        <f>+ChesExp!D51</f>
        <v>752</v>
      </c>
    </row>
    <row r="6264" spans="1:9" x14ac:dyDescent="0.25">
      <c r="A6264" t="s">
        <v>69</v>
      </c>
      <c r="B6264" t="s">
        <v>56</v>
      </c>
      <c r="C6264" t="s">
        <v>81</v>
      </c>
      <c r="D6264" t="s">
        <v>12</v>
      </c>
      <c r="E6264" t="s">
        <v>2</v>
      </c>
      <c r="F6264" s="19">
        <v>0.83333333333333304</v>
      </c>
      <c r="G6264" s="25">
        <v>20</v>
      </c>
      <c r="H6264" s="19" t="str">
        <f t="shared" si="111"/>
        <v>Chesapeake Exp Bridge Toward Va Beach Non-Summer Tuesday 20</v>
      </c>
      <c r="I6264" s="12">
        <f>+ChesExp!D52</f>
        <v>510</v>
      </c>
    </row>
    <row r="6265" spans="1:9" x14ac:dyDescent="0.25">
      <c r="A6265" t="s">
        <v>69</v>
      </c>
      <c r="B6265" t="s">
        <v>56</v>
      </c>
      <c r="C6265" t="s">
        <v>81</v>
      </c>
      <c r="D6265" t="s">
        <v>12</v>
      </c>
      <c r="E6265" t="s">
        <v>2</v>
      </c>
      <c r="F6265" s="19">
        <v>0.875</v>
      </c>
      <c r="G6265" s="25">
        <v>21</v>
      </c>
      <c r="H6265" s="19" t="str">
        <f t="shared" si="111"/>
        <v>Chesapeake Exp Bridge Toward Va Beach Non-Summer Tuesday 21</v>
      </c>
      <c r="I6265" s="14">
        <f>+ChesExp!D53</f>
        <v>366</v>
      </c>
    </row>
    <row r="6266" spans="1:9" x14ac:dyDescent="0.25">
      <c r="A6266" t="s">
        <v>69</v>
      </c>
      <c r="B6266" t="s">
        <v>56</v>
      </c>
      <c r="C6266" t="s">
        <v>81</v>
      </c>
      <c r="D6266" t="s">
        <v>12</v>
      </c>
      <c r="E6266" t="s">
        <v>2</v>
      </c>
      <c r="F6266" s="19">
        <v>0.91666666666666696</v>
      </c>
      <c r="G6266" s="25">
        <v>22</v>
      </c>
      <c r="H6266" s="19" t="str">
        <f t="shared" si="111"/>
        <v>Chesapeake Exp Bridge Toward Va Beach Non-Summer Tuesday 22</v>
      </c>
      <c r="I6266" s="12">
        <f>+ChesExp!D54</f>
        <v>253</v>
      </c>
    </row>
    <row r="6267" spans="1:9" ht="15.75" thickBot="1" x14ac:dyDescent="0.3">
      <c r="A6267" t="s">
        <v>69</v>
      </c>
      <c r="B6267" t="s">
        <v>56</v>
      </c>
      <c r="C6267" t="s">
        <v>81</v>
      </c>
      <c r="D6267" t="s">
        <v>12</v>
      </c>
      <c r="E6267" t="s">
        <v>2</v>
      </c>
      <c r="F6267" s="19">
        <v>0.95833333333333304</v>
      </c>
      <c r="G6267" s="25">
        <v>23</v>
      </c>
      <c r="H6267" s="19" t="str">
        <f t="shared" si="111"/>
        <v>Chesapeake Exp Bridge Toward Va Beach Non-Summer Tuesday 23</v>
      </c>
      <c r="I6267" s="16">
        <f>+ChesExp!D55</f>
        <v>129</v>
      </c>
    </row>
    <row r="6268" spans="1:9" x14ac:dyDescent="0.25">
      <c r="A6268" t="s">
        <v>69</v>
      </c>
      <c r="B6268" t="s">
        <v>56</v>
      </c>
      <c r="C6268" t="s">
        <v>81</v>
      </c>
      <c r="D6268" t="s">
        <v>12</v>
      </c>
      <c r="E6268" t="s">
        <v>3</v>
      </c>
      <c r="F6268" s="19">
        <v>0</v>
      </c>
      <c r="G6268" s="25">
        <v>0</v>
      </c>
      <c r="H6268" s="19" t="str">
        <f t="shared" si="111"/>
        <v>Chesapeake Exp Bridge Toward Va Beach Non-Summer Wednesday 0</v>
      </c>
      <c r="I6268" s="11">
        <f>+ChesExp!E32</f>
        <v>47</v>
      </c>
    </row>
    <row r="6269" spans="1:9" x14ac:dyDescent="0.25">
      <c r="A6269" t="s">
        <v>69</v>
      </c>
      <c r="B6269" t="s">
        <v>56</v>
      </c>
      <c r="C6269" t="s">
        <v>81</v>
      </c>
      <c r="D6269" t="s">
        <v>12</v>
      </c>
      <c r="E6269" t="s">
        <v>3</v>
      </c>
      <c r="F6269" s="19">
        <v>4.1666666666666664E-2</v>
      </c>
      <c r="G6269" s="25">
        <v>1</v>
      </c>
      <c r="H6269" s="19" t="str">
        <f t="shared" si="111"/>
        <v>Chesapeake Exp Bridge Toward Va Beach Non-Summer Wednesday 1</v>
      </c>
      <c r="I6269" s="14">
        <f>+ChesExp!E33</f>
        <v>47</v>
      </c>
    </row>
    <row r="6270" spans="1:9" x14ac:dyDescent="0.25">
      <c r="A6270" t="s">
        <v>69</v>
      </c>
      <c r="B6270" t="s">
        <v>56</v>
      </c>
      <c r="C6270" t="s">
        <v>81</v>
      </c>
      <c r="D6270" t="s">
        <v>12</v>
      </c>
      <c r="E6270" t="s">
        <v>3</v>
      </c>
      <c r="F6270" s="19">
        <v>8.3333333333333329E-2</v>
      </c>
      <c r="G6270" s="25">
        <v>2</v>
      </c>
      <c r="H6270" s="19" t="str">
        <f t="shared" si="111"/>
        <v>Chesapeake Exp Bridge Toward Va Beach Non-Summer Wednesday 2</v>
      </c>
      <c r="I6270" s="11">
        <f>+ChesExp!E34</f>
        <v>32</v>
      </c>
    </row>
    <row r="6271" spans="1:9" x14ac:dyDescent="0.25">
      <c r="A6271" t="s">
        <v>69</v>
      </c>
      <c r="B6271" t="s">
        <v>56</v>
      </c>
      <c r="C6271" t="s">
        <v>81</v>
      </c>
      <c r="D6271" t="s">
        <v>12</v>
      </c>
      <c r="E6271" t="s">
        <v>3</v>
      </c>
      <c r="F6271" s="19">
        <v>0.125</v>
      </c>
      <c r="G6271" s="25">
        <v>3</v>
      </c>
      <c r="H6271" s="19" t="str">
        <f t="shared" si="111"/>
        <v>Chesapeake Exp Bridge Toward Va Beach Non-Summer Wednesday 3</v>
      </c>
      <c r="I6271" s="14">
        <f>+ChesExp!E35</f>
        <v>105</v>
      </c>
    </row>
    <row r="6272" spans="1:9" x14ac:dyDescent="0.25">
      <c r="A6272" t="s">
        <v>69</v>
      </c>
      <c r="B6272" t="s">
        <v>56</v>
      </c>
      <c r="C6272" t="s">
        <v>81</v>
      </c>
      <c r="D6272" t="s">
        <v>12</v>
      </c>
      <c r="E6272" t="s">
        <v>3</v>
      </c>
      <c r="F6272" s="19">
        <v>0.16666666666666699</v>
      </c>
      <c r="G6272" s="25">
        <v>4</v>
      </c>
      <c r="H6272" s="19" t="str">
        <f t="shared" si="111"/>
        <v>Chesapeake Exp Bridge Toward Va Beach Non-Summer Wednesday 4</v>
      </c>
      <c r="I6272" s="11">
        <f>+ChesExp!E36</f>
        <v>459</v>
      </c>
    </row>
    <row r="6273" spans="1:9" x14ac:dyDescent="0.25">
      <c r="A6273" t="s">
        <v>69</v>
      </c>
      <c r="B6273" t="s">
        <v>56</v>
      </c>
      <c r="C6273" t="s">
        <v>81</v>
      </c>
      <c r="D6273" t="s">
        <v>12</v>
      </c>
      <c r="E6273" t="s">
        <v>3</v>
      </c>
      <c r="F6273" s="19">
        <v>0.20833333333333301</v>
      </c>
      <c r="G6273" s="25">
        <v>5</v>
      </c>
      <c r="H6273" s="19" t="str">
        <f t="shared" si="111"/>
        <v>Chesapeake Exp Bridge Toward Va Beach Non-Summer Wednesday 5</v>
      </c>
      <c r="I6273" s="14">
        <f>+ChesExp!E37</f>
        <v>1611</v>
      </c>
    </row>
    <row r="6274" spans="1:9" x14ac:dyDescent="0.25">
      <c r="A6274" t="s">
        <v>69</v>
      </c>
      <c r="B6274" t="s">
        <v>56</v>
      </c>
      <c r="C6274" t="s">
        <v>81</v>
      </c>
      <c r="D6274" t="s">
        <v>12</v>
      </c>
      <c r="E6274" t="s">
        <v>3</v>
      </c>
      <c r="F6274" s="19">
        <v>0.25</v>
      </c>
      <c r="G6274" s="25">
        <v>6</v>
      </c>
      <c r="H6274" s="19" t="str">
        <f t="shared" si="111"/>
        <v>Chesapeake Exp Bridge Toward Va Beach Non-Summer Wednesday 6</v>
      </c>
      <c r="I6274" s="11">
        <f>+ChesExp!E38</f>
        <v>3613</v>
      </c>
    </row>
    <row r="6275" spans="1:9" x14ac:dyDescent="0.25">
      <c r="A6275" t="s">
        <v>69</v>
      </c>
      <c r="B6275" t="s">
        <v>56</v>
      </c>
      <c r="C6275" t="s">
        <v>81</v>
      </c>
      <c r="D6275" t="s">
        <v>12</v>
      </c>
      <c r="E6275" t="s">
        <v>3</v>
      </c>
      <c r="F6275" s="19">
        <v>0.29166666666666702</v>
      </c>
      <c r="G6275" s="25">
        <v>7</v>
      </c>
      <c r="H6275" s="19" t="str">
        <f t="shared" si="111"/>
        <v>Chesapeake Exp Bridge Toward Va Beach Non-Summer Wednesday 7</v>
      </c>
      <c r="I6275" s="14">
        <f>+ChesExp!E39</f>
        <v>4338</v>
      </c>
    </row>
    <row r="6276" spans="1:9" x14ac:dyDescent="0.25">
      <c r="A6276" t="s">
        <v>69</v>
      </c>
      <c r="B6276" t="s">
        <v>56</v>
      </c>
      <c r="C6276" t="s">
        <v>81</v>
      </c>
      <c r="D6276" t="s">
        <v>12</v>
      </c>
      <c r="E6276" t="s">
        <v>3</v>
      </c>
      <c r="F6276" s="19">
        <v>0.33333333333333298</v>
      </c>
      <c r="G6276" s="25">
        <v>8</v>
      </c>
      <c r="H6276" s="19" t="str">
        <f t="shared" si="111"/>
        <v>Chesapeake Exp Bridge Toward Va Beach Non-Summer Wednesday 8</v>
      </c>
      <c r="I6276" s="11">
        <f>+ChesExp!E40</f>
        <v>3543</v>
      </c>
    </row>
    <row r="6277" spans="1:9" x14ac:dyDescent="0.25">
      <c r="A6277" t="s">
        <v>69</v>
      </c>
      <c r="B6277" t="s">
        <v>56</v>
      </c>
      <c r="C6277" t="s">
        <v>81</v>
      </c>
      <c r="D6277" t="s">
        <v>12</v>
      </c>
      <c r="E6277" t="s">
        <v>3</v>
      </c>
      <c r="F6277" s="19">
        <v>0.375</v>
      </c>
      <c r="G6277" s="25">
        <v>9</v>
      </c>
      <c r="H6277" s="19" t="str">
        <f t="shared" si="111"/>
        <v>Chesapeake Exp Bridge Toward Va Beach Non-Summer Wednesday 9</v>
      </c>
      <c r="I6277" s="14">
        <f>+ChesExp!E41</f>
        <v>2030</v>
      </c>
    </row>
    <row r="6278" spans="1:9" x14ac:dyDescent="0.25">
      <c r="A6278" t="s">
        <v>69</v>
      </c>
      <c r="B6278" t="s">
        <v>56</v>
      </c>
      <c r="C6278" t="s">
        <v>81</v>
      </c>
      <c r="D6278" t="s">
        <v>12</v>
      </c>
      <c r="E6278" t="s">
        <v>3</v>
      </c>
      <c r="F6278" s="19">
        <v>0.41666666666666702</v>
      </c>
      <c r="G6278" s="25">
        <v>10</v>
      </c>
      <c r="H6278" s="19" t="str">
        <f t="shared" si="111"/>
        <v>Chesapeake Exp Bridge Toward Va Beach Non-Summer Wednesday 10</v>
      </c>
      <c r="I6278" s="11">
        <f>+ChesExp!E42</f>
        <v>1784</v>
      </c>
    </row>
    <row r="6279" spans="1:9" x14ac:dyDescent="0.25">
      <c r="A6279" t="s">
        <v>69</v>
      </c>
      <c r="B6279" t="s">
        <v>56</v>
      </c>
      <c r="C6279" t="s">
        <v>81</v>
      </c>
      <c r="D6279" t="s">
        <v>12</v>
      </c>
      <c r="E6279" t="s">
        <v>3</v>
      </c>
      <c r="F6279" s="19">
        <v>0.45833333333333298</v>
      </c>
      <c r="G6279" s="25">
        <v>11</v>
      </c>
      <c r="H6279" s="19" t="str">
        <f t="shared" si="111"/>
        <v>Chesapeake Exp Bridge Toward Va Beach Non-Summer Wednesday 11</v>
      </c>
      <c r="I6279" s="14">
        <f>+ChesExp!E43</f>
        <v>1642</v>
      </c>
    </row>
    <row r="6280" spans="1:9" x14ac:dyDescent="0.25">
      <c r="A6280" t="s">
        <v>69</v>
      </c>
      <c r="B6280" t="s">
        <v>56</v>
      </c>
      <c r="C6280" t="s">
        <v>81</v>
      </c>
      <c r="D6280" t="s">
        <v>12</v>
      </c>
      <c r="E6280" t="s">
        <v>3</v>
      </c>
      <c r="F6280" s="19">
        <v>0.5</v>
      </c>
      <c r="G6280" s="25">
        <v>12</v>
      </c>
      <c r="H6280" s="19" t="str">
        <f t="shared" si="111"/>
        <v>Chesapeake Exp Bridge Toward Va Beach Non-Summer Wednesday 12</v>
      </c>
      <c r="I6280" s="11">
        <f>+ChesExp!E44</f>
        <v>1482</v>
      </c>
    </row>
    <row r="6281" spans="1:9" x14ac:dyDescent="0.25">
      <c r="A6281" t="s">
        <v>69</v>
      </c>
      <c r="B6281" t="s">
        <v>56</v>
      </c>
      <c r="C6281" t="s">
        <v>81</v>
      </c>
      <c r="D6281" t="s">
        <v>12</v>
      </c>
      <c r="E6281" t="s">
        <v>3</v>
      </c>
      <c r="F6281" s="19">
        <v>0.54166666666666696</v>
      </c>
      <c r="G6281" s="25">
        <v>13</v>
      </c>
      <c r="H6281" s="19" t="str">
        <f t="shared" si="111"/>
        <v>Chesapeake Exp Bridge Toward Va Beach Non-Summer Wednesday 13</v>
      </c>
      <c r="I6281" s="14">
        <f>+ChesExp!E45</f>
        <v>1502</v>
      </c>
    </row>
    <row r="6282" spans="1:9" x14ac:dyDescent="0.25">
      <c r="A6282" t="s">
        <v>69</v>
      </c>
      <c r="B6282" t="s">
        <v>56</v>
      </c>
      <c r="C6282" t="s">
        <v>81</v>
      </c>
      <c r="D6282" t="s">
        <v>12</v>
      </c>
      <c r="E6282" t="s">
        <v>3</v>
      </c>
      <c r="F6282" s="19">
        <v>0.58333333333333304</v>
      </c>
      <c r="G6282" s="25">
        <v>14</v>
      </c>
      <c r="H6282" s="19" t="str">
        <f t="shared" si="111"/>
        <v>Chesapeake Exp Bridge Toward Va Beach Non-Summer Wednesday 14</v>
      </c>
      <c r="I6282" s="11">
        <f>+ChesExp!E46</f>
        <v>1519</v>
      </c>
    </row>
    <row r="6283" spans="1:9" x14ac:dyDescent="0.25">
      <c r="A6283" t="s">
        <v>69</v>
      </c>
      <c r="B6283" t="s">
        <v>56</v>
      </c>
      <c r="C6283" t="s">
        <v>81</v>
      </c>
      <c r="D6283" t="s">
        <v>12</v>
      </c>
      <c r="E6283" t="s">
        <v>3</v>
      </c>
      <c r="F6283" s="19">
        <v>0.625</v>
      </c>
      <c r="G6283" s="25">
        <v>15</v>
      </c>
      <c r="H6283" s="19" t="str">
        <f t="shared" si="111"/>
        <v>Chesapeake Exp Bridge Toward Va Beach Non-Summer Wednesday 15</v>
      </c>
      <c r="I6283" s="14">
        <f>+ChesExp!E47</f>
        <v>1722</v>
      </c>
    </row>
    <row r="6284" spans="1:9" x14ac:dyDescent="0.25">
      <c r="A6284" t="s">
        <v>69</v>
      </c>
      <c r="B6284" t="s">
        <v>56</v>
      </c>
      <c r="C6284" t="s">
        <v>81</v>
      </c>
      <c r="D6284" t="s">
        <v>12</v>
      </c>
      <c r="E6284" t="s">
        <v>3</v>
      </c>
      <c r="F6284" s="19">
        <v>0.66666666666666696</v>
      </c>
      <c r="G6284" s="25">
        <v>16</v>
      </c>
      <c r="H6284" s="19" t="str">
        <f t="shared" si="111"/>
        <v>Chesapeake Exp Bridge Toward Va Beach Non-Summer Wednesday 16</v>
      </c>
      <c r="I6284" s="11">
        <f>+ChesExp!E48</f>
        <v>1894</v>
      </c>
    </row>
    <row r="6285" spans="1:9" x14ac:dyDescent="0.25">
      <c r="A6285" t="s">
        <v>69</v>
      </c>
      <c r="B6285" t="s">
        <v>56</v>
      </c>
      <c r="C6285" t="s">
        <v>81</v>
      </c>
      <c r="D6285" t="s">
        <v>12</v>
      </c>
      <c r="E6285" t="s">
        <v>3</v>
      </c>
      <c r="F6285" s="19">
        <v>0.70833333333333304</v>
      </c>
      <c r="G6285" s="25">
        <v>17</v>
      </c>
      <c r="H6285" s="19" t="str">
        <f t="shared" si="111"/>
        <v>Chesapeake Exp Bridge Toward Va Beach Non-Summer Wednesday 17</v>
      </c>
      <c r="I6285" s="14">
        <f>+ChesExp!E49</f>
        <v>1879</v>
      </c>
    </row>
    <row r="6286" spans="1:9" x14ac:dyDescent="0.25">
      <c r="A6286" t="s">
        <v>69</v>
      </c>
      <c r="B6286" t="s">
        <v>56</v>
      </c>
      <c r="C6286" t="s">
        <v>81</v>
      </c>
      <c r="D6286" t="s">
        <v>12</v>
      </c>
      <c r="E6286" t="s">
        <v>3</v>
      </c>
      <c r="F6286" s="19">
        <v>0.75</v>
      </c>
      <c r="G6286" s="25">
        <v>18</v>
      </c>
      <c r="H6286" s="19" t="str">
        <f t="shared" si="111"/>
        <v>Chesapeake Exp Bridge Toward Va Beach Non-Summer Wednesday 18</v>
      </c>
      <c r="I6286" s="11">
        <f>+ChesExp!E50</f>
        <v>1472</v>
      </c>
    </row>
    <row r="6287" spans="1:9" x14ac:dyDescent="0.25">
      <c r="A6287" t="s">
        <v>69</v>
      </c>
      <c r="B6287" t="s">
        <v>56</v>
      </c>
      <c r="C6287" t="s">
        <v>81</v>
      </c>
      <c r="D6287" t="s">
        <v>12</v>
      </c>
      <c r="E6287" t="s">
        <v>3</v>
      </c>
      <c r="F6287" s="19">
        <v>0.79166666666666696</v>
      </c>
      <c r="G6287" s="25">
        <v>19</v>
      </c>
      <c r="H6287" s="19" t="str">
        <f t="shared" si="111"/>
        <v>Chesapeake Exp Bridge Toward Va Beach Non-Summer Wednesday 19</v>
      </c>
      <c r="I6287" s="14">
        <f>+ChesExp!E51</f>
        <v>748</v>
      </c>
    </row>
    <row r="6288" spans="1:9" x14ac:dyDescent="0.25">
      <c r="A6288" t="s">
        <v>69</v>
      </c>
      <c r="B6288" t="s">
        <v>56</v>
      </c>
      <c r="C6288" t="s">
        <v>81</v>
      </c>
      <c r="D6288" t="s">
        <v>12</v>
      </c>
      <c r="E6288" t="s">
        <v>3</v>
      </c>
      <c r="F6288" s="19">
        <v>0.83333333333333304</v>
      </c>
      <c r="G6288" s="25">
        <v>20</v>
      </c>
      <c r="H6288" s="19" t="str">
        <f t="shared" si="111"/>
        <v>Chesapeake Exp Bridge Toward Va Beach Non-Summer Wednesday 20</v>
      </c>
      <c r="I6288" s="11">
        <f>+ChesExp!E52</f>
        <v>619</v>
      </c>
    </row>
    <row r="6289" spans="1:9" x14ac:dyDescent="0.25">
      <c r="A6289" t="s">
        <v>69</v>
      </c>
      <c r="B6289" t="s">
        <v>56</v>
      </c>
      <c r="C6289" t="s">
        <v>81</v>
      </c>
      <c r="D6289" t="s">
        <v>12</v>
      </c>
      <c r="E6289" t="s">
        <v>3</v>
      </c>
      <c r="F6289" s="19">
        <v>0.875</v>
      </c>
      <c r="G6289" s="25">
        <v>21</v>
      </c>
      <c r="H6289" s="19" t="str">
        <f t="shared" si="111"/>
        <v>Chesapeake Exp Bridge Toward Va Beach Non-Summer Wednesday 21</v>
      </c>
      <c r="I6289" s="14">
        <f>+ChesExp!E53</f>
        <v>407</v>
      </c>
    </row>
    <row r="6290" spans="1:9" x14ac:dyDescent="0.25">
      <c r="A6290" t="s">
        <v>69</v>
      </c>
      <c r="B6290" t="s">
        <v>56</v>
      </c>
      <c r="C6290" t="s">
        <v>81</v>
      </c>
      <c r="D6290" t="s">
        <v>12</v>
      </c>
      <c r="E6290" t="s">
        <v>3</v>
      </c>
      <c r="F6290" s="19">
        <v>0.91666666666666696</v>
      </c>
      <c r="G6290" s="25">
        <v>22</v>
      </c>
      <c r="H6290" s="19" t="str">
        <f t="shared" si="111"/>
        <v>Chesapeake Exp Bridge Toward Va Beach Non-Summer Wednesday 22</v>
      </c>
      <c r="I6290" s="11">
        <f>+ChesExp!E54</f>
        <v>285</v>
      </c>
    </row>
    <row r="6291" spans="1:9" ht="15.75" thickBot="1" x14ac:dyDescent="0.3">
      <c r="A6291" t="s">
        <v>69</v>
      </c>
      <c r="B6291" t="s">
        <v>56</v>
      </c>
      <c r="C6291" t="s">
        <v>81</v>
      </c>
      <c r="D6291" t="s">
        <v>12</v>
      </c>
      <c r="E6291" t="s">
        <v>3</v>
      </c>
      <c r="F6291" s="19">
        <v>0.95833333333333304</v>
      </c>
      <c r="G6291" s="25">
        <v>23</v>
      </c>
      <c r="H6291" s="19" t="str">
        <f t="shared" si="111"/>
        <v>Chesapeake Exp Bridge Toward Va Beach Non-Summer Wednesday 23</v>
      </c>
      <c r="I6291" s="16">
        <f>+ChesExp!E55</f>
        <v>154</v>
      </c>
    </row>
    <row r="6292" spans="1:9" x14ac:dyDescent="0.25">
      <c r="A6292" t="s">
        <v>69</v>
      </c>
      <c r="B6292" t="s">
        <v>56</v>
      </c>
      <c r="C6292" t="s">
        <v>81</v>
      </c>
      <c r="D6292" t="s">
        <v>12</v>
      </c>
      <c r="E6292" t="s">
        <v>4</v>
      </c>
      <c r="F6292" s="19">
        <v>0</v>
      </c>
      <c r="G6292" s="25">
        <v>0</v>
      </c>
      <c r="H6292" s="19" t="str">
        <f t="shared" si="111"/>
        <v>Chesapeake Exp Bridge Toward Va Beach Non-Summer Thursday 0</v>
      </c>
      <c r="I6292" s="11">
        <f>+ChesExp!F32</f>
        <v>92</v>
      </c>
    </row>
    <row r="6293" spans="1:9" x14ac:dyDescent="0.25">
      <c r="A6293" t="s">
        <v>69</v>
      </c>
      <c r="B6293" t="s">
        <v>56</v>
      </c>
      <c r="C6293" t="s">
        <v>81</v>
      </c>
      <c r="D6293" t="s">
        <v>12</v>
      </c>
      <c r="E6293" t="s">
        <v>4</v>
      </c>
      <c r="F6293" s="19">
        <v>4.1666666666666664E-2</v>
      </c>
      <c r="G6293" s="25">
        <v>1</v>
      </c>
      <c r="H6293" s="19" t="str">
        <f t="shared" si="111"/>
        <v>Chesapeake Exp Bridge Toward Va Beach Non-Summer Thursday 1</v>
      </c>
      <c r="I6293" s="14">
        <f>+ChesExp!F33</f>
        <v>30</v>
      </c>
    </row>
    <row r="6294" spans="1:9" x14ac:dyDescent="0.25">
      <c r="A6294" t="s">
        <v>69</v>
      </c>
      <c r="B6294" t="s">
        <v>56</v>
      </c>
      <c r="C6294" t="s">
        <v>81</v>
      </c>
      <c r="D6294" t="s">
        <v>12</v>
      </c>
      <c r="E6294" t="s">
        <v>4</v>
      </c>
      <c r="F6294" s="19">
        <v>8.3333333333333329E-2</v>
      </c>
      <c r="G6294" s="25">
        <v>2</v>
      </c>
      <c r="H6294" s="19" t="str">
        <f t="shared" si="111"/>
        <v>Chesapeake Exp Bridge Toward Va Beach Non-Summer Thursday 2</v>
      </c>
      <c r="I6294" s="11">
        <f>+ChesExp!F34</f>
        <v>44</v>
      </c>
    </row>
    <row r="6295" spans="1:9" x14ac:dyDescent="0.25">
      <c r="A6295" t="s">
        <v>69</v>
      </c>
      <c r="B6295" t="s">
        <v>56</v>
      </c>
      <c r="C6295" t="s">
        <v>81</v>
      </c>
      <c r="D6295" t="s">
        <v>12</v>
      </c>
      <c r="E6295" t="s">
        <v>4</v>
      </c>
      <c r="F6295" s="19">
        <v>0.125</v>
      </c>
      <c r="G6295" s="25">
        <v>3</v>
      </c>
      <c r="H6295" s="19" t="str">
        <f t="shared" si="111"/>
        <v>Chesapeake Exp Bridge Toward Va Beach Non-Summer Thursday 3</v>
      </c>
      <c r="I6295" s="14">
        <f>+ChesExp!F35</f>
        <v>94</v>
      </c>
    </row>
    <row r="6296" spans="1:9" x14ac:dyDescent="0.25">
      <c r="A6296" t="s">
        <v>69</v>
      </c>
      <c r="B6296" t="s">
        <v>56</v>
      </c>
      <c r="C6296" t="s">
        <v>81</v>
      </c>
      <c r="D6296" t="s">
        <v>12</v>
      </c>
      <c r="E6296" t="s">
        <v>4</v>
      </c>
      <c r="F6296" s="19">
        <v>0.16666666666666699</v>
      </c>
      <c r="G6296" s="25">
        <v>4</v>
      </c>
      <c r="H6296" s="19" t="str">
        <f t="shared" si="111"/>
        <v>Chesapeake Exp Bridge Toward Va Beach Non-Summer Thursday 4</v>
      </c>
      <c r="I6296" s="11">
        <f>+ChesExp!F36</f>
        <v>466</v>
      </c>
    </row>
    <row r="6297" spans="1:9" x14ac:dyDescent="0.25">
      <c r="A6297" t="s">
        <v>69</v>
      </c>
      <c r="B6297" t="s">
        <v>56</v>
      </c>
      <c r="C6297" t="s">
        <v>81</v>
      </c>
      <c r="D6297" t="s">
        <v>12</v>
      </c>
      <c r="E6297" t="s">
        <v>4</v>
      </c>
      <c r="F6297" s="19">
        <v>0.20833333333333301</v>
      </c>
      <c r="G6297" s="25">
        <v>5</v>
      </c>
      <c r="H6297" s="19" t="str">
        <f t="shared" si="111"/>
        <v>Chesapeake Exp Bridge Toward Va Beach Non-Summer Thursday 5</v>
      </c>
      <c r="I6297" s="14">
        <f>+ChesExp!F37</f>
        <v>1587</v>
      </c>
    </row>
    <row r="6298" spans="1:9" x14ac:dyDescent="0.25">
      <c r="A6298" t="s">
        <v>69</v>
      </c>
      <c r="B6298" t="s">
        <v>56</v>
      </c>
      <c r="C6298" t="s">
        <v>81</v>
      </c>
      <c r="D6298" t="s">
        <v>12</v>
      </c>
      <c r="E6298" t="s">
        <v>4</v>
      </c>
      <c r="F6298" s="19">
        <v>0.25</v>
      </c>
      <c r="G6298" s="25">
        <v>6</v>
      </c>
      <c r="H6298" s="19" t="str">
        <f t="shared" si="111"/>
        <v>Chesapeake Exp Bridge Toward Va Beach Non-Summer Thursday 6</v>
      </c>
      <c r="I6298" s="11">
        <f>+ChesExp!F38</f>
        <v>3498</v>
      </c>
    </row>
    <row r="6299" spans="1:9" x14ac:dyDescent="0.25">
      <c r="A6299" t="s">
        <v>69</v>
      </c>
      <c r="B6299" t="s">
        <v>56</v>
      </c>
      <c r="C6299" t="s">
        <v>81</v>
      </c>
      <c r="D6299" t="s">
        <v>12</v>
      </c>
      <c r="E6299" t="s">
        <v>4</v>
      </c>
      <c r="F6299" s="19">
        <v>0.29166666666666702</v>
      </c>
      <c r="G6299" s="25">
        <v>7</v>
      </c>
      <c r="H6299" s="19" t="str">
        <f t="shared" si="111"/>
        <v>Chesapeake Exp Bridge Toward Va Beach Non-Summer Thursday 7</v>
      </c>
      <c r="I6299" s="14">
        <f>+ChesExp!F39</f>
        <v>4314</v>
      </c>
    </row>
    <row r="6300" spans="1:9" x14ac:dyDescent="0.25">
      <c r="A6300" t="s">
        <v>69</v>
      </c>
      <c r="B6300" t="s">
        <v>56</v>
      </c>
      <c r="C6300" t="s">
        <v>81</v>
      </c>
      <c r="D6300" t="s">
        <v>12</v>
      </c>
      <c r="E6300" t="s">
        <v>4</v>
      </c>
      <c r="F6300" s="19">
        <v>0.33333333333333298</v>
      </c>
      <c r="G6300" s="25">
        <v>8</v>
      </c>
      <c r="H6300" s="19" t="str">
        <f t="shared" si="111"/>
        <v>Chesapeake Exp Bridge Toward Va Beach Non-Summer Thursday 8</v>
      </c>
      <c r="I6300" s="11">
        <f>+ChesExp!F40</f>
        <v>3289</v>
      </c>
    </row>
    <row r="6301" spans="1:9" x14ac:dyDescent="0.25">
      <c r="A6301" t="s">
        <v>69</v>
      </c>
      <c r="B6301" t="s">
        <v>56</v>
      </c>
      <c r="C6301" t="s">
        <v>81</v>
      </c>
      <c r="D6301" t="s">
        <v>12</v>
      </c>
      <c r="E6301" t="s">
        <v>4</v>
      </c>
      <c r="F6301" s="19">
        <v>0.375</v>
      </c>
      <c r="G6301" s="25">
        <v>9</v>
      </c>
      <c r="H6301" s="19" t="str">
        <f t="shared" si="111"/>
        <v>Chesapeake Exp Bridge Toward Va Beach Non-Summer Thursday 9</v>
      </c>
      <c r="I6301" s="14">
        <f>+ChesExp!F41</f>
        <v>2077</v>
      </c>
    </row>
    <row r="6302" spans="1:9" x14ac:dyDescent="0.25">
      <c r="A6302" t="s">
        <v>69</v>
      </c>
      <c r="B6302" t="s">
        <v>56</v>
      </c>
      <c r="C6302" t="s">
        <v>81</v>
      </c>
      <c r="D6302" t="s">
        <v>12</v>
      </c>
      <c r="E6302" t="s">
        <v>4</v>
      </c>
      <c r="F6302" s="19">
        <v>0.41666666666666702</v>
      </c>
      <c r="G6302" s="25">
        <v>10</v>
      </c>
      <c r="H6302" s="19" t="str">
        <f t="shared" si="111"/>
        <v>Chesapeake Exp Bridge Toward Va Beach Non-Summer Thursday 10</v>
      </c>
      <c r="I6302" s="11">
        <f>+ChesExp!F42</f>
        <v>1664</v>
      </c>
    </row>
    <row r="6303" spans="1:9" x14ac:dyDescent="0.25">
      <c r="A6303" t="s">
        <v>69</v>
      </c>
      <c r="B6303" t="s">
        <v>56</v>
      </c>
      <c r="C6303" t="s">
        <v>81</v>
      </c>
      <c r="D6303" t="s">
        <v>12</v>
      </c>
      <c r="E6303" t="s">
        <v>4</v>
      </c>
      <c r="F6303" s="19">
        <v>0.45833333333333298</v>
      </c>
      <c r="G6303" s="25">
        <v>11</v>
      </c>
      <c r="H6303" s="19" t="str">
        <f t="shared" si="111"/>
        <v>Chesapeake Exp Bridge Toward Va Beach Non-Summer Thursday 11</v>
      </c>
      <c r="I6303" s="14">
        <f>+ChesExp!F43</f>
        <v>1642</v>
      </c>
    </row>
    <row r="6304" spans="1:9" x14ac:dyDescent="0.25">
      <c r="A6304" t="s">
        <v>69</v>
      </c>
      <c r="B6304" t="s">
        <v>56</v>
      </c>
      <c r="C6304" t="s">
        <v>81</v>
      </c>
      <c r="D6304" t="s">
        <v>12</v>
      </c>
      <c r="E6304" t="s">
        <v>4</v>
      </c>
      <c r="F6304" s="19">
        <v>0.5</v>
      </c>
      <c r="G6304" s="25">
        <v>12</v>
      </c>
      <c r="H6304" s="19" t="str">
        <f t="shared" si="111"/>
        <v>Chesapeake Exp Bridge Toward Va Beach Non-Summer Thursday 12</v>
      </c>
      <c r="I6304" s="11">
        <f>+ChesExp!F44</f>
        <v>1592</v>
      </c>
    </row>
    <row r="6305" spans="1:9" x14ac:dyDescent="0.25">
      <c r="A6305" t="s">
        <v>69</v>
      </c>
      <c r="B6305" t="s">
        <v>56</v>
      </c>
      <c r="C6305" t="s">
        <v>81</v>
      </c>
      <c r="D6305" t="s">
        <v>12</v>
      </c>
      <c r="E6305" t="s">
        <v>4</v>
      </c>
      <c r="F6305" s="19">
        <v>0.54166666666666696</v>
      </c>
      <c r="G6305" s="25">
        <v>13</v>
      </c>
      <c r="H6305" s="19" t="str">
        <f t="shared" si="111"/>
        <v>Chesapeake Exp Bridge Toward Va Beach Non-Summer Thursday 13</v>
      </c>
      <c r="I6305" s="14">
        <f>+ChesExp!F45</f>
        <v>1492</v>
      </c>
    </row>
    <row r="6306" spans="1:9" x14ac:dyDescent="0.25">
      <c r="A6306" t="s">
        <v>69</v>
      </c>
      <c r="B6306" t="s">
        <v>56</v>
      </c>
      <c r="C6306" t="s">
        <v>81</v>
      </c>
      <c r="D6306" t="s">
        <v>12</v>
      </c>
      <c r="E6306" t="s">
        <v>4</v>
      </c>
      <c r="F6306" s="19">
        <v>0.58333333333333304</v>
      </c>
      <c r="G6306" s="25">
        <v>14</v>
      </c>
      <c r="H6306" s="19" t="str">
        <f t="shared" si="111"/>
        <v>Chesapeake Exp Bridge Toward Va Beach Non-Summer Thursday 14</v>
      </c>
      <c r="I6306" s="11">
        <f>+ChesExp!F46</f>
        <v>1498</v>
      </c>
    </row>
    <row r="6307" spans="1:9" x14ac:dyDescent="0.25">
      <c r="A6307" t="s">
        <v>69</v>
      </c>
      <c r="B6307" t="s">
        <v>56</v>
      </c>
      <c r="C6307" t="s">
        <v>81</v>
      </c>
      <c r="D6307" t="s">
        <v>12</v>
      </c>
      <c r="E6307" t="s">
        <v>4</v>
      </c>
      <c r="F6307" s="19">
        <v>0.625</v>
      </c>
      <c r="G6307" s="25">
        <v>15</v>
      </c>
      <c r="H6307" s="19" t="str">
        <f t="shared" si="111"/>
        <v>Chesapeake Exp Bridge Toward Va Beach Non-Summer Thursday 15</v>
      </c>
      <c r="I6307" s="14">
        <f>+ChesExp!F47</f>
        <v>1580</v>
      </c>
    </row>
    <row r="6308" spans="1:9" x14ac:dyDescent="0.25">
      <c r="A6308" t="s">
        <v>69</v>
      </c>
      <c r="B6308" t="s">
        <v>56</v>
      </c>
      <c r="C6308" t="s">
        <v>81</v>
      </c>
      <c r="D6308" t="s">
        <v>12</v>
      </c>
      <c r="E6308" t="s">
        <v>4</v>
      </c>
      <c r="F6308" s="19">
        <v>0.66666666666666696</v>
      </c>
      <c r="G6308" s="25">
        <v>16</v>
      </c>
      <c r="H6308" s="19" t="str">
        <f t="shared" si="111"/>
        <v>Chesapeake Exp Bridge Toward Va Beach Non-Summer Thursday 16</v>
      </c>
      <c r="I6308" s="11">
        <f>+ChesExp!F48</f>
        <v>1776</v>
      </c>
    </row>
    <row r="6309" spans="1:9" x14ac:dyDescent="0.25">
      <c r="A6309" t="s">
        <v>69</v>
      </c>
      <c r="B6309" t="s">
        <v>56</v>
      </c>
      <c r="C6309" t="s">
        <v>81</v>
      </c>
      <c r="D6309" t="s">
        <v>12</v>
      </c>
      <c r="E6309" t="s">
        <v>4</v>
      </c>
      <c r="F6309" s="19">
        <v>0.70833333333333304</v>
      </c>
      <c r="G6309" s="25">
        <v>17</v>
      </c>
      <c r="H6309" s="19" t="str">
        <f t="shared" ref="H6309:H6372" si="112">+CONCATENATE(A6309," ",C6309," ",D6309," ",E6309," ",G6309)</f>
        <v>Chesapeake Exp Bridge Toward Va Beach Non-Summer Thursday 17</v>
      </c>
      <c r="I6309" s="14">
        <f>+ChesExp!F49</f>
        <v>1835</v>
      </c>
    </row>
    <row r="6310" spans="1:9" x14ac:dyDescent="0.25">
      <c r="A6310" t="s">
        <v>69</v>
      </c>
      <c r="B6310" t="s">
        <v>56</v>
      </c>
      <c r="C6310" t="s">
        <v>81</v>
      </c>
      <c r="D6310" t="s">
        <v>12</v>
      </c>
      <c r="E6310" t="s">
        <v>4</v>
      </c>
      <c r="F6310" s="19">
        <v>0.75</v>
      </c>
      <c r="G6310" s="25">
        <v>18</v>
      </c>
      <c r="H6310" s="19" t="str">
        <f t="shared" si="112"/>
        <v>Chesapeake Exp Bridge Toward Va Beach Non-Summer Thursday 18</v>
      </c>
      <c r="I6310" s="11">
        <f>+ChesExp!F50</f>
        <v>1320</v>
      </c>
    </row>
    <row r="6311" spans="1:9" x14ac:dyDescent="0.25">
      <c r="A6311" t="s">
        <v>69</v>
      </c>
      <c r="B6311" t="s">
        <v>56</v>
      </c>
      <c r="C6311" t="s">
        <v>81</v>
      </c>
      <c r="D6311" t="s">
        <v>12</v>
      </c>
      <c r="E6311" t="s">
        <v>4</v>
      </c>
      <c r="F6311" s="19">
        <v>0.79166666666666696</v>
      </c>
      <c r="G6311" s="25">
        <v>19</v>
      </c>
      <c r="H6311" s="19" t="str">
        <f t="shared" si="112"/>
        <v>Chesapeake Exp Bridge Toward Va Beach Non-Summer Thursday 19</v>
      </c>
      <c r="I6311" s="14">
        <f>+ChesExp!F51</f>
        <v>838</v>
      </c>
    </row>
    <row r="6312" spans="1:9" x14ac:dyDescent="0.25">
      <c r="A6312" t="s">
        <v>69</v>
      </c>
      <c r="B6312" t="s">
        <v>56</v>
      </c>
      <c r="C6312" t="s">
        <v>81</v>
      </c>
      <c r="D6312" t="s">
        <v>12</v>
      </c>
      <c r="E6312" t="s">
        <v>4</v>
      </c>
      <c r="F6312" s="19">
        <v>0.83333333333333304</v>
      </c>
      <c r="G6312" s="25">
        <v>20</v>
      </c>
      <c r="H6312" s="19" t="str">
        <f t="shared" si="112"/>
        <v>Chesapeake Exp Bridge Toward Va Beach Non-Summer Thursday 20</v>
      </c>
      <c r="I6312" s="11">
        <f>+ChesExp!F52</f>
        <v>575</v>
      </c>
    </row>
    <row r="6313" spans="1:9" x14ac:dyDescent="0.25">
      <c r="A6313" t="s">
        <v>69</v>
      </c>
      <c r="B6313" t="s">
        <v>56</v>
      </c>
      <c r="C6313" t="s">
        <v>81</v>
      </c>
      <c r="D6313" t="s">
        <v>12</v>
      </c>
      <c r="E6313" t="s">
        <v>4</v>
      </c>
      <c r="F6313" s="19">
        <v>0.875</v>
      </c>
      <c r="G6313" s="25">
        <v>21</v>
      </c>
      <c r="H6313" s="19" t="str">
        <f t="shared" si="112"/>
        <v>Chesapeake Exp Bridge Toward Va Beach Non-Summer Thursday 21</v>
      </c>
      <c r="I6313" s="14">
        <f>+ChesExp!F53</f>
        <v>384</v>
      </c>
    </row>
    <row r="6314" spans="1:9" x14ac:dyDescent="0.25">
      <c r="A6314" t="s">
        <v>69</v>
      </c>
      <c r="B6314" t="s">
        <v>56</v>
      </c>
      <c r="C6314" t="s">
        <v>81</v>
      </c>
      <c r="D6314" t="s">
        <v>12</v>
      </c>
      <c r="E6314" t="s">
        <v>4</v>
      </c>
      <c r="F6314" s="19">
        <v>0.91666666666666696</v>
      </c>
      <c r="G6314" s="25">
        <v>22</v>
      </c>
      <c r="H6314" s="19" t="str">
        <f t="shared" si="112"/>
        <v>Chesapeake Exp Bridge Toward Va Beach Non-Summer Thursday 22</v>
      </c>
      <c r="I6314" s="11">
        <f>+ChesExp!F54</f>
        <v>250</v>
      </c>
    </row>
    <row r="6315" spans="1:9" ht="15.75" thickBot="1" x14ac:dyDescent="0.3">
      <c r="A6315" t="s">
        <v>69</v>
      </c>
      <c r="B6315" t="s">
        <v>56</v>
      </c>
      <c r="C6315" t="s">
        <v>81</v>
      </c>
      <c r="D6315" t="s">
        <v>12</v>
      </c>
      <c r="E6315" t="s">
        <v>4</v>
      </c>
      <c r="F6315" s="19">
        <v>0.95833333333333304</v>
      </c>
      <c r="G6315" s="25">
        <v>23</v>
      </c>
      <c r="H6315" s="19" t="str">
        <f t="shared" si="112"/>
        <v>Chesapeake Exp Bridge Toward Va Beach Non-Summer Thursday 23</v>
      </c>
      <c r="I6315" s="16">
        <f>+ChesExp!F55</f>
        <v>149</v>
      </c>
    </row>
    <row r="6316" spans="1:9" x14ac:dyDescent="0.25">
      <c r="A6316" t="s">
        <v>69</v>
      </c>
      <c r="B6316" t="s">
        <v>56</v>
      </c>
      <c r="C6316" t="s">
        <v>81</v>
      </c>
      <c r="D6316" t="s">
        <v>12</v>
      </c>
      <c r="E6316" t="s">
        <v>5</v>
      </c>
      <c r="F6316" s="19">
        <v>0</v>
      </c>
      <c r="G6316" s="25">
        <v>0</v>
      </c>
      <c r="H6316" s="19" t="str">
        <f t="shared" si="112"/>
        <v>Chesapeake Exp Bridge Toward Va Beach Non-Summer Friday 0</v>
      </c>
      <c r="I6316" s="11">
        <f>+ChesExp!G32</f>
        <v>97.31073662318596</v>
      </c>
    </row>
    <row r="6317" spans="1:9" x14ac:dyDescent="0.25">
      <c r="A6317" t="s">
        <v>69</v>
      </c>
      <c r="B6317" t="s">
        <v>56</v>
      </c>
      <c r="C6317" t="s">
        <v>81</v>
      </c>
      <c r="D6317" t="s">
        <v>12</v>
      </c>
      <c r="E6317" t="s">
        <v>5</v>
      </c>
      <c r="F6317" s="19">
        <v>4.1666666666666664E-2</v>
      </c>
      <c r="G6317" s="25">
        <v>1</v>
      </c>
      <c r="H6317" s="19" t="str">
        <f t="shared" si="112"/>
        <v>Chesapeake Exp Bridge Toward Va Beach Non-Summer Friday 1</v>
      </c>
      <c r="I6317" s="14">
        <f>+ChesExp!G33</f>
        <v>52.31992067475425</v>
      </c>
    </row>
    <row r="6318" spans="1:9" x14ac:dyDescent="0.25">
      <c r="A6318" t="s">
        <v>69</v>
      </c>
      <c r="B6318" t="s">
        <v>56</v>
      </c>
      <c r="C6318" t="s">
        <v>81</v>
      </c>
      <c r="D6318" t="s">
        <v>12</v>
      </c>
      <c r="E6318" t="s">
        <v>5</v>
      </c>
      <c r="F6318" s="19">
        <v>8.3333333333333329E-2</v>
      </c>
      <c r="G6318" s="25">
        <v>2</v>
      </c>
      <c r="H6318" s="19" t="str">
        <f t="shared" si="112"/>
        <v>Chesapeake Exp Bridge Toward Va Beach Non-Summer Friday 2</v>
      </c>
      <c r="I6318" s="11">
        <f>+ChesExp!G34</f>
        <v>52.457760880964869</v>
      </c>
    </row>
    <row r="6319" spans="1:9" x14ac:dyDescent="0.25">
      <c r="A6319" t="s">
        <v>69</v>
      </c>
      <c r="B6319" t="s">
        <v>56</v>
      </c>
      <c r="C6319" t="s">
        <v>81</v>
      </c>
      <c r="D6319" t="s">
        <v>12</v>
      </c>
      <c r="E6319" t="s">
        <v>5</v>
      </c>
      <c r="F6319" s="19">
        <v>0.125</v>
      </c>
      <c r="G6319" s="25">
        <v>3</v>
      </c>
      <c r="H6319" s="19" t="str">
        <f t="shared" si="112"/>
        <v>Chesapeake Exp Bridge Toward Va Beach Non-Summer Friday 3</v>
      </c>
      <c r="I6319" s="14">
        <f>+ChesExp!G35</f>
        <v>112.38531313435082</v>
      </c>
    </row>
    <row r="6320" spans="1:9" x14ac:dyDescent="0.25">
      <c r="A6320" t="s">
        <v>69</v>
      </c>
      <c r="B6320" t="s">
        <v>56</v>
      </c>
      <c r="C6320" t="s">
        <v>81</v>
      </c>
      <c r="D6320" t="s">
        <v>12</v>
      </c>
      <c r="E6320" t="s">
        <v>5</v>
      </c>
      <c r="F6320" s="19">
        <v>0.16666666666666699</v>
      </c>
      <c r="G6320" s="25">
        <v>4</v>
      </c>
      <c r="H6320" s="19" t="str">
        <f t="shared" si="112"/>
        <v>Chesapeake Exp Bridge Toward Va Beach Non-Summer Friday 4</v>
      </c>
      <c r="I6320" s="11">
        <f>+ChesExp!G36</f>
        <v>451.7317314441957</v>
      </c>
    </row>
    <row r="6321" spans="1:9" x14ac:dyDescent="0.25">
      <c r="A6321" t="s">
        <v>69</v>
      </c>
      <c r="B6321" t="s">
        <v>56</v>
      </c>
      <c r="C6321" t="s">
        <v>81</v>
      </c>
      <c r="D6321" t="s">
        <v>12</v>
      </c>
      <c r="E6321" t="s">
        <v>5</v>
      </c>
      <c r="F6321" s="19">
        <v>0.20833333333333301</v>
      </c>
      <c r="G6321" s="25">
        <v>5</v>
      </c>
      <c r="H6321" s="19" t="str">
        <f t="shared" si="112"/>
        <v>Chesapeake Exp Bridge Toward Va Beach Non-Summer Friday 5</v>
      </c>
      <c r="I6321" s="14">
        <f>+ChesExp!G37</f>
        <v>1388.4139065924924</v>
      </c>
    </row>
    <row r="6322" spans="1:9" x14ac:dyDescent="0.25">
      <c r="A6322" t="s">
        <v>69</v>
      </c>
      <c r="B6322" t="s">
        <v>56</v>
      </c>
      <c r="C6322" t="s">
        <v>81</v>
      </c>
      <c r="D6322" t="s">
        <v>12</v>
      </c>
      <c r="E6322" t="s">
        <v>5</v>
      </c>
      <c r="F6322" s="19">
        <v>0.25</v>
      </c>
      <c r="G6322" s="25">
        <v>6</v>
      </c>
      <c r="H6322" s="19" t="str">
        <f t="shared" si="112"/>
        <v>Chesapeake Exp Bridge Toward Va Beach Non-Summer Friday 6</v>
      </c>
      <c r="I6322" s="11">
        <f>+ChesExp!G38</f>
        <v>3327.0484851876977</v>
      </c>
    </row>
    <row r="6323" spans="1:9" x14ac:dyDescent="0.25">
      <c r="A6323" t="s">
        <v>69</v>
      </c>
      <c r="B6323" t="s">
        <v>56</v>
      </c>
      <c r="C6323" t="s">
        <v>81</v>
      </c>
      <c r="D6323" t="s">
        <v>12</v>
      </c>
      <c r="E6323" t="s">
        <v>5</v>
      </c>
      <c r="F6323" s="19">
        <v>0.29166666666666702</v>
      </c>
      <c r="G6323" s="25">
        <v>7</v>
      </c>
      <c r="H6323" s="19" t="str">
        <f t="shared" si="112"/>
        <v>Chesapeake Exp Bridge Toward Va Beach Non-Summer Friday 7</v>
      </c>
      <c r="I6323" s="14">
        <f>+ChesExp!G39</f>
        <v>4037.2298062992704</v>
      </c>
    </row>
    <row r="6324" spans="1:9" x14ac:dyDescent="0.25">
      <c r="A6324" t="s">
        <v>69</v>
      </c>
      <c r="B6324" t="s">
        <v>56</v>
      </c>
      <c r="C6324" t="s">
        <v>81</v>
      </c>
      <c r="D6324" t="s">
        <v>12</v>
      </c>
      <c r="E6324" t="s">
        <v>5</v>
      </c>
      <c r="F6324" s="19">
        <v>0.33333333333333298</v>
      </c>
      <c r="G6324" s="25">
        <v>8</v>
      </c>
      <c r="H6324" s="19" t="str">
        <f t="shared" si="112"/>
        <v>Chesapeake Exp Bridge Toward Va Beach Non-Summer Friday 8</v>
      </c>
      <c r="I6324" s="11">
        <f>+ChesExp!G40</f>
        <v>3092.3606221477139</v>
      </c>
    </row>
    <row r="6325" spans="1:9" x14ac:dyDescent="0.25">
      <c r="A6325" t="s">
        <v>69</v>
      </c>
      <c r="B6325" t="s">
        <v>56</v>
      </c>
      <c r="C6325" t="s">
        <v>81</v>
      </c>
      <c r="D6325" t="s">
        <v>12</v>
      </c>
      <c r="E6325" t="s">
        <v>5</v>
      </c>
      <c r="F6325" s="19">
        <v>0.375</v>
      </c>
      <c r="G6325" s="25">
        <v>9</v>
      </c>
      <c r="H6325" s="19" t="str">
        <f t="shared" si="112"/>
        <v>Chesapeake Exp Bridge Toward Va Beach Non-Summer Friday 9</v>
      </c>
      <c r="I6325" s="14">
        <f>+ChesExp!G41</f>
        <v>2024.7906720824685</v>
      </c>
    </row>
    <row r="6326" spans="1:9" x14ac:dyDescent="0.25">
      <c r="A6326" t="s">
        <v>69</v>
      </c>
      <c r="B6326" t="s">
        <v>56</v>
      </c>
      <c r="C6326" t="s">
        <v>81</v>
      </c>
      <c r="D6326" t="s">
        <v>12</v>
      </c>
      <c r="E6326" t="s">
        <v>5</v>
      </c>
      <c r="F6326" s="19">
        <v>0.41666666666666702</v>
      </c>
      <c r="G6326" s="25">
        <v>10</v>
      </c>
      <c r="H6326" s="19" t="str">
        <f t="shared" si="112"/>
        <v>Chesapeake Exp Bridge Toward Va Beach Non-Summer Friday 10</v>
      </c>
      <c r="I6326" s="11">
        <f>+ChesExp!G42</f>
        <v>1867.9426048958881</v>
      </c>
    </row>
    <row r="6327" spans="1:9" x14ac:dyDescent="0.25">
      <c r="A6327" t="s">
        <v>69</v>
      </c>
      <c r="B6327" t="s">
        <v>56</v>
      </c>
      <c r="C6327" t="s">
        <v>81</v>
      </c>
      <c r="D6327" t="s">
        <v>12</v>
      </c>
      <c r="E6327" t="s">
        <v>5</v>
      </c>
      <c r="F6327" s="19">
        <v>0.45833333333333298</v>
      </c>
      <c r="G6327" s="25">
        <v>11</v>
      </c>
      <c r="H6327" s="19" t="str">
        <f t="shared" si="112"/>
        <v>Chesapeake Exp Bridge Toward Va Beach Non-Summer Friday 11</v>
      </c>
      <c r="I6327" s="14">
        <f>+ChesExp!G43</f>
        <v>1794.7977827026104</v>
      </c>
    </row>
    <row r="6328" spans="1:9" x14ac:dyDescent="0.25">
      <c r="A6328" t="s">
        <v>69</v>
      </c>
      <c r="B6328" t="s">
        <v>56</v>
      </c>
      <c r="C6328" t="s">
        <v>81</v>
      </c>
      <c r="D6328" t="s">
        <v>12</v>
      </c>
      <c r="E6328" t="s">
        <v>5</v>
      </c>
      <c r="F6328" s="19">
        <v>0.5</v>
      </c>
      <c r="G6328" s="25">
        <v>12</v>
      </c>
      <c r="H6328" s="19" t="str">
        <f t="shared" si="112"/>
        <v>Chesapeake Exp Bridge Toward Va Beach Non-Summer Friday 12</v>
      </c>
      <c r="I6328" s="11">
        <f>+ChesExp!G44</f>
        <v>1768.4906240541159</v>
      </c>
    </row>
    <row r="6329" spans="1:9" x14ac:dyDescent="0.25">
      <c r="A6329" t="s">
        <v>69</v>
      </c>
      <c r="B6329" t="s">
        <v>56</v>
      </c>
      <c r="C6329" t="s">
        <v>81</v>
      </c>
      <c r="D6329" t="s">
        <v>12</v>
      </c>
      <c r="E6329" t="s">
        <v>5</v>
      </c>
      <c r="F6329" s="19">
        <v>0.54166666666666696</v>
      </c>
      <c r="G6329" s="25">
        <v>13</v>
      </c>
      <c r="H6329" s="19" t="str">
        <f t="shared" si="112"/>
        <v>Chesapeake Exp Bridge Toward Va Beach Non-Summer Friday 13</v>
      </c>
      <c r="I6329" s="14">
        <f>+ChesExp!G45</f>
        <v>1714.0099462753431</v>
      </c>
    </row>
    <row r="6330" spans="1:9" x14ac:dyDescent="0.25">
      <c r="A6330" t="s">
        <v>69</v>
      </c>
      <c r="B6330" t="s">
        <v>56</v>
      </c>
      <c r="C6330" t="s">
        <v>81</v>
      </c>
      <c r="D6330" t="s">
        <v>12</v>
      </c>
      <c r="E6330" t="s">
        <v>5</v>
      </c>
      <c r="F6330" s="19">
        <v>0.58333333333333304</v>
      </c>
      <c r="G6330" s="25">
        <v>14</v>
      </c>
      <c r="H6330" s="19" t="str">
        <f t="shared" si="112"/>
        <v>Chesapeake Exp Bridge Toward Va Beach Non-Summer Friday 14</v>
      </c>
      <c r="I6330" s="11">
        <f>+ChesExp!G46</f>
        <v>1684.0469807178029</v>
      </c>
    </row>
    <row r="6331" spans="1:9" x14ac:dyDescent="0.25">
      <c r="A6331" t="s">
        <v>69</v>
      </c>
      <c r="B6331" t="s">
        <v>56</v>
      </c>
      <c r="C6331" t="s">
        <v>81</v>
      </c>
      <c r="D6331" t="s">
        <v>12</v>
      </c>
      <c r="E6331" t="s">
        <v>5</v>
      </c>
      <c r="F6331" s="19">
        <v>0.625</v>
      </c>
      <c r="G6331" s="25">
        <v>15</v>
      </c>
      <c r="H6331" s="19" t="str">
        <f t="shared" si="112"/>
        <v>Chesapeake Exp Bridge Toward Va Beach Non-Summer Friday 15</v>
      </c>
      <c r="I6331" s="14">
        <f>+ChesExp!G47</f>
        <v>1698.2476617916145</v>
      </c>
    </row>
    <row r="6332" spans="1:9" x14ac:dyDescent="0.25">
      <c r="A6332" t="s">
        <v>69</v>
      </c>
      <c r="B6332" t="s">
        <v>56</v>
      </c>
      <c r="C6332" t="s">
        <v>81</v>
      </c>
      <c r="D6332" t="s">
        <v>12</v>
      </c>
      <c r="E6332" t="s">
        <v>5</v>
      </c>
      <c r="F6332" s="19">
        <v>0.66666666666666696</v>
      </c>
      <c r="G6332" s="25">
        <v>16</v>
      </c>
      <c r="H6332" s="19" t="str">
        <f t="shared" si="112"/>
        <v>Chesapeake Exp Bridge Toward Va Beach Non-Summer Friday 16</v>
      </c>
      <c r="I6332" s="11">
        <f>+ChesExp!G48</f>
        <v>1733.1914033518542</v>
      </c>
    </row>
    <row r="6333" spans="1:9" x14ac:dyDescent="0.25">
      <c r="A6333" t="s">
        <v>69</v>
      </c>
      <c r="B6333" t="s">
        <v>56</v>
      </c>
      <c r="C6333" t="s">
        <v>81</v>
      </c>
      <c r="D6333" t="s">
        <v>12</v>
      </c>
      <c r="E6333" t="s">
        <v>5</v>
      </c>
      <c r="F6333" s="19">
        <v>0.70833333333333304</v>
      </c>
      <c r="G6333" s="25">
        <v>17</v>
      </c>
      <c r="H6333" s="19" t="str">
        <f t="shared" si="112"/>
        <v>Chesapeake Exp Bridge Toward Va Beach Non-Summer Friday 17</v>
      </c>
      <c r="I6333" s="14">
        <f>+ChesExp!G49</f>
        <v>1672.6876567345439</v>
      </c>
    </row>
    <row r="6334" spans="1:9" x14ac:dyDescent="0.25">
      <c r="A6334" t="s">
        <v>69</v>
      </c>
      <c r="B6334" t="s">
        <v>56</v>
      </c>
      <c r="C6334" t="s">
        <v>81</v>
      </c>
      <c r="D6334" t="s">
        <v>12</v>
      </c>
      <c r="E6334" t="s">
        <v>5</v>
      </c>
      <c r="F6334" s="19">
        <v>0.75</v>
      </c>
      <c r="G6334" s="25">
        <v>18</v>
      </c>
      <c r="H6334" s="19" t="str">
        <f t="shared" si="112"/>
        <v>Chesapeake Exp Bridge Toward Va Beach Non-Summer Friday 18</v>
      </c>
      <c r="I6334" s="11">
        <f>+ChesExp!G50</f>
        <v>1412.6876229978159</v>
      </c>
    </row>
    <row r="6335" spans="1:9" x14ac:dyDescent="0.25">
      <c r="A6335" t="s">
        <v>69</v>
      </c>
      <c r="B6335" t="s">
        <v>56</v>
      </c>
      <c r="C6335" t="s">
        <v>81</v>
      </c>
      <c r="D6335" t="s">
        <v>12</v>
      </c>
      <c r="E6335" t="s">
        <v>5</v>
      </c>
      <c r="F6335" s="19">
        <v>0.79166666666666696</v>
      </c>
      <c r="G6335" s="25">
        <v>19</v>
      </c>
      <c r="H6335" s="19" t="str">
        <f t="shared" si="112"/>
        <v>Chesapeake Exp Bridge Toward Va Beach Non-Summer Friday 19</v>
      </c>
      <c r="I6335" s="14">
        <f>+ChesExp!G51</f>
        <v>885.99409680518124</v>
      </c>
    </row>
    <row r="6336" spans="1:9" x14ac:dyDescent="0.25">
      <c r="A6336" t="s">
        <v>69</v>
      </c>
      <c r="B6336" t="s">
        <v>56</v>
      </c>
      <c r="C6336" t="s">
        <v>81</v>
      </c>
      <c r="D6336" t="s">
        <v>12</v>
      </c>
      <c r="E6336" t="s">
        <v>5</v>
      </c>
      <c r="F6336" s="19">
        <v>0.83333333333333304</v>
      </c>
      <c r="G6336" s="25">
        <v>20</v>
      </c>
      <c r="H6336" s="19" t="str">
        <f t="shared" si="112"/>
        <v>Chesapeake Exp Bridge Toward Va Beach Non-Summer Friday 20</v>
      </c>
      <c r="I6336" s="11">
        <f>+ChesExp!G52</f>
        <v>629.15547990759319</v>
      </c>
    </row>
    <row r="6337" spans="1:9" x14ac:dyDescent="0.25">
      <c r="A6337" t="s">
        <v>69</v>
      </c>
      <c r="B6337" t="s">
        <v>56</v>
      </c>
      <c r="C6337" t="s">
        <v>81</v>
      </c>
      <c r="D6337" t="s">
        <v>12</v>
      </c>
      <c r="E6337" t="s">
        <v>5</v>
      </c>
      <c r="F6337" s="19">
        <v>0.875</v>
      </c>
      <c r="G6337" s="25">
        <v>21</v>
      </c>
      <c r="H6337" s="19" t="str">
        <f t="shared" si="112"/>
        <v>Chesapeake Exp Bridge Toward Va Beach Non-Summer Friday 21</v>
      </c>
      <c r="I6337" s="14">
        <f>+ChesExp!G53</f>
        <v>446.18666159936123</v>
      </c>
    </row>
    <row r="6338" spans="1:9" x14ac:dyDescent="0.25">
      <c r="A6338" t="s">
        <v>69</v>
      </c>
      <c r="B6338" t="s">
        <v>56</v>
      </c>
      <c r="C6338" t="s">
        <v>81</v>
      </c>
      <c r="D6338" t="s">
        <v>12</v>
      </c>
      <c r="E6338" t="s">
        <v>5</v>
      </c>
      <c r="F6338" s="19">
        <v>0.91666666666666696</v>
      </c>
      <c r="G6338" s="25">
        <v>22</v>
      </c>
      <c r="H6338" s="19" t="str">
        <f t="shared" si="112"/>
        <v>Chesapeake Exp Bridge Toward Va Beach Non-Summer Friday 22</v>
      </c>
      <c r="I6338" s="11">
        <f>+ChesExp!G54</f>
        <v>344.0220469506894</v>
      </c>
    </row>
    <row r="6339" spans="1:9" ht="15.75" thickBot="1" x14ac:dyDescent="0.3">
      <c r="A6339" t="s">
        <v>69</v>
      </c>
      <c r="B6339" t="s">
        <v>56</v>
      </c>
      <c r="C6339" t="s">
        <v>81</v>
      </c>
      <c r="D6339" t="s">
        <v>12</v>
      </c>
      <c r="E6339" t="s">
        <v>5</v>
      </c>
      <c r="F6339" s="19">
        <v>0.95833333333333304</v>
      </c>
      <c r="G6339" s="25">
        <v>23</v>
      </c>
      <c r="H6339" s="19" t="str">
        <f t="shared" si="112"/>
        <v>Chesapeake Exp Bridge Toward Va Beach Non-Summer Friday 23</v>
      </c>
      <c r="I6339" s="16">
        <f>+ChesExp!G55</f>
        <v>208.84435931728677</v>
      </c>
    </row>
    <row r="6340" spans="1:9" x14ac:dyDescent="0.25">
      <c r="A6340" t="s">
        <v>69</v>
      </c>
      <c r="B6340" t="s">
        <v>56</v>
      </c>
      <c r="C6340" t="s">
        <v>81</v>
      </c>
      <c r="D6340" t="s">
        <v>12</v>
      </c>
      <c r="E6340" t="s">
        <v>6</v>
      </c>
      <c r="F6340" s="19">
        <v>0</v>
      </c>
      <c r="G6340" s="25">
        <v>0</v>
      </c>
      <c r="H6340" s="19" t="str">
        <f t="shared" si="112"/>
        <v>Chesapeake Exp Bridge Toward Va Beach Non-Summer Saturday 0</v>
      </c>
      <c r="I6340" s="11">
        <f>+ChesExp!H32</f>
        <v>119.94579695074398</v>
      </c>
    </row>
    <row r="6341" spans="1:9" x14ac:dyDescent="0.25">
      <c r="A6341" t="s">
        <v>69</v>
      </c>
      <c r="B6341" t="s">
        <v>56</v>
      </c>
      <c r="C6341" t="s">
        <v>81</v>
      </c>
      <c r="D6341" t="s">
        <v>12</v>
      </c>
      <c r="E6341" t="s">
        <v>6</v>
      </c>
      <c r="F6341" s="19">
        <v>4.1666666666666664E-2</v>
      </c>
      <c r="G6341" s="25">
        <v>1</v>
      </c>
      <c r="H6341" s="19" t="str">
        <f t="shared" si="112"/>
        <v>Chesapeake Exp Bridge Toward Va Beach Non-Summer Saturday 1</v>
      </c>
      <c r="I6341" s="14">
        <f>+ChesExp!H33</f>
        <v>64.377298351063175</v>
      </c>
    </row>
    <row r="6342" spans="1:9" x14ac:dyDescent="0.25">
      <c r="A6342" t="s">
        <v>69</v>
      </c>
      <c r="B6342" t="s">
        <v>56</v>
      </c>
      <c r="C6342" t="s">
        <v>81</v>
      </c>
      <c r="D6342" t="s">
        <v>12</v>
      </c>
      <c r="E6342" t="s">
        <v>6</v>
      </c>
      <c r="F6342" s="19">
        <v>8.3333333333333329E-2</v>
      </c>
      <c r="G6342" s="25">
        <v>2</v>
      </c>
      <c r="H6342" s="19" t="str">
        <f t="shared" si="112"/>
        <v>Chesapeake Exp Bridge Toward Va Beach Non-Summer Saturday 2</v>
      </c>
      <c r="I6342" s="11">
        <f>+ChesExp!H34</f>
        <v>64.035605663345564</v>
      </c>
    </row>
    <row r="6343" spans="1:9" x14ac:dyDescent="0.25">
      <c r="A6343" t="s">
        <v>69</v>
      </c>
      <c r="B6343" t="s">
        <v>56</v>
      </c>
      <c r="C6343" t="s">
        <v>81</v>
      </c>
      <c r="D6343" t="s">
        <v>12</v>
      </c>
      <c r="E6343" t="s">
        <v>6</v>
      </c>
      <c r="F6343" s="19">
        <v>0.125</v>
      </c>
      <c r="G6343" s="25">
        <v>3</v>
      </c>
      <c r="H6343" s="19" t="str">
        <f t="shared" si="112"/>
        <v>Chesapeake Exp Bridge Toward Va Beach Non-Summer Saturday 3</v>
      </c>
      <c r="I6343" s="14">
        <f>+ChesExp!H35</f>
        <v>88.620152620103767</v>
      </c>
    </row>
    <row r="6344" spans="1:9" x14ac:dyDescent="0.25">
      <c r="A6344" t="s">
        <v>69</v>
      </c>
      <c r="B6344" t="s">
        <v>56</v>
      </c>
      <c r="C6344" t="s">
        <v>81</v>
      </c>
      <c r="D6344" t="s">
        <v>12</v>
      </c>
      <c r="E6344" t="s">
        <v>6</v>
      </c>
      <c r="F6344" s="19">
        <v>0.16666666666666699</v>
      </c>
      <c r="G6344" s="25">
        <v>4</v>
      </c>
      <c r="H6344" s="19" t="str">
        <f t="shared" si="112"/>
        <v>Chesapeake Exp Bridge Toward Va Beach Non-Summer Saturday 4</v>
      </c>
      <c r="I6344" s="11">
        <f>+ChesExp!H36</f>
        <v>214.67145055106829</v>
      </c>
    </row>
    <row r="6345" spans="1:9" x14ac:dyDescent="0.25">
      <c r="A6345" t="s">
        <v>69</v>
      </c>
      <c r="B6345" t="s">
        <v>56</v>
      </c>
      <c r="C6345" t="s">
        <v>81</v>
      </c>
      <c r="D6345" t="s">
        <v>12</v>
      </c>
      <c r="E6345" t="s">
        <v>6</v>
      </c>
      <c r="F6345" s="19">
        <v>0.20833333333333301</v>
      </c>
      <c r="G6345" s="25">
        <v>5</v>
      </c>
      <c r="H6345" s="19" t="str">
        <f t="shared" si="112"/>
        <v>Chesapeake Exp Bridge Toward Va Beach Non-Summer Saturday 5</v>
      </c>
      <c r="I6345" s="14">
        <f>+ChesExp!H37</f>
        <v>575.91672017238284</v>
      </c>
    </row>
    <row r="6346" spans="1:9" x14ac:dyDescent="0.25">
      <c r="A6346" t="s">
        <v>69</v>
      </c>
      <c r="B6346" t="s">
        <v>56</v>
      </c>
      <c r="C6346" t="s">
        <v>81</v>
      </c>
      <c r="D6346" t="s">
        <v>12</v>
      </c>
      <c r="E6346" t="s">
        <v>6</v>
      </c>
      <c r="F6346" s="19">
        <v>0.25</v>
      </c>
      <c r="G6346" s="25">
        <v>6</v>
      </c>
      <c r="H6346" s="19" t="str">
        <f t="shared" si="112"/>
        <v>Chesapeake Exp Bridge Toward Va Beach Non-Summer Saturday 6</v>
      </c>
      <c r="I6346" s="11">
        <f>+ChesExp!H38</f>
        <v>957.39447301350242</v>
      </c>
    </row>
    <row r="6347" spans="1:9" x14ac:dyDescent="0.25">
      <c r="A6347" t="s">
        <v>69</v>
      </c>
      <c r="B6347" t="s">
        <v>56</v>
      </c>
      <c r="C6347" t="s">
        <v>81</v>
      </c>
      <c r="D6347" t="s">
        <v>12</v>
      </c>
      <c r="E6347" t="s">
        <v>6</v>
      </c>
      <c r="F6347" s="19">
        <v>0.29166666666666702</v>
      </c>
      <c r="G6347" s="25">
        <v>7</v>
      </c>
      <c r="H6347" s="19" t="str">
        <f t="shared" si="112"/>
        <v>Chesapeake Exp Bridge Toward Va Beach Non-Summer Saturday 7</v>
      </c>
      <c r="I6347" s="14">
        <f>+ChesExp!H39</f>
        <v>1606.8596998875939</v>
      </c>
    </row>
    <row r="6348" spans="1:9" x14ac:dyDescent="0.25">
      <c r="A6348" t="s">
        <v>69</v>
      </c>
      <c r="B6348" t="s">
        <v>56</v>
      </c>
      <c r="C6348" t="s">
        <v>81</v>
      </c>
      <c r="D6348" t="s">
        <v>12</v>
      </c>
      <c r="E6348" t="s">
        <v>6</v>
      </c>
      <c r="F6348" s="19">
        <v>0.33333333333333298</v>
      </c>
      <c r="G6348" s="25">
        <v>8</v>
      </c>
      <c r="H6348" s="19" t="str">
        <f t="shared" si="112"/>
        <v>Chesapeake Exp Bridge Toward Va Beach Non-Summer Saturday 8</v>
      </c>
      <c r="I6348" s="11">
        <f>+ChesExp!H40</f>
        <v>1987.6366131870607</v>
      </c>
    </row>
    <row r="6349" spans="1:9" x14ac:dyDescent="0.25">
      <c r="A6349" t="s">
        <v>69</v>
      </c>
      <c r="B6349" t="s">
        <v>56</v>
      </c>
      <c r="C6349" t="s">
        <v>81</v>
      </c>
      <c r="D6349" t="s">
        <v>12</v>
      </c>
      <c r="E6349" t="s">
        <v>6</v>
      </c>
      <c r="F6349" s="19">
        <v>0.375</v>
      </c>
      <c r="G6349" s="25">
        <v>9</v>
      </c>
      <c r="H6349" s="19" t="str">
        <f t="shared" si="112"/>
        <v>Chesapeake Exp Bridge Toward Va Beach Non-Summer Saturday 9</v>
      </c>
      <c r="I6349" s="14">
        <f>+ChesExp!H41</f>
        <v>1768.3694509895229</v>
      </c>
    </row>
    <row r="6350" spans="1:9" x14ac:dyDescent="0.25">
      <c r="A6350" t="s">
        <v>69</v>
      </c>
      <c r="B6350" t="s">
        <v>56</v>
      </c>
      <c r="C6350" t="s">
        <v>81</v>
      </c>
      <c r="D6350" t="s">
        <v>12</v>
      </c>
      <c r="E6350" t="s">
        <v>6</v>
      </c>
      <c r="F6350" s="19">
        <v>0.41666666666666702</v>
      </c>
      <c r="G6350" s="25">
        <v>10</v>
      </c>
      <c r="H6350" s="19" t="str">
        <f t="shared" si="112"/>
        <v>Chesapeake Exp Bridge Toward Va Beach Non-Summer Saturday 10</v>
      </c>
      <c r="I6350" s="11">
        <f>+ChesExp!H42</f>
        <v>1847.1846942853654</v>
      </c>
    </row>
    <row r="6351" spans="1:9" x14ac:dyDescent="0.25">
      <c r="A6351" t="s">
        <v>69</v>
      </c>
      <c r="B6351" t="s">
        <v>56</v>
      </c>
      <c r="C6351" t="s">
        <v>81</v>
      </c>
      <c r="D6351" t="s">
        <v>12</v>
      </c>
      <c r="E6351" t="s">
        <v>6</v>
      </c>
      <c r="F6351" s="19">
        <v>0.45833333333333298</v>
      </c>
      <c r="G6351" s="25">
        <v>11</v>
      </c>
      <c r="H6351" s="19" t="str">
        <f t="shared" si="112"/>
        <v>Chesapeake Exp Bridge Toward Va Beach Non-Summer Saturday 11</v>
      </c>
      <c r="I6351" s="14">
        <f>+ChesExp!H43</f>
        <v>1825.8919603090485</v>
      </c>
    </row>
    <row r="6352" spans="1:9" x14ac:dyDescent="0.25">
      <c r="A6352" t="s">
        <v>69</v>
      </c>
      <c r="B6352" t="s">
        <v>56</v>
      </c>
      <c r="C6352" t="s">
        <v>81</v>
      </c>
      <c r="D6352" t="s">
        <v>12</v>
      </c>
      <c r="E6352" t="s">
        <v>6</v>
      </c>
      <c r="F6352" s="19">
        <v>0.5</v>
      </c>
      <c r="G6352" s="25">
        <v>12</v>
      </c>
      <c r="H6352" s="19" t="str">
        <f t="shared" si="112"/>
        <v>Chesapeake Exp Bridge Toward Va Beach Non-Summer Saturday 12</v>
      </c>
      <c r="I6352" s="11">
        <f>+ChesExp!H44</f>
        <v>1816.5883848019992</v>
      </c>
    </row>
    <row r="6353" spans="1:9" x14ac:dyDescent="0.25">
      <c r="A6353" t="s">
        <v>69</v>
      </c>
      <c r="B6353" t="s">
        <v>56</v>
      </c>
      <c r="C6353" t="s">
        <v>81</v>
      </c>
      <c r="D6353" t="s">
        <v>12</v>
      </c>
      <c r="E6353" t="s">
        <v>6</v>
      </c>
      <c r="F6353" s="19">
        <v>0.54166666666666696</v>
      </c>
      <c r="G6353" s="25">
        <v>13</v>
      </c>
      <c r="H6353" s="19" t="str">
        <f t="shared" si="112"/>
        <v>Chesapeake Exp Bridge Toward Va Beach Non-Summer Saturday 13</v>
      </c>
      <c r="I6353" s="14">
        <f>+ChesExp!H45</f>
        <v>1667.1931592732767</v>
      </c>
    </row>
    <row r="6354" spans="1:9" x14ac:dyDescent="0.25">
      <c r="A6354" t="s">
        <v>69</v>
      </c>
      <c r="B6354" t="s">
        <v>56</v>
      </c>
      <c r="C6354" t="s">
        <v>81</v>
      </c>
      <c r="D6354" t="s">
        <v>12</v>
      </c>
      <c r="E6354" t="s">
        <v>6</v>
      </c>
      <c r="F6354" s="19">
        <v>0.58333333333333304</v>
      </c>
      <c r="G6354" s="25">
        <v>14</v>
      </c>
      <c r="H6354" s="19" t="str">
        <f t="shared" si="112"/>
        <v>Chesapeake Exp Bridge Toward Va Beach Non-Summer Saturday 14</v>
      </c>
      <c r="I6354" s="11">
        <f>+ChesExp!H46</f>
        <v>1457.7243603402928</v>
      </c>
    </row>
    <row r="6355" spans="1:9" x14ac:dyDescent="0.25">
      <c r="A6355" t="s">
        <v>69</v>
      </c>
      <c r="B6355" t="s">
        <v>56</v>
      </c>
      <c r="C6355" t="s">
        <v>81</v>
      </c>
      <c r="D6355" t="s">
        <v>12</v>
      </c>
      <c r="E6355" t="s">
        <v>6</v>
      </c>
      <c r="F6355" s="19">
        <v>0.625</v>
      </c>
      <c r="G6355" s="25">
        <v>15</v>
      </c>
      <c r="H6355" s="19" t="str">
        <f t="shared" si="112"/>
        <v>Chesapeake Exp Bridge Toward Va Beach Non-Summer Saturday 15</v>
      </c>
      <c r="I6355" s="14">
        <f>+ChesExp!H47</f>
        <v>1379.0438488837297</v>
      </c>
    </row>
    <row r="6356" spans="1:9" x14ac:dyDescent="0.25">
      <c r="A6356" t="s">
        <v>69</v>
      </c>
      <c r="B6356" t="s">
        <v>56</v>
      </c>
      <c r="C6356" t="s">
        <v>81</v>
      </c>
      <c r="D6356" t="s">
        <v>12</v>
      </c>
      <c r="E6356" t="s">
        <v>6</v>
      </c>
      <c r="F6356" s="19">
        <v>0.66666666666666696</v>
      </c>
      <c r="G6356" s="25">
        <v>16</v>
      </c>
      <c r="H6356" s="19" t="str">
        <f t="shared" si="112"/>
        <v>Chesapeake Exp Bridge Toward Va Beach Non-Summer Saturday 16</v>
      </c>
      <c r="I6356" s="11">
        <f>+ChesExp!H48</f>
        <v>1430.2426951263749</v>
      </c>
    </row>
    <row r="6357" spans="1:9" x14ac:dyDescent="0.25">
      <c r="A6357" t="s">
        <v>69</v>
      </c>
      <c r="B6357" t="s">
        <v>56</v>
      </c>
      <c r="C6357" t="s">
        <v>81</v>
      </c>
      <c r="D6357" t="s">
        <v>12</v>
      </c>
      <c r="E6357" t="s">
        <v>6</v>
      </c>
      <c r="F6357" s="19">
        <v>0.70833333333333304</v>
      </c>
      <c r="G6357" s="25">
        <v>17</v>
      </c>
      <c r="H6357" s="19" t="str">
        <f t="shared" si="112"/>
        <v>Chesapeake Exp Bridge Toward Va Beach Non-Summer Saturday 17</v>
      </c>
      <c r="I6357" s="14">
        <f>+ChesExp!H49</f>
        <v>1346.7672270042667</v>
      </c>
    </row>
    <row r="6358" spans="1:9" x14ac:dyDescent="0.25">
      <c r="A6358" t="s">
        <v>69</v>
      </c>
      <c r="B6358" t="s">
        <v>56</v>
      </c>
      <c r="C6358" t="s">
        <v>81</v>
      </c>
      <c r="D6358" t="s">
        <v>12</v>
      </c>
      <c r="E6358" t="s">
        <v>6</v>
      </c>
      <c r="F6358" s="19">
        <v>0.75</v>
      </c>
      <c r="G6358" s="25">
        <v>18</v>
      </c>
      <c r="H6358" s="19" t="str">
        <f t="shared" si="112"/>
        <v>Chesapeake Exp Bridge Toward Va Beach Non-Summer Saturday 18</v>
      </c>
      <c r="I6358" s="11">
        <f>+ChesExp!H50</f>
        <v>1169.9270896649207</v>
      </c>
    </row>
    <row r="6359" spans="1:9" x14ac:dyDescent="0.25">
      <c r="A6359" t="s">
        <v>69</v>
      </c>
      <c r="B6359" t="s">
        <v>56</v>
      </c>
      <c r="C6359" t="s">
        <v>81</v>
      </c>
      <c r="D6359" t="s">
        <v>12</v>
      </c>
      <c r="E6359" t="s">
        <v>6</v>
      </c>
      <c r="F6359" s="19">
        <v>0.79166666666666696</v>
      </c>
      <c r="G6359" s="25">
        <v>19</v>
      </c>
      <c r="H6359" s="19" t="str">
        <f t="shared" si="112"/>
        <v>Chesapeake Exp Bridge Toward Va Beach Non-Summer Saturday 19</v>
      </c>
      <c r="I6359" s="14">
        <f>+ChesExp!H51</f>
        <v>779.03256375390276</v>
      </c>
    </row>
    <row r="6360" spans="1:9" x14ac:dyDescent="0.25">
      <c r="A6360" t="s">
        <v>69</v>
      </c>
      <c r="B6360" t="s">
        <v>56</v>
      </c>
      <c r="C6360" t="s">
        <v>81</v>
      </c>
      <c r="D6360" t="s">
        <v>12</v>
      </c>
      <c r="E6360" t="s">
        <v>6</v>
      </c>
      <c r="F6360" s="19">
        <v>0.83333333333333304</v>
      </c>
      <c r="G6360" s="25">
        <v>20</v>
      </c>
      <c r="H6360" s="19" t="str">
        <f t="shared" si="112"/>
        <v>Chesapeake Exp Bridge Toward Va Beach Non-Summer Saturday 20</v>
      </c>
      <c r="I6360" s="11">
        <f>+ChesExp!H52</f>
        <v>572.50867244104916</v>
      </c>
    </row>
    <row r="6361" spans="1:9" x14ac:dyDescent="0.25">
      <c r="A6361" t="s">
        <v>69</v>
      </c>
      <c r="B6361" t="s">
        <v>56</v>
      </c>
      <c r="C6361" t="s">
        <v>81</v>
      </c>
      <c r="D6361" t="s">
        <v>12</v>
      </c>
      <c r="E6361" t="s">
        <v>6</v>
      </c>
      <c r="F6361" s="19">
        <v>0.875</v>
      </c>
      <c r="G6361" s="25">
        <v>21</v>
      </c>
      <c r="H6361" s="19" t="str">
        <f t="shared" si="112"/>
        <v>Chesapeake Exp Bridge Toward Va Beach Non-Summer Saturday 21</v>
      </c>
      <c r="I6361" s="14">
        <f>+ChesExp!H53</f>
        <v>411.66455348640591</v>
      </c>
    </row>
    <row r="6362" spans="1:9" x14ac:dyDescent="0.25">
      <c r="A6362" t="s">
        <v>69</v>
      </c>
      <c r="B6362" t="s">
        <v>56</v>
      </c>
      <c r="C6362" t="s">
        <v>81</v>
      </c>
      <c r="D6362" t="s">
        <v>12</v>
      </c>
      <c r="E6362" t="s">
        <v>6</v>
      </c>
      <c r="F6362" s="19">
        <v>0.91666666666666696</v>
      </c>
      <c r="G6362" s="25">
        <v>22</v>
      </c>
      <c r="H6362" s="19" t="str">
        <f t="shared" si="112"/>
        <v>Chesapeake Exp Bridge Toward Va Beach Non-Summer Saturday 22</v>
      </c>
      <c r="I6362" s="11">
        <f>+ChesExp!H54</f>
        <v>333.39348168583183</v>
      </c>
    </row>
    <row r="6363" spans="1:9" ht="15.75" thickBot="1" x14ac:dyDescent="0.3">
      <c r="A6363" t="s">
        <v>69</v>
      </c>
      <c r="B6363" t="s">
        <v>56</v>
      </c>
      <c r="C6363" t="s">
        <v>81</v>
      </c>
      <c r="D6363" t="s">
        <v>12</v>
      </c>
      <c r="E6363" t="s">
        <v>6</v>
      </c>
      <c r="F6363" s="19">
        <v>0.95833333333333304</v>
      </c>
      <c r="G6363" s="25">
        <v>23</v>
      </c>
      <c r="H6363" s="19" t="str">
        <f t="shared" si="112"/>
        <v>Chesapeake Exp Bridge Toward Va Beach Non-Summer Saturday 23</v>
      </c>
      <c r="I6363" s="16">
        <f>+ChesExp!H55</f>
        <v>199.18160364252032</v>
      </c>
    </row>
    <row r="6364" spans="1:9" x14ac:dyDescent="0.25">
      <c r="A6364" t="s">
        <v>69</v>
      </c>
      <c r="B6364" t="s">
        <v>56</v>
      </c>
      <c r="C6364" t="s">
        <v>81</v>
      </c>
      <c r="D6364" t="s">
        <v>12</v>
      </c>
      <c r="E6364" t="s">
        <v>7</v>
      </c>
      <c r="F6364" s="19">
        <v>0</v>
      </c>
      <c r="G6364" s="25">
        <v>0</v>
      </c>
      <c r="H6364" s="19" t="str">
        <f t="shared" si="112"/>
        <v>Chesapeake Exp Bridge Toward Va Beach Non-Summer Sunday 0</v>
      </c>
      <c r="I6364" s="13">
        <f>+ChesExp!I32</f>
        <v>114.58155307142967</v>
      </c>
    </row>
    <row r="6365" spans="1:9" x14ac:dyDescent="0.25">
      <c r="A6365" t="s">
        <v>69</v>
      </c>
      <c r="B6365" t="s">
        <v>56</v>
      </c>
      <c r="C6365" t="s">
        <v>81</v>
      </c>
      <c r="D6365" t="s">
        <v>12</v>
      </c>
      <c r="E6365" t="s">
        <v>7</v>
      </c>
      <c r="F6365" s="19">
        <v>4.1666666666666664E-2</v>
      </c>
      <c r="G6365" s="25">
        <v>1</v>
      </c>
      <c r="H6365" s="19" t="str">
        <f t="shared" si="112"/>
        <v>Chesapeake Exp Bridge Toward Va Beach Non-Summer Sunday 1</v>
      </c>
      <c r="I6365" s="15">
        <f>+ChesExp!I33</f>
        <v>65.983134204115601</v>
      </c>
    </row>
    <row r="6366" spans="1:9" x14ac:dyDescent="0.25">
      <c r="A6366" t="s">
        <v>69</v>
      </c>
      <c r="B6366" t="s">
        <v>56</v>
      </c>
      <c r="C6366" t="s">
        <v>81</v>
      </c>
      <c r="D6366" t="s">
        <v>12</v>
      </c>
      <c r="E6366" t="s">
        <v>7</v>
      </c>
      <c r="F6366" s="19">
        <v>8.3333333333333329E-2</v>
      </c>
      <c r="G6366" s="25">
        <v>2</v>
      </c>
      <c r="H6366" s="19" t="str">
        <f t="shared" si="112"/>
        <v>Chesapeake Exp Bridge Toward Va Beach Non-Summer Sunday 2</v>
      </c>
      <c r="I6366" s="13">
        <f>+ChesExp!I34</f>
        <v>67.145239343771067</v>
      </c>
    </row>
    <row r="6367" spans="1:9" x14ac:dyDescent="0.25">
      <c r="A6367" t="s">
        <v>69</v>
      </c>
      <c r="B6367" t="s">
        <v>56</v>
      </c>
      <c r="C6367" t="s">
        <v>81</v>
      </c>
      <c r="D6367" t="s">
        <v>12</v>
      </c>
      <c r="E6367" t="s">
        <v>7</v>
      </c>
      <c r="F6367" s="19">
        <v>0.125</v>
      </c>
      <c r="G6367" s="25">
        <v>3</v>
      </c>
      <c r="H6367" s="19" t="str">
        <f t="shared" si="112"/>
        <v>Chesapeake Exp Bridge Toward Va Beach Non-Summer Sunday 3</v>
      </c>
      <c r="I6367" s="15">
        <f>+ChesExp!I35</f>
        <v>74.405247725734924</v>
      </c>
    </row>
    <row r="6368" spans="1:9" x14ac:dyDescent="0.25">
      <c r="A6368" t="s">
        <v>69</v>
      </c>
      <c r="B6368" t="s">
        <v>56</v>
      </c>
      <c r="C6368" t="s">
        <v>81</v>
      </c>
      <c r="D6368" t="s">
        <v>12</v>
      </c>
      <c r="E6368" t="s">
        <v>7</v>
      </c>
      <c r="F6368" s="19">
        <v>0.16666666666666699</v>
      </c>
      <c r="G6368" s="25">
        <v>4</v>
      </c>
      <c r="H6368" s="19" t="str">
        <f t="shared" si="112"/>
        <v>Chesapeake Exp Bridge Toward Va Beach Non-Summer Sunday 4</v>
      </c>
      <c r="I6368" s="13">
        <f>+ChesExp!I36</f>
        <v>151.63665219053911</v>
      </c>
    </row>
    <row r="6369" spans="1:9" x14ac:dyDescent="0.25">
      <c r="A6369" t="s">
        <v>69</v>
      </c>
      <c r="B6369" t="s">
        <v>56</v>
      </c>
      <c r="C6369" t="s">
        <v>81</v>
      </c>
      <c r="D6369" t="s">
        <v>12</v>
      </c>
      <c r="E6369" t="s">
        <v>7</v>
      </c>
      <c r="F6369" s="19">
        <v>0.20833333333333301</v>
      </c>
      <c r="G6369" s="25">
        <v>5</v>
      </c>
      <c r="H6369" s="19" t="str">
        <f t="shared" si="112"/>
        <v>Chesapeake Exp Bridge Toward Va Beach Non-Summer Sunday 5</v>
      </c>
      <c r="I6369" s="15">
        <f>+ChesExp!I37</f>
        <v>349.06812710170595</v>
      </c>
    </row>
    <row r="6370" spans="1:9" x14ac:dyDescent="0.25">
      <c r="A6370" t="s">
        <v>69</v>
      </c>
      <c r="B6370" t="s">
        <v>56</v>
      </c>
      <c r="C6370" t="s">
        <v>81</v>
      </c>
      <c r="D6370" t="s">
        <v>12</v>
      </c>
      <c r="E6370" t="s">
        <v>7</v>
      </c>
      <c r="F6370" s="19">
        <v>0.25</v>
      </c>
      <c r="G6370" s="25">
        <v>6</v>
      </c>
      <c r="H6370" s="19" t="str">
        <f t="shared" si="112"/>
        <v>Chesapeake Exp Bridge Toward Va Beach Non-Summer Sunday 6</v>
      </c>
      <c r="I6370" s="13">
        <f>+ChesExp!I38</f>
        <v>611.26610610033947</v>
      </c>
    </row>
    <row r="6371" spans="1:9" x14ac:dyDescent="0.25">
      <c r="A6371" t="s">
        <v>69</v>
      </c>
      <c r="B6371" t="s">
        <v>56</v>
      </c>
      <c r="C6371" t="s">
        <v>81</v>
      </c>
      <c r="D6371" t="s">
        <v>12</v>
      </c>
      <c r="E6371" t="s">
        <v>7</v>
      </c>
      <c r="F6371" s="19">
        <v>0.29166666666666702</v>
      </c>
      <c r="G6371" s="25">
        <v>7</v>
      </c>
      <c r="H6371" s="19" t="str">
        <f t="shared" si="112"/>
        <v>Chesapeake Exp Bridge Toward Va Beach Non-Summer Sunday 7</v>
      </c>
      <c r="I6371" s="15">
        <f>+ChesExp!I39</f>
        <v>973.52641846776919</v>
      </c>
    </row>
    <row r="6372" spans="1:9" x14ac:dyDescent="0.25">
      <c r="A6372" t="s">
        <v>69</v>
      </c>
      <c r="B6372" t="s">
        <v>56</v>
      </c>
      <c r="C6372" t="s">
        <v>81</v>
      </c>
      <c r="D6372" t="s">
        <v>12</v>
      </c>
      <c r="E6372" t="s">
        <v>7</v>
      </c>
      <c r="F6372" s="19">
        <v>0.33333333333333298</v>
      </c>
      <c r="G6372" s="25">
        <v>8</v>
      </c>
      <c r="H6372" s="19" t="str">
        <f t="shared" si="112"/>
        <v>Chesapeake Exp Bridge Toward Va Beach Non-Summer Sunday 8</v>
      </c>
      <c r="I6372" s="13">
        <f>+ChesExp!I40</f>
        <v>1141.7980617932089</v>
      </c>
    </row>
    <row r="6373" spans="1:9" x14ac:dyDescent="0.25">
      <c r="A6373" t="s">
        <v>69</v>
      </c>
      <c r="B6373" t="s">
        <v>56</v>
      </c>
      <c r="C6373" t="s">
        <v>81</v>
      </c>
      <c r="D6373" t="s">
        <v>12</v>
      </c>
      <c r="E6373" t="s">
        <v>7</v>
      </c>
      <c r="F6373" s="19">
        <v>0.375</v>
      </c>
      <c r="G6373" s="25">
        <v>9</v>
      </c>
      <c r="H6373" s="19" t="str">
        <f t="shared" ref="H6373:H6387" si="113">+CONCATENATE(A6373," ",C6373," ",D6373," ",E6373," ",G6373)</f>
        <v>Chesapeake Exp Bridge Toward Va Beach Non-Summer Sunday 9</v>
      </c>
      <c r="I6373" s="15">
        <f>+ChesExp!I41</f>
        <v>1246.2517163653931</v>
      </c>
    </row>
    <row r="6374" spans="1:9" x14ac:dyDescent="0.25">
      <c r="A6374" t="s">
        <v>69</v>
      </c>
      <c r="B6374" t="s">
        <v>56</v>
      </c>
      <c r="C6374" t="s">
        <v>81</v>
      </c>
      <c r="D6374" t="s">
        <v>12</v>
      </c>
      <c r="E6374" t="s">
        <v>7</v>
      </c>
      <c r="F6374" s="19">
        <v>0.41666666666666702</v>
      </c>
      <c r="G6374" s="25">
        <v>10</v>
      </c>
      <c r="H6374" s="19" t="str">
        <f t="shared" si="113"/>
        <v>Chesapeake Exp Bridge Toward Va Beach Non-Summer Sunday 10</v>
      </c>
      <c r="I6374" s="13">
        <f>+ChesExp!I42</f>
        <v>1450.0190654933708</v>
      </c>
    </row>
    <row r="6375" spans="1:9" x14ac:dyDescent="0.25">
      <c r="A6375" t="s">
        <v>69</v>
      </c>
      <c r="B6375" t="s">
        <v>56</v>
      </c>
      <c r="C6375" t="s">
        <v>81</v>
      </c>
      <c r="D6375" t="s">
        <v>12</v>
      </c>
      <c r="E6375" t="s">
        <v>7</v>
      </c>
      <c r="F6375" s="19">
        <v>0.45833333333333298</v>
      </c>
      <c r="G6375" s="25">
        <v>11</v>
      </c>
      <c r="H6375" s="19" t="str">
        <f t="shared" si="113"/>
        <v>Chesapeake Exp Bridge Toward Va Beach Non-Summer Sunday 11</v>
      </c>
      <c r="I6375" s="15">
        <f>+ChesExp!I43</f>
        <v>1446.2062216605127</v>
      </c>
    </row>
    <row r="6376" spans="1:9" x14ac:dyDescent="0.25">
      <c r="A6376" t="s">
        <v>69</v>
      </c>
      <c r="B6376" t="s">
        <v>56</v>
      </c>
      <c r="C6376" t="s">
        <v>81</v>
      </c>
      <c r="D6376" t="s">
        <v>12</v>
      </c>
      <c r="E6376" t="s">
        <v>7</v>
      </c>
      <c r="F6376" s="19">
        <v>0.5</v>
      </c>
      <c r="G6376" s="25">
        <v>12</v>
      </c>
      <c r="H6376" s="19" t="str">
        <f t="shared" si="113"/>
        <v>Chesapeake Exp Bridge Toward Va Beach Non-Summer Sunday 12</v>
      </c>
      <c r="I6376" s="13">
        <f>+ChesExp!I44</f>
        <v>1583.3593320493148</v>
      </c>
    </row>
    <row r="6377" spans="1:9" x14ac:dyDescent="0.25">
      <c r="A6377" t="s">
        <v>69</v>
      </c>
      <c r="B6377" t="s">
        <v>56</v>
      </c>
      <c r="C6377" t="s">
        <v>81</v>
      </c>
      <c r="D6377" t="s">
        <v>12</v>
      </c>
      <c r="E6377" t="s">
        <v>7</v>
      </c>
      <c r="F6377" s="19">
        <v>0.54166666666666696</v>
      </c>
      <c r="G6377" s="25">
        <v>13</v>
      </c>
      <c r="H6377" s="19" t="str">
        <f t="shared" si="113"/>
        <v>Chesapeake Exp Bridge Toward Va Beach Non-Summer Sunday 13</v>
      </c>
      <c r="I6377" s="15">
        <f>+ChesExp!I45</f>
        <v>1518.5359269741571</v>
      </c>
    </row>
    <row r="6378" spans="1:9" x14ac:dyDescent="0.25">
      <c r="A6378" t="s">
        <v>69</v>
      </c>
      <c r="B6378" t="s">
        <v>56</v>
      </c>
      <c r="C6378" t="s">
        <v>81</v>
      </c>
      <c r="D6378" t="s">
        <v>12</v>
      </c>
      <c r="E6378" t="s">
        <v>7</v>
      </c>
      <c r="F6378" s="19">
        <v>0.58333333333333304</v>
      </c>
      <c r="G6378" s="25">
        <v>14</v>
      </c>
      <c r="H6378" s="19" t="str">
        <f t="shared" si="113"/>
        <v>Chesapeake Exp Bridge Toward Va Beach Non-Summer Sunday 14</v>
      </c>
      <c r="I6378" s="13">
        <f>+ChesExp!I46</f>
        <v>1305.4275158438022</v>
      </c>
    </row>
    <row r="6379" spans="1:9" x14ac:dyDescent="0.25">
      <c r="A6379" t="s">
        <v>69</v>
      </c>
      <c r="B6379" t="s">
        <v>56</v>
      </c>
      <c r="C6379" t="s">
        <v>81</v>
      </c>
      <c r="D6379" t="s">
        <v>12</v>
      </c>
      <c r="E6379" t="s">
        <v>7</v>
      </c>
      <c r="F6379" s="19">
        <v>0.625</v>
      </c>
      <c r="G6379" s="25">
        <v>15</v>
      </c>
      <c r="H6379" s="19" t="str">
        <f t="shared" si="113"/>
        <v>Chesapeake Exp Bridge Toward Va Beach Non-Summer Sunday 15</v>
      </c>
      <c r="I6379" s="15">
        <f>+ChesExp!I47</f>
        <v>1188.5133823939886</v>
      </c>
    </row>
    <row r="6380" spans="1:9" x14ac:dyDescent="0.25">
      <c r="A6380" t="s">
        <v>69</v>
      </c>
      <c r="B6380" t="s">
        <v>56</v>
      </c>
      <c r="C6380" t="s">
        <v>81</v>
      </c>
      <c r="D6380" t="s">
        <v>12</v>
      </c>
      <c r="E6380" t="s">
        <v>7</v>
      </c>
      <c r="F6380" s="19">
        <v>0.66666666666666696</v>
      </c>
      <c r="G6380" s="25">
        <v>16</v>
      </c>
      <c r="H6380" s="19" t="str">
        <f t="shared" si="113"/>
        <v>Chesapeake Exp Bridge Toward Va Beach Non-Summer Sunday 16</v>
      </c>
      <c r="I6380" s="13">
        <f>+ChesExp!I48</f>
        <v>1224.3501300430316</v>
      </c>
    </row>
    <row r="6381" spans="1:9" x14ac:dyDescent="0.25">
      <c r="A6381" t="s">
        <v>69</v>
      </c>
      <c r="B6381" t="s">
        <v>56</v>
      </c>
      <c r="C6381" t="s">
        <v>81</v>
      </c>
      <c r="D6381" t="s">
        <v>12</v>
      </c>
      <c r="E6381" t="s">
        <v>7</v>
      </c>
      <c r="F6381" s="19">
        <v>0.70833333333333304</v>
      </c>
      <c r="G6381" s="25">
        <v>17</v>
      </c>
      <c r="H6381" s="19" t="str">
        <f t="shared" si="113"/>
        <v>Chesapeake Exp Bridge Toward Va Beach Non-Summer Sunday 17</v>
      </c>
      <c r="I6381" s="15">
        <f>+ChesExp!I49</f>
        <v>1206.6263285835121</v>
      </c>
    </row>
    <row r="6382" spans="1:9" x14ac:dyDescent="0.25">
      <c r="A6382" t="s">
        <v>69</v>
      </c>
      <c r="B6382" t="s">
        <v>56</v>
      </c>
      <c r="C6382" t="s">
        <v>81</v>
      </c>
      <c r="D6382" t="s">
        <v>12</v>
      </c>
      <c r="E6382" t="s">
        <v>7</v>
      </c>
      <c r="F6382" s="19">
        <v>0.75</v>
      </c>
      <c r="G6382" s="25">
        <v>18</v>
      </c>
      <c r="H6382" s="19" t="str">
        <f t="shared" si="113"/>
        <v>Chesapeake Exp Bridge Toward Va Beach Non-Summer Sunday 18</v>
      </c>
      <c r="I6382" s="13">
        <f>+ChesExp!I50</f>
        <v>1038.5411686388043</v>
      </c>
    </row>
    <row r="6383" spans="1:9" x14ac:dyDescent="0.25">
      <c r="A6383" t="s">
        <v>69</v>
      </c>
      <c r="B6383" t="s">
        <v>56</v>
      </c>
      <c r="C6383" t="s">
        <v>81</v>
      </c>
      <c r="D6383" t="s">
        <v>12</v>
      </c>
      <c r="E6383" t="s">
        <v>7</v>
      </c>
      <c r="F6383" s="19">
        <v>0.79166666666666696</v>
      </c>
      <c r="G6383" s="25">
        <v>19</v>
      </c>
      <c r="H6383" s="19" t="str">
        <f t="shared" si="113"/>
        <v>Chesapeake Exp Bridge Toward Va Beach Non-Summer Sunday 19</v>
      </c>
      <c r="I6383" s="15">
        <f>+ChesExp!I51</f>
        <v>676.97048282362675</v>
      </c>
    </row>
    <row r="6384" spans="1:9" x14ac:dyDescent="0.25">
      <c r="A6384" t="s">
        <v>69</v>
      </c>
      <c r="B6384" t="s">
        <v>56</v>
      </c>
      <c r="C6384" t="s">
        <v>81</v>
      </c>
      <c r="D6384" t="s">
        <v>12</v>
      </c>
      <c r="E6384" t="s">
        <v>7</v>
      </c>
      <c r="F6384" s="19">
        <v>0.83333333333333304</v>
      </c>
      <c r="G6384" s="25">
        <v>20</v>
      </c>
      <c r="H6384" s="19" t="str">
        <f t="shared" si="113"/>
        <v>Chesapeake Exp Bridge Toward Va Beach Non-Summer Sunday 20</v>
      </c>
      <c r="I6384" s="13">
        <f>+ChesExp!I52</f>
        <v>515.3087916445495</v>
      </c>
    </row>
    <row r="6385" spans="1:9" x14ac:dyDescent="0.25">
      <c r="A6385" t="s">
        <v>69</v>
      </c>
      <c r="B6385" t="s">
        <v>56</v>
      </c>
      <c r="C6385" t="s">
        <v>81</v>
      </c>
      <c r="D6385" t="s">
        <v>12</v>
      </c>
      <c r="E6385" t="s">
        <v>7</v>
      </c>
      <c r="F6385" s="19">
        <v>0.875</v>
      </c>
      <c r="G6385" s="25">
        <v>21</v>
      </c>
      <c r="H6385" s="19" t="str">
        <f t="shared" si="113"/>
        <v>Chesapeake Exp Bridge Toward Va Beach Non-Summer Sunday 21</v>
      </c>
      <c r="I6385" s="15">
        <f>+ChesExp!I53</f>
        <v>314.01215470085106</v>
      </c>
    </row>
    <row r="6386" spans="1:9" x14ac:dyDescent="0.25">
      <c r="A6386" t="s">
        <v>69</v>
      </c>
      <c r="B6386" t="s">
        <v>56</v>
      </c>
      <c r="C6386" t="s">
        <v>81</v>
      </c>
      <c r="D6386" t="s">
        <v>12</v>
      </c>
      <c r="E6386" t="s">
        <v>7</v>
      </c>
      <c r="F6386" s="19">
        <v>0.91666666666666696</v>
      </c>
      <c r="G6386" s="25">
        <v>22</v>
      </c>
      <c r="H6386" s="19" t="str">
        <f t="shared" si="113"/>
        <v>Chesapeake Exp Bridge Toward Va Beach Non-Summer Sunday 22</v>
      </c>
      <c r="I6386" s="13">
        <f>+ChesExp!I54</f>
        <v>228.81840601690544</v>
      </c>
    </row>
    <row r="6387" spans="1:9" ht="15.75" thickBot="1" x14ac:dyDescent="0.3">
      <c r="A6387" s="29" t="s">
        <v>69</v>
      </c>
      <c r="B6387" s="29" t="s">
        <v>56</v>
      </c>
      <c r="C6387" s="29" t="s">
        <v>81</v>
      </c>
      <c r="D6387" s="29" t="s">
        <v>12</v>
      </c>
      <c r="E6387" s="29" t="s">
        <v>7</v>
      </c>
      <c r="F6387" s="30">
        <v>0.95833333333333304</v>
      </c>
      <c r="G6387" s="31">
        <v>23</v>
      </c>
      <c r="H6387" s="30" t="str">
        <f t="shared" si="113"/>
        <v>Chesapeake Exp Bridge Toward Va Beach Non-Summer Sunday 23</v>
      </c>
      <c r="I6387" s="17">
        <f>+ChesExp!I55</f>
        <v>133.58689700396039</v>
      </c>
    </row>
    <row r="6388" spans="1:9" x14ac:dyDescent="0.25">
      <c r="A6388" t="s">
        <v>69</v>
      </c>
      <c r="B6388" t="s">
        <v>59</v>
      </c>
      <c r="C6388" t="s">
        <v>80</v>
      </c>
      <c r="D6388" t="s">
        <v>11</v>
      </c>
      <c r="E6388" t="s">
        <v>1</v>
      </c>
      <c r="F6388" s="19">
        <v>0</v>
      </c>
      <c r="G6388" s="25">
        <v>0</v>
      </c>
      <c r="H6388" s="19" t="str">
        <f>+CONCATENATE(A6388," ",C6388," ",D6388," ",E6388," ",G6388)</f>
        <v>Chesapeake Exp Bridge Away from Va Beach Summer Monday 0</v>
      </c>
      <c r="I6388" s="11">
        <f>+ChesExp!M7</f>
        <v>198.60530226966813</v>
      </c>
    </row>
    <row r="6389" spans="1:9" x14ac:dyDescent="0.25">
      <c r="A6389" t="s">
        <v>69</v>
      </c>
      <c r="B6389" t="s">
        <v>59</v>
      </c>
      <c r="C6389" t="s">
        <v>80</v>
      </c>
      <c r="D6389" t="s">
        <v>11</v>
      </c>
      <c r="E6389" t="s">
        <v>1</v>
      </c>
      <c r="F6389" s="19">
        <v>4.1666666666666664E-2</v>
      </c>
      <c r="G6389" s="25">
        <v>1</v>
      </c>
      <c r="H6389" s="19" t="str">
        <f t="shared" ref="H6389:H6452" si="114">+CONCATENATE(A6389," ",C6389," ",D6389," ",E6389," ",G6389)</f>
        <v>Chesapeake Exp Bridge Away from Va Beach Summer Monday 1</v>
      </c>
      <c r="I6389" s="14">
        <f>+ChesExp!M8</f>
        <v>101.62982579433682</v>
      </c>
    </row>
    <row r="6390" spans="1:9" x14ac:dyDescent="0.25">
      <c r="A6390" t="s">
        <v>69</v>
      </c>
      <c r="B6390" t="s">
        <v>59</v>
      </c>
      <c r="C6390" t="s">
        <v>80</v>
      </c>
      <c r="D6390" t="s">
        <v>11</v>
      </c>
      <c r="E6390" t="s">
        <v>1</v>
      </c>
      <c r="F6390" s="19">
        <v>8.3333333333333329E-2</v>
      </c>
      <c r="G6390" s="25">
        <v>2</v>
      </c>
      <c r="H6390" s="19" t="str">
        <f t="shared" si="114"/>
        <v>Chesapeake Exp Bridge Away from Va Beach Summer Monday 2</v>
      </c>
      <c r="I6390" s="11">
        <f>+ChesExp!M9</f>
        <v>79.511341490597616</v>
      </c>
    </row>
    <row r="6391" spans="1:9" x14ac:dyDescent="0.25">
      <c r="A6391" t="s">
        <v>69</v>
      </c>
      <c r="B6391" t="s">
        <v>59</v>
      </c>
      <c r="C6391" t="s">
        <v>80</v>
      </c>
      <c r="D6391" t="s">
        <v>11</v>
      </c>
      <c r="E6391" t="s">
        <v>1</v>
      </c>
      <c r="F6391" s="19">
        <v>0.125</v>
      </c>
      <c r="G6391" s="25">
        <v>3</v>
      </c>
      <c r="H6391" s="19" t="str">
        <f t="shared" si="114"/>
        <v>Chesapeake Exp Bridge Away from Va Beach Summer Monday 3</v>
      </c>
      <c r="I6391" s="14">
        <f>+ChesExp!M10</f>
        <v>66.538841027330676</v>
      </c>
    </row>
    <row r="6392" spans="1:9" x14ac:dyDescent="0.25">
      <c r="A6392" t="s">
        <v>69</v>
      </c>
      <c r="B6392" t="s">
        <v>59</v>
      </c>
      <c r="C6392" t="s">
        <v>80</v>
      </c>
      <c r="D6392" t="s">
        <v>11</v>
      </c>
      <c r="E6392" t="s">
        <v>1</v>
      </c>
      <c r="F6392" s="19">
        <v>0.16666666666666699</v>
      </c>
      <c r="G6392" s="25">
        <v>4</v>
      </c>
      <c r="H6392" s="19" t="str">
        <f t="shared" si="114"/>
        <v>Chesapeake Exp Bridge Away from Va Beach Summer Monday 4</v>
      </c>
      <c r="I6392" s="11">
        <f>+ChesExp!M11</f>
        <v>104.63298176999713</v>
      </c>
    </row>
    <row r="6393" spans="1:9" x14ac:dyDescent="0.25">
      <c r="A6393" t="s">
        <v>69</v>
      </c>
      <c r="B6393" t="s">
        <v>59</v>
      </c>
      <c r="C6393" t="s">
        <v>80</v>
      </c>
      <c r="D6393" t="s">
        <v>11</v>
      </c>
      <c r="E6393" t="s">
        <v>1</v>
      </c>
      <c r="F6393" s="19">
        <v>0.20833333333333301</v>
      </c>
      <c r="G6393" s="25">
        <v>5</v>
      </c>
      <c r="H6393" s="19" t="str">
        <f t="shared" si="114"/>
        <v>Chesapeake Exp Bridge Away from Va Beach Summer Monday 5</v>
      </c>
      <c r="I6393" s="14">
        <f>+ChesExp!M12</f>
        <v>295.76515664314348</v>
      </c>
    </row>
    <row r="6394" spans="1:9" x14ac:dyDescent="0.25">
      <c r="A6394" t="s">
        <v>69</v>
      </c>
      <c r="B6394" t="s">
        <v>59</v>
      </c>
      <c r="C6394" t="s">
        <v>80</v>
      </c>
      <c r="D6394" t="s">
        <v>11</v>
      </c>
      <c r="E6394" t="s">
        <v>1</v>
      </c>
      <c r="F6394" s="19">
        <v>0.25</v>
      </c>
      <c r="G6394" s="25">
        <v>6</v>
      </c>
      <c r="H6394" s="19" t="str">
        <f t="shared" si="114"/>
        <v>Chesapeake Exp Bridge Away from Va Beach Summer Monday 6</v>
      </c>
      <c r="I6394" s="11">
        <f>+ChesExp!M13</f>
        <v>896.28627624406545</v>
      </c>
    </row>
    <row r="6395" spans="1:9" x14ac:dyDescent="0.25">
      <c r="A6395" t="s">
        <v>69</v>
      </c>
      <c r="B6395" t="s">
        <v>59</v>
      </c>
      <c r="C6395" t="s">
        <v>80</v>
      </c>
      <c r="D6395" t="s">
        <v>11</v>
      </c>
      <c r="E6395" t="s">
        <v>1</v>
      </c>
      <c r="F6395" s="19">
        <v>0.29166666666666702</v>
      </c>
      <c r="G6395" s="25">
        <v>7</v>
      </c>
      <c r="H6395" s="19" t="str">
        <f t="shared" si="114"/>
        <v>Chesapeake Exp Bridge Away from Va Beach Summer Monday 7</v>
      </c>
      <c r="I6395" s="14">
        <f>+ChesExp!M14</f>
        <v>1330.1089748867596</v>
      </c>
    </row>
    <row r="6396" spans="1:9" x14ac:dyDescent="0.25">
      <c r="A6396" t="s">
        <v>69</v>
      </c>
      <c r="B6396" t="s">
        <v>59</v>
      </c>
      <c r="C6396" t="s">
        <v>80</v>
      </c>
      <c r="D6396" t="s">
        <v>11</v>
      </c>
      <c r="E6396" t="s">
        <v>1</v>
      </c>
      <c r="F6396" s="19">
        <v>0.33333333333333298</v>
      </c>
      <c r="G6396" s="25">
        <v>8</v>
      </c>
      <c r="H6396" s="19" t="str">
        <f t="shared" si="114"/>
        <v>Chesapeake Exp Bridge Away from Va Beach Summer Monday 8</v>
      </c>
      <c r="I6396" s="11">
        <f>+ChesExp!M15</f>
        <v>1268.3726422538205</v>
      </c>
    </row>
    <row r="6397" spans="1:9" x14ac:dyDescent="0.25">
      <c r="A6397" t="s">
        <v>69</v>
      </c>
      <c r="B6397" t="s">
        <v>59</v>
      </c>
      <c r="C6397" t="s">
        <v>80</v>
      </c>
      <c r="D6397" t="s">
        <v>11</v>
      </c>
      <c r="E6397" t="s">
        <v>1</v>
      </c>
      <c r="F6397" s="19">
        <v>0.375</v>
      </c>
      <c r="G6397" s="25">
        <v>9</v>
      </c>
      <c r="H6397" s="19" t="str">
        <f t="shared" si="114"/>
        <v>Chesapeake Exp Bridge Away from Va Beach Summer Monday 9</v>
      </c>
      <c r="I6397" s="14">
        <f>+ChesExp!M16</f>
        <v>1064.8961800410175</v>
      </c>
    </row>
    <row r="6398" spans="1:9" x14ac:dyDescent="0.25">
      <c r="A6398" t="s">
        <v>69</v>
      </c>
      <c r="B6398" t="s">
        <v>59</v>
      </c>
      <c r="C6398" t="s">
        <v>80</v>
      </c>
      <c r="D6398" t="s">
        <v>11</v>
      </c>
      <c r="E6398" t="s">
        <v>1</v>
      </c>
      <c r="F6398" s="19">
        <v>0.41666666666666702</v>
      </c>
      <c r="G6398" s="25">
        <v>10</v>
      </c>
      <c r="H6398" s="19" t="str">
        <f t="shared" si="114"/>
        <v>Chesapeake Exp Bridge Away from Va Beach Summer Monday 10</v>
      </c>
      <c r="I6398" s="11">
        <f>+ChesExp!M17</f>
        <v>1232.58286073514</v>
      </c>
    </row>
    <row r="6399" spans="1:9" x14ac:dyDescent="0.25">
      <c r="A6399" t="s">
        <v>69</v>
      </c>
      <c r="B6399" t="s">
        <v>59</v>
      </c>
      <c r="C6399" t="s">
        <v>80</v>
      </c>
      <c r="D6399" t="s">
        <v>11</v>
      </c>
      <c r="E6399" t="s">
        <v>1</v>
      </c>
      <c r="F6399" s="19">
        <v>0.45833333333333298</v>
      </c>
      <c r="G6399" s="25">
        <v>11</v>
      </c>
      <c r="H6399" s="19" t="str">
        <f t="shared" si="114"/>
        <v>Chesapeake Exp Bridge Away from Va Beach Summer Monday 11</v>
      </c>
      <c r="I6399" s="14">
        <f>+ChesExp!M18</f>
        <v>1496.5104676396879</v>
      </c>
    </row>
    <row r="6400" spans="1:9" x14ac:dyDescent="0.25">
      <c r="A6400" t="s">
        <v>69</v>
      </c>
      <c r="B6400" t="s">
        <v>59</v>
      </c>
      <c r="C6400" t="s">
        <v>80</v>
      </c>
      <c r="D6400" t="s">
        <v>11</v>
      </c>
      <c r="E6400" t="s">
        <v>1</v>
      </c>
      <c r="F6400" s="19">
        <v>0.5</v>
      </c>
      <c r="G6400" s="25">
        <v>12</v>
      </c>
      <c r="H6400" s="19" t="str">
        <f t="shared" si="114"/>
        <v>Chesapeake Exp Bridge Away from Va Beach Summer Monday 12</v>
      </c>
      <c r="I6400" s="11">
        <f>+ChesExp!M19</f>
        <v>1702.2745787113706</v>
      </c>
    </row>
    <row r="6401" spans="1:9" x14ac:dyDescent="0.25">
      <c r="A6401" t="s">
        <v>69</v>
      </c>
      <c r="B6401" t="s">
        <v>59</v>
      </c>
      <c r="C6401" t="s">
        <v>80</v>
      </c>
      <c r="D6401" t="s">
        <v>11</v>
      </c>
      <c r="E6401" t="s">
        <v>1</v>
      </c>
      <c r="F6401" s="19">
        <v>0.54166666666666696</v>
      </c>
      <c r="G6401" s="25">
        <v>13</v>
      </c>
      <c r="H6401" s="19" t="str">
        <f t="shared" si="114"/>
        <v>Chesapeake Exp Bridge Away from Va Beach Summer Monday 13</v>
      </c>
      <c r="I6401" s="14">
        <f>+ChesExp!M20</f>
        <v>1784.8262726261116</v>
      </c>
    </row>
    <row r="6402" spans="1:9" x14ac:dyDescent="0.25">
      <c r="A6402" t="s">
        <v>69</v>
      </c>
      <c r="B6402" t="s">
        <v>59</v>
      </c>
      <c r="C6402" t="s">
        <v>80</v>
      </c>
      <c r="D6402" t="s">
        <v>11</v>
      </c>
      <c r="E6402" t="s">
        <v>1</v>
      </c>
      <c r="F6402" s="19">
        <v>0.58333333333333304</v>
      </c>
      <c r="G6402" s="25">
        <v>14</v>
      </c>
      <c r="H6402" s="19" t="str">
        <f t="shared" si="114"/>
        <v>Chesapeake Exp Bridge Away from Va Beach Summer Monday 14</v>
      </c>
      <c r="I6402" s="11">
        <f>+ChesExp!M21</f>
        <v>2208.9703446255185</v>
      </c>
    </row>
    <row r="6403" spans="1:9" x14ac:dyDescent="0.25">
      <c r="A6403" t="s">
        <v>69</v>
      </c>
      <c r="B6403" t="s">
        <v>59</v>
      </c>
      <c r="C6403" t="s">
        <v>80</v>
      </c>
      <c r="D6403" t="s">
        <v>11</v>
      </c>
      <c r="E6403" t="s">
        <v>1</v>
      </c>
      <c r="F6403" s="19">
        <v>0.625</v>
      </c>
      <c r="G6403" s="25">
        <v>15</v>
      </c>
      <c r="H6403" s="19" t="str">
        <f t="shared" si="114"/>
        <v>Chesapeake Exp Bridge Away from Va Beach Summer Monday 15</v>
      </c>
      <c r="I6403" s="14">
        <f>+ChesExp!M22</f>
        <v>2842.8288974071565</v>
      </c>
    </row>
    <row r="6404" spans="1:9" x14ac:dyDescent="0.25">
      <c r="A6404" t="s">
        <v>69</v>
      </c>
      <c r="B6404" t="s">
        <v>59</v>
      </c>
      <c r="C6404" t="s">
        <v>80</v>
      </c>
      <c r="D6404" t="s">
        <v>11</v>
      </c>
      <c r="E6404" t="s">
        <v>1</v>
      </c>
      <c r="F6404" s="19">
        <v>0.66666666666666696</v>
      </c>
      <c r="G6404" s="25">
        <v>16</v>
      </c>
      <c r="H6404" s="19" t="str">
        <f t="shared" si="114"/>
        <v>Chesapeake Exp Bridge Away from Va Beach Summer Monday 16</v>
      </c>
      <c r="I6404" s="11">
        <f>+ChesExp!M23</f>
        <v>3885.331121057513</v>
      </c>
    </row>
    <row r="6405" spans="1:9" x14ac:dyDescent="0.25">
      <c r="A6405" t="s">
        <v>69</v>
      </c>
      <c r="B6405" t="s">
        <v>59</v>
      </c>
      <c r="C6405" t="s">
        <v>80</v>
      </c>
      <c r="D6405" t="s">
        <v>11</v>
      </c>
      <c r="E6405" t="s">
        <v>1</v>
      </c>
      <c r="F6405" s="19">
        <v>0.70833333333333304</v>
      </c>
      <c r="G6405" s="25">
        <v>17</v>
      </c>
      <c r="H6405" s="19" t="str">
        <f t="shared" si="114"/>
        <v>Chesapeake Exp Bridge Away from Va Beach Summer Monday 17</v>
      </c>
      <c r="I6405" s="14">
        <f>+ChesExp!M24</f>
        <v>3775.3885209204086</v>
      </c>
    </row>
    <row r="6406" spans="1:9" x14ac:dyDescent="0.25">
      <c r="A6406" t="s">
        <v>69</v>
      </c>
      <c r="B6406" t="s">
        <v>59</v>
      </c>
      <c r="C6406" t="s">
        <v>80</v>
      </c>
      <c r="D6406" t="s">
        <v>11</v>
      </c>
      <c r="E6406" t="s">
        <v>1</v>
      </c>
      <c r="F6406" s="19">
        <v>0.75</v>
      </c>
      <c r="G6406" s="25">
        <v>18</v>
      </c>
      <c r="H6406" s="19" t="str">
        <f t="shared" si="114"/>
        <v>Chesapeake Exp Bridge Away from Va Beach Summer Monday 18</v>
      </c>
      <c r="I6406" s="11">
        <f>+ChesExp!M25</f>
        <v>2630.8031845826158</v>
      </c>
    </row>
    <row r="6407" spans="1:9" x14ac:dyDescent="0.25">
      <c r="A6407" t="s">
        <v>69</v>
      </c>
      <c r="B6407" t="s">
        <v>59</v>
      </c>
      <c r="C6407" t="s">
        <v>80</v>
      </c>
      <c r="D6407" t="s">
        <v>11</v>
      </c>
      <c r="E6407" t="s">
        <v>1</v>
      </c>
      <c r="F6407" s="19">
        <v>0.79166666666666696</v>
      </c>
      <c r="G6407" s="25">
        <v>19</v>
      </c>
      <c r="H6407" s="19" t="str">
        <f t="shared" si="114"/>
        <v>Chesapeake Exp Bridge Away from Va Beach Summer Monday 19</v>
      </c>
      <c r="I6407" s="14">
        <f>+ChesExp!M26</f>
        <v>1491.6198341921547</v>
      </c>
    </row>
    <row r="6408" spans="1:9" x14ac:dyDescent="0.25">
      <c r="A6408" t="s">
        <v>69</v>
      </c>
      <c r="B6408" t="s">
        <v>59</v>
      </c>
      <c r="C6408" t="s">
        <v>80</v>
      </c>
      <c r="D6408" t="s">
        <v>11</v>
      </c>
      <c r="E6408" t="s">
        <v>1</v>
      </c>
      <c r="F6408" s="19">
        <v>0.83333333333333304</v>
      </c>
      <c r="G6408" s="25">
        <v>20</v>
      </c>
      <c r="H6408" s="19" t="str">
        <f t="shared" si="114"/>
        <v>Chesapeake Exp Bridge Away from Va Beach Summer Monday 20</v>
      </c>
      <c r="I6408" s="11">
        <f>+ChesExp!M27</f>
        <v>1138.1237672864461</v>
      </c>
    </row>
    <row r="6409" spans="1:9" x14ac:dyDescent="0.25">
      <c r="A6409" t="s">
        <v>69</v>
      </c>
      <c r="B6409" t="s">
        <v>59</v>
      </c>
      <c r="C6409" t="s">
        <v>80</v>
      </c>
      <c r="D6409" t="s">
        <v>11</v>
      </c>
      <c r="E6409" t="s">
        <v>1</v>
      </c>
      <c r="F6409" s="19">
        <v>0.875</v>
      </c>
      <c r="G6409" s="25">
        <v>21</v>
      </c>
      <c r="H6409" s="19" t="str">
        <f t="shared" si="114"/>
        <v>Chesapeake Exp Bridge Away from Va Beach Summer Monday 21</v>
      </c>
      <c r="I6409" s="14">
        <f>+ChesExp!M28</f>
        <v>936.13257968150958</v>
      </c>
    </row>
    <row r="6410" spans="1:9" x14ac:dyDescent="0.25">
      <c r="A6410" t="s">
        <v>69</v>
      </c>
      <c r="B6410" t="s">
        <v>59</v>
      </c>
      <c r="C6410" t="s">
        <v>80</v>
      </c>
      <c r="D6410" t="s">
        <v>11</v>
      </c>
      <c r="E6410" t="s">
        <v>1</v>
      </c>
      <c r="F6410" s="19">
        <v>0.91666666666666696</v>
      </c>
      <c r="G6410" s="25">
        <v>22</v>
      </c>
      <c r="H6410" s="19" t="str">
        <f t="shared" si="114"/>
        <v>Chesapeake Exp Bridge Away from Va Beach Summer Monday 22</v>
      </c>
      <c r="I6410" s="11">
        <f>+ChesExp!M29</f>
        <v>545.84618126092232</v>
      </c>
    </row>
    <row r="6411" spans="1:9" ht="15.75" thickBot="1" x14ac:dyDescent="0.3">
      <c r="A6411" t="s">
        <v>69</v>
      </c>
      <c r="B6411" t="s">
        <v>59</v>
      </c>
      <c r="C6411" t="s">
        <v>80</v>
      </c>
      <c r="D6411" t="s">
        <v>11</v>
      </c>
      <c r="E6411" t="s">
        <v>1</v>
      </c>
      <c r="F6411" s="19">
        <v>0.95833333333333304</v>
      </c>
      <c r="G6411" s="25">
        <v>23</v>
      </c>
      <c r="H6411" s="19" t="str">
        <f t="shared" si="114"/>
        <v>Chesapeake Exp Bridge Away from Va Beach Summer Monday 23</v>
      </c>
      <c r="I6411" s="16">
        <f>+ChesExp!M30</f>
        <v>339.97283305774454</v>
      </c>
    </row>
    <row r="6412" spans="1:9" x14ac:dyDescent="0.25">
      <c r="A6412" t="s">
        <v>69</v>
      </c>
      <c r="B6412" t="s">
        <v>59</v>
      </c>
      <c r="C6412" t="s">
        <v>80</v>
      </c>
      <c r="D6412" t="s">
        <v>11</v>
      </c>
      <c r="E6412" t="s">
        <v>2</v>
      </c>
      <c r="F6412" s="19">
        <v>0</v>
      </c>
      <c r="G6412" s="25">
        <v>0</v>
      </c>
      <c r="H6412" s="19" t="str">
        <f t="shared" si="114"/>
        <v>Chesapeake Exp Bridge Away from Va Beach Summer Tuesday 0</v>
      </c>
      <c r="I6412" s="12">
        <f>+ChesExp!N7</f>
        <v>186.53353057199209</v>
      </c>
    </row>
    <row r="6413" spans="1:9" x14ac:dyDescent="0.25">
      <c r="A6413" t="s">
        <v>69</v>
      </c>
      <c r="B6413" t="s">
        <v>59</v>
      </c>
      <c r="C6413" t="s">
        <v>80</v>
      </c>
      <c r="D6413" t="s">
        <v>11</v>
      </c>
      <c r="E6413" t="s">
        <v>2</v>
      </c>
      <c r="F6413" s="19">
        <v>4.1666666666666664E-2</v>
      </c>
      <c r="G6413" s="25">
        <v>1</v>
      </c>
      <c r="H6413" s="19" t="str">
        <f t="shared" si="114"/>
        <v>Chesapeake Exp Bridge Away from Va Beach Summer Tuesday 1</v>
      </c>
      <c r="I6413" s="14">
        <f>+ChesExp!N8</f>
        <v>110.70726630007859</v>
      </c>
    </row>
    <row r="6414" spans="1:9" x14ac:dyDescent="0.25">
      <c r="A6414" t="s">
        <v>69</v>
      </c>
      <c r="B6414" t="s">
        <v>59</v>
      </c>
      <c r="C6414" t="s">
        <v>80</v>
      </c>
      <c r="D6414" t="s">
        <v>11</v>
      </c>
      <c r="E6414" t="s">
        <v>2</v>
      </c>
      <c r="F6414" s="19">
        <v>8.3333333333333329E-2</v>
      </c>
      <c r="G6414" s="25">
        <v>2</v>
      </c>
      <c r="H6414" s="19" t="str">
        <f t="shared" si="114"/>
        <v>Chesapeake Exp Bridge Away from Va Beach Summer Tuesday 2</v>
      </c>
      <c r="I6414" s="12">
        <f>+ChesExp!N9</f>
        <v>74.374428887251284</v>
      </c>
    </row>
    <row r="6415" spans="1:9" x14ac:dyDescent="0.25">
      <c r="A6415" t="s">
        <v>69</v>
      </c>
      <c r="B6415" t="s">
        <v>59</v>
      </c>
      <c r="C6415" t="s">
        <v>80</v>
      </c>
      <c r="D6415" t="s">
        <v>11</v>
      </c>
      <c r="E6415" t="s">
        <v>2</v>
      </c>
      <c r="F6415" s="19">
        <v>0.125</v>
      </c>
      <c r="G6415" s="25">
        <v>3</v>
      </c>
      <c r="H6415" s="19" t="str">
        <f t="shared" si="114"/>
        <v>Chesapeake Exp Bridge Away from Va Beach Summer Tuesday 3</v>
      </c>
      <c r="I6415" s="14">
        <f>+ChesExp!N10</f>
        <v>81.889476213358975</v>
      </c>
    </row>
    <row r="6416" spans="1:9" x14ac:dyDescent="0.25">
      <c r="A6416" t="s">
        <v>69</v>
      </c>
      <c r="B6416" t="s">
        <v>59</v>
      </c>
      <c r="C6416" t="s">
        <v>80</v>
      </c>
      <c r="D6416" t="s">
        <v>11</v>
      </c>
      <c r="E6416" t="s">
        <v>2</v>
      </c>
      <c r="F6416" s="19">
        <v>0.16666666666666699</v>
      </c>
      <c r="G6416" s="25">
        <v>4</v>
      </c>
      <c r="H6416" s="19" t="str">
        <f t="shared" si="114"/>
        <v>Chesapeake Exp Bridge Away from Va Beach Summer Tuesday 4</v>
      </c>
      <c r="I6416" s="12">
        <f>+ChesExp!N11</f>
        <v>113.57827858130582</v>
      </c>
    </row>
    <row r="6417" spans="1:9" x14ac:dyDescent="0.25">
      <c r="A6417" t="s">
        <v>69</v>
      </c>
      <c r="B6417" t="s">
        <v>59</v>
      </c>
      <c r="C6417" t="s">
        <v>80</v>
      </c>
      <c r="D6417" t="s">
        <v>11</v>
      </c>
      <c r="E6417" t="s">
        <v>2</v>
      </c>
      <c r="F6417" s="19">
        <v>0.20833333333333301</v>
      </c>
      <c r="G6417" s="25">
        <v>5</v>
      </c>
      <c r="H6417" s="19" t="str">
        <f t="shared" si="114"/>
        <v>Chesapeake Exp Bridge Away from Va Beach Summer Tuesday 5</v>
      </c>
      <c r="I6417" s="14">
        <f>+ChesExp!N12</f>
        <v>331.40628351157869</v>
      </c>
    </row>
    <row r="6418" spans="1:9" x14ac:dyDescent="0.25">
      <c r="A6418" t="s">
        <v>69</v>
      </c>
      <c r="B6418" t="s">
        <v>59</v>
      </c>
      <c r="C6418" t="s">
        <v>80</v>
      </c>
      <c r="D6418" t="s">
        <v>11</v>
      </c>
      <c r="E6418" t="s">
        <v>2</v>
      </c>
      <c r="F6418" s="19">
        <v>0.25</v>
      </c>
      <c r="G6418" s="25">
        <v>6</v>
      </c>
      <c r="H6418" s="19" t="str">
        <f t="shared" si="114"/>
        <v>Chesapeake Exp Bridge Away from Va Beach Summer Tuesday 6</v>
      </c>
      <c r="I6418" s="12">
        <f>+ChesExp!N13</f>
        <v>1049.3286914015318</v>
      </c>
    </row>
    <row r="6419" spans="1:9" x14ac:dyDescent="0.25">
      <c r="A6419" t="s">
        <v>69</v>
      </c>
      <c r="B6419" t="s">
        <v>59</v>
      </c>
      <c r="C6419" t="s">
        <v>80</v>
      </c>
      <c r="D6419" t="s">
        <v>11</v>
      </c>
      <c r="E6419" t="s">
        <v>2</v>
      </c>
      <c r="F6419" s="19">
        <v>0.29166666666666702</v>
      </c>
      <c r="G6419" s="25">
        <v>7</v>
      </c>
      <c r="H6419" s="19" t="str">
        <f t="shared" si="114"/>
        <v>Chesapeake Exp Bridge Away from Va Beach Summer Tuesday 7</v>
      </c>
      <c r="I6419" s="14">
        <f>+ChesExp!N14</f>
        <v>1416.3779353932584</v>
      </c>
    </row>
    <row r="6420" spans="1:9" x14ac:dyDescent="0.25">
      <c r="A6420" t="s">
        <v>69</v>
      </c>
      <c r="B6420" t="s">
        <v>59</v>
      </c>
      <c r="C6420" t="s">
        <v>80</v>
      </c>
      <c r="D6420" t="s">
        <v>11</v>
      </c>
      <c r="E6420" t="s">
        <v>2</v>
      </c>
      <c r="F6420" s="19">
        <v>0.33333333333333298</v>
      </c>
      <c r="G6420" s="25">
        <v>8</v>
      </c>
      <c r="H6420" s="19" t="str">
        <f t="shared" si="114"/>
        <v>Chesapeake Exp Bridge Away from Va Beach Summer Tuesday 8</v>
      </c>
      <c r="I6420" s="12">
        <f>+ChesExp!N15</f>
        <v>1313.9446155186938</v>
      </c>
    </row>
    <row r="6421" spans="1:9" x14ac:dyDescent="0.25">
      <c r="A6421" t="s">
        <v>69</v>
      </c>
      <c r="B6421" t="s">
        <v>59</v>
      </c>
      <c r="C6421" t="s">
        <v>80</v>
      </c>
      <c r="D6421" t="s">
        <v>11</v>
      </c>
      <c r="E6421" t="s">
        <v>2</v>
      </c>
      <c r="F6421" s="19">
        <v>0.375</v>
      </c>
      <c r="G6421" s="25">
        <v>9</v>
      </c>
      <c r="H6421" s="19" t="str">
        <f t="shared" si="114"/>
        <v>Chesapeake Exp Bridge Away from Va Beach Summer Tuesday 9</v>
      </c>
      <c r="I6421" s="14">
        <f>+ChesExp!N16</f>
        <v>1153.2966139493394</v>
      </c>
    </row>
    <row r="6422" spans="1:9" x14ac:dyDescent="0.25">
      <c r="A6422" t="s">
        <v>69</v>
      </c>
      <c r="B6422" t="s">
        <v>59</v>
      </c>
      <c r="C6422" t="s">
        <v>80</v>
      </c>
      <c r="D6422" t="s">
        <v>11</v>
      </c>
      <c r="E6422" t="s">
        <v>2</v>
      </c>
      <c r="F6422" s="19">
        <v>0.41666666666666702</v>
      </c>
      <c r="G6422" s="25">
        <v>10</v>
      </c>
      <c r="H6422" s="19" t="str">
        <f t="shared" si="114"/>
        <v>Chesapeake Exp Bridge Away from Va Beach Summer Tuesday 10</v>
      </c>
      <c r="I6422" s="12">
        <f>+ChesExp!N17</f>
        <v>1315.5000649665374</v>
      </c>
    </row>
    <row r="6423" spans="1:9" x14ac:dyDescent="0.25">
      <c r="A6423" t="s">
        <v>69</v>
      </c>
      <c r="B6423" t="s">
        <v>59</v>
      </c>
      <c r="C6423" t="s">
        <v>80</v>
      </c>
      <c r="D6423" t="s">
        <v>11</v>
      </c>
      <c r="E6423" t="s">
        <v>2</v>
      </c>
      <c r="F6423" s="19">
        <v>0.45833333333333298</v>
      </c>
      <c r="G6423" s="25">
        <v>11</v>
      </c>
      <c r="H6423" s="19" t="str">
        <f t="shared" si="114"/>
        <v>Chesapeake Exp Bridge Away from Va Beach Summer Tuesday 11</v>
      </c>
      <c r="I6423" s="14">
        <f>+ChesExp!N18</f>
        <v>1596.2230266062043</v>
      </c>
    </row>
    <row r="6424" spans="1:9" x14ac:dyDescent="0.25">
      <c r="A6424" t="s">
        <v>69</v>
      </c>
      <c r="B6424" t="s">
        <v>59</v>
      </c>
      <c r="C6424" t="s">
        <v>80</v>
      </c>
      <c r="D6424" t="s">
        <v>11</v>
      </c>
      <c r="E6424" t="s">
        <v>2</v>
      </c>
      <c r="F6424" s="19">
        <v>0.5</v>
      </c>
      <c r="G6424" s="25">
        <v>12</v>
      </c>
      <c r="H6424" s="19" t="str">
        <f t="shared" si="114"/>
        <v>Chesapeake Exp Bridge Away from Va Beach Summer Tuesday 12</v>
      </c>
      <c r="I6424" s="12">
        <f>+ChesExp!N19</f>
        <v>1891.0271908937805</v>
      </c>
    </row>
    <row r="6425" spans="1:9" x14ac:dyDescent="0.25">
      <c r="A6425" t="s">
        <v>69</v>
      </c>
      <c r="B6425" t="s">
        <v>59</v>
      </c>
      <c r="C6425" t="s">
        <v>80</v>
      </c>
      <c r="D6425" t="s">
        <v>11</v>
      </c>
      <c r="E6425" t="s">
        <v>2</v>
      </c>
      <c r="F6425" s="19">
        <v>0.54166666666666696</v>
      </c>
      <c r="G6425" s="25">
        <v>13</v>
      </c>
      <c r="H6425" s="19" t="str">
        <f t="shared" si="114"/>
        <v>Chesapeake Exp Bridge Away from Va Beach Summer Tuesday 13</v>
      </c>
      <c r="I6425" s="14">
        <f>+ChesExp!N20</f>
        <v>1890.2401767455449</v>
      </c>
    </row>
    <row r="6426" spans="1:9" x14ac:dyDescent="0.25">
      <c r="A6426" t="s">
        <v>69</v>
      </c>
      <c r="B6426" t="s">
        <v>59</v>
      </c>
      <c r="C6426" t="s">
        <v>80</v>
      </c>
      <c r="D6426" t="s">
        <v>11</v>
      </c>
      <c r="E6426" t="s">
        <v>2</v>
      </c>
      <c r="F6426" s="19">
        <v>0.58333333333333304</v>
      </c>
      <c r="G6426" s="25">
        <v>14</v>
      </c>
      <c r="H6426" s="19" t="str">
        <f t="shared" si="114"/>
        <v>Chesapeake Exp Bridge Away from Va Beach Summer Tuesday 14</v>
      </c>
      <c r="I6426" s="12">
        <f>+ChesExp!N21</f>
        <v>2345.3053586163251</v>
      </c>
    </row>
    <row r="6427" spans="1:9" x14ac:dyDescent="0.25">
      <c r="A6427" t="s">
        <v>69</v>
      </c>
      <c r="B6427" t="s">
        <v>59</v>
      </c>
      <c r="C6427" t="s">
        <v>80</v>
      </c>
      <c r="D6427" t="s">
        <v>11</v>
      </c>
      <c r="E6427" t="s">
        <v>2</v>
      </c>
      <c r="F6427" s="19">
        <v>0.625</v>
      </c>
      <c r="G6427" s="25">
        <v>15</v>
      </c>
      <c r="H6427" s="19" t="str">
        <f t="shared" si="114"/>
        <v>Chesapeake Exp Bridge Away from Va Beach Summer Tuesday 15</v>
      </c>
      <c r="I6427" s="14">
        <f>+ChesExp!N22</f>
        <v>3219.1900445334527</v>
      </c>
    </row>
    <row r="6428" spans="1:9" x14ac:dyDescent="0.25">
      <c r="A6428" t="s">
        <v>69</v>
      </c>
      <c r="B6428" t="s">
        <v>59</v>
      </c>
      <c r="C6428" t="s">
        <v>80</v>
      </c>
      <c r="D6428" t="s">
        <v>11</v>
      </c>
      <c r="E6428" t="s">
        <v>2</v>
      </c>
      <c r="F6428" s="19">
        <v>0.66666666666666696</v>
      </c>
      <c r="G6428" s="25">
        <v>16</v>
      </c>
      <c r="H6428" s="19" t="str">
        <f t="shared" si="114"/>
        <v>Chesapeake Exp Bridge Away from Va Beach Summer Tuesday 16</v>
      </c>
      <c r="I6428" s="12">
        <f>+ChesExp!N23</f>
        <v>3887.5382378015147</v>
      </c>
    </row>
    <row r="6429" spans="1:9" x14ac:dyDescent="0.25">
      <c r="A6429" t="s">
        <v>69</v>
      </c>
      <c r="B6429" t="s">
        <v>59</v>
      </c>
      <c r="C6429" t="s">
        <v>80</v>
      </c>
      <c r="D6429" t="s">
        <v>11</v>
      </c>
      <c r="E6429" t="s">
        <v>2</v>
      </c>
      <c r="F6429" s="19">
        <v>0.70833333333333304</v>
      </c>
      <c r="G6429" s="25">
        <v>17</v>
      </c>
      <c r="H6429" s="19" t="str">
        <f t="shared" si="114"/>
        <v>Chesapeake Exp Bridge Away from Va Beach Summer Tuesday 17</v>
      </c>
      <c r="I6429" s="14">
        <f>+ChesExp!N24</f>
        <v>3735.2536639324053</v>
      </c>
    </row>
    <row r="6430" spans="1:9" x14ac:dyDescent="0.25">
      <c r="A6430" t="s">
        <v>69</v>
      </c>
      <c r="B6430" t="s">
        <v>59</v>
      </c>
      <c r="C6430" t="s">
        <v>80</v>
      </c>
      <c r="D6430" t="s">
        <v>11</v>
      </c>
      <c r="E6430" t="s">
        <v>2</v>
      </c>
      <c r="F6430" s="19">
        <v>0.75</v>
      </c>
      <c r="G6430" s="25">
        <v>18</v>
      </c>
      <c r="H6430" s="19" t="str">
        <f t="shared" si="114"/>
        <v>Chesapeake Exp Bridge Away from Va Beach Summer Tuesday 18</v>
      </c>
      <c r="I6430" s="12">
        <f>+ChesExp!N25</f>
        <v>2527.5558307896654</v>
      </c>
    </row>
    <row r="6431" spans="1:9" x14ac:dyDescent="0.25">
      <c r="A6431" t="s">
        <v>69</v>
      </c>
      <c r="B6431" t="s">
        <v>59</v>
      </c>
      <c r="C6431" t="s">
        <v>80</v>
      </c>
      <c r="D6431" t="s">
        <v>11</v>
      </c>
      <c r="E6431" t="s">
        <v>2</v>
      </c>
      <c r="F6431" s="19">
        <v>0.79166666666666696</v>
      </c>
      <c r="G6431" s="25">
        <v>19</v>
      </c>
      <c r="H6431" s="19" t="str">
        <f t="shared" si="114"/>
        <v>Chesapeake Exp Bridge Away from Va Beach Summer Tuesday 19</v>
      </c>
      <c r="I6431" s="14">
        <f>+ChesExp!N26</f>
        <v>1495.3367338951657</v>
      </c>
    </row>
    <row r="6432" spans="1:9" x14ac:dyDescent="0.25">
      <c r="A6432" t="s">
        <v>69</v>
      </c>
      <c r="B6432" t="s">
        <v>59</v>
      </c>
      <c r="C6432" t="s">
        <v>80</v>
      </c>
      <c r="D6432" t="s">
        <v>11</v>
      </c>
      <c r="E6432" t="s">
        <v>2</v>
      </c>
      <c r="F6432" s="19">
        <v>0.83333333333333304</v>
      </c>
      <c r="G6432" s="25">
        <v>20</v>
      </c>
      <c r="H6432" s="19" t="str">
        <f t="shared" si="114"/>
        <v>Chesapeake Exp Bridge Away from Va Beach Summer Tuesday 20</v>
      </c>
      <c r="I6432" s="12">
        <f>+ChesExp!N27</f>
        <v>1194.523258268825</v>
      </c>
    </row>
    <row r="6433" spans="1:9" x14ac:dyDescent="0.25">
      <c r="A6433" t="s">
        <v>69</v>
      </c>
      <c r="B6433" t="s">
        <v>59</v>
      </c>
      <c r="C6433" t="s">
        <v>80</v>
      </c>
      <c r="D6433" t="s">
        <v>11</v>
      </c>
      <c r="E6433" t="s">
        <v>2</v>
      </c>
      <c r="F6433" s="19">
        <v>0.875</v>
      </c>
      <c r="G6433" s="25">
        <v>21</v>
      </c>
      <c r="H6433" s="19" t="str">
        <f t="shared" si="114"/>
        <v>Chesapeake Exp Bridge Away from Va Beach Summer Tuesday 21</v>
      </c>
      <c r="I6433" s="14">
        <f>+ChesExp!N28</f>
        <v>948.09836163574892</v>
      </c>
    </row>
    <row r="6434" spans="1:9" x14ac:dyDescent="0.25">
      <c r="A6434" t="s">
        <v>69</v>
      </c>
      <c r="B6434" t="s">
        <v>59</v>
      </c>
      <c r="C6434" t="s">
        <v>80</v>
      </c>
      <c r="D6434" t="s">
        <v>11</v>
      </c>
      <c r="E6434" t="s">
        <v>2</v>
      </c>
      <c r="F6434" s="19">
        <v>0.91666666666666696</v>
      </c>
      <c r="G6434" s="25">
        <v>22</v>
      </c>
      <c r="H6434" s="19" t="str">
        <f t="shared" si="114"/>
        <v>Chesapeake Exp Bridge Away from Va Beach Summer Tuesday 22</v>
      </c>
      <c r="I6434" s="12">
        <f>+ChesExp!N29</f>
        <v>523.25509384832367</v>
      </c>
    </row>
    <row r="6435" spans="1:9" ht="15.75" thickBot="1" x14ac:dyDescent="0.3">
      <c r="A6435" t="s">
        <v>69</v>
      </c>
      <c r="B6435" t="s">
        <v>59</v>
      </c>
      <c r="C6435" t="s">
        <v>80</v>
      </c>
      <c r="D6435" t="s">
        <v>11</v>
      </c>
      <c r="E6435" t="s">
        <v>2</v>
      </c>
      <c r="F6435" s="19">
        <v>0.95833333333333304</v>
      </c>
      <c r="G6435" s="25">
        <v>23</v>
      </c>
      <c r="H6435" s="19" t="str">
        <f t="shared" si="114"/>
        <v>Chesapeake Exp Bridge Away from Va Beach Summer Tuesday 23</v>
      </c>
      <c r="I6435" s="16">
        <f>+ChesExp!N30</f>
        <v>281.85123566467456</v>
      </c>
    </row>
    <row r="6436" spans="1:9" x14ac:dyDescent="0.25">
      <c r="A6436" t="s">
        <v>69</v>
      </c>
      <c r="B6436" t="s">
        <v>59</v>
      </c>
      <c r="C6436" t="s">
        <v>80</v>
      </c>
      <c r="D6436" t="s">
        <v>11</v>
      </c>
      <c r="E6436" t="s">
        <v>3</v>
      </c>
      <c r="F6436" s="19">
        <v>0</v>
      </c>
      <c r="G6436" s="25">
        <v>0</v>
      </c>
      <c r="H6436" s="19" t="str">
        <f t="shared" si="114"/>
        <v>Chesapeake Exp Bridge Away from Va Beach Summer Wednesday 0</v>
      </c>
      <c r="I6436" s="11">
        <f>+ChesExp!O7</f>
        <v>170.25769506084467</v>
      </c>
    </row>
    <row r="6437" spans="1:9" x14ac:dyDescent="0.25">
      <c r="A6437" t="s">
        <v>69</v>
      </c>
      <c r="B6437" t="s">
        <v>59</v>
      </c>
      <c r="C6437" t="s">
        <v>80</v>
      </c>
      <c r="D6437" t="s">
        <v>11</v>
      </c>
      <c r="E6437" t="s">
        <v>3</v>
      </c>
      <c r="F6437" s="19">
        <v>4.1666666666666664E-2</v>
      </c>
      <c r="G6437" s="25">
        <v>1</v>
      </c>
      <c r="H6437" s="19" t="str">
        <f t="shared" si="114"/>
        <v>Chesapeake Exp Bridge Away from Va Beach Summer Wednesday 1</v>
      </c>
      <c r="I6437" s="14">
        <f>+ChesExp!O8</f>
        <v>90.914345769837098</v>
      </c>
    </row>
    <row r="6438" spans="1:9" x14ac:dyDescent="0.25">
      <c r="A6438" t="s">
        <v>69</v>
      </c>
      <c r="B6438" t="s">
        <v>59</v>
      </c>
      <c r="C6438" t="s">
        <v>80</v>
      </c>
      <c r="D6438" t="s">
        <v>11</v>
      </c>
      <c r="E6438" t="s">
        <v>3</v>
      </c>
      <c r="F6438" s="19">
        <v>8.3333333333333329E-2</v>
      </c>
      <c r="G6438" s="25">
        <v>2</v>
      </c>
      <c r="H6438" s="19" t="str">
        <f t="shared" si="114"/>
        <v>Chesapeake Exp Bridge Away from Va Beach Summer Wednesday 2</v>
      </c>
      <c r="I6438" s="11">
        <f>+ChesExp!O9</f>
        <v>74.359139094121431</v>
      </c>
    </row>
    <row r="6439" spans="1:9" x14ac:dyDescent="0.25">
      <c r="A6439" t="s">
        <v>69</v>
      </c>
      <c r="B6439" t="s">
        <v>59</v>
      </c>
      <c r="C6439" t="s">
        <v>80</v>
      </c>
      <c r="D6439" t="s">
        <v>11</v>
      </c>
      <c r="E6439" t="s">
        <v>3</v>
      </c>
      <c r="F6439" s="19">
        <v>0.125</v>
      </c>
      <c r="G6439" s="25">
        <v>3</v>
      </c>
      <c r="H6439" s="19" t="str">
        <f t="shared" si="114"/>
        <v>Chesapeake Exp Bridge Away from Va Beach Summer Wednesday 3</v>
      </c>
      <c r="I6439" s="14">
        <f>+ChesExp!O10</f>
        <v>63.342749019091912</v>
      </c>
    </row>
    <row r="6440" spans="1:9" x14ac:dyDescent="0.25">
      <c r="A6440" t="s">
        <v>69</v>
      </c>
      <c r="B6440" t="s">
        <v>59</v>
      </c>
      <c r="C6440" t="s">
        <v>80</v>
      </c>
      <c r="D6440" t="s">
        <v>11</v>
      </c>
      <c r="E6440" t="s">
        <v>3</v>
      </c>
      <c r="F6440" s="19">
        <v>0.16666666666666699</v>
      </c>
      <c r="G6440" s="25">
        <v>4</v>
      </c>
      <c r="H6440" s="19" t="str">
        <f t="shared" si="114"/>
        <v>Chesapeake Exp Bridge Away from Va Beach Summer Wednesday 4</v>
      </c>
      <c r="I6440" s="11">
        <f>+ChesExp!O11</f>
        <v>102.51226562902265</v>
      </c>
    </row>
    <row r="6441" spans="1:9" x14ac:dyDescent="0.25">
      <c r="A6441" t="s">
        <v>69</v>
      </c>
      <c r="B6441" t="s">
        <v>59</v>
      </c>
      <c r="C6441" t="s">
        <v>80</v>
      </c>
      <c r="D6441" t="s">
        <v>11</v>
      </c>
      <c r="E6441" t="s">
        <v>3</v>
      </c>
      <c r="F6441" s="19">
        <v>0.20833333333333301</v>
      </c>
      <c r="G6441" s="25">
        <v>5</v>
      </c>
      <c r="H6441" s="19" t="str">
        <f t="shared" si="114"/>
        <v>Chesapeake Exp Bridge Away from Va Beach Summer Wednesday 5</v>
      </c>
      <c r="I6441" s="14">
        <f>+ChesExp!O12</f>
        <v>348.55055782103562</v>
      </c>
    </row>
    <row r="6442" spans="1:9" x14ac:dyDescent="0.25">
      <c r="A6442" t="s">
        <v>69</v>
      </c>
      <c r="B6442" t="s">
        <v>59</v>
      </c>
      <c r="C6442" t="s">
        <v>80</v>
      </c>
      <c r="D6442" t="s">
        <v>11</v>
      </c>
      <c r="E6442" t="s">
        <v>3</v>
      </c>
      <c r="F6442" s="19">
        <v>0.25</v>
      </c>
      <c r="G6442" s="25">
        <v>6</v>
      </c>
      <c r="H6442" s="19" t="str">
        <f t="shared" si="114"/>
        <v>Chesapeake Exp Bridge Away from Va Beach Summer Wednesday 6</v>
      </c>
      <c r="I6442" s="11">
        <f>+ChesExp!O13</f>
        <v>984.86445452706892</v>
      </c>
    </row>
    <row r="6443" spans="1:9" x14ac:dyDescent="0.25">
      <c r="A6443" t="s">
        <v>69</v>
      </c>
      <c r="B6443" t="s">
        <v>59</v>
      </c>
      <c r="C6443" t="s">
        <v>80</v>
      </c>
      <c r="D6443" t="s">
        <v>11</v>
      </c>
      <c r="E6443" t="s">
        <v>3</v>
      </c>
      <c r="F6443" s="19">
        <v>0.29166666666666702</v>
      </c>
      <c r="G6443" s="25">
        <v>7</v>
      </c>
      <c r="H6443" s="19" t="str">
        <f t="shared" si="114"/>
        <v>Chesapeake Exp Bridge Away from Va Beach Summer Wednesday 7</v>
      </c>
      <c r="I6443" s="14">
        <f>+ChesExp!O14</f>
        <v>1534.1954630830746</v>
      </c>
    </row>
    <row r="6444" spans="1:9" x14ac:dyDescent="0.25">
      <c r="A6444" t="s">
        <v>69</v>
      </c>
      <c r="B6444" t="s">
        <v>59</v>
      </c>
      <c r="C6444" t="s">
        <v>80</v>
      </c>
      <c r="D6444" t="s">
        <v>11</v>
      </c>
      <c r="E6444" t="s">
        <v>3</v>
      </c>
      <c r="F6444" s="19">
        <v>0.33333333333333298</v>
      </c>
      <c r="G6444" s="25">
        <v>8</v>
      </c>
      <c r="H6444" s="19" t="str">
        <f t="shared" si="114"/>
        <v>Chesapeake Exp Bridge Away from Va Beach Summer Wednesday 8</v>
      </c>
      <c r="I6444" s="11">
        <f>+ChesExp!O15</f>
        <v>1425.3551254048355</v>
      </c>
    </row>
    <row r="6445" spans="1:9" x14ac:dyDescent="0.25">
      <c r="A6445" t="s">
        <v>69</v>
      </c>
      <c r="B6445" t="s">
        <v>59</v>
      </c>
      <c r="C6445" t="s">
        <v>80</v>
      </c>
      <c r="D6445" t="s">
        <v>11</v>
      </c>
      <c r="E6445" t="s">
        <v>3</v>
      </c>
      <c r="F6445" s="19">
        <v>0.375</v>
      </c>
      <c r="G6445" s="25">
        <v>9</v>
      </c>
      <c r="H6445" s="19" t="str">
        <f t="shared" si="114"/>
        <v>Chesapeake Exp Bridge Away from Va Beach Summer Wednesday 9</v>
      </c>
      <c r="I6445" s="14">
        <f>+ChesExp!O16</f>
        <v>1244.9218111575146</v>
      </c>
    </row>
    <row r="6446" spans="1:9" x14ac:dyDescent="0.25">
      <c r="A6446" t="s">
        <v>69</v>
      </c>
      <c r="B6446" t="s">
        <v>59</v>
      </c>
      <c r="C6446" t="s">
        <v>80</v>
      </c>
      <c r="D6446" t="s">
        <v>11</v>
      </c>
      <c r="E6446" t="s">
        <v>3</v>
      </c>
      <c r="F6446" s="19">
        <v>0.41666666666666702</v>
      </c>
      <c r="G6446" s="25">
        <v>10</v>
      </c>
      <c r="H6446" s="19" t="str">
        <f t="shared" si="114"/>
        <v>Chesapeake Exp Bridge Away from Va Beach Summer Wednesday 10</v>
      </c>
      <c r="I6446" s="11">
        <f>+ChesExp!O17</f>
        <v>1277.5042247206511</v>
      </c>
    </row>
    <row r="6447" spans="1:9" x14ac:dyDescent="0.25">
      <c r="A6447" t="s">
        <v>69</v>
      </c>
      <c r="B6447" t="s">
        <v>59</v>
      </c>
      <c r="C6447" t="s">
        <v>80</v>
      </c>
      <c r="D6447" t="s">
        <v>11</v>
      </c>
      <c r="E6447" t="s">
        <v>3</v>
      </c>
      <c r="F6447" s="19">
        <v>0.45833333333333298</v>
      </c>
      <c r="G6447" s="25">
        <v>11</v>
      </c>
      <c r="H6447" s="19" t="str">
        <f t="shared" si="114"/>
        <v>Chesapeake Exp Bridge Away from Va Beach Summer Wednesday 11</v>
      </c>
      <c r="I6447" s="14">
        <f>+ChesExp!O18</f>
        <v>1523.5703899331986</v>
      </c>
    </row>
    <row r="6448" spans="1:9" x14ac:dyDescent="0.25">
      <c r="A6448" t="s">
        <v>69</v>
      </c>
      <c r="B6448" t="s">
        <v>59</v>
      </c>
      <c r="C6448" t="s">
        <v>80</v>
      </c>
      <c r="D6448" t="s">
        <v>11</v>
      </c>
      <c r="E6448" t="s">
        <v>3</v>
      </c>
      <c r="F6448" s="19">
        <v>0.5</v>
      </c>
      <c r="G6448" s="25">
        <v>12</v>
      </c>
      <c r="H6448" s="19" t="str">
        <f t="shared" si="114"/>
        <v>Chesapeake Exp Bridge Away from Va Beach Summer Wednesday 12</v>
      </c>
      <c r="I6448" s="11">
        <f>+ChesExp!O19</f>
        <v>1862.7466812021048</v>
      </c>
    </row>
    <row r="6449" spans="1:9" x14ac:dyDescent="0.25">
      <c r="A6449" t="s">
        <v>69</v>
      </c>
      <c r="B6449" t="s">
        <v>59</v>
      </c>
      <c r="C6449" t="s">
        <v>80</v>
      </c>
      <c r="D6449" t="s">
        <v>11</v>
      </c>
      <c r="E6449" t="s">
        <v>3</v>
      </c>
      <c r="F6449" s="19">
        <v>0.54166666666666696</v>
      </c>
      <c r="G6449" s="25">
        <v>13</v>
      </c>
      <c r="H6449" s="19" t="str">
        <f t="shared" si="114"/>
        <v>Chesapeake Exp Bridge Away from Va Beach Summer Wednesday 13</v>
      </c>
      <c r="I6449" s="14">
        <f>+ChesExp!O20</f>
        <v>1774.6750913174671</v>
      </c>
    </row>
    <row r="6450" spans="1:9" x14ac:dyDescent="0.25">
      <c r="A6450" t="s">
        <v>69</v>
      </c>
      <c r="B6450" t="s">
        <v>59</v>
      </c>
      <c r="C6450" t="s">
        <v>80</v>
      </c>
      <c r="D6450" t="s">
        <v>11</v>
      </c>
      <c r="E6450" t="s">
        <v>3</v>
      </c>
      <c r="F6450" s="19">
        <v>0.58333333333333304</v>
      </c>
      <c r="G6450" s="25">
        <v>14</v>
      </c>
      <c r="H6450" s="19" t="str">
        <f t="shared" si="114"/>
        <v>Chesapeake Exp Bridge Away from Va Beach Summer Wednesday 14</v>
      </c>
      <c r="I6450" s="11">
        <f>+ChesExp!O21</f>
        <v>2479.2715316327681</v>
      </c>
    </row>
    <row r="6451" spans="1:9" x14ac:dyDescent="0.25">
      <c r="A6451" t="s">
        <v>69</v>
      </c>
      <c r="B6451" t="s">
        <v>59</v>
      </c>
      <c r="C6451" t="s">
        <v>80</v>
      </c>
      <c r="D6451" t="s">
        <v>11</v>
      </c>
      <c r="E6451" t="s">
        <v>3</v>
      </c>
      <c r="F6451" s="19">
        <v>0.625</v>
      </c>
      <c r="G6451" s="25">
        <v>15</v>
      </c>
      <c r="H6451" s="19" t="str">
        <f t="shared" si="114"/>
        <v>Chesapeake Exp Bridge Away from Va Beach Summer Wednesday 15</v>
      </c>
      <c r="I6451" s="14">
        <f>+ChesExp!O22</f>
        <v>3283.4548276835276</v>
      </c>
    </row>
    <row r="6452" spans="1:9" x14ac:dyDescent="0.25">
      <c r="A6452" t="s">
        <v>69</v>
      </c>
      <c r="B6452" t="s">
        <v>59</v>
      </c>
      <c r="C6452" t="s">
        <v>80</v>
      </c>
      <c r="D6452" t="s">
        <v>11</v>
      </c>
      <c r="E6452" t="s">
        <v>3</v>
      </c>
      <c r="F6452" s="19">
        <v>0.66666666666666696</v>
      </c>
      <c r="G6452" s="25">
        <v>16</v>
      </c>
      <c r="H6452" s="19" t="str">
        <f t="shared" si="114"/>
        <v>Chesapeake Exp Bridge Away from Va Beach Summer Wednesday 16</v>
      </c>
      <c r="I6452" s="11">
        <f>+ChesExp!O23</f>
        <v>4077.347349835265</v>
      </c>
    </row>
    <row r="6453" spans="1:9" x14ac:dyDescent="0.25">
      <c r="A6453" t="s">
        <v>69</v>
      </c>
      <c r="B6453" t="s">
        <v>59</v>
      </c>
      <c r="C6453" t="s">
        <v>80</v>
      </c>
      <c r="D6453" t="s">
        <v>11</v>
      </c>
      <c r="E6453" t="s">
        <v>3</v>
      </c>
      <c r="F6453" s="19">
        <v>0.70833333333333304</v>
      </c>
      <c r="G6453" s="25">
        <v>17</v>
      </c>
      <c r="H6453" s="19" t="str">
        <f t="shared" ref="H6453:H6516" si="115">+CONCATENATE(A6453," ",C6453," ",D6453," ",E6453," ",G6453)</f>
        <v>Chesapeake Exp Bridge Away from Va Beach Summer Wednesday 17</v>
      </c>
      <c r="I6453" s="14">
        <f>+ChesExp!O24</f>
        <v>3709.2792993420162</v>
      </c>
    </row>
    <row r="6454" spans="1:9" x14ac:dyDescent="0.25">
      <c r="A6454" t="s">
        <v>69</v>
      </c>
      <c r="B6454" t="s">
        <v>59</v>
      </c>
      <c r="C6454" t="s">
        <v>80</v>
      </c>
      <c r="D6454" t="s">
        <v>11</v>
      </c>
      <c r="E6454" t="s">
        <v>3</v>
      </c>
      <c r="F6454" s="19">
        <v>0.75</v>
      </c>
      <c r="G6454" s="25">
        <v>18</v>
      </c>
      <c r="H6454" s="19" t="str">
        <f t="shared" si="115"/>
        <v>Chesapeake Exp Bridge Away from Va Beach Summer Wednesday 18</v>
      </c>
      <c r="I6454" s="11">
        <f>+ChesExp!O25</f>
        <v>3203.1109555638432</v>
      </c>
    </row>
    <row r="6455" spans="1:9" x14ac:dyDescent="0.25">
      <c r="A6455" t="s">
        <v>69</v>
      </c>
      <c r="B6455" t="s">
        <v>59</v>
      </c>
      <c r="C6455" t="s">
        <v>80</v>
      </c>
      <c r="D6455" t="s">
        <v>11</v>
      </c>
      <c r="E6455" t="s">
        <v>3</v>
      </c>
      <c r="F6455" s="19">
        <v>0.79166666666666696</v>
      </c>
      <c r="G6455" s="25">
        <v>19</v>
      </c>
      <c r="H6455" s="19" t="str">
        <f t="shared" si="115"/>
        <v>Chesapeake Exp Bridge Away from Va Beach Summer Wednesday 19</v>
      </c>
      <c r="I6455" s="14">
        <f>+ChesExp!O26</f>
        <v>1849.9753533902237</v>
      </c>
    </row>
    <row r="6456" spans="1:9" x14ac:dyDescent="0.25">
      <c r="A6456" t="s">
        <v>69</v>
      </c>
      <c r="B6456" t="s">
        <v>59</v>
      </c>
      <c r="C6456" t="s">
        <v>80</v>
      </c>
      <c r="D6456" t="s">
        <v>11</v>
      </c>
      <c r="E6456" t="s">
        <v>3</v>
      </c>
      <c r="F6456" s="19">
        <v>0.83333333333333304</v>
      </c>
      <c r="G6456" s="25">
        <v>20</v>
      </c>
      <c r="H6456" s="19" t="str">
        <f t="shared" si="115"/>
        <v>Chesapeake Exp Bridge Away from Va Beach Summer Wednesday 20</v>
      </c>
      <c r="I6456" s="11">
        <f>+ChesExp!O27</f>
        <v>1333.8730555022084</v>
      </c>
    </row>
    <row r="6457" spans="1:9" x14ac:dyDescent="0.25">
      <c r="A6457" t="s">
        <v>69</v>
      </c>
      <c r="B6457" t="s">
        <v>59</v>
      </c>
      <c r="C6457" t="s">
        <v>80</v>
      </c>
      <c r="D6457" t="s">
        <v>11</v>
      </c>
      <c r="E6457" t="s">
        <v>3</v>
      </c>
      <c r="F6457" s="19">
        <v>0.875</v>
      </c>
      <c r="G6457" s="25">
        <v>21</v>
      </c>
      <c r="H6457" s="19" t="str">
        <f t="shared" si="115"/>
        <v>Chesapeake Exp Bridge Away from Va Beach Summer Wednesday 21</v>
      </c>
      <c r="I6457" s="14">
        <f>+ChesExp!O28</f>
        <v>1034.2181071304421</v>
      </c>
    </row>
    <row r="6458" spans="1:9" x14ac:dyDescent="0.25">
      <c r="A6458" t="s">
        <v>69</v>
      </c>
      <c r="B6458" t="s">
        <v>59</v>
      </c>
      <c r="C6458" t="s">
        <v>80</v>
      </c>
      <c r="D6458" t="s">
        <v>11</v>
      </c>
      <c r="E6458" t="s">
        <v>3</v>
      </c>
      <c r="F6458" s="19">
        <v>0.91666666666666696</v>
      </c>
      <c r="G6458" s="25">
        <v>22</v>
      </c>
      <c r="H6458" s="19" t="str">
        <f t="shared" si="115"/>
        <v>Chesapeake Exp Bridge Away from Va Beach Summer Wednesday 22</v>
      </c>
      <c r="I6458" s="11">
        <f>+ChesExp!O29</f>
        <v>622.81779826725233</v>
      </c>
    </row>
    <row r="6459" spans="1:9" ht="15.75" thickBot="1" x14ac:dyDescent="0.3">
      <c r="A6459" t="s">
        <v>69</v>
      </c>
      <c r="B6459" t="s">
        <v>59</v>
      </c>
      <c r="C6459" t="s">
        <v>80</v>
      </c>
      <c r="D6459" t="s">
        <v>11</v>
      </c>
      <c r="E6459" t="s">
        <v>3</v>
      </c>
      <c r="F6459" s="19">
        <v>0.95833333333333304</v>
      </c>
      <c r="G6459" s="25">
        <v>23</v>
      </c>
      <c r="H6459" s="19" t="str">
        <f t="shared" si="115"/>
        <v>Chesapeake Exp Bridge Away from Va Beach Summer Wednesday 23</v>
      </c>
      <c r="I6459" s="16">
        <f>+ChesExp!O30</f>
        <v>401.62728161228137</v>
      </c>
    </row>
    <row r="6460" spans="1:9" x14ac:dyDescent="0.25">
      <c r="A6460" t="s">
        <v>69</v>
      </c>
      <c r="B6460" t="s">
        <v>59</v>
      </c>
      <c r="C6460" t="s">
        <v>80</v>
      </c>
      <c r="D6460" t="s">
        <v>11</v>
      </c>
      <c r="E6460" t="s">
        <v>4</v>
      </c>
      <c r="F6460" s="19">
        <v>0</v>
      </c>
      <c r="G6460" s="25">
        <v>0</v>
      </c>
      <c r="H6460" s="19" t="str">
        <f t="shared" si="115"/>
        <v>Chesapeake Exp Bridge Away from Va Beach Summer Thursday 0</v>
      </c>
      <c r="I6460" s="11">
        <f>+ChesExp!P7</f>
        <v>222.30193471742945</v>
      </c>
    </row>
    <row r="6461" spans="1:9" x14ac:dyDescent="0.25">
      <c r="A6461" t="s">
        <v>69</v>
      </c>
      <c r="B6461" t="s">
        <v>59</v>
      </c>
      <c r="C6461" t="s">
        <v>80</v>
      </c>
      <c r="D6461" t="s">
        <v>11</v>
      </c>
      <c r="E6461" t="s">
        <v>4</v>
      </c>
      <c r="F6461" s="19">
        <v>4.1666666666666664E-2</v>
      </c>
      <c r="G6461" s="25">
        <v>1</v>
      </c>
      <c r="H6461" s="19" t="str">
        <f t="shared" si="115"/>
        <v>Chesapeake Exp Bridge Away from Va Beach Summer Thursday 1</v>
      </c>
      <c r="I6461" s="14">
        <f>+ChesExp!P8</f>
        <v>115.38930387794022</v>
      </c>
    </row>
    <row r="6462" spans="1:9" x14ac:dyDescent="0.25">
      <c r="A6462" t="s">
        <v>69</v>
      </c>
      <c r="B6462" t="s">
        <v>59</v>
      </c>
      <c r="C6462" t="s">
        <v>80</v>
      </c>
      <c r="D6462" t="s">
        <v>11</v>
      </c>
      <c r="E6462" t="s">
        <v>4</v>
      </c>
      <c r="F6462" s="19">
        <v>8.3333333333333329E-2</v>
      </c>
      <c r="G6462" s="25">
        <v>2</v>
      </c>
      <c r="H6462" s="19" t="str">
        <f t="shared" si="115"/>
        <v>Chesapeake Exp Bridge Away from Va Beach Summer Thursday 2</v>
      </c>
      <c r="I6462" s="11">
        <f>+ChesExp!P9</f>
        <v>102.18923933209648</v>
      </c>
    </row>
    <row r="6463" spans="1:9" x14ac:dyDescent="0.25">
      <c r="A6463" t="s">
        <v>69</v>
      </c>
      <c r="B6463" t="s">
        <v>59</v>
      </c>
      <c r="C6463" t="s">
        <v>80</v>
      </c>
      <c r="D6463" t="s">
        <v>11</v>
      </c>
      <c r="E6463" t="s">
        <v>4</v>
      </c>
      <c r="F6463" s="19">
        <v>0.125</v>
      </c>
      <c r="G6463" s="25">
        <v>3</v>
      </c>
      <c r="H6463" s="19" t="str">
        <f t="shared" si="115"/>
        <v>Chesapeake Exp Bridge Away from Va Beach Summer Thursday 3</v>
      </c>
      <c r="I6463" s="14">
        <f>+ChesExp!P10</f>
        <v>75.871602624179928</v>
      </c>
    </row>
    <row r="6464" spans="1:9" x14ac:dyDescent="0.25">
      <c r="A6464" t="s">
        <v>69</v>
      </c>
      <c r="B6464" t="s">
        <v>59</v>
      </c>
      <c r="C6464" t="s">
        <v>80</v>
      </c>
      <c r="D6464" t="s">
        <v>11</v>
      </c>
      <c r="E6464" t="s">
        <v>4</v>
      </c>
      <c r="F6464" s="19">
        <v>0.16666666666666699</v>
      </c>
      <c r="G6464" s="25">
        <v>4</v>
      </c>
      <c r="H6464" s="19" t="str">
        <f t="shared" si="115"/>
        <v>Chesapeake Exp Bridge Away from Va Beach Summer Thursday 4</v>
      </c>
      <c r="I6464" s="11">
        <f>+ChesExp!P11</f>
        <v>121.43904311433592</v>
      </c>
    </row>
    <row r="6465" spans="1:9" x14ac:dyDescent="0.25">
      <c r="A6465" t="s">
        <v>69</v>
      </c>
      <c r="B6465" t="s">
        <v>59</v>
      </c>
      <c r="C6465" t="s">
        <v>80</v>
      </c>
      <c r="D6465" t="s">
        <v>11</v>
      </c>
      <c r="E6465" t="s">
        <v>4</v>
      </c>
      <c r="F6465" s="19">
        <v>0.20833333333333301</v>
      </c>
      <c r="G6465" s="25">
        <v>5</v>
      </c>
      <c r="H6465" s="19" t="str">
        <f t="shared" si="115"/>
        <v>Chesapeake Exp Bridge Away from Va Beach Summer Thursday 5</v>
      </c>
      <c r="I6465" s="14">
        <f>+ChesExp!P12</f>
        <v>311.05399568034557</v>
      </c>
    </row>
    <row r="6466" spans="1:9" x14ac:dyDescent="0.25">
      <c r="A6466" t="s">
        <v>69</v>
      </c>
      <c r="B6466" t="s">
        <v>59</v>
      </c>
      <c r="C6466" t="s">
        <v>80</v>
      </c>
      <c r="D6466" t="s">
        <v>11</v>
      </c>
      <c r="E6466" t="s">
        <v>4</v>
      </c>
      <c r="F6466" s="19">
        <v>0.25</v>
      </c>
      <c r="G6466" s="25">
        <v>6</v>
      </c>
      <c r="H6466" s="19" t="str">
        <f t="shared" si="115"/>
        <v>Chesapeake Exp Bridge Away from Va Beach Summer Thursday 6</v>
      </c>
      <c r="I6466" s="11">
        <f>+ChesExp!P13</f>
        <v>895.86369434137293</v>
      </c>
    </row>
    <row r="6467" spans="1:9" x14ac:dyDescent="0.25">
      <c r="A6467" t="s">
        <v>69</v>
      </c>
      <c r="B6467" t="s">
        <v>59</v>
      </c>
      <c r="C6467" t="s">
        <v>80</v>
      </c>
      <c r="D6467" t="s">
        <v>11</v>
      </c>
      <c r="E6467" t="s">
        <v>4</v>
      </c>
      <c r="F6467" s="19">
        <v>0.29166666666666702</v>
      </c>
      <c r="G6467" s="25">
        <v>7</v>
      </c>
      <c r="H6467" s="19" t="str">
        <f t="shared" si="115"/>
        <v>Chesapeake Exp Bridge Away from Va Beach Summer Thursday 7</v>
      </c>
      <c r="I6467" s="14">
        <f>+ChesExp!P14</f>
        <v>1403.2367980176284</v>
      </c>
    </row>
    <row r="6468" spans="1:9" x14ac:dyDescent="0.25">
      <c r="A6468" t="s">
        <v>69</v>
      </c>
      <c r="B6468" t="s">
        <v>59</v>
      </c>
      <c r="C6468" t="s">
        <v>80</v>
      </c>
      <c r="D6468" t="s">
        <v>11</v>
      </c>
      <c r="E6468" t="s">
        <v>4</v>
      </c>
      <c r="F6468" s="19">
        <v>0.33333333333333298</v>
      </c>
      <c r="G6468" s="25">
        <v>8</v>
      </c>
      <c r="H6468" s="19" t="str">
        <f t="shared" si="115"/>
        <v>Chesapeake Exp Bridge Away from Va Beach Summer Thursday 8</v>
      </c>
      <c r="I6468" s="11">
        <f>+ChesExp!P15</f>
        <v>1336.8466090850927</v>
      </c>
    </row>
    <row r="6469" spans="1:9" x14ac:dyDescent="0.25">
      <c r="A6469" t="s">
        <v>69</v>
      </c>
      <c r="B6469" t="s">
        <v>59</v>
      </c>
      <c r="C6469" t="s">
        <v>80</v>
      </c>
      <c r="D6469" t="s">
        <v>11</v>
      </c>
      <c r="E6469" t="s">
        <v>4</v>
      </c>
      <c r="F6469" s="19">
        <v>0.375</v>
      </c>
      <c r="G6469" s="25">
        <v>9</v>
      </c>
      <c r="H6469" s="19" t="str">
        <f t="shared" si="115"/>
        <v>Chesapeake Exp Bridge Away from Va Beach Summer Thursday 9</v>
      </c>
      <c r="I6469" s="14">
        <f>+ChesExp!P16</f>
        <v>1199.9813435239612</v>
      </c>
    </row>
    <row r="6470" spans="1:9" x14ac:dyDescent="0.25">
      <c r="A6470" t="s">
        <v>69</v>
      </c>
      <c r="B6470" t="s">
        <v>59</v>
      </c>
      <c r="C6470" t="s">
        <v>80</v>
      </c>
      <c r="D6470" t="s">
        <v>11</v>
      </c>
      <c r="E6470" t="s">
        <v>4</v>
      </c>
      <c r="F6470" s="19">
        <v>0.41666666666666702</v>
      </c>
      <c r="G6470" s="25">
        <v>10</v>
      </c>
      <c r="H6470" s="19" t="str">
        <f t="shared" si="115"/>
        <v>Chesapeake Exp Bridge Away from Va Beach Summer Thursday 10</v>
      </c>
      <c r="I6470" s="11">
        <f>+ChesExp!P17</f>
        <v>1271.6669601861752</v>
      </c>
    </row>
    <row r="6471" spans="1:9" x14ac:dyDescent="0.25">
      <c r="A6471" t="s">
        <v>69</v>
      </c>
      <c r="B6471" t="s">
        <v>59</v>
      </c>
      <c r="C6471" t="s">
        <v>80</v>
      </c>
      <c r="D6471" t="s">
        <v>11</v>
      </c>
      <c r="E6471" t="s">
        <v>4</v>
      </c>
      <c r="F6471" s="19">
        <v>0.45833333333333298</v>
      </c>
      <c r="G6471" s="25">
        <v>11</v>
      </c>
      <c r="H6471" s="19" t="str">
        <f t="shared" si="115"/>
        <v>Chesapeake Exp Bridge Away from Va Beach Summer Thursday 11</v>
      </c>
      <c r="I6471" s="14">
        <f>+ChesExp!P18</f>
        <v>1677.3923012200253</v>
      </c>
    </row>
    <row r="6472" spans="1:9" x14ac:dyDescent="0.25">
      <c r="A6472" t="s">
        <v>69</v>
      </c>
      <c r="B6472" t="s">
        <v>59</v>
      </c>
      <c r="C6472" t="s">
        <v>80</v>
      </c>
      <c r="D6472" t="s">
        <v>11</v>
      </c>
      <c r="E6472" t="s">
        <v>4</v>
      </c>
      <c r="F6472" s="19">
        <v>0.5</v>
      </c>
      <c r="G6472" s="25">
        <v>12</v>
      </c>
      <c r="H6472" s="19" t="str">
        <f t="shared" si="115"/>
        <v>Chesapeake Exp Bridge Away from Va Beach Summer Thursday 12</v>
      </c>
      <c r="I6472" s="11">
        <f>+ChesExp!P19</f>
        <v>1831.2060838010948</v>
      </c>
    </row>
    <row r="6473" spans="1:9" x14ac:dyDescent="0.25">
      <c r="A6473" t="s">
        <v>69</v>
      </c>
      <c r="B6473" t="s">
        <v>59</v>
      </c>
      <c r="C6473" t="s">
        <v>80</v>
      </c>
      <c r="D6473" t="s">
        <v>11</v>
      </c>
      <c r="E6473" t="s">
        <v>4</v>
      </c>
      <c r="F6473" s="19">
        <v>0.54166666666666696</v>
      </c>
      <c r="G6473" s="25">
        <v>13</v>
      </c>
      <c r="H6473" s="19" t="str">
        <f t="shared" si="115"/>
        <v>Chesapeake Exp Bridge Away from Va Beach Summer Thursday 13</v>
      </c>
      <c r="I6473" s="14">
        <f>+ChesExp!P20</f>
        <v>1862.4226605516708</v>
      </c>
    </row>
    <row r="6474" spans="1:9" x14ac:dyDescent="0.25">
      <c r="A6474" t="s">
        <v>69</v>
      </c>
      <c r="B6474" t="s">
        <v>59</v>
      </c>
      <c r="C6474" t="s">
        <v>80</v>
      </c>
      <c r="D6474" t="s">
        <v>11</v>
      </c>
      <c r="E6474" t="s">
        <v>4</v>
      </c>
      <c r="F6474" s="19">
        <v>0.58333333333333304</v>
      </c>
      <c r="G6474" s="25">
        <v>14</v>
      </c>
      <c r="H6474" s="19" t="str">
        <f t="shared" si="115"/>
        <v>Chesapeake Exp Bridge Away from Va Beach Summer Thursday 14</v>
      </c>
      <c r="I6474" s="11">
        <f>+ChesExp!P21</f>
        <v>2271.539432030514</v>
      </c>
    </row>
    <row r="6475" spans="1:9" x14ac:dyDescent="0.25">
      <c r="A6475" t="s">
        <v>69</v>
      </c>
      <c r="B6475" t="s">
        <v>59</v>
      </c>
      <c r="C6475" t="s">
        <v>80</v>
      </c>
      <c r="D6475" t="s">
        <v>11</v>
      </c>
      <c r="E6475" t="s">
        <v>4</v>
      </c>
      <c r="F6475" s="19">
        <v>0.625</v>
      </c>
      <c r="G6475" s="25">
        <v>15</v>
      </c>
      <c r="H6475" s="19" t="str">
        <f t="shared" si="115"/>
        <v>Chesapeake Exp Bridge Away from Va Beach Summer Thursday 15</v>
      </c>
      <c r="I6475" s="14">
        <f>+ChesExp!P22</f>
        <v>2096.3579235530856</v>
      </c>
    </row>
    <row r="6476" spans="1:9" x14ac:dyDescent="0.25">
      <c r="A6476" t="s">
        <v>69</v>
      </c>
      <c r="B6476" t="s">
        <v>59</v>
      </c>
      <c r="C6476" t="s">
        <v>80</v>
      </c>
      <c r="D6476" t="s">
        <v>11</v>
      </c>
      <c r="E6476" t="s">
        <v>4</v>
      </c>
      <c r="F6476" s="19">
        <v>0.66666666666666696</v>
      </c>
      <c r="G6476" s="25">
        <v>16</v>
      </c>
      <c r="H6476" s="19" t="str">
        <f t="shared" si="115"/>
        <v>Chesapeake Exp Bridge Away from Va Beach Summer Thursday 16</v>
      </c>
      <c r="I6476" s="11">
        <f>+ChesExp!P23</f>
        <v>3690.7171828389191</v>
      </c>
    </row>
    <row r="6477" spans="1:9" x14ac:dyDescent="0.25">
      <c r="A6477" t="s">
        <v>69</v>
      </c>
      <c r="B6477" t="s">
        <v>59</v>
      </c>
      <c r="C6477" t="s">
        <v>80</v>
      </c>
      <c r="D6477" t="s">
        <v>11</v>
      </c>
      <c r="E6477" t="s">
        <v>4</v>
      </c>
      <c r="F6477" s="19">
        <v>0.70833333333333304</v>
      </c>
      <c r="G6477" s="25">
        <v>17</v>
      </c>
      <c r="H6477" s="19" t="str">
        <f t="shared" si="115"/>
        <v>Chesapeake Exp Bridge Away from Va Beach Summer Thursday 17</v>
      </c>
      <c r="I6477" s="14">
        <f>+ChesExp!P24</f>
        <v>3632.6984797187461</v>
      </c>
    </row>
    <row r="6478" spans="1:9" x14ac:dyDescent="0.25">
      <c r="A6478" t="s">
        <v>69</v>
      </c>
      <c r="B6478" t="s">
        <v>59</v>
      </c>
      <c r="C6478" t="s">
        <v>80</v>
      </c>
      <c r="D6478" t="s">
        <v>11</v>
      </c>
      <c r="E6478" t="s">
        <v>4</v>
      </c>
      <c r="F6478" s="19">
        <v>0.75</v>
      </c>
      <c r="G6478" s="25">
        <v>18</v>
      </c>
      <c r="H6478" s="19" t="str">
        <f t="shared" si="115"/>
        <v>Chesapeake Exp Bridge Away from Va Beach Summer Thursday 18</v>
      </c>
      <c r="I6478" s="11">
        <f>+ChesExp!P25</f>
        <v>2933.1057494510806</v>
      </c>
    </row>
    <row r="6479" spans="1:9" x14ac:dyDescent="0.25">
      <c r="A6479" t="s">
        <v>69</v>
      </c>
      <c r="B6479" t="s">
        <v>59</v>
      </c>
      <c r="C6479" t="s">
        <v>80</v>
      </c>
      <c r="D6479" t="s">
        <v>11</v>
      </c>
      <c r="E6479" t="s">
        <v>4</v>
      </c>
      <c r="F6479" s="19">
        <v>0.79166666666666696</v>
      </c>
      <c r="G6479" s="25">
        <v>19</v>
      </c>
      <c r="H6479" s="19" t="str">
        <f t="shared" si="115"/>
        <v>Chesapeake Exp Bridge Away from Va Beach Summer Thursday 19</v>
      </c>
      <c r="I6479" s="14">
        <f>+ChesExp!P26</f>
        <v>1721.9026291653927</v>
      </c>
    </row>
    <row r="6480" spans="1:9" x14ac:dyDescent="0.25">
      <c r="A6480" t="s">
        <v>69</v>
      </c>
      <c r="B6480" t="s">
        <v>59</v>
      </c>
      <c r="C6480" t="s">
        <v>80</v>
      </c>
      <c r="D6480" t="s">
        <v>11</v>
      </c>
      <c r="E6480" t="s">
        <v>4</v>
      </c>
      <c r="F6480" s="19">
        <v>0.83333333333333304</v>
      </c>
      <c r="G6480" s="25">
        <v>20</v>
      </c>
      <c r="H6480" s="19" t="str">
        <f t="shared" si="115"/>
        <v>Chesapeake Exp Bridge Away from Va Beach Summer Thursday 20</v>
      </c>
      <c r="I6480" s="11">
        <f>+ChesExp!P27</f>
        <v>1305.4492136479935</v>
      </c>
    </row>
    <row r="6481" spans="1:9" x14ac:dyDescent="0.25">
      <c r="A6481" t="s">
        <v>69</v>
      </c>
      <c r="B6481" t="s">
        <v>59</v>
      </c>
      <c r="C6481" t="s">
        <v>80</v>
      </c>
      <c r="D6481" t="s">
        <v>11</v>
      </c>
      <c r="E6481" t="s">
        <v>4</v>
      </c>
      <c r="F6481" s="19">
        <v>0.875</v>
      </c>
      <c r="G6481" s="25">
        <v>21</v>
      </c>
      <c r="H6481" s="19" t="str">
        <f t="shared" si="115"/>
        <v>Chesapeake Exp Bridge Away from Va Beach Summer Thursday 21</v>
      </c>
      <c r="I6481" s="14">
        <f>+ChesExp!P28</f>
        <v>1132.2018306733178</v>
      </c>
    </row>
    <row r="6482" spans="1:9" x14ac:dyDescent="0.25">
      <c r="A6482" t="s">
        <v>69</v>
      </c>
      <c r="B6482" t="s">
        <v>59</v>
      </c>
      <c r="C6482" t="s">
        <v>80</v>
      </c>
      <c r="D6482" t="s">
        <v>11</v>
      </c>
      <c r="E6482" t="s">
        <v>4</v>
      </c>
      <c r="F6482" s="19">
        <v>0.91666666666666696</v>
      </c>
      <c r="G6482" s="25">
        <v>22</v>
      </c>
      <c r="H6482" s="19" t="str">
        <f t="shared" si="115"/>
        <v>Chesapeake Exp Bridge Away from Va Beach Summer Thursday 22</v>
      </c>
      <c r="I6482" s="11">
        <f>+ChesExp!P29</f>
        <v>714.11091667542394</v>
      </c>
    </row>
    <row r="6483" spans="1:9" ht="15.75" thickBot="1" x14ac:dyDescent="0.3">
      <c r="A6483" t="s">
        <v>69</v>
      </c>
      <c r="B6483" t="s">
        <v>59</v>
      </c>
      <c r="C6483" t="s">
        <v>80</v>
      </c>
      <c r="D6483" t="s">
        <v>11</v>
      </c>
      <c r="E6483" t="s">
        <v>4</v>
      </c>
      <c r="F6483" s="19">
        <v>0.95833333333333304</v>
      </c>
      <c r="G6483" s="25">
        <v>23</v>
      </c>
      <c r="H6483" s="19" t="str">
        <f t="shared" si="115"/>
        <v>Chesapeake Exp Bridge Away from Va Beach Summer Thursday 23</v>
      </c>
      <c r="I6483" s="16">
        <f>+ChesExp!P30</f>
        <v>516.39768430027095</v>
      </c>
    </row>
    <row r="6484" spans="1:9" x14ac:dyDescent="0.25">
      <c r="A6484" t="s">
        <v>69</v>
      </c>
      <c r="B6484" t="s">
        <v>59</v>
      </c>
      <c r="C6484" t="s">
        <v>80</v>
      </c>
      <c r="D6484" t="s">
        <v>11</v>
      </c>
      <c r="E6484" t="s">
        <v>5</v>
      </c>
      <c r="F6484" s="19">
        <v>0</v>
      </c>
      <c r="G6484" s="25">
        <v>0</v>
      </c>
      <c r="H6484" s="19" t="str">
        <f t="shared" si="115"/>
        <v>Chesapeake Exp Bridge Away from Va Beach Summer Friday 0</v>
      </c>
      <c r="I6484" s="11">
        <f>+ChesExp!Q7</f>
        <v>303.78626917043334</v>
      </c>
    </row>
    <row r="6485" spans="1:9" x14ac:dyDescent="0.25">
      <c r="A6485" t="s">
        <v>69</v>
      </c>
      <c r="B6485" t="s">
        <v>59</v>
      </c>
      <c r="C6485" t="s">
        <v>80</v>
      </c>
      <c r="D6485" t="s">
        <v>11</v>
      </c>
      <c r="E6485" t="s">
        <v>5</v>
      </c>
      <c r="F6485" s="19">
        <v>4.1666666666666664E-2</v>
      </c>
      <c r="G6485" s="25">
        <v>1</v>
      </c>
      <c r="H6485" s="19" t="str">
        <f t="shared" si="115"/>
        <v>Chesapeake Exp Bridge Away from Va Beach Summer Friday 1</v>
      </c>
      <c r="I6485" s="14">
        <f>+ChesExp!Q8</f>
        <v>196.30462402874534</v>
      </c>
    </row>
    <row r="6486" spans="1:9" x14ac:dyDescent="0.25">
      <c r="A6486" t="s">
        <v>69</v>
      </c>
      <c r="B6486" t="s">
        <v>59</v>
      </c>
      <c r="C6486" t="s">
        <v>80</v>
      </c>
      <c r="D6486" t="s">
        <v>11</v>
      </c>
      <c r="E6486" t="s">
        <v>5</v>
      </c>
      <c r="F6486" s="19">
        <v>8.3333333333333329E-2</v>
      </c>
      <c r="G6486" s="25">
        <v>2</v>
      </c>
      <c r="H6486" s="19" t="str">
        <f t="shared" si="115"/>
        <v>Chesapeake Exp Bridge Away from Va Beach Summer Friday 2</v>
      </c>
      <c r="I6486" s="11">
        <f>+ChesExp!Q9</f>
        <v>169.98245665833807</v>
      </c>
    </row>
    <row r="6487" spans="1:9" x14ac:dyDescent="0.25">
      <c r="A6487" t="s">
        <v>69</v>
      </c>
      <c r="B6487" t="s">
        <v>59</v>
      </c>
      <c r="C6487" t="s">
        <v>80</v>
      </c>
      <c r="D6487" t="s">
        <v>11</v>
      </c>
      <c r="E6487" t="s">
        <v>5</v>
      </c>
      <c r="F6487" s="19">
        <v>0.125</v>
      </c>
      <c r="G6487" s="25">
        <v>3</v>
      </c>
      <c r="H6487" s="19" t="str">
        <f t="shared" si="115"/>
        <v>Chesapeake Exp Bridge Away from Va Beach Summer Friday 3</v>
      </c>
      <c r="I6487" s="14">
        <f>+ChesExp!Q10</f>
        <v>127.88587310216559</v>
      </c>
    </row>
    <row r="6488" spans="1:9" x14ac:dyDescent="0.25">
      <c r="A6488" t="s">
        <v>69</v>
      </c>
      <c r="B6488" t="s">
        <v>59</v>
      </c>
      <c r="C6488" t="s">
        <v>80</v>
      </c>
      <c r="D6488" t="s">
        <v>11</v>
      </c>
      <c r="E6488" t="s">
        <v>5</v>
      </c>
      <c r="F6488" s="19">
        <v>0.16666666666666699</v>
      </c>
      <c r="G6488" s="25">
        <v>4</v>
      </c>
      <c r="H6488" s="19" t="str">
        <f t="shared" si="115"/>
        <v>Chesapeake Exp Bridge Away from Va Beach Summer Friday 4</v>
      </c>
      <c r="I6488" s="11">
        <f>+ChesExp!Q11</f>
        <v>145.00242504252012</v>
      </c>
    </row>
    <row r="6489" spans="1:9" x14ac:dyDescent="0.25">
      <c r="A6489" t="s">
        <v>69</v>
      </c>
      <c r="B6489" t="s">
        <v>59</v>
      </c>
      <c r="C6489" t="s">
        <v>80</v>
      </c>
      <c r="D6489" t="s">
        <v>11</v>
      </c>
      <c r="E6489" t="s">
        <v>5</v>
      </c>
      <c r="F6489" s="19">
        <v>0.20833333333333301</v>
      </c>
      <c r="G6489" s="25">
        <v>5</v>
      </c>
      <c r="H6489" s="19" t="str">
        <f t="shared" si="115"/>
        <v>Chesapeake Exp Bridge Away from Va Beach Summer Friday 5</v>
      </c>
      <c r="I6489" s="14">
        <f>+ChesExp!Q12</f>
        <v>321.04086021598243</v>
      </c>
    </row>
    <row r="6490" spans="1:9" x14ac:dyDescent="0.25">
      <c r="A6490" t="s">
        <v>69</v>
      </c>
      <c r="B6490" t="s">
        <v>59</v>
      </c>
      <c r="C6490" t="s">
        <v>80</v>
      </c>
      <c r="D6490" t="s">
        <v>11</v>
      </c>
      <c r="E6490" t="s">
        <v>5</v>
      </c>
      <c r="F6490" s="19">
        <v>0.25</v>
      </c>
      <c r="G6490" s="25">
        <v>6</v>
      </c>
      <c r="H6490" s="19" t="str">
        <f t="shared" si="115"/>
        <v>Chesapeake Exp Bridge Away from Va Beach Summer Friday 6</v>
      </c>
      <c r="I6490" s="11">
        <f>+ChesExp!Q13</f>
        <v>914.85993890589623</v>
      </c>
    </row>
    <row r="6491" spans="1:9" x14ac:dyDescent="0.25">
      <c r="A6491" t="s">
        <v>69</v>
      </c>
      <c r="B6491" t="s">
        <v>59</v>
      </c>
      <c r="C6491" t="s">
        <v>80</v>
      </c>
      <c r="D6491" t="s">
        <v>11</v>
      </c>
      <c r="E6491" t="s">
        <v>5</v>
      </c>
      <c r="F6491" s="19">
        <v>0.29166666666666702</v>
      </c>
      <c r="G6491" s="25">
        <v>7</v>
      </c>
      <c r="H6491" s="19" t="str">
        <f t="shared" si="115"/>
        <v>Chesapeake Exp Bridge Away from Va Beach Summer Friday 7</v>
      </c>
      <c r="I6491" s="14">
        <f>+ChesExp!Q14</f>
        <v>1388.8387596532109</v>
      </c>
    </row>
    <row r="6492" spans="1:9" x14ac:dyDescent="0.25">
      <c r="A6492" t="s">
        <v>69</v>
      </c>
      <c r="B6492" t="s">
        <v>59</v>
      </c>
      <c r="C6492" t="s">
        <v>80</v>
      </c>
      <c r="D6492" t="s">
        <v>11</v>
      </c>
      <c r="E6492" t="s">
        <v>5</v>
      </c>
      <c r="F6492" s="19">
        <v>0.33333333333333298</v>
      </c>
      <c r="G6492" s="25">
        <v>8</v>
      </c>
      <c r="H6492" s="19" t="str">
        <f t="shared" si="115"/>
        <v>Chesapeake Exp Bridge Away from Va Beach Summer Friday 8</v>
      </c>
      <c r="I6492" s="11">
        <f>+ChesExp!Q15</f>
        <v>1349.0718238173113</v>
      </c>
    </row>
    <row r="6493" spans="1:9" x14ac:dyDescent="0.25">
      <c r="A6493" t="s">
        <v>69</v>
      </c>
      <c r="B6493" t="s">
        <v>59</v>
      </c>
      <c r="C6493" t="s">
        <v>80</v>
      </c>
      <c r="D6493" t="s">
        <v>11</v>
      </c>
      <c r="E6493" t="s">
        <v>5</v>
      </c>
      <c r="F6493" s="19">
        <v>0.375</v>
      </c>
      <c r="G6493" s="25">
        <v>9</v>
      </c>
      <c r="H6493" s="19" t="str">
        <f t="shared" si="115"/>
        <v>Chesapeake Exp Bridge Away from Va Beach Summer Friday 9</v>
      </c>
      <c r="I6493" s="14">
        <f>+ChesExp!Q16</f>
        <v>1253.0862568973198</v>
      </c>
    </row>
    <row r="6494" spans="1:9" x14ac:dyDescent="0.25">
      <c r="A6494" t="s">
        <v>69</v>
      </c>
      <c r="B6494" t="s">
        <v>59</v>
      </c>
      <c r="C6494" t="s">
        <v>80</v>
      </c>
      <c r="D6494" t="s">
        <v>11</v>
      </c>
      <c r="E6494" t="s">
        <v>5</v>
      </c>
      <c r="F6494" s="19">
        <v>0.41666666666666702</v>
      </c>
      <c r="G6494" s="25">
        <v>10</v>
      </c>
      <c r="H6494" s="19" t="str">
        <f t="shared" si="115"/>
        <v>Chesapeake Exp Bridge Away from Va Beach Summer Friday 10</v>
      </c>
      <c r="I6494" s="11">
        <f>+ChesExp!Q17</f>
        <v>1474.8492842903702</v>
      </c>
    </row>
    <row r="6495" spans="1:9" x14ac:dyDescent="0.25">
      <c r="A6495" t="s">
        <v>69</v>
      </c>
      <c r="B6495" t="s">
        <v>59</v>
      </c>
      <c r="C6495" t="s">
        <v>80</v>
      </c>
      <c r="D6495" t="s">
        <v>11</v>
      </c>
      <c r="E6495" t="s">
        <v>5</v>
      </c>
      <c r="F6495" s="19">
        <v>0.45833333333333298</v>
      </c>
      <c r="G6495" s="25">
        <v>11</v>
      </c>
      <c r="H6495" s="19" t="str">
        <f t="shared" si="115"/>
        <v>Chesapeake Exp Bridge Away from Va Beach Summer Friday 11</v>
      </c>
      <c r="I6495" s="14">
        <f>+ChesExp!Q18</f>
        <v>1838.7192287395765</v>
      </c>
    </row>
    <row r="6496" spans="1:9" x14ac:dyDescent="0.25">
      <c r="A6496" t="s">
        <v>69</v>
      </c>
      <c r="B6496" t="s">
        <v>59</v>
      </c>
      <c r="C6496" t="s">
        <v>80</v>
      </c>
      <c r="D6496" t="s">
        <v>11</v>
      </c>
      <c r="E6496" t="s">
        <v>5</v>
      </c>
      <c r="F6496" s="19">
        <v>0.5</v>
      </c>
      <c r="G6496" s="25">
        <v>12</v>
      </c>
      <c r="H6496" s="19" t="str">
        <f t="shared" si="115"/>
        <v>Chesapeake Exp Bridge Away from Va Beach Summer Friday 12</v>
      </c>
      <c r="I6496" s="11">
        <f>+ChesExp!Q19</f>
        <v>2217.1901538095785</v>
      </c>
    </row>
    <row r="6497" spans="1:9" x14ac:dyDescent="0.25">
      <c r="A6497" t="s">
        <v>69</v>
      </c>
      <c r="B6497" t="s">
        <v>59</v>
      </c>
      <c r="C6497" t="s">
        <v>80</v>
      </c>
      <c r="D6497" t="s">
        <v>11</v>
      </c>
      <c r="E6497" t="s">
        <v>5</v>
      </c>
      <c r="F6497" s="19">
        <v>0.54166666666666696</v>
      </c>
      <c r="G6497" s="25">
        <v>13</v>
      </c>
      <c r="H6497" s="19" t="str">
        <f t="shared" si="115"/>
        <v>Chesapeake Exp Bridge Away from Va Beach Summer Friday 13</v>
      </c>
      <c r="I6497" s="14">
        <f>+ChesExp!Q20</f>
        <v>2197.2921898568907</v>
      </c>
    </row>
    <row r="6498" spans="1:9" x14ac:dyDescent="0.25">
      <c r="A6498" t="s">
        <v>69</v>
      </c>
      <c r="B6498" t="s">
        <v>59</v>
      </c>
      <c r="C6498" t="s">
        <v>80</v>
      </c>
      <c r="D6498" t="s">
        <v>11</v>
      </c>
      <c r="E6498" t="s">
        <v>5</v>
      </c>
      <c r="F6498" s="19">
        <v>0.58333333333333304</v>
      </c>
      <c r="G6498" s="25">
        <v>14</v>
      </c>
      <c r="H6498" s="19" t="str">
        <f t="shared" si="115"/>
        <v>Chesapeake Exp Bridge Away from Va Beach Summer Friday 14</v>
      </c>
      <c r="I6498" s="11">
        <f>+ChesExp!Q21</f>
        <v>2553.2573196830117</v>
      </c>
    </row>
    <row r="6499" spans="1:9" x14ac:dyDescent="0.25">
      <c r="A6499" t="s">
        <v>69</v>
      </c>
      <c r="B6499" t="s">
        <v>59</v>
      </c>
      <c r="C6499" t="s">
        <v>80</v>
      </c>
      <c r="D6499" t="s">
        <v>11</v>
      </c>
      <c r="E6499" t="s">
        <v>5</v>
      </c>
      <c r="F6499" s="19">
        <v>0.625</v>
      </c>
      <c r="G6499" s="25">
        <v>15</v>
      </c>
      <c r="H6499" s="19" t="str">
        <f t="shared" si="115"/>
        <v>Chesapeake Exp Bridge Away from Va Beach Summer Friday 15</v>
      </c>
      <c r="I6499" s="14">
        <f>+ChesExp!Q22</f>
        <v>2904.8236026569007</v>
      </c>
    </row>
    <row r="6500" spans="1:9" x14ac:dyDescent="0.25">
      <c r="A6500" t="s">
        <v>69</v>
      </c>
      <c r="B6500" t="s">
        <v>59</v>
      </c>
      <c r="C6500" t="s">
        <v>80</v>
      </c>
      <c r="D6500" t="s">
        <v>11</v>
      </c>
      <c r="E6500" t="s">
        <v>5</v>
      </c>
      <c r="F6500" s="19">
        <v>0.66666666666666696</v>
      </c>
      <c r="G6500" s="25">
        <v>16</v>
      </c>
      <c r="H6500" s="19" t="str">
        <f t="shared" si="115"/>
        <v>Chesapeake Exp Bridge Away from Va Beach Summer Friday 16</v>
      </c>
      <c r="I6500" s="11">
        <f>+ChesExp!Q23</f>
        <v>3802.0504241556805</v>
      </c>
    </row>
    <row r="6501" spans="1:9" x14ac:dyDescent="0.25">
      <c r="A6501" t="s">
        <v>69</v>
      </c>
      <c r="B6501" t="s">
        <v>59</v>
      </c>
      <c r="C6501" t="s">
        <v>80</v>
      </c>
      <c r="D6501" t="s">
        <v>11</v>
      </c>
      <c r="E6501" t="s">
        <v>5</v>
      </c>
      <c r="F6501" s="19">
        <v>0.70833333333333304</v>
      </c>
      <c r="G6501" s="25">
        <v>17</v>
      </c>
      <c r="H6501" s="19" t="str">
        <f t="shared" si="115"/>
        <v>Chesapeake Exp Bridge Away from Va Beach Summer Friday 17</v>
      </c>
      <c r="I6501" s="14">
        <f>+ChesExp!Q24</f>
        <v>3295.7071342404161</v>
      </c>
    </row>
    <row r="6502" spans="1:9" x14ac:dyDescent="0.25">
      <c r="A6502" t="s">
        <v>69</v>
      </c>
      <c r="B6502" t="s">
        <v>59</v>
      </c>
      <c r="C6502" t="s">
        <v>80</v>
      </c>
      <c r="D6502" t="s">
        <v>11</v>
      </c>
      <c r="E6502" t="s">
        <v>5</v>
      </c>
      <c r="F6502" s="19">
        <v>0.75</v>
      </c>
      <c r="G6502" s="25">
        <v>18</v>
      </c>
      <c r="H6502" s="19" t="str">
        <f t="shared" si="115"/>
        <v>Chesapeake Exp Bridge Away from Va Beach Summer Friday 18</v>
      </c>
      <c r="I6502" s="11">
        <f>+ChesExp!Q25</f>
        <v>2881.9075889073906</v>
      </c>
    </row>
    <row r="6503" spans="1:9" x14ac:dyDescent="0.25">
      <c r="A6503" t="s">
        <v>69</v>
      </c>
      <c r="B6503" t="s">
        <v>59</v>
      </c>
      <c r="C6503" t="s">
        <v>80</v>
      </c>
      <c r="D6503" t="s">
        <v>11</v>
      </c>
      <c r="E6503" t="s">
        <v>5</v>
      </c>
      <c r="F6503" s="19">
        <v>0.79166666666666696</v>
      </c>
      <c r="G6503" s="25">
        <v>19</v>
      </c>
      <c r="H6503" s="19" t="str">
        <f t="shared" si="115"/>
        <v>Chesapeake Exp Bridge Away from Va Beach Summer Friday 19</v>
      </c>
      <c r="I6503" s="14">
        <f>+ChesExp!Q26</f>
        <v>1986.2425988904115</v>
      </c>
    </row>
    <row r="6504" spans="1:9" x14ac:dyDescent="0.25">
      <c r="A6504" t="s">
        <v>69</v>
      </c>
      <c r="B6504" t="s">
        <v>59</v>
      </c>
      <c r="C6504" t="s">
        <v>80</v>
      </c>
      <c r="D6504" t="s">
        <v>11</v>
      </c>
      <c r="E6504" t="s">
        <v>5</v>
      </c>
      <c r="F6504" s="19">
        <v>0.83333333333333304</v>
      </c>
      <c r="G6504" s="25">
        <v>20</v>
      </c>
      <c r="H6504" s="19" t="str">
        <f t="shared" si="115"/>
        <v>Chesapeake Exp Bridge Away from Va Beach Summer Friday 20</v>
      </c>
      <c r="I6504" s="11">
        <f>+ChesExp!Q27</f>
        <v>1496.1099573189308</v>
      </c>
    </row>
    <row r="6505" spans="1:9" x14ac:dyDescent="0.25">
      <c r="A6505" t="s">
        <v>69</v>
      </c>
      <c r="B6505" t="s">
        <v>59</v>
      </c>
      <c r="C6505" t="s">
        <v>80</v>
      </c>
      <c r="D6505" t="s">
        <v>11</v>
      </c>
      <c r="E6505" t="s">
        <v>5</v>
      </c>
      <c r="F6505" s="19">
        <v>0.875</v>
      </c>
      <c r="G6505" s="25">
        <v>21</v>
      </c>
      <c r="H6505" s="19" t="str">
        <f t="shared" si="115"/>
        <v>Chesapeake Exp Bridge Away from Va Beach Summer Friday 21</v>
      </c>
      <c r="I6505" s="14">
        <f>+ChesExp!Q28</f>
        <v>1223.1417442601164</v>
      </c>
    </row>
    <row r="6506" spans="1:9" x14ac:dyDescent="0.25">
      <c r="A6506" t="s">
        <v>69</v>
      </c>
      <c r="B6506" t="s">
        <v>59</v>
      </c>
      <c r="C6506" t="s">
        <v>80</v>
      </c>
      <c r="D6506" t="s">
        <v>11</v>
      </c>
      <c r="E6506" t="s">
        <v>5</v>
      </c>
      <c r="F6506" s="19">
        <v>0.91666666666666696</v>
      </c>
      <c r="G6506" s="25">
        <v>22</v>
      </c>
      <c r="H6506" s="19" t="str">
        <f t="shared" si="115"/>
        <v>Chesapeake Exp Bridge Away from Va Beach Summer Friday 22</v>
      </c>
      <c r="I6506" s="11">
        <f>+ChesExp!Q29</f>
        <v>776.83794336966673</v>
      </c>
    </row>
    <row r="6507" spans="1:9" ht="15.75" thickBot="1" x14ac:dyDescent="0.3">
      <c r="A6507" t="s">
        <v>69</v>
      </c>
      <c r="B6507" t="s">
        <v>59</v>
      </c>
      <c r="C6507" t="s">
        <v>80</v>
      </c>
      <c r="D6507" t="s">
        <v>11</v>
      </c>
      <c r="E6507" t="s">
        <v>5</v>
      </c>
      <c r="F6507" s="19">
        <v>0.95833333333333304</v>
      </c>
      <c r="G6507" s="25">
        <v>23</v>
      </c>
      <c r="H6507" s="19" t="str">
        <f t="shared" si="115"/>
        <v>Chesapeake Exp Bridge Away from Va Beach Summer Friday 23</v>
      </c>
      <c r="I6507" s="16">
        <f>+ChesExp!Q30</f>
        <v>521.49746780264798</v>
      </c>
    </row>
    <row r="6508" spans="1:9" x14ac:dyDescent="0.25">
      <c r="A6508" t="s">
        <v>69</v>
      </c>
      <c r="B6508" t="s">
        <v>59</v>
      </c>
      <c r="C6508" t="s">
        <v>80</v>
      </c>
      <c r="D6508" t="s">
        <v>11</v>
      </c>
      <c r="E6508" t="s">
        <v>6</v>
      </c>
      <c r="F6508" s="19">
        <v>0</v>
      </c>
      <c r="G6508" s="25">
        <v>0</v>
      </c>
      <c r="H6508" s="19" t="str">
        <f t="shared" si="115"/>
        <v>Chesapeake Exp Bridge Away from Va Beach Summer Saturday 0</v>
      </c>
      <c r="I6508" s="11">
        <f>+ChesExp!R7</f>
        <v>295.62791910216674</v>
      </c>
    </row>
    <row r="6509" spans="1:9" x14ac:dyDescent="0.25">
      <c r="A6509" t="s">
        <v>69</v>
      </c>
      <c r="B6509" t="s">
        <v>59</v>
      </c>
      <c r="C6509" t="s">
        <v>80</v>
      </c>
      <c r="D6509" t="s">
        <v>11</v>
      </c>
      <c r="E6509" t="s">
        <v>6</v>
      </c>
      <c r="F6509" s="19">
        <v>4.1666666666666664E-2</v>
      </c>
      <c r="G6509" s="25">
        <v>1</v>
      </c>
      <c r="H6509" s="19" t="str">
        <f t="shared" si="115"/>
        <v>Chesapeake Exp Bridge Away from Va Beach Summer Saturday 1</v>
      </c>
      <c r="I6509" s="14">
        <f>+ChesExp!R8</f>
        <v>172.72021104673999</v>
      </c>
    </row>
    <row r="6510" spans="1:9" x14ac:dyDescent="0.25">
      <c r="A6510" t="s">
        <v>69</v>
      </c>
      <c r="B6510" t="s">
        <v>59</v>
      </c>
      <c r="C6510" t="s">
        <v>80</v>
      </c>
      <c r="D6510" t="s">
        <v>11</v>
      </c>
      <c r="E6510" t="s">
        <v>6</v>
      </c>
      <c r="F6510" s="19">
        <v>8.3333333333333329E-2</v>
      </c>
      <c r="G6510" s="25">
        <v>2</v>
      </c>
      <c r="H6510" s="19" t="str">
        <f t="shared" si="115"/>
        <v>Chesapeake Exp Bridge Away from Va Beach Summer Saturday 2</v>
      </c>
      <c r="I6510" s="11">
        <f>+ChesExp!R9</f>
        <v>132.9553759756152</v>
      </c>
    </row>
    <row r="6511" spans="1:9" x14ac:dyDescent="0.25">
      <c r="A6511" t="s">
        <v>69</v>
      </c>
      <c r="B6511" t="s">
        <v>59</v>
      </c>
      <c r="C6511" t="s">
        <v>80</v>
      </c>
      <c r="D6511" t="s">
        <v>11</v>
      </c>
      <c r="E6511" t="s">
        <v>6</v>
      </c>
      <c r="F6511" s="19">
        <v>0.125</v>
      </c>
      <c r="G6511" s="25">
        <v>3</v>
      </c>
      <c r="H6511" s="19" t="str">
        <f t="shared" si="115"/>
        <v>Chesapeake Exp Bridge Away from Va Beach Summer Saturday 3</v>
      </c>
      <c r="I6511" s="14">
        <f>+ChesExp!R10</f>
        <v>77.582606784263248</v>
      </c>
    </row>
    <row r="6512" spans="1:9" x14ac:dyDescent="0.25">
      <c r="A6512" t="s">
        <v>69</v>
      </c>
      <c r="B6512" t="s">
        <v>59</v>
      </c>
      <c r="C6512" t="s">
        <v>80</v>
      </c>
      <c r="D6512" t="s">
        <v>11</v>
      </c>
      <c r="E6512" t="s">
        <v>6</v>
      </c>
      <c r="F6512" s="19">
        <v>0.16666666666666699</v>
      </c>
      <c r="G6512" s="25">
        <v>4</v>
      </c>
      <c r="H6512" s="19" t="str">
        <f t="shared" si="115"/>
        <v>Chesapeake Exp Bridge Away from Va Beach Summer Saturday 4</v>
      </c>
      <c r="I6512" s="11">
        <f>+ChesExp!R11</f>
        <v>67.069473893689036</v>
      </c>
    </row>
    <row r="6513" spans="1:9" x14ac:dyDescent="0.25">
      <c r="A6513" t="s">
        <v>69</v>
      </c>
      <c r="B6513" t="s">
        <v>59</v>
      </c>
      <c r="C6513" t="s">
        <v>80</v>
      </c>
      <c r="D6513" t="s">
        <v>11</v>
      </c>
      <c r="E6513" t="s">
        <v>6</v>
      </c>
      <c r="F6513" s="19">
        <v>0.20833333333333301</v>
      </c>
      <c r="G6513" s="25">
        <v>5</v>
      </c>
      <c r="H6513" s="19" t="str">
        <f t="shared" si="115"/>
        <v>Chesapeake Exp Bridge Away from Va Beach Summer Saturday 5</v>
      </c>
      <c r="I6513" s="14">
        <f>+ChesExp!R12</f>
        <v>142.36748112950866</v>
      </c>
    </row>
    <row r="6514" spans="1:9" x14ac:dyDescent="0.25">
      <c r="A6514" t="s">
        <v>69</v>
      </c>
      <c r="B6514" t="s">
        <v>59</v>
      </c>
      <c r="C6514" t="s">
        <v>80</v>
      </c>
      <c r="D6514" t="s">
        <v>11</v>
      </c>
      <c r="E6514" t="s">
        <v>6</v>
      </c>
      <c r="F6514" s="19">
        <v>0.25</v>
      </c>
      <c r="G6514" s="25">
        <v>6</v>
      </c>
      <c r="H6514" s="19" t="str">
        <f t="shared" si="115"/>
        <v>Chesapeake Exp Bridge Away from Va Beach Summer Saturday 6</v>
      </c>
      <c r="I6514" s="11">
        <f>+ChesExp!R13</f>
        <v>358.64029755023518</v>
      </c>
    </row>
    <row r="6515" spans="1:9" x14ac:dyDescent="0.25">
      <c r="A6515" t="s">
        <v>69</v>
      </c>
      <c r="B6515" t="s">
        <v>59</v>
      </c>
      <c r="C6515" t="s">
        <v>80</v>
      </c>
      <c r="D6515" t="s">
        <v>11</v>
      </c>
      <c r="E6515" t="s">
        <v>6</v>
      </c>
      <c r="F6515" s="19">
        <v>0.29166666666666702</v>
      </c>
      <c r="G6515" s="25">
        <v>7</v>
      </c>
      <c r="H6515" s="19" t="str">
        <f t="shared" si="115"/>
        <v>Chesapeake Exp Bridge Away from Va Beach Summer Saturday 7</v>
      </c>
      <c r="I6515" s="14">
        <f>+ChesExp!R14</f>
        <v>596.24369844194916</v>
      </c>
    </row>
    <row r="6516" spans="1:9" x14ac:dyDescent="0.25">
      <c r="A6516" t="s">
        <v>69</v>
      </c>
      <c r="B6516" t="s">
        <v>59</v>
      </c>
      <c r="C6516" t="s">
        <v>80</v>
      </c>
      <c r="D6516" t="s">
        <v>11</v>
      </c>
      <c r="E6516" t="s">
        <v>6</v>
      </c>
      <c r="F6516" s="19">
        <v>0.33333333333333298</v>
      </c>
      <c r="G6516" s="25">
        <v>8</v>
      </c>
      <c r="H6516" s="19" t="str">
        <f t="shared" si="115"/>
        <v>Chesapeake Exp Bridge Away from Va Beach Summer Saturday 8</v>
      </c>
      <c r="I6516" s="11">
        <f>+ChesExp!R15</f>
        <v>1123.1102551581903</v>
      </c>
    </row>
    <row r="6517" spans="1:9" x14ac:dyDescent="0.25">
      <c r="A6517" t="s">
        <v>69</v>
      </c>
      <c r="B6517" t="s">
        <v>59</v>
      </c>
      <c r="C6517" t="s">
        <v>80</v>
      </c>
      <c r="D6517" t="s">
        <v>11</v>
      </c>
      <c r="E6517" t="s">
        <v>6</v>
      </c>
      <c r="F6517" s="19">
        <v>0.375</v>
      </c>
      <c r="G6517" s="25">
        <v>9</v>
      </c>
      <c r="H6517" s="19" t="str">
        <f t="shared" ref="H6517:H6580" si="116">+CONCATENATE(A6517," ",C6517," ",D6517," ",E6517," ",G6517)</f>
        <v>Chesapeake Exp Bridge Away from Va Beach Summer Saturday 9</v>
      </c>
      <c r="I6517" s="14">
        <f>+ChesExp!R16</f>
        <v>1376.7770201552628</v>
      </c>
    </row>
    <row r="6518" spans="1:9" x14ac:dyDescent="0.25">
      <c r="A6518" t="s">
        <v>69</v>
      </c>
      <c r="B6518" t="s">
        <v>59</v>
      </c>
      <c r="C6518" t="s">
        <v>80</v>
      </c>
      <c r="D6518" t="s">
        <v>11</v>
      </c>
      <c r="E6518" t="s">
        <v>6</v>
      </c>
      <c r="F6518" s="19">
        <v>0.41666666666666702</v>
      </c>
      <c r="G6518" s="25">
        <v>10</v>
      </c>
      <c r="H6518" s="19" t="str">
        <f t="shared" si="116"/>
        <v>Chesapeake Exp Bridge Away from Va Beach Summer Saturday 10</v>
      </c>
      <c r="I6518" s="11">
        <f>+ChesExp!R17</f>
        <v>1685.0407478378204</v>
      </c>
    </row>
    <row r="6519" spans="1:9" x14ac:dyDescent="0.25">
      <c r="A6519" t="s">
        <v>69</v>
      </c>
      <c r="B6519" t="s">
        <v>59</v>
      </c>
      <c r="C6519" t="s">
        <v>80</v>
      </c>
      <c r="D6519" t="s">
        <v>11</v>
      </c>
      <c r="E6519" t="s">
        <v>6</v>
      </c>
      <c r="F6519" s="19">
        <v>0.45833333333333298</v>
      </c>
      <c r="G6519" s="25">
        <v>11</v>
      </c>
      <c r="H6519" s="19" t="str">
        <f t="shared" si="116"/>
        <v>Chesapeake Exp Bridge Away from Va Beach Summer Saturday 11</v>
      </c>
      <c r="I6519" s="14">
        <f>+ChesExp!R18</f>
        <v>1964.8909652014113</v>
      </c>
    </row>
    <row r="6520" spans="1:9" x14ac:dyDescent="0.25">
      <c r="A6520" t="s">
        <v>69</v>
      </c>
      <c r="B6520" t="s">
        <v>59</v>
      </c>
      <c r="C6520" t="s">
        <v>80</v>
      </c>
      <c r="D6520" t="s">
        <v>11</v>
      </c>
      <c r="E6520" t="s">
        <v>6</v>
      </c>
      <c r="F6520" s="19">
        <v>0.5</v>
      </c>
      <c r="G6520" s="25">
        <v>12</v>
      </c>
      <c r="H6520" s="19" t="str">
        <f t="shared" si="116"/>
        <v>Chesapeake Exp Bridge Away from Va Beach Summer Saturday 12</v>
      </c>
      <c r="I6520" s="11">
        <f>+ChesExp!R19</f>
        <v>2249.8120925270887</v>
      </c>
    </row>
    <row r="6521" spans="1:9" x14ac:dyDescent="0.25">
      <c r="A6521" t="s">
        <v>69</v>
      </c>
      <c r="B6521" t="s">
        <v>59</v>
      </c>
      <c r="C6521" t="s">
        <v>80</v>
      </c>
      <c r="D6521" t="s">
        <v>11</v>
      </c>
      <c r="E6521" t="s">
        <v>6</v>
      </c>
      <c r="F6521" s="19">
        <v>0.54166666666666696</v>
      </c>
      <c r="G6521" s="25">
        <v>13</v>
      </c>
      <c r="H6521" s="19" t="str">
        <f t="shared" si="116"/>
        <v>Chesapeake Exp Bridge Away from Va Beach Summer Saturday 13</v>
      </c>
      <c r="I6521" s="14">
        <f>+ChesExp!R20</f>
        <v>2165.8860797070297</v>
      </c>
    </row>
    <row r="6522" spans="1:9" x14ac:dyDescent="0.25">
      <c r="A6522" t="s">
        <v>69</v>
      </c>
      <c r="B6522" t="s">
        <v>59</v>
      </c>
      <c r="C6522" t="s">
        <v>80</v>
      </c>
      <c r="D6522" t="s">
        <v>11</v>
      </c>
      <c r="E6522" t="s">
        <v>6</v>
      </c>
      <c r="F6522" s="19">
        <v>0.58333333333333304</v>
      </c>
      <c r="G6522" s="25">
        <v>14</v>
      </c>
      <c r="H6522" s="19" t="str">
        <f t="shared" si="116"/>
        <v>Chesapeake Exp Bridge Away from Va Beach Summer Saturday 14</v>
      </c>
      <c r="I6522" s="11">
        <f>+ChesExp!R21</f>
        <v>2399.7339064617195</v>
      </c>
    </row>
    <row r="6523" spans="1:9" x14ac:dyDescent="0.25">
      <c r="A6523" t="s">
        <v>69</v>
      </c>
      <c r="B6523" t="s">
        <v>59</v>
      </c>
      <c r="C6523" t="s">
        <v>80</v>
      </c>
      <c r="D6523" t="s">
        <v>11</v>
      </c>
      <c r="E6523" t="s">
        <v>6</v>
      </c>
      <c r="F6523" s="19">
        <v>0.625</v>
      </c>
      <c r="G6523" s="25">
        <v>15</v>
      </c>
      <c r="H6523" s="19" t="str">
        <f t="shared" si="116"/>
        <v>Chesapeake Exp Bridge Away from Va Beach Summer Saturday 15</v>
      </c>
      <c r="I6523" s="14">
        <f>+ChesExp!R22</f>
        <v>2620.5981863759343</v>
      </c>
    </row>
    <row r="6524" spans="1:9" x14ac:dyDescent="0.25">
      <c r="A6524" t="s">
        <v>69</v>
      </c>
      <c r="B6524" t="s">
        <v>59</v>
      </c>
      <c r="C6524" t="s">
        <v>80</v>
      </c>
      <c r="D6524" t="s">
        <v>11</v>
      </c>
      <c r="E6524" t="s">
        <v>6</v>
      </c>
      <c r="F6524" s="19">
        <v>0.66666666666666696</v>
      </c>
      <c r="G6524" s="25">
        <v>16</v>
      </c>
      <c r="H6524" s="19" t="str">
        <f t="shared" si="116"/>
        <v>Chesapeake Exp Bridge Away from Va Beach Summer Saturday 16</v>
      </c>
      <c r="I6524" s="11">
        <f>+ChesExp!R23</f>
        <v>3339.7259063694246</v>
      </c>
    </row>
    <row r="6525" spans="1:9" x14ac:dyDescent="0.25">
      <c r="A6525" t="s">
        <v>69</v>
      </c>
      <c r="B6525" t="s">
        <v>59</v>
      </c>
      <c r="C6525" t="s">
        <v>80</v>
      </c>
      <c r="D6525" t="s">
        <v>11</v>
      </c>
      <c r="E6525" t="s">
        <v>6</v>
      </c>
      <c r="F6525" s="19">
        <v>0.70833333333333304</v>
      </c>
      <c r="G6525" s="25">
        <v>17</v>
      </c>
      <c r="H6525" s="19" t="str">
        <f t="shared" si="116"/>
        <v>Chesapeake Exp Bridge Away from Va Beach Summer Saturday 17</v>
      </c>
      <c r="I6525" s="14">
        <f>+ChesExp!R24</f>
        <v>3106.1455216675827</v>
      </c>
    </row>
    <row r="6526" spans="1:9" x14ac:dyDescent="0.25">
      <c r="A6526" t="s">
        <v>69</v>
      </c>
      <c r="B6526" t="s">
        <v>59</v>
      </c>
      <c r="C6526" t="s">
        <v>80</v>
      </c>
      <c r="D6526" t="s">
        <v>11</v>
      </c>
      <c r="E6526" t="s">
        <v>6</v>
      </c>
      <c r="F6526" s="19">
        <v>0.75</v>
      </c>
      <c r="G6526" s="25">
        <v>18</v>
      </c>
      <c r="H6526" s="19" t="str">
        <f t="shared" si="116"/>
        <v>Chesapeake Exp Bridge Away from Va Beach Summer Saturday 18</v>
      </c>
      <c r="I6526" s="11">
        <f>+ChesExp!R25</f>
        <v>2546.1208807786929</v>
      </c>
    </row>
    <row r="6527" spans="1:9" x14ac:dyDescent="0.25">
      <c r="A6527" t="s">
        <v>69</v>
      </c>
      <c r="B6527" t="s">
        <v>59</v>
      </c>
      <c r="C6527" t="s">
        <v>80</v>
      </c>
      <c r="D6527" t="s">
        <v>11</v>
      </c>
      <c r="E6527" t="s">
        <v>6</v>
      </c>
      <c r="F6527" s="19">
        <v>0.79166666666666696</v>
      </c>
      <c r="G6527" s="25">
        <v>19</v>
      </c>
      <c r="H6527" s="19" t="str">
        <f t="shared" si="116"/>
        <v>Chesapeake Exp Bridge Away from Va Beach Summer Saturday 19</v>
      </c>
      <c r="I6527" s="14">
        <f>+ChesExp!R26</f>
        <v>1785.1109092101653</v>
      </c>
    </row>
    <row r="6528" spans="1:9" x14ac:dyDescent="0.25">
      <c r="A6528" t="s">
        <v>69</v>
      </c>
      <c r="B6528" t="s">
        <v>59</v>
      </c>
      <c r="C6528" t="s">
        <v>80</v>
      </c>
      <c r="D6528" t="s">
        <v>11</v>
      </c>
      <c r="E6528" t="s">
        <v>6</v>
      </c>
      <c r="F6528" s="19">
        <v>0.83333333333333304</v>
      </c>
      <c r="G6528" s="25">
        <v>20</v>
      </c>
      <c r="H6528" s="19" t="str">
        <f t="shared" si="116"/>
        <v>Chesapeake Exp Bridge Away from Va Beach Summer Saturday 20</v>
      </c>
      <c r="I6528" s="11">
        <f>+ChesExp!R27</f>
        <v>1500.3440735212594</v>
      </c>
    </row>
    <row r="6529" spans="1:9" x14ac:dyDescent="0.25">
      <c r="A6529" t="s">
        <v>69</v>
      </c>
      <c r="B6529" t="s">
        <v>59</v>
      </c>
      <c r="C6529" t="s">
        <v>80</v>
      </c>
      <c r="D6529" t="s">
        <v>11</v>
      </c>
      <c r="E6529" t="s">
        <v>6</v>
      </c>
      <c r="F6529" s="19">
        <v>0.875</v>
      </c>
      <c r="G6529" s="25">
        <v>21</v>
      </c>
      <c r="H6529" s="19" t="str">
        <f t="shared" si="116"/>
        <v>Chesapeake Exp Bridge Away from Va Beach Summer Saturday 21</v>
      </c>
      <c r="I6529" s="14">
        <f>+ChesExp!R28</f>
        <v>1270.6487210337284</v>
      </c>
    </row>
    <row r="6530" spans="1:9" x14ac:dyDescent="0.25">
      <c r="A6530" t="s">
        <v>69</v>
      </c>
      <c r="B6530" t="s">
        <v>59</v>
      </c>
      <c r="C6530" t="s">
        <v>80</v>
      </c>
      <c r="D6530" t="s">
        <v>11</v>
      </c>
      <c r="E6530" t="s">
        <v>6</v>
      </c>
      <c r="F6530" s="19">
        <v>0.91666666666666696</v>
      </c>
      <c r="G6530" s="25">
        <v>22</v>
      </c>
      <c r="H6530" s="19" t="str">
        <f t="shared" si="116"/>
        <v>Chesapeake Exp Bridge Away from Va Beach Summer Saturday 22</v>
      </c>
      <c r="I6530" s="11">
        <f>+ChesExp!R29</f>
        <v>816.77838684770268</v>
      </c>
    </row>
    <row r="6531" spans="1:9" ht="15.75" thickBot="1" x14ac:dyDescent="0.3">
      <c r="A6531" t="s">
        <v>69</v>
      </c>
      <c r="B6531" t="s">
        <v>59</v>
      </c>
      <c r="C6531" t="s">
        <v>80</v>
      </c>
      <c r="D6531" t="s">
        <v>11</v>
      </c>
      <c r="E6531" t="s">
        <v>6</v>
      </c>
      <c r="F6531" s="19">
        <v>0.95833333333333304</v>
      </c>
      <c r="G6531" s="25">
        <v>23</v>
      </c>
      <c r="H6531" s="19" t="str">
        <f t="shared" si="116"/>
        <v>Chesapeake Exp Bridge Away from Va Beach Summer Saturday 23</v>
      </c>
      <c r="I6531" s="16">
        <f>+ChesExp!R30</f>
        <v>545.33722413221062</v>
      </c>
    </row>
    <row r="6532" spans="1:9" x14ac:dyDescent="0.25">
      <c r="A6532" t="s">
        <v>69</v>
      </c>
      <c r="B6532" t="s">
        <v>59</v>
      </c>
      <c r="C6532" t="s">
        <v>80</v>
      </c>
      <c r="D6532" t="s">
        <v>11</v>
      </c>
      <c r="E6532" t="s">
        <v>7</v>
      </c>
      <c r="F6532" s="19">
        <v>0</v>
      </c>
      <c r="G6532" s="25">
        <v>0</v>
      </c>
      <c r="H6532" s="19" t="str">
        <f t="shared" si="116"/>
        <v>Chesapeake Exp Bridge Away from Va Beach Summer Sunday 0</v>
      </c>
      <c r="I6532" s="13">
        <f>+ChesExp!S7</f>
        <v>295.71586461895765</v>
      </c>
    </row>
    <row r="6533" spans="1:9" x14ac:dyDescent="0.25">
      <c r="A6533" t="s">
        <v>69</v>
      </c>
      <c r="B6533" t="s">
        <v>59</v>
      </c>
      <c r="C6533" t="s">
        <v>80</v>
      </c>
      <c r="D6533" t="s">
        <v>11</v>
      </c>
      <c r="E6533" t="s">
        <v>7</v>
      </c>
      <c r="F6533" s="19">
        <v>4.1666666666666664E-2</v>
      </c>
      <c r="G6533" s="25">
        <v>1</v>
      </c>
      <c r="H6533" s="19" t="str">
        <f t="shared" si="116"/>
        <v>Chesapeake Exp Bridge Away from Va Beach Summer Sunday 1</v>
      </c>
      <c r="I6533" s="15">
        <f>+ChesExp!S8</f>
        <v>168.95936774169002</v>
      </c>
    </row>
    <row r="6534" spans="1:9" x14ac:dyDescent="0.25">
      <c r="A6534" t="s">
        <v>69</v>
      </c>
      <c r="B6534" t="s">
        <v>59</v>
      </c>
      <c r="C6534" t="s">
        <v>80</v>
      </c>
      <c r="D6534" t="s">
        <v>11</v>
      </c>
      <c r="E6534" t="s">
        <v>7</v>
      </c>
      <c r="F6534" s="19">
        <v>8.3333333333333329E-2</v>
      </c>
      <c r="G6534" s="25">
        <v>2</v>
      </c>
      <c r="H6534" s="19" t="str">
        <f t="shared" si="116"/>
        <v>Chesapeake Exp Bridge Away from Va Beach Summer Sunday 2</v>
      </c>
      <c r="I6534" s="13">
        <f>+ChesExp!S9</f>
        <v>130.01561347823792</v>
      </c>
    </row>
    <row r="6535" spans="1:9" x14ac:dyDescent="0.25">
      <c r="A6535" t="s">
        <v>69</v>
      </c>
      <c r="B6535" t="s">
        <v>59</v>
      </c>
      <c r="C6535" t="s">
        <v>80</v>
      </c>
      <c r="D6535" t="s">
        <v>11</v>
      </c>
      <c r="E6535" t="s">
        <v>7</v>
      </c>
      <c r="F6535" s="19">
        <v>0.125</v>
      </c>
      <c r="G6535" s="25">
        <v>3</v>
      </c>
      <c r="H6535" s="19" t="str">
        <f t="shared" si="116"/>
        <v>Chesapeake Exp Bridge Away from Va Beach Summer Sunday 3</v>
      </c>
      <c r="I6535" s="15">
        <f>+ChesExp!S10</f>
        <v>60.338529279485059</v>
      </c>
    </row>
    <row r="6536" spans="1:9" x14ac:dyDescent="0.25">
      <c r="A6536" t="s">
        <v>69</v>
      </c>
      <c r="B6536" t="s">
        <v>59</v>
      </c>
      <c r="C6536" t="s">
        <v>80</v>
      </c>
      <c r="D6536" t="s">
        <v>11</v>
      </c>
      <c r="E6536" t="s">
        <v>7</v>
      </c>
      <c r="F6536" s="19">
        <v>0.16666666666666699</v>
      </c>
      <c r="G6536" s="25">
        <v>4</v>
      </c>
      <c r="H6536" s="19" t="str">
        <f t="shared" si="116"/>
        <v>Chesapeake Exp Bridge Away from Va Beach Summer Sunday 4</v>
      </c>
      <c r="I6536" s="13">
        <f>+ChesExp!S11</f>
        <v>44.595804109695109</v>
      </c>
    </row>
    <row r="6537" spans="1:9" x14ac:dyDescent="0.25">
      <c r="A6537" t="s">
        <v>69</v>
      </c>
      <c r="B6537" t="s">
        <v>59</v>
      </c>
      <c r="C6537" t="s">
        <v>80</v>
      </c>
      <c r="D6537" t="s">
        <v>11</v>
      </c>
      <c r="E6537" t="s">
        <v>7</v>
      </c>
      <c r="F6537" s="19">
        <v>0.20833333333333301</v>
      </c>
      <c r="G6537" s="25">
        <v>5</v>
      </c>
      <c r="H6537" s="19" t="str">
        <f t="shared" si="116"/>
        <v>Chesapeake Exp Bridge Away from Va Beach Summer Sunday 5</v>
      </c>
      <c r="I6537" s="15">
        <f>+ChesExp!S12</f>
        <v>82.966511356820561</v>
      </c>
    </row>
    <row r="6538" spans="1:9" x14ac:dyDescent="0.25">
      <c r="A6538" t="s">
        <v>69</v>
      </c>
      <c r="B6538" t="s">
        <v>59</v>
      </c>
      <c r="C6538" t="s">
        <v>80</v>
      </c>
      <c r="D6538" t="s">
        <v>11</v>
      </c>
      <c r="E6538" t="s">
        <v>7</v>
      </c>
      <c r="F6538" s="19">
        <v>0.25</v>
      </c>
      <c r="G6538" s="25">
        <v>6</v>
      </c>
      <c r="H6538" s="19" t="str">
        <f t="shared" si="116"/>
        <v>Chesapeake Exp Bridge Away from Va Beach Summer Sunday 6</v>
      </c>
      <c r="I6538" s="13">
        <f>+ChesExp!S13</f>
        <v>220.01627477451217</v>
      </c>
    </row>
    <row r="6539" spans="1:9" x14ac:dyDescent="0.25">
      <c r="A6539" t="s">
        <v>69</v>
      </c>
      <c r="B6539" t="s">
        <v>59</v>
      </c>
      <c r="C6539" t="s">
        <v>80</v>
      </c>
      <c r="D6539" t="s">
        <v>11</v>
      </c>
      <c r="E6539" t="s">
        <v>7</v>
      </c>
      <c r="F6539" s="19">
        <v>0.29166666666666702</v>
      </c>
      <c r="G6539" s="25">
        <v>7</v>
      </c>
      <c r="H6539" s="19" t="str">
        <f t="shared" si="116"/>
        <v>Chesapeake Exp Bridge Away from Va Beach Summer Sunday 7</v>
      </c>
      <c r="I6539" s="15">
        <f>+ChesExp!S14</f>
        <v>456.32254284660661</v>
      </c>
    </row>
    <row r="6540" spans="1:9" x14ac:dyDescent="0.25">
      <c r="A6540" t="s">
        <v>69</v>
      </c>
      <c r="B6540" t="s">
        <v>59</v>
      </c>
      <c r="C6540" t="s">
        <v>80</v>
      </c>
      <c r="D6540" t="s">
        <v>11</v>
      </c>
      <c r="E6540" t="s">
        <v>7</v>
      </c>
      <c r="F6540" s="19">
        <v>0.33333333333333298</v>
      </c>
      <c r="G6540" s="25">
        <v>8</v>
      </c>
      <c r="H6540" s="19" t="str">
        <f t="shared" si="116"/>
        <v>Chesapeake Exp Bridge Away from Va Beach Summer Sunday 8</v>
      </c>
      <c r="I6540" s="13">
        <f>+ChesExp!S15</f>
        <v>641.44751034101807</v>
      </c>
    </row>
    <row r="6541" spans="1:9" x14ac:dyDescent="0.25">
      <c r="A6541" t="s">
        <v>69</v>
      </c>
      <c r="B6541" t="s">
        <v>59</v>
      </c>
      <c r="C6541" t="s">
        <v>80</v>
      </c>
      <c r="D6541" t="s">
        <v>11</v>
      </c>
      <c r="E6541" t="s">
        <v>7</v>
      </c>
      <c r="F6541" s="19">
        <v>0.375</v>
      </c>
      <c r="G6541" s="25">
        <v>9</v>
      </c>
      <c r="H6541" s="19" t="str">
        <f t="shared" si="116"/>
        <v>Chesapeake Exp Bridge Away from Va Beach Summer Sunday 9</v>
      </c>
      <c r="I6541" s="15">
        <f>+ChesExp!S16</f>
        <v>943.30146515529316</v>
      </c>
    </row>
    <row r="6542" spans="1:9" x14ac:dyDescent="0.25">
      <c r="A6542" t="s">
        <v>69</v>
      </c>
      <c r="B6542" t="s">
        <v>59</v>
      </c>
      <c r="C6542" t="s">
        <v>80</v>
      </c>
      <c r="D6542" t="s">
        <v>11</v>
      </c>
      <c r="E6542" t="s">
        <v>7</v>
      </c>
      <c r="F6542" s="19">
        <v>0.41666666666666702</v>
      </c>
      <c r="G6542" s="25">
        <v>10</v>
      </c>
      <c r="H6542" s="19" t="str">
        <f t="shared" si="116"/>
        <v>Chesapeake Exp Bridge Away from Va Beach Summer Sunday 10</v>
      </c>
      <c r="I6542" s="13">
        <f>+ChesExp!S17</f>
        <v>1372.0554824012384</v>
      </c>
    </row>
    <row r="6543" spans="1:9" x14ac:dyDescent="0.25">
      <c r="A6543" t="s">
        <v>69</v>
      </c>
      <c r="B6543" t="s">
        <v>59</v>
      </c>
      <c r="C6543" t="s">
        <v>80</v>
      </c>
      <c r="D6543" t="s">
        <v>11</v>
      </c>
      <c r="E6543" t="s">
        <v>7</v>
      </c>
      <c r="F6543" s="19">
        <v>0.45833333333333298</v>
      </c>
      <c r="G6543" s="25">
        <v>11</v>
      </c>
      <c r="H6543" s="19" t="str">
        <f t="shared" si="116"/>
        <v>Chesapeake Exp Bridge Away from Va Beach Summer Sunday 11</v>
      </c>
      <c r="I6543" s="15">
        <f>+ChesExp!S18</f>
        <v>1730.0206085474279</v>
      </c>
    </row>
    <row r="6544" spans="1:9" x14ac:dyDescent="0.25">
      <c r="A6544" t="s">
        <v>69</v>
      </c>
      <c r="B6544" t="s">
        <v>59</v>
      </c>
      <c r="C6544" t="s">
        <v>80</v>
      </c>
      <c r="D6544" t="s">
        <v>11</v>
      </c>
      <c r="E6544" t="s">
        <v>7</v>
      </c>
      <c r="F6544" s="19">
        <v>0.5</v>
      </c>
      <c r="G6544" s="25">
        <v>12</v>
      </c>
      <c r="H6544" s="19" t="str">
        <f t="shared" si="116"/>
        <v>Chesapeake Exp Bridge Away from Va Beach Summer Sunday 12</v>
      </c>
      <c r="I6544" s="13">
        <f>+ChesExp!S19</f>
        <v>2103.5978702021453</v>
      </c>
    </row>
    <row r="6545" spans="1:9" x14ac:dyDescent="0.25">
      <c r="A6545" t="s">
        <v>69</v>
      </c>
      <c r="B6545" t="s">
        <v>59</v>
      </c>
      <c r="C6545" t="s">
        <v>80</v>
      </c>
      <c r="D6545" t="s">
        <v>11</v>
      </c>
      <c r="E6545" t="s">
        <v>7</v>
      </c>
      <c r="F6545" s="19">
        <v>0.54166666666666696</v>
      </c>
      <c r="G6545" s="25">
        <v>13</v>
      </c>
      <c r="H6545" s="19" t="str">
        <f t="shared" si="116"/>
        <v>Chesapeake Exp Bridge Away from Va Beach Summer Sunday 13</v>
      </c>
      <c r="I6545" s="15">
        <f>+ChesExp!S20</f>
        <v>2027.540819801404</v>
      </c>
    </row>
    <row r="6546" spans="1:9" x14ac:dyDescent="0.25">
      <c r="A6546" t="s">
        <v>69</v>
      </c>
      <c r="B6546" t="s">
        <v>59</v>
      </c>
      <c r="C6546" t="s">
        <v>80</v>
      </c>
      <c r="D6546" t="s">
        <v>11</v>
      </c>
      <c r="E6546" t="s">
        <v>7</v>
      </c>
      <c r="F6546" s="19">
        <v>0.58333333333333304</v>
      </c>
      <c r="G6546" s="25">
        <v>14</v>
      </c>
      <c r="H6546" s="19" t="str">
        <f t="shared" si="116"/>
        <v>Chesapeake Exp Bridge Away from Va Beach Summer Sunday 14</v>
      </c>
      <c r="I6546" s="13">
        <f>+ChesExp!S21</f>
        <v>2261.1991813379418</v>
      </c>
    </row>
    <row r="6547" spans="1:9" x14ac:dyDescent="0.25">
      <c r="A6547" t="s">
        <v>69</v>
      </c>
      <c r="B6547" t="s">
        <v>59</v>
      </c>
      <c r="C6547" t="s">
        <v>80</v>
      </c>
      <c r="D6547" t="s">
        <v>11</v>
      </c>
      <c r="E6547" t="s">
        <v>7</v>
      </c>
      <c r="F6547" s="19">
        <v>0.625</v>
      </c>
      <c r="G6547" s="25">
        <v>15</v>
      </c>
      <c r="H6547" s="19" t="str">
        <f t="shared" si="116"/>
        <v>Chesapeake Exp Bridge Away from Va Beach Summer Sunday 15</v>
      </c>
      <c r="I6547" s="15">
        <f>+ChesExp!S22</f>
        <v>2422.8741585818802</v>
      </c>
    </row>
    <row r="6548" spans="1:9" x14ac:dyDescent="0.25">
      <c r="A6548" t="s">
        <v>69</v>
      </c>
      <c r="B6548" t="s">
        <v>59</v>
      </c>
      <c r="C6548" t="s">
        <v>80</v>
      </c>
      <c r="D6548" t="s">
        <v>11</v>
      </c>
      <c r="E6548" t="s">
        <v>7</v>
      </c>
      <c r="F6548" s="19">
        <v>0.66666666666666696</v>
      </c>
      <c r="G6548" s="25">
        <v>16</v>
      </c>
      <c r="H6548" s="19" t="str">
        <f t="shared" si="116"/>
        <v>Chesapeake Exp Bridge Away from Va Beach Summer Sunday 16</v>
      </c>
      <c r="I6548" s="13">
        <f>+ChesExp!S23</f>
        <v>3169.8444746426217</v>
      </c>
    </row>
    <row r="6549" spans="1:9" x14ac:dyDescent="0.25">
      <c r="A6549" t="s">
        <v>69</v>
      </c>
      <c r="B6549" t="s">
        <v>59</v>
      </c>
      <c r="C6549" t="s">
        <v>80</v>
      </c>
      <c r="D6549" t="s">
        <v>11</v>
      </c>
      <c r="E6549" t="s">
        <v>7</v>
      </c>
      <c r="F6549" s="19">
        <v>0.70833333333333304</v>
      </c>
      <c r="G6549" s="25">
        <v>17</v>
      </c>
      <c r="H6549" s="19" t="str">
        <f t="shared" si="116"/>
        <v>Chesapeake Exp Bridge Away from Va Beach Summer Sunday 17</v>
      </c>
      <c r="I6549" s="15">
        <f>+ChesExp!S24</f>
        <v>2859.1824404175218</v>
      </c>
    </row>
    <row r="6550" spans="1:9" x14ac:dyDescent="0.25">
      <c r="A6550" t="s">
        <v>69</v>
      </c>
      <c r="B6550" t="s">
        <v>59</v>
      </c>
      <c r="C6550" t="s">
        <v>80</v>
      </c>
      <c r="D6550" t="s">
        <v>11</v>
      </c>
      <c r="E6550" t="s">
        <v>7</v>
      </c>
      <c r="F6550" s="19">
        <v>0.75</v>
      </c>
      <c r="G6550" s="25">
        <v>18</v>
      </c>
      <c r="H6550" s="19" t="str">
        <f t="shared" si="116"/>
        <v>Chesapeake Exp Bridge Away from Va Beach Summer Sunday 18</v>
      </c>
      <c r="I6550" s="13">
        <f>+ChesExp!S25</f>
        <v>2292.2264773561878</v>
      </c>
    </row>
    <row r="6551" spans="1:9" x14ac:dyDescent="0.25">
      <c r="A6551" t="s">
        <v>69</v>
      </c>
      <c r="B6551" t="s">
        <v>59</v>
      </c>
      <c r="C6551" t="s">
        <v>80</v>
      </c>
      <c r="D6551" t="s">
        <v>11</v>
      </c>
      <c r="E6551" t="s">
        <v>7</v>
      </c>
      <c r="F6551" s="19">
        <v>0.79166666666666696</v>
      </c>
      <c r="G6551" s="25">
        <v>19</v>
      </c>
      <c r="H6551" s="19" t="str">
        <f t="shared" si="116"/>
        <v>Chesapeake Exp Bridge Away from Va Beach Summer Sunday 19</v>
      </c>
      <c r="I6551" s="15">
        <f>+ChesExp!S26</f>
        <v>1598.0064981904327</v>
      </c>
    </row>
    <row r="6552" spans="1:9" x14ac:dyDescent="0.25">
      <c r="A6552" t="s">
        <v>69</v>
      </c>
      <c r="B6552" t="s">
        <v>59</v>
      </c>
      <c r="C6552" t="s">
        <v>80</v>
      </c>
      <c r="D6552" t="s">
        <v>11</v>
      </c>
      <c r="E6552" t="s">
        <v>7</v>
      </c>
      <c r="F6552" s="19">
        <v>0.83333333333333304</v>
      </c>
      <c r="G6552" s="25">
        <v>20</v>
      </c>
      <c r="H6552" s="19" t="str">
        <f t="shared" si="116"/>
        <v>Chesapeake Exp Bridge Away from Va Beach Summer Sunday 20</v>
      </c>
      <c r="I6552" s="13">
        <f>+ChesExp!S27</f>
        <v>1252.3982294526047</v>
      </c>
    </row>
    <row r="6553" spans="1:9" x14ac:dyDescent="0.25">
      <c r="A6553" t="s">
        <v>69</v>
      </c>
      <c r="B6553" t="s">
        <v>59</v>
      </c>
      <c r="C6553" t="s">
        <v>80</v>
      </c>
      <c r="D6553" t="s">
        <v>11</v>
      </c>
      <c r="E6553" t="s">
        <v>7</v>
      </c>
      <c r="F6553" s="19">
        <v>0.875</v>
      </c>
      <c r="G6553" s="25">
        <v>21</v>
      </c>
      <c r="H6553" s="19" t="str">
        <f t="shared" si="116"/>
        <v>Chesapeake Exp Bridge Away from Va Beach Summer Sunday 21</v>
      </c>
      <c r="I6553" s="15">
        <f>+ChesExp!S28</f>
        <v>938.65842416836279</v>
      </c>
    </row>
    <row r="6554" spans="1:9" x14ac:dyDescent="0.25">
      <c r="A6554" t="s">
        <v>69</v>
      </c>
      <c r="B6554" t="s">
        <v>59</v>
      </c>
      <c r="C6554" t="s">
        <v>80</v>
      </c>
      <c r="D6554" t="s">
        <v>11</v>
      </c>
      <c r="E6554" t="s">
        <v>7</v>
      </c>
      <c r="F6554" s="19">
        <v>0.91666666666666696</v>
      </c>
      <c r="G6554" s="25">
        <v>22</v>
      </c>
      <c r="H6554" s="19" t="str">
        <f t="shared" si="116"/>
        <v>Chesapeake Exp Bridge Away from Va Beach Summer Sunday 22</v>
      </c>
      <c r="I6554" s="13">
        <f>+ChesExp!S29</f>
        <v>573.41662506558248</v>
      </c>
    </row>
    <row r="6555" spans="1:9" ht="15.75" thickBot="1" x14ac:dyDescent="0.3">
      <c r="A6555" s="29" t="s">
        <v>69</v>
      </c>
      <c r="B6555" s="29" t="s">
        <v>59</v>
      </c>
      <c r="C6555" s="29" t="s">
        <v>80</v>
      </c>
      <c r="D6555" s="29" t="s">
        <v>11</v>
      </c>
      <c r="E6555" s="29" t="s">
        <v>7</v>
      </c>
      <c r="F6555" s="30">
        <v>0.95833333333333304</v>
      </c>
      <c r="G6555" s="31">
        <v>23</v>
      </c>
      <c r="H6555" s="32" t="str">
        <f t="shared" si="116"/>
        <v>Chesapeake Exp Bridge Away from Va Beach Summer Sunday 23</v>
      </c>
      <c r="I6555" s="17">
        <f>+ChesExp!S30</f>
        <v>372.10613842026765</v>
      </c>
    </row>
    <row r="6556" spans="1:9" x14ac:dyDescent="0.25">
      <c r="A6556" t="s">
        <v>69</v>
      </c>
      <c r="B6556" t="s">
        <v>59</v>
      </c>
      <c r="C6556" t="s">
        <v>80</v>
      </c>
      <c r="D6556" t="s">
        <v>12</v>
      </c>
      <c r="E6556" t="s">
        <v>1</v>
      </c>
      <c r="F6556" s="19">
        <v>0</v>
      </c>
      <c r="G6556" s="25">
        <v>0</v>
      </c>
      <c r="H6556" s="19" t="str">
        <f t="shared" si="116"/>
        <v>Chesapeake Exp Bridge Away from Va Beach Non-Summer Monday 0</v>
      </c>
      <c r="I6556" s="11">
        <f>+ChesExp!M32</f>
        <v>147.62930474209779</v>
      </c>
    </row>
    <row r="6557" spans="1:9" x14ac:dyDescent="0.25">
      <c r="A6557" t="s">
        <v>69</v>
      </c>
      <c r="B6557" t="s">
        <v>59</v>
      </c>
      <c r="C6557" t="s">
        <v>80</v>
      </c>
      <c r="D6557" t="s">
        <v>12</v>
      </c>
      <c r="E6557" t="s">
        <v>1</v>
      </c>
      <c r="F6557" s="19">
        <v>4.1666666666666664E-2</v>
      </c>
      <c r="G6557" s="25">
        <v>1</v>
      </c>
      <c r="H6557" s="19" t="str">
        <f t="shared" si="116"/>
        <v>Chesapeake Exp Bridge Away from Va Beach Non-Summer Monday 1</v>
      </c>
      <c r="I6557" s="14">
        <f>+ChesExp!M33</f>
        <v>74.47282681878832</v>
      </c>
    </row>
    <row r="6558" spans="1:9" x14ac:dyDescent="0.25">
      <c r="A6558" t="s">
        <v>69</v>
      </c>
      <c r="B6558" t="s">
        <v>59</v>
      </c>
      <c r="C6558" t="s">
        <v>80</v>
      </c>
      <c r="D6558" t="s">
        <v>12</v>
      </c>
      <c r="E6558" t="s">
        <v>1</v>
      </c>
      <c r="F6558" s="19">
        <v>8.3333333333333329E-2</v>
      </c>
      <c r="G6558" s="25">
        <v>2</v>
      </c>
      <c r="H6558" s="19" t="str">
        <f t="shared" si="116"/>
        <v>Chesapeake Exp Bridge Away from Va Beach Non-Summer Monday 2</v>
      </c>
      <c r="I6558" s="11">
        <f>+ChesExp!M34</f>
        <v>57.962454116413213</v>
      </c>
    </row>
    <row r="6559" spans="1:9" x14ac:dyDescent="0.25">
      <c r="A6559" t="s">
        <v>69</v>
      </c>
      <c r="B6559" t="s">
        <v>59</v>
      </c>
      <c r="C6559" t="s">
        <v>80</v>
      </c>
      <c r="D6559" t="s">
        <v>12</v>
      </c>
      <c r="E6559" t="s">
        <v>1</v>
      </c>
      <c r="F6559" s="19">
        <v>0.125</v>
      </c>
      <c r="G6559" s="25">
        <v>3</v>
      </c>
      <c r="H6559" s="19" t="str">
        <f t="shared" si="116"/>
        <v>Chesapeake Exp Bridge Away from Va Beach Non-Summer Monday 3</v>
      </c>
      <c r="I6559" s="14">
        <f>+ChesExp!M35</f>
        <v>53.421430719494779</v>
      </c>
    </row>
    <row r="6560" spans="1:9" x14ac:dyDescent="0.25">
      <c r="A6560" t="s">
        <v>69</v>
      </c>
      <c r="B6560" t="s">
        <v>59</v>
      </c>
      <c r="C6560" t="s">
        <v>80</v>
      </c>
      <c r="D6560" t="s">
        <v>12</v>
      </c>
      <c r="E6560" t="s">
        <v>1</v>
      </c>
      <c r="F6560" s="19">
        <v>0.16666666666666699</v>
      </c>
      <c r="G6560" s="25">
        <v>4</v>
      </c>
      <c r="H6560" s="19" t="str">
        <f t="shared" si="116"/>
        <v>Chesapeake Exp Bridge Away from Va Beach Non-Summer Monday 4</v>
      </c>
      <c r="I6560" s="11">
        <f>+ChesExp!M36</f>
        <v>100.65827302610907</v>
      </c>
    </row>
    <row r="6561" spans="1:9" x14ac:dyDescent="0.25">
      <c r="A6561" t="s">
        <v>69</v>
      </c>
      <c r="B6561" t="s">
        <v>59</v>
      </c>
      <c r="C6561" t="s">
        <v>80</v>
      </c>
      <c r="D6561" t="s">
        <v>12</v>
      </c>
      <c r="E6561" t="s">
        <v>1</v>
      </c>
      <c r="F6561" s="19">
        <v>0.20833333333333301</v>
      </c>
      <c r="G6561" s="25">
        <v>5</v>
      </c>
      <c r="H6561" s="19" t="str">
        <f t="shared" si="116"/>
        <v>Chesapeake Exp Bridge Away from Va Beach Non-Summer Monday 5</v>
      </c>
      <c r="I6561" s="14">
        <f>+ChesExp!M37</f>
        <v>279.01265832194298</v>
      </c>
    </row>
    <row r="6562" spans="1:9" x14ac:dyDescent="0.25">
      <c r="A6562" t="s">
        <v>69</v>
      </c>
      <c r="B6562" t="s">
        <v>59</v>
      </c>
      <c r="C6562" t="s">
        <v>80</v>
      </c>
      <c r="D6562" t="s">
        <v>12</v>
      </c>
      <c r="E6562" t="s">
        <v>1</v>
      </c>
      <c r="F6562" s="19">
        <v>0.25</v>
      </c>
      <c r="G6562" s="25">
        <v>6</v>
      </c>
      <c r="H6562" s="19" t="str">
        <f t="shared" si="116"/>
        <v>Chesapeake Exp Bridge Away from Va Beach Non-Summer Monday 6</v>
      </c>
      <c r="I6562" s="11">
        <f>+ChesExp!M38</f>
        <v>863.79386321162326</v>
      </c>
    </row>
    <row r="6563" spans="1:9" x14ac:dyDescent="0.25">
      <c r="A6563" t="s">
        <v>69</v>
      </c>
      <c r="B6563" t="s">
        <v>59</v>
      </c>
      <c r="C6563" t="s">
        <v>80</v>
      </c>
      <c r="D6563" t="s">
        <v>12</v>
      </c>
      <c r="E6563" t="s">
        <v>1</v>
      </c>
      <c r="F6563" s="19">
        <v>0.29166666666666702</v>
      </c>
      <c r="G6563" s="25">
        <v>7</v>
      </c>
      <c r="H6563" s="19" t="str">
        <f t="shared" si="116"/>
        <v>Chesapeake Exp Bridge Away from Va Beach Non-Summer Monday 7</v>
      </c>
      <c r="I6563" s="14">
        <f>+ChesExp!M39</f>
        <v>1321.2813514559673</v>
      </c>
    </row>
    <row r="6564" spans="1:9" x14ac:dyDescent="0.25">
      <c r="A6564" t="s">
        <v>69</v>
      </c>
      <c r="B6564" t="s">
        <v>59</v>
      </c>
      <c r="C6564" t="s">
        <v>80</v>
      </c>
      <c r="D6564" t="s">
        <v>12</v>
      </c>
      <c r="E6564" t="s">
        <v>1</v>
      </c>
      <c r="F6564" s="19">
        <v>0.33333333333333298</v>
      </c>
      <c r="G6564" s="25">
        <v>8</v>
      </c>
      <c r="H6564" s="19" t="str">
        <f t="shared" si="116"/>
        <v>Chesapeake Exp Bridge Away from Va Beach Non-Summer Monday 8</v>
      </c>
      <c r="I6564" s="11">
        <f>+ChesExp!M40</f>
        <v>1217.9706793527546</v>
      </c>
    </row>
    <row r="6565" spans="1:9" x14ac:dyDescent="0.25">
      <c r="A6565" t="s">
        <v>69</v>
      </c>
      <c r="B6565" t="s">
        <v>59</v>
      </c>
      <c r="C6565" t="s">
        <v>80</v>
      </c>
      <c r="D6565" t="s">
        <v>12</v>
      </c>
      <c r="E6565" t="s">
        <v>1</v>
      </c>
      <c r="F6565" s="19">
        <v>0.375</v>
      </c>
      <c r="G6565" s="25">
        <v>9</v>
      </c>
      <c r="H6565" s="19" t="str">
        <f t="shared" si="116"/>
        <v>Chesapeake Exp Bridge Away from Va Beach Non-Summer Monday 9</v>
      </c>
      <c r="I6565" s="14">
        <f>+ChesExp!M41</f>
        <v>1016.8017284426597</v>
      </c>
    </row>
    <row r="6566" spans="1:9" x14ac:dyDescent="0.25">
      <c r="A6566" t="s">
        <v>69</v>
      </c>
      <c r="B6566" t="s">
        <v>59</v>
      </c>
      <c r="C6566" t="s">
        <v>80</v>
      </c>
      <c r="D6566" t="s">
        <v>12</v>
      </c>
      <c r="E6566" t="s">
        <v>1</v>
      </c>
      <c r="F6566" s="19">
        <v>0.41666666666666702</v>
      </c>
      <c r="G6566" s="25">
        <v>10</v>
      </c>
      <c r="H6566" s="19" t="str">
        <f t="shared" si="116"/>
        <v>Chesapeake Exp Bridge Away from Va Beach Non-Summer Monday 10</v>
      </c>
      <c r="I6566" s="11">
        <f>+ChesExp!M42</f>
        <v>1131.6052801200999</v>
      </c>
    </row>
    <row r="6567" spans="1:9" x14ac:dyDescent="0.25">
      <c r="A6567" t="s">
        <v>69</v>
      </c>
      <c r="B6567" t="s">
        <v>59</v>
      </c>
      <c r="C6567" t="s">
        <v>80</v>
      </c>
      <c r="D6567" t="s">
        <v>12</v>
      </c>
      <c r="E6567" t="s">
        <v>1</v>
      </c>
      <c r="F6567" s="19">
        <v>0.45833333333333298</v>
      </c>
      <c r="G6567" s="25">
        <v>11</v>
      </c>
      <c r="H6567" s="19" t="str">
        <f t="shared" si="116"/>
        <v>Chesapeake Exp Bridge Away from Va Beach Non-Summer Monday 11</v>
      </c>
      <c r="I6567" s="14">
        <f>+ChesExp!M43</f>
        <v>1365.6386942810718</v>
      </c>
    </row>
    <row r="6568" spans="1:9" x14ac:dyDescent="0.25">
      <c r="A6568" t="s">
        <v>69</v>
      </c>
      <c r="B6568" t="s">
        <v>59</v>
      </c>
      <c r="C6568" t="s">
        <v>80</v>
      </c>
      <c r="D6568" t="s">
        <v>12</v>
      </c>
      <c r="E6568" t="s">
        <v>1</v>
      </c>
      <c r="F6568" s="19">
        <v>0.5</v>
      </c>
      <c r="G6568" s="25">
        <v>12</v>
      </c>
      <c r="H6568" s="19" t="str">
        <f t="shared" si="116"/>
        <v>Chesapeake Exp Bridge Away from Va Beach Non-Summer Monday 12</v>
      </c>
      <c r="I6568" s="11">
        <f>+ChesExp!M44</f>
        <v>1596.7627169793141</v>
      </c>
    </row>
    <row r="6569" spans="1:9" x14ac:dyDescent="0.25">
      <c r="A6569" t="s">
        <v>69</v>
      </c>
      <c r="B6569" t="s">
        <v>59</v>
      </c>
      <c r="C6569" t="s">
        <v>80</v>
      </c>
      <c r="D6569" t="s">
        <v>12</v>
      </c>
      <c r="E6569" t="s">
        <v>1</v>
      </c>
      <c r="F6569" s="19">
        <v>0.54166666666666696</v>
      </c>
      <c r="G6569" s="25">
        <v>13</v>
      </c>
      <c r="H6569" s="19" t="str">
        <f t="shared" si="116"/>
        <v>Chesapeake Exp Bridge Away from Va Beach Non-Summer Monday 13</v>
      </c>
      <c r="I6569" s="14">
        <f>+ChesExp!M45</f>
        <v>1622.285585385479</v>
      </c>
    </row>
    <row r="6570" spans="1:9" x14ac:dyDescent="0.25">
      <c r="A6570" t="s">
        <v>69</v>
      </c>
      <c r="B6570" t="s">
        <v>59</v>
      </c>
      <c r="C6570" t="s">
        <v>80</v>
      </c>
      <c r="D6570" t="s">
        <v>12</v>
      </c>
      <c r="E6570" t="s">
        <v>1</v>
      </c>
      <c r="F6570" s="19">
        <v>0.58333333333333304</v>
      </c>
      <c r="G6570" s="25">
        <v>14</v>
      </c>
      <c r="H6570" s="19" t="str">
        <f t="shared" si="116"/>
        <v>Chesapeake Exp Bridge Away from Va Beach Non-Summer Monday 14</v>
      </c>
      <c r="I6570" s="11">
        <f>+ChesExp!M46</f>
        <v>2115.4578331842231</v>
      </c>
    </row>
    <row r="6571" spans="1:9" x14ac:dyDescent="0.25">
      <c r="A6571" t="s">
        <v>69</v>
      </c>
      <c r="B6571" t="s">
        <v>59</v>
      </c>
      <c r="C6571" t="s">
        <v>80</v>
      </c>
      <c r="D6571" t="s">
        <v>12</v>
      </c>
      <c r="E6571" t="s">
        <v>1</v>
      </c>
      <c r="F6571" s="19">
        <v>0.625</v>
      </c>
      <c r="G6571" s="25">
        <v>15</v>
      </c>
      <c r="H6571" s="19" t="str">
        <f t="shared" si="116"/>
        <v>Chesapeake Exp Bridge Away from Va Beach Non-Summer Monday 15</v>
      </c>
      <c r="I6571" s="14">
        <f>+ChesExp!M47</f>
        <v>2701.7194969584461</v>
      </c>
    </row>
    <row r="6572" spans="1:9" x14ac:dyDescent="0.25">
      <c r="A6572" t="s">
        <v>69</v>
      </c>
      <c r="B6572" t="s">
        <v>59</v>
      </c>
      <c r="C6572" t="s">
        <v>80</v>
      </c>
      <c r="D6572" t="s">
        <v>12</v>
      </c>
      <c r="E6572" t="s">
        <v>1</v>
      </c>
      <c r="F6572" s="19">
        <v>0.66666666666666696</v>
      </c>
      <c r="G6572" s="25">
        <v>16</v>
      </c>
      <c r="H6572" s="19" t="str">
        <f t="shared" si="116"/>
        <v>Chesapeake Exp Bridge Away from Va Beach Non-Summer Monday 16</v>
      </c>
      <c r="I6572" s="11">
        <f>+ChesExp!M48</f>
        <v>4047.6597048991803</v>
      </c>
    </row>
    <row r="6573" spans="1:9" x14ac:dyDescent="0.25">
      <c r="A6573" t="s">
        <v>69</v>
      </c>
      <c r="B6573" t="s">
        <v>59</v>
      </c>
      <c r="C6573" t="s">
        <v>80</v>
      </c>
      <c r="D6573" t="s">
        <v>12</v>
      </c>
      <c r="E6573" t="s">
        <v>1</v>
      </c>
      <c r="F6573" s="19">
        <v>0.70833333333333304</v>
      </c>
      <c r="G6573" s="25">
        <v>17</v>
      </c>
      <c r="H6573" s="19" t="str">
        <f t="shared" si="116"/>
        <v>Chesapeake Exp Bridge Away from Va Beach Non-Summer Monday 17</v>
      </c>
      <c r="I6573" s="14">
        <f>+ChesExp!M49</f>
        <v>3688.6312834677269</v>
      </c>
    </row>
    <row r="6574" spans="1:9" x14ac:dyDescent="0.25">
      <c r="A6574" t="s">
        <v>69</v>
      </c>
      <c r="B6574" t="s">
        <v>59</v>
      </c>
      <c r="C6574" t="s">
        <v>80</v>
      </c>
      <c r="D6574" t="s">
        <v>12</v>
      </c>
      <c r="E6574" t="s">
        <v>1</v>
      </c>
      <c r="F6574" s="19">
        <v>0.75</v>
      </c>
      <c r="G6574" s="25">
        <v>18</v>
      </c>
      <c r="H6574" s="19" t="str">
        <f t="shared" si="116"/>
        <v>Chesapeake Exp Bridge Away from Va Beach Non-Summer Monday 18</v>
      </c>
      <c r="I6574" s="11">
        <f>+ChesExp!M50</f>
        <v>2428.6041517290796</v>
      </c>
    </row>
    <row r="6575" spans="1:9" x14ac:dyDescent="0.25">
      <c r="A6575" t="s">
        <v>69</v>
      </c>
      <c r="B6575" t="s">
        <v>59</v>
      </c>
      <c r="C6575" t="s">
        <v>80</v>
      </c>
      <c r="D6575" t="s">
        <v>12</v>
      </c>
      <c r="E6575" t="s">
        <v>1</v>
      </c>
      <c r="F6575" s="19">
        <v>0.79166666666666696</v>
      </c>
      <c r="G6575" s="25">
        <v>19</v>
      </c>
      <c r="H6575" s="19" t="str">
        <f t="shared" si="116"/>
        <v>Chesapeake Exp Bridge Away from Va Beach Non-Summer Monday 19</v>
      </c>
      <c r="I6575" s="14">
        <f>+ChesExp!M51</f>
        <v>1310.2809764437277</v>
      </c>
    </row>
    <row r="6576" spans="1:9" x14ac:dyDescent="0.25">
      <c r="A6576" t="s">
        <v>69</v>
      </c>
      <c r="B6576" t="s">
        <v>59</v>
      </c>
      <c r="C6576" t="s">
        <v>80</v>
      </c>
      <c r="D6576" t="s">
        <v>12</v>
      </c>
      <c r="E6576" t="s">
        <v>1</v>
      </c>
      <c r="F6576" s="19">
        <v>0.83333333333333304</v>
      </c>
      <c r="G6576" s="25">
        <v>20</v>
      </c>
      <c r="H6576" s="19" t="str">
        <f t="shared" si="116"/>
        <v>Chesapeake Exp Bridge Away from Va Beach Non-Summer Monday 20</v>
      </c>
      <c r="I6576" s="11">
        <f>+ChesExp!M52</f>
        <v>964.68644069843219</v>
      </c>
    </row>
    <row r="6577" spans="1:9" x14ac:dyDescent="0.25">
      <c r="A6577" t="s">
        <v>69</v>
      </c>
      <c r="B6577" t="s">
        <v>59</v>
      </c>
      <c r="C6577" t="s">
        <v>80</v>
      </c>
      <c r="D6577" t="s">
        <v>12</v>
      </c>
      <c r="E6577" t="s">
        <v>1</v>
      </c>
      <c r="F6577" s="19">
        <v>0.875</v>
      </c>
      <c r="G6577" s="25">
        <v>21</v>
      </c>
      <c r="H6577" s="19" t="str">
        <f t="shared" si="116"/>
        <v>Chesapeake Exp Bridge Away from Va Beach Non-Summer Monday 21</v>
      </c>
      <c r="I6577" s="14">
        <f>+ChesExp!M53</f>
        <v>756.01076090716151</v>
      </c>
    </row>
    <row r="6578" spans="1:9" x14ac:dyDescent="0.25">
      <c r="A6578" t="s">
        <v>69</v>
      </c>
      <c r="B6578" t="s">
        <v>59</v>
      </c>
      <c r="C6578" t="s">
        <v>80</v>
      </c>
      <c r="D6578" t="s">
        <v>12</v>
      </c>
      <c r="E6578" t="s">
        <v>1</v>
      </c>
      <c r="F6578" s="19">
        <v>0.91666666666666696</v>
      </c>
      <c r="G6578" s="25">
        <v>22</v>
      </c>
      <c r="H6578" s="19" t="str">
        <f t="shared" si="116"/>
        <v>Chesapeake Exp Bridge Away from Va Beach Non-Summer Monday 22</v>
      </c>
      <c r="I6578" s="11">
        <f>+ChesExp!M54</f>
        <v>429.50502634520717</v>
      </c>
    </row>
    <row r="6579" spans="1:9" ht="15.75" thickBot="1" x14ac:dyDescent="0.3">
      <c r="A6579" t="s">
        <v>69</v>
      </c>
      <c r="B6579" t="s">
        <v>59</v>
      </c>
      <c r="C6579" t="s">
        <v>80</v>
      </c>
      <c r="D6579" t="s">
        <v>12</v>
      </c>
      <c r="E6579" t="s">
        <v>1</v>
      </c>
      <c r="F6579" s="19">
        <v>0.95833333333333304</v>
      </c>
      <c r="G6579" s="25">
        <v>23</v>
      </c>
      <c r="H6579" s="19" t="str">
        <f t="shared" si="116"/>
        <v>Chesapeake Exp Bridge Away from Va Beach Non-Summer Monday 23</v>
      </c>
      <c r="I6579" s="16">
        <f>+ChesExp!M55</f>
        <v>264.80093397005811</v>
      </c>
    </row>
    <row r="6580" spans="1:9" x14ac:dyDescent="0.25">
      <c r="A6580" t="s">
        <v>69</v>
      </c>
      <c r="B6580" t="s">
        <v>59</v>
      </c>
      <c r="C6580" t="s">
        <v>80</v>
      </c>
      <c r="D6580" t="s">
        <v>12</v>
      </c>
      <c r="E6580" t="s">
        <v>2</v>
      </c>
      <c r="F6580" s="19">
        <v>0</v>
      </c>
      <c r="G6580" s="25">
        <v>0</v>
      </c>
      <c r="H6580" s="19" t="str">
        <f t="shared" si="116"/>
        <v>Chesapeake Exp Bridge Away from Va Beach Non-Summer Tuesday 0</v>
      </c>
      <c r="I6580" s="12">
        <f>+ChesExp!N32</f>
        <v>152</v>
      </c>
    </row>
    <row r="6581" spans="1:9" x14ac:dyDescent="0.25">
      <c r="A6581" t="s">
        <v>69</v>
      </c>
      <c r="B6581" t="s">
        <v>59</v>
      </c>
      <c r="C6581" t="s">
        <v>80</v>
      </c>
      <c r="D6581" t="s">
        <v>12</v>
      </c>
      <c r="E6581" t="s">
        <v>2</v>
      </c>
      <c r="F6581" s="19">
        <v>4.1666666666666664E-2</v>
      </c>
      <c r="G6581" s="25">
        <v>1</v>
      </c>
      <c r="H6581" s="19" t="str">
        <f t="shared" ref="H6581:H6644" si="117">+CONCATENATE(A6581," ",C6581," ",D6581," ",E6581," ",G6581)</f>
        <v>Chesapeake Exp Bridge Away from Va Beach Non-Summer Tuesday 1</v>
      </c>
      <c r="I6581" s="14">
        <f>+ChesExp!N33</f>
        <v>86</v>
      </c>
    </row>
    <row r="6582" spans="1:9" x14ac:dyDescent="0.25">
      <c r="A6582" t="s">
        <v>69</v>
      </c>
      <c r="B6582" t="s">
        <v>59</v>
      </c>
      <c r="C6582" t="s">
        <v>80</v>
      </c>
      <c r="D6582" t="s">
        <v>12</v>
      </c>
      <c r="E6582" t="s">
        <v>2</v>
      </c>
      <c r="F6582" s="19">
        <v>8.3333333333333329E-2</v>
      </c>
      <c r="G6582" s="25">
        <v>2</v>
      </c>
      <c r="H6582" s="19" t="str">
        <f t="shared" si="117"/>
        <v>Chesapeake Exp Bridge Away from Va Beach Non-Summer Tuesday 2</v>
      </c>
      <c r="I6582" s="12">
        <f>+ChesExp!N34</f>
        <v>57</v>
      </c>
    </row>
    <row r="6583" spans="1:9" x14ac:dyDescent="0.25">
      <c r="A6583" t="s">
        <v>69</v>
      </c>
      <c r="B6583" t="s">
        <v>59</v>
      </c>
      <c r="C6583" t="s">
        <v>80</v>
      </c>
      <c r="D6583" t="s">
        <v>12</v>
      </c>
      <c r="E6583" t="s">
        <v>2</v>
      </c>
      <c r="F6583" s="19">
        <v>0.125</v>
      </c>
      <c r="G6583" s="25">
        <v>3</v>
      </c>
      <c r="H6583" s="19" t="str">
        <f t="shared" si="117"/>
        <v>Chesapeake Exp Bridge Away from Va Beach Non-Summer Tuesday 3</v>
      </c>
      <c r="I6583" s="14">
        <f>+ChesExp!N35</f>
        <v>72</v>
      </c>
    </row>
    <row r="6584" spans="1:9" x14ac:dyDescent="0.25">
      <c r="A6584" t="s">
        <v>69</v>
      </c>
      <c r="B6584" t="s">
        <v>59</v>
      </c>
      <c r="C6584" t="s">
        <v>80</v>
      </c>
      <c r="D6584" t="s">
        <v>12</v>
      </c>
      <c r="E6584" t="s">
        <v>2</v>
      </c>
      <c r="F6584" s="19">
        <v>0.16666666666666699</v>
      </c>
      <c r="G6584" s="25">
        <v>4</v>
      </c>
      <c r="H6584" s="19" t="str">
        <f t="shared" si="117"/>
        <v>Chesapeake Exp Bridge Away from Va Beach Non-Summer Tuesday 4</v>
      </c>
      <c r="I6584" s="12">
        <f>+ChesExp!N36</f>
        <v>107</v>
      </c>
    </row>
    <row r="6585" spans="1:9" x14ac:dyDescent="0.25">
      <c r="A6585" t="s">
        <v>69</v>
      </c>
      <c r="B6585" t="s">
        <v>59</v>
      </c>
      <c r="C6585" t="s">
        <v>80</v>
      </c>
      <c r="D6585" t="s">
        <v>12</v>
      </c>
      <c r="E6585" t="s">
        <v>2</v>
      </c>
      <c r="F6585" s="19">
        <v>0.20833333333333301</v>
      </c>
      <c r="G6585" s="25">
        <v>5</v>
      </c>
      <c r="H6585" s="19" t="str">
        <f t="shared" si="117"/>
        <v>Chesapeake Exp Bridge Away from Va Beach Non-Summer Tuesday 5</v>
      </c>
      <c r="I6585" s="14">
        <f>+ChesExp!N37</f>
        <v>305</v>
      </c>
    </row>
    <row r="6586" spans="1:9" x14ac:dyDescent="0.25">
      <c r="A6586" t="s">
        <v>69</v>
      </c>
      <c r="B6586" t="s">
        <v>59</v>
      </c>
      <c r="C6586" t="s">
        <v>80</v>
      </c>
      <c r="D6586" t="s">
        <v>12</v>
      </c>
      <c r="E6586" t="s">
        <v>2</v>
      </c>
      <c r="F6586" s="19">
        <v>0.25</v>
      </c>
      <c r="G6586" s="25">
        <v>6</v>
      </c>
      <c r="H6586" s="19" t="str">
        <f t="shared" si="117"/>
        <v>Chesapeake Exp Bridge Away from Va Beach Non-Summer Tuesday 6</v>
      </c>
      <c r="I6586" s="12">
        <f>+ChesExp!N38</f>
        <v>1030</v>
      </c>
    </row>
    <row r="6587" spans="1:9" x14ac:dyDescent="0.25">
      <c r="A6587" t="s">
        <v>69</v>
      </c>
      <c r="B6587" t="s">
        <v>59</v>
      </c>
      <c r="C6587" t="s">
        <v>80</v>
      </c>
      <c r="D6587" t="s">
        <v>12</v>
      </c>
      <c r="E6587" t="s">
        <v>2</v>
      </c>
      <c r="F6587" s="19">
        <v>0.29166666666666702</v>
      </c>
      <c r="G6587" s="25">
        <v>7</v>
      </c>
      <c r="H6587" s="19" t="str">
        <f t="shared" si="117"/>
        <v>Chesapeake Exp Bridge Away from Va Beach Non-Summer Tuesday 7</v>
      </c>
      <c r="I6587" s="14">
        <f>+ChesExp!N39</f>
        <v>1391</v>
      </c>
    </row>
    <row r="6588" spans="1:9" x14ac:dyDescent="0.25">
      <c r="A6588" t="s">
        <v>69</v>
      </c>
      <c r="B6588" t="s">
        <v>59</v>
      </c>
      <c r="C6588" t="s">
        <v>80</v>
      </c>
      <c r="D6588" t="s">
        <v>12</v>
      </c>
      <c r="E6588" t="s">
        <v>2</v>
      </c>
      <c r="F6588" s="19">
        <v>0.33333333333333298</v>
      </c>
      <c r="G6588" s="25">
        <v>8</v>
      </c>
      <c r="H6588" s="19" t="str">
        <f t="shared" si="117"/>
        <v>Chesapeake Exp Bridge Away from Va Beach Non-Summer Tuesday 8</v>
      </c>
      <c r="I6588" s="12">
        <f>+ChesExp!N40</f>
        <v>1290</v>
      </c>
    </row>
    <row r="6589" spans="1:9" x14ac:dyDescent="0.25">
      <c r="A6589" t="s">
        <v>69</v>
      </c>
      <c r="B6589" t="s">
        <v>59</v>
      </c>
      <c r="C6589" t="s">
        <v>80</v>
      </c>
      <c r="D6589" t="s">
        <v>12</v>
      </c>
      <c r="E6589" t="s">
        <v>2</v>
      </c>
      <c r="F6589" s="19">
        <v>0.375</v>
      </c>
      <c r="G6589" s="25">
        <v>9</v>
      </c>
      <c r="H6589" s="19" t="str">
        <f t="shared" si="117"/>
        <v>Chesapeake Exp Bridge Away from Va Beach Non-Summer Tuesday 9</v>
      </c>
      <c r="I6589" s="14">
        <f>+ChesExp!N41</f>
        <v>1055</v>
      </c>
    </row>
    <row r="6590" spans="1:9" x14ac:dyDescent="0.25">
      <c r="A6590" t="s">
        <v>69</v>
      </c>
      <c r="B6590" t="s">
        <v>59</v>
      </c>
      <c r="C6590" t="s">
        <v>80</v>
      </c>
      <c r="D6590" t="s">
        <v>12</v>
      </c>
      <c r="E6590" t="s">
        <v>2</v>
      </c>
      <c r="F6590" s="19">
        <v>0.41666666666666702</v>
      </c>
      <c r="G6590" s="25">
        <v>10</v>
      </c>
      <c r="H6590" s="19" t="str">
        <f t="shared" si="117"/>
        <v>Chesapeake Exp Bridge Away from Va Beach Non-Summer Tuesday 10</v>
      </c>
      <c r="I6590" s="12">
        <f>+ChesExp!N42</f>
        <v>1229</v>
      </c>
    </row>
    <row r="6591" spans="1:9" x14ac:dyDescent="0.25">
      <c r="A6591" t="s">
        <v>69</v>
      </c>
      <c r="B6591" t="s">
        <v>59</v>
      </c>
      <c r="C6591" t="s">
        <v>80</v>
      </c>
      <c r="D6591" t="s">
        <v>12</v>
      </c>
      <c r="E6591" t="s">
        <v>2</v>
      </c>
      <c r="F6591" s="19">
        <v>0.45833333333333298</v>
      </c>
      <c r="G6591" s="25">
        <v>11</v>
      </c>
      <c r="H6591" s="19" t="str">
        <f t="shared" si="117"/>
        <v>Chesapeake Exp Bridge Away from Va Beach Non-Summer Tuesday 11</v>
      </c>
      <c r="I6591" s="14">
        <f>+ChesExp!N43</f>
        <v>1408</v>
      </c>
    </row>
    <row r="6592" spans="1:9" x14ac:dyDescent="0.25">
      <c r="A6592" t="s">
        <v>69</v>
      </c>
      <c r="B6592" t="s">
        <v>59</v>
      </c>
      <c r="C6592" t="s">
        <v>80</v>
      </c>
      <c r="D6592" t="s">
        <v>12</v>
      </c>
      <c r="E6592" t="s">
        <v>2</v>
      </c>
      <c r="F6592" s="19">
        <v>0.5</v>
      </c>
      <c r="G6592" s="25">
        <v>12</v>
      </c>
      <c r="H6592" s="19" t="str">
        <f t="shared" si="117"/>
        <v>Chesapeake Exp Bridge Away from Va Beach Non-Summer Tuesday 12</v>
      </c>
      <c r="I6592" s="12">
        <f>+ChesExp!N44</f>
        <v>1641</v>
      </c>
    </row>
    <row r="6593" spans="1:9" x14ac:dyDescent="0.25">
      <c r="A6593" t="s">
        <v>69</v>
      </c>
      <c r="B6593" t="s">
        <v>59</v>
      </c>
      <c r="C6593" t="s">
        <v>80</v>
      </c>
      <c r="D6593" t="s">
        <v>12</v>
      </c>
      <c r="E6593" t="s">
        <v>2</v>
      </c>
      <c r="F6593" s="19">
        <v>0.54166666666666696</v>
      </c>
      <c r="G6593" s="25">
        <v>13</v>
      </c>
      <c r="H6593" s="19" t="str">
        <f t="shared" si="117"/>
        <v>Chesapeake Exp Bridge Away from Va Beach Non-Summer Tuesday 13</v>
      </c>
      <c r="I6593" s="14">
        <f>+ChesExp!N45</f>
        <v>1735</v>
      </c>
    </row>
    <row r="6594" spans="1:9" x14ac:dyDescent="0.25">
      <c r="A6594" t="s">
        <v>69</v>
      </c>
      <c r="B6594" t="s">
        <v>59</v>
      </c>
      <c r="C6594" t="s">
        <v>80</v>
      </c>
      <c r="D6594" t="s">
        <v>12</v>
      </c>
      <c r="E6594" t="s">
        <v>2</v>
      </c>
      <c r="F6594" s="19">
        <v>0.58333333333333304</v>
      </c>
      <c r="G6594" s="25">
        <v>14</v>
      </c>
      <c r="H6594" s="19" t="str">
        <f t="shared" si="117"/>
        <v>Chesapeake Exp Bridge Away from Va Beach Non-Summer Tuesday 14</v>
      </c>
      <c r="I6594" s="12">
        <f>+ChesExp!N46</f>
        <v>2180</v>
      </c>
    </row>
    <row r="6595" spans="1:9" x14ac:dyDescent="0.25">
      <c r="A6595" t="s">
        <v>69</v>
      </c>
      <c r="B6595" t="s">
        <v>59</v>
      </c>
      <c r="C6595" t="s">
        <v>80</v>
      </c>
      <c r="D6595" t="s">
        <v>12</v>
      </c>
      <c r="E6595" t="s">
        <v>2</v>
      </c>
      <c r="F6595" s="19">
        <v>0.625</v>
      </c>
      <c r="G6595" s="25">
        <v>15</v>
      </c>
      <c r="H6595" s="19" t="str">
        <f t="shared" si="117"/>
        <v>Chesapeake Exp Bridge Away from Va Beach Non-Summer Tuesday 15</v>
      </c>
      <c r="I6595" s="14">
        <f>+ChesExp!N47</f>
        <v>3315</v>
      </c>
    </row>
    <row r="6596" spans="1:9" x14ac:dyDescent="0.25">
      <c r="A6596" t="s">
        <v>69</v>
      </c>
      <c r="B6596" t="s">
        <v>59</v>
      </c>
      <c r="C6596" t="s">
        <v>80</v>
      </c>
      <c r="D6596" t="s">
        <v>12</v>
      </c>
      <c r="E6596" t="s">
        <v>2</v>
      </c>
      <c r="F6596" s="19">
        <v>0.66666666666666696</v>
      </c>
      <c r="G6596" s="25">
        <v>16</v>
      </c>
      <c r="H6596" s="19" t="str">
        <f t="shared" si="117"/>
        <v>Chesapeake Exp Bridge Away from Va Beach Non-Summer Tuesday 16</v>
      </c>
      <c r="I6596" s="12">
        <f>+ChesExp!N48</f>
        <v>4220</v>
      </c>
    </row>
    <row r="6597" spans="1:9" x14ac:dyDescent="0.25">
      <c r="A6597" t="s">
        <v>69</v>
      </c>
      <c r="B6597" t="s">
        <v>59</v>
      </c>
      <c r="C6597" t="s">
        <v>80</v>
      </c>
      <c r="D6597" t="s">
        <v>12</v>
      </c>
      <c r="E6597" t="s">
        <v>2</v>
      </c>
      <c r="F6597" s="19">
        <v>0.70833333333333304</v>
      </c>
      <c r="G6597" s="25">
        <v>17</v>
      </c>
      <c r="H6597" s="19" t="str">
        <f t="shared" si="117"/>
        <v>Chesapeake Exp Bridge Away from Va Beach Non-Summer Tuesday 17</v>
      </c>
      <c r="I6597" s="14">
        <f>+ChesExp!N49</f>
        <v>3917</v>
      </c>
    </row>
    <row r="6598" spans="1:9" x14ac:dyDescent="0.25">
      <c r="A6598" t="s">
        <v>69</v>
      </c>
      <c r="B6598" t="s">
        <v>59</v>
      </c>
      <c r="C6598" t="s">
        <v>80</v>
      </c>
      <c r="D6598" t="s">
        <v>12</v>
      </c>
      <c r="E6598" t="s">
        <v>2</v>
      </c>
      <c r="F6598" s="19">
        <v>0.75</v>
      </c>
      <c r="G6598" s="25">
        <v>18</v>
      </c>
      <c r="H6598" s="19" t="str">
        <f t="shared" si="117"/>
        <v>Chesapeake Exp Bridge Away from Va Beach Non-Summer Tuesday 18</v>
      </c>
      <c r="I6598" s="12">
        <f>+ChesExp!N50</f>
        <v>2278</v>
      </c>
    </row>
    <row r="6599" spans="1:9" x14ac:dyDescent="0.25">
      <c r="A6599" t="s">
        <v>69</v>
      </c>
      <c r="B6599" t="s">
        <v>59</v>
      </c>
      <c r="C6599" t="s">
        <v>80</v>
      </c>
      <c r="D6599" t="s">
        <v>12</v>
      </c>
      <c r="E6599" t="s">
        <v>2</v>
      </c>
      <c r="F6599" s="19">
        <v>0.79166666666666696</v>
      </c>
      <c r="G6599" s="25">
        <v>19</v>
      </c>
      <c r="H6599" s="19" t="str">
        <f t="shared" si="117"/>
        <v>Chesapeake Exp Bridge Away from Va Beach Non-Summer Tuesday 19</v>
      </c>
      <c r="I6599" s="14">
        <f>+ChesExp!N51</f>
        <v>1285</v>
      </c>
    </row>
    <row r="6600" spans="1:9" x14ac:dyDescent="0.25">
      <c r="A6600" t="s">
        <v>69</v>
      </c>
      <c r="B6600" t="s">
        <v>59</v>
      </c>
      <c r="C6600" t="s">
        <v>80</v>
      </c>
      <c r="D6600" t="s">
        <v>12</v>
      </c>
      <c r="E6600" t="s">
        <v>2</v>
      </c>
      <c r="F6600" s="19">
        <v>0.83333333333333304</v>
      </c>
      <c r="G6600" s="25">
        <v>20</v>
      </c>
      <c r="H6600" s="19" t="str">
        <f t="shared" si="117"/>
        <v>Chesapeake Exp Bridge Away from Va Beach Non-Summer Tuesday 20</v>
      </c>
      <c r="I6600" s="12">
        <f>+ChesExp!N52</f>
        <v>1051</v>
      </c>
    </row>
    <row r="6601" spans="1:9" x14ac:dyDescent="0.25">
      <c r="A6601" t="s">
        <v>69</v>
      </c>
      <c r="B6601" t="s">
        <v>59</v>
      </c>
      <c r="C6601" t="s">
        <v>80</v>
      </c>
      <c r="D6601" t="s">
        <v>12</v>
      </c>
      <c r="E6601" t="s">
        <v>2</v>
      </c>
      <c r="F6601" s="19">
        <v>0.875</v>
      </c>
      <c r="G6601" s="25">
        <v>21</v>
      </c>
      <c r="H6601" s="19" t="str">
        <f t="shared" si="117"/>
        <v>Chesapeake Exp Bridge Away from Va Beach Non-Summer Tuesday 21</v>
      </c>
      <c r="I6601" s="14">
        <f>+ChesExp!N53</f>
        <v>806</v>
      </c>
    </row>
    <row r="6602" spans="1:9" x14ac:dyDescent="0.25">
      <c r="A6602" t="s">
        <v>69</v>
      </c>
      <c r="B6602" t="s">
        <v>59</v>
      </c>
      <c r="C6602" t="s">
        <v>80</v>
      </c>
      <c r="D6602" t="s">
        <v>12</v>
      </c>
      <c r="E6602" t="s">
        <v>2</v>
      </c>
      <c r="F6602" s="19">
        <v>0.91666666666666696</v>
      </c>
      <c r="G6602" s="25">
        <v>22</v>
      </c>
      <c r="H6602" s="19" t="str">
        <f t="shared" si="117"/>
        <v>Chesapeake Exp Bridge Away from Va Beach Non-Summer Tuesday 22</v>
      </c>
      <c r="I6602" s="12">
        <f>+ChesExp!N54</f>
        <v>418</v>
      </c>
    </row>
    <row r="6603" spans="1:9" ht="15.75" thickBot="1" x14ac:dyDescent="0.3">
      <c r="A6603" t="s">
        <v>69</v>
      </c>
      <c r="B6603" t="s">
        <v>59</v>
      </c>
      <c r="C6603" t="s">
        <v>80</v>
      </c>
      <c r="D6603" t="s">
        <v>12</v>
      </c>
      <c r="E6603" t="s">
        <v>2</v>
      </c>
      <c r="F6603" s="19">
        <v>0.95833333333333304</v>
      </c>
      <c r="G6603" s="25">
        <v>23</v>
      </c>
      <c r="H6603" s="19" t="str">
        <f t="shared" si="117"/>
        <v>Chesapeake Exp Bridge Away from Va Beach Non-Summer Tuesday 23</v>
      </c>
      <c r="I6603" s="16">
        <f>+ChesExp!N55</f>
        <v>230</v>
      </c>
    </row>
    <row r="6604" spans="1:9" x14ac:dyDescent="0.25">
      <c r="A6604" t="s">
        <v>69</v>
      </c>
      <c r="B6604" t="s">
        <v>59</v>
      </c>
      <c r="C6604" t="s">
        <v>80</v>
      </c>
      <c r="D6604" t="s">
        <v>12</v>
      </c>
      <c r="E6604" t="s">
        <v>3</v>
      </c>
      <c r="F6604" s="19">
        <v>0</v>
      </c>
      <c r="G6604" s="25">
        <v>0</v>
      </c>
      <c r="H6604" s="19" t="str">
        <f t="shared" si="117"/>
        <v>Chesapeake Exp Bridge Away from Va Beach Non-Summer Wednesday 0</v>
      </c>
      <c r="I6604" s="11">
        <f>+ChesExp!O32</f>
        <v>142</v>
      </c>
    </row>
    <row r="6605" spans="1:9" x14ac:dyDescent="0.25">
      <c r="A6605" t="s">
        <v>69</v>
      </c>
      <c r="B6605" t="s">
        <v>59</v>
      </c>
      <c r="C6605" t="s">
        <v>80</v>
      </c>
      <c r="D6605" t="s">
        <v>12</v>
      </c>
      <c r="E6605" t="s">
        <v>3</v>
      </c>
      <c r="F6605" s="19">
        <v>4.1666666666666664E-2</v>
      </c>
      <c r="G6605" s="25">
        <v>1</v>
      </c>
      <c r="H6605" s="19" t="str">
        <f t="shared" si="117"/>
        <v>Chesapeake Exp Bridge Away from Va Beach Non-Summer Wednesday 1</v>
      </c>
      <c r="I6605" s="14">
        <f>+ChesExp!O33</f>
        <v>73</v>
      </c>
    </row>
    <row r="6606" spans="1:9" x14ac:dyDescent="0.25">
      <c r="A6606" t="s">
        <v>69</v>
      </c>
      <c r="B6606" t="s">
        <v>59</v>
      </c>
      <c r="C6606" t="s">
        <v>80</v>
      </c>
      <c r="D6606" t="s">
        <v>12</v>
      </c>
      <c r="E6606" t="s">
        <v>3</v>
      </c>
      <c r="F6606" s="19">
        <v>8.3333333333333329E-2</v>
      </c>
      <c r="G6606" s="25">
        <v>2</v>
      </c>
      <c r="H6606" s="19" t="str">
        <f t="shared" si="117"/>
        <v>Chesapeake Exp Bridge Away from Va Beach Non-Summer Wednesday 2</v>
      </c>
      <c r="I6606" s="11">
        <f>+ChesExp!O34</f>
        <v>60</v>
      </c>
    </row>
    <row r="6607" spans="1:9" x14ac:dyDescent="0.25">
      <c r="A6607" t="s">
        <v>69</v>
      </c>
      <c r="B6607" t="s">
        <v>59</v>
      </c>
      <c r="C6607" t="s">
        <v>80</v>
      </c>
      <c r="D6607" t="s">
        <v>12</v>
      </c>
      <c r="E6607" t="s">
        <v>3</v>
      </c>
      <c r="F6607" s="19">
        <v>0.125</v>
      </c>
      <c r="G6607" s="25">
        <v>3</v>
      </c>
      <c r="H6607" s="19" t="str">
        <f t="shared" si="117"/>
        <v>Chesapeake Exp Bridge Away from Va Beach Non-Summer Wednesday 3</v>
      </c>
      <c r="I6607" s="14">
        <f>+ChesExp!O35</f>
        <v>56</v>
      </c>
    </row>
    <row r="6608" spans="1:9" x14ac:dyDescent="0.25">
      <c r="A6608" t="s">
        <v>69</v>
      </c>
      <c r="B6608" t="s">
        <v>59</v>
      </c>
      <c r="C6608" t="s">
        <v>80</v>
      </c>
      <c r="D6608" t="s">
        <v>12</v>
      </c>
      <c r="E6608" t="s">
        <v>3</v>
      </c>
      <c r="F6608" s="19">
        <v>0.16666666666666699</v>
      </c>
      <c r="G6608" s="25">
        <v>4</v>
      </c>
      <c r="H6608" s="19" t="str">
        <f t="shared" si="117"/>
        <v>Chesapeake Exp Bridge Away from Va Beach Non-Summer Wednesday 4</v>
      </c>
      <c r="I6608" s="11">
        <f>+ChesExp!O36</f>
        <v>94</v>
      </c>
    </row>
    <row r="6609" spans="1:9" x14ac:dyDescent="0.25">
      <c r="A6609" t="s">
        <v>69</v>
      </c>
      <c r="B6609" t="s">
        <v>59</v>
      </c>
      <c r="C6609" t="s">
        <v>80</v>
      </c>
      <c r="D6609" t="s">
        <v>12</v>
      </c>
      <c r="E6609" t="s">
        <v>3</v>
      </c>
      <c r="F6609" s="19">
        <v>0.20833333333333301</v>
      </c>
      <c r="G6609" s="25">
        <v>5</v>
      </c>
      <c r="H6609" s="19" t="str">
        <f t="shared" si="117"/>
        <v>Chesapeake Exp Bridge Away from Va Beach Non-Summer Wednesday 5</v>
      </c>
      <c r="I6609" s="14">
        <f>+ChesExp!O37</f>
        <v>313</v>
      </c>
    </row>
    <row r="6610" spans="1:9" x14ac:dyDescent="0.25">
      <c r="A6610" t="s">
        <v>69</v>
      </c>
      <c r="B6610" t="s">
        <v>59</v>
      </c>
      <c r="C6610" t="s">
        <v>80</v>
      </c>
      <c r="D6610" t="s">
        <v>12</v>
      </c>
      <c r="E6610" t="s">
        <v>3</v>
      </c>
      <c r="F6610" s="19">
        <v>0.25</v>
      </c>
      <c r="G6610" s="25">
        <v>6</v>
      </c>
      <c r="H6610" s="19" t="str">
        <f t="shared" si="117"/>
        <v>Chesapeake Exp Bridge Away from Va Beach Non-Summer Wednesday 6</v>
      </c>
      <c r="I6610" s="11">
        <f>+ChesExp!O38</f>
        <v>938</v>
      </c>
    </row>
    <row r="6611" spans="1:9" x14ac:dyDescent="0.25">
      <c r="A6611" t="s">
        <v>69</v>
      </c>
      <c r="B6611" t="s">
        <v>59</v>
      </c>
      <c r="C6611" t="s">
        <v>80</v>
      </c>
      <c r="D6611" t="s">
        <v>12</v>
      </c>
      <c r="E6611" t="s">
        <v>3</v>
      </c>
      <c r="F6611" s="19">
        <v>0.29166666666666702</v>
      </c>
      <c r="G6611" s="25">
        <v>7</v>
      </c>
      <c r="H6611" s="19" t="str">
        <f t="shared" si="117"/>
        <v>Chesapeake Exp Bridge Away from Va Beach Non-Summer Wednesday 7</v>
      </c>
      <c r="I6611" s="14">
        <f>+ChesExp!O39</f>
        <v>1436</v>
      </c>
    </row>
    <row r="6612" spans="1:9" x14ac:dyDescent="0.25">
      <c r="A6612" t="s">
        <v>69</v>
      </c>
      <c r="B6612" t="s">
        <v>59</v>
      </c>
      <c r="C6612" t="s">
        <v>80</v>
      </c>
      <c r="D6612" t="s">
        <v>12</v>
      </c>
      <c r="E6612" t="s">
        <v>3</v>
      </c>
      <c r="F6612" s="19">
        <v>0.33333333333333298</v>
      </c>
      <c r="G6612" s="25">
        <v>8</v>
      </c>
      <c r="H6612" s="19" t="str">
        <f t="shared" si="117"/>
        <v>Chesapeake Exp Bridge Away from Va Beach Non-Summer Wednesday 8</v>
      </c>
      <c r="I6612" s="11">
        <f>+ChesExp!O40</f>
        <v>1336</v>
      </c>
    </row>
    <row r="6613" spans="1:9" x14ac:dyDescent="0.25">
      <c r="A6613" t="s">
        <v>69</v>
      </c>
      <c r="B6613" t="s">
        <v>59</v>
      </c>
      <c r="C6613" t="s">
        <v>80</v>
      </c>
      <c r="D6613" t="s">
        <v>12</v>
      </c>
      <c r="E6613" t="s">
        <v>3</v>
      </c>
      <c r="F6613" s="19">
        <v>0.375</v>
      </c>
      <c r="G6613" s="25">
        <v>9</v>
      </c>
      <c r="H6613" s="19" t="str">
        <f t="shared" si="117"/>
        <v>Chesapeake Exp Bridge Away from Va Beach Non-Summer Wednesday 9</v>
      </c>
      <c r="I6613" s="14">
        <f>+ChesExp!O41</f>
        <v>1129</v>
      </c>
    </row>
    <row r="6614" spans="1:9" x14ac:dyDescent="0.25">
      <c r="A6614" t="s">
        <v>69</v>
      </c>
      <c r="B6614" t="s">
        <v>59</v>
      </c>
      <c r="C6614" t="s">
        <v>80</v>
      </c>
      <c r="D6614" t="s">
        <v>12</v>
      </c>
      <c r="E6614" t="s">
        <v>3</v>
      </c>
      <c r="F6614" s="19">
        <v>0.41666666666666702</v>
      </c>
      <c r="G6614" s="25">
        <v>10</v>
      </c>
      <c r="H6614" s="19" t="str">
        <f t="shared" si="117"/>
        <v>Chesapeake Exp Bridge Away from Va Beach Non-Summer Wednesday 10</v>
      </c>
      <c r="I6614" s="11">
        <f>+ChesExp!O42</f>
        <v>1137</v>
      </c>
    </row>
    <row r="6615" spans="1:9" x14ac:dyDescent="0.25">
      <c r="A6615" t="s">
        <v>69</v>
      </c>
      <c r="B6615" t="s">
        <v>59</v>
      </c>
      <c r="C6615" t="s">
        <v>80</v>
      </c>
      <c r="D6615" t="s">
        <v>12</v>
      </c>
      <c r="E6615" t="s">
        <v>3</v>
      </c>
      <c r="F6615" s="19">
        <v>0.45833333333333298</v>
      </c>
      <c r="G6615" s="25">
        <v>11</v>
      </c>
      <c r="H6615" s="19" t="str">
        <f t="shared" si="117"/>
        <v>Chesapeake Exp Bridge Away from Va Beach Non-Summer Wednesday 11</v>
      </c>
      <c r="I6615" s="14">
        <f>+ChesExp!O43</f>
        <v>1329</v>
      </c>
    </row>
    <row r="6616" spans="1:9" x14ac:dyDescent="0.25">
      <c r="A6616" t="s">
        <v>69</v>
      </c>
      <c r="B6616" t="s">
        <v>59</v>
      </c>
      <c r="C6616" t="s">
        <v>80</v>
      </c>
      <c r="D6616" t="s">
        <v>12</v>
      </c>
      <c r="E6616" t="s">
        <v>3</v>
      </c>
      <c r="F6616" s="19">
        <v>0.5</v>
      </c>
      <c r="G6616" s="25">
        <v>12</v>
      </c>
      <c r="H6616" s="19" t="str">
        <f t="shared" si="117"/>
        <v>Chesapeake Exp Bridge Away from Va Beach Non-Summer Wednesday 12</v>
      </c>
      <c r="I6616" s="11">
        <f>+ChesExp!O44</f>
        <v>1598</v>
      </c>
    </row>
    <row r="6617" spans="1:9" x14ac:dyDescent="0.25">
      <c r="A6617" t="s">
        <v>69</v>
      </c>
      <c r="B6617" t="s">
        <v>59</v>
      </c>
      <c r="C6617" t="s">
        <v>80</v>
      </c>
      <c r="D6617" t="s">
        <v>12</v>
      </c>
      <c r="E6617" t="s">
        <v>3</v>
      </c>
      <c r="F6617" s="19">
        <v>0.54166666666666696</v>
      </c>
      <c r="G6617" s="25">
        <v>13</v>
      </c>
      <c r="H6617" s="19" t="str">
        <f t="shared" si="117"/>
        <v>Chesapeake Exp Bridge Away from Va Beach Non-Summer Wednesday 13</v>
      </c>
      <c r="I6617" s="14">
        <f>+ChesExp!O45</f>
        <v>1577</v>
      </c>
    </row>
    <row r="6618" spans="1:9" x14ac:dyDescent="0.25">
      <c r="A6618" t="s">
        <v>69</v>
      </c>
      <c r="B6618" t="s">
        <v>59</v>
      </c>
      <c r="C6618" t="s">
        <v>80</v>
      </c>
      <c r="D6618" t="s">
        <v>12</v>
      </c>
      <c r="E6618" t="s">
        <v>3</v>
      </c>
      <c r="F6618" s="19">
        <v>0.58333333333333304</v>
      </c>
      <c r="G6618" s="25">
        <v>14</v>
      </c>
      <c r="H6618" s="19" t="str">
        <f t="shared" si="117"/>
        <v>Chesapeake Exp Bridge Away from Va Beach Non-Summer Wednesday 14</v>
      </c>
      <c r="I6618" s="11">
        <f>+ChesExp!O46</f>
        <v>2228</v>
      </c>
    </row>
    <row r="6619" spans="1:9" x14ac:dyDescent="0.25">
      <c r="A6619" t="s">
        <v>69</v>
      </c>
      <c r="B6619" t="s">
        <v>59</v>
      </c>
      <c r="C6619" t="s">
        <v>80</v>
      </c>
      <c r="D6619" t="s">
        <v>12</v>
      </c>
      <c r="E6619" t="s">
        <v>3</v>
      </c>
      <c r="F6619" s="19">
        <v>0.625</v>
      </c>
      <c r="G6619" s="25">
        <v>15</v>
      </c>
      <c r="H6619" s="19" t="str">
        <f t="shared" si="117"/>
        <v>Chesapeake Exp Bridge Away from Va Beach Non-Summer Wednesday 15</v>
      </c>
      <c r="I6619" s="14">
        <f>+ChesExp!O47</f>
        <v>3152</v>
      </c>
    </row>
    <row r="6620" spans="1:9" x14ac:dyDescent="0.25">
      <c r="A6620" t="s">
        <v>69</v>
      </c>
      <c r="B6620" t="s">
        <v>59</v>
      </c>
      <c r="C6620" t="s">
        <v>80</v>
      </c>
      <c r="D6620" t="s">
        <v>12</v>
      </c>
      <c r="E6620" t="s">
        <v>3</v>
      </c>
      <c r="F6620" s="19">
        <v>0.66666666666666696</v>
      </c>
      <c r="G6620" s="25">
        <v>16</v>
      </c>
      <c r="H6620" s="19" t="str">
        <f t="shared" si="117"/>
        <v>Chesapeake Exp Bridge Away from Va Beach Non-Summer Wednesday 16</v>
      </c>
      <c r="I6620" s="11">
        <f>+ChesExp!O48</f>
        <v>3947</v>
      </c>
    </row>
    <row r="6621" spans="1:9" x14ac:dyDescent="0.25">
      <c r="A6621" t="s">
        <v>69</v>
      </c>
      <c r="B6621" t="s">
        <v>59</v>
      </c>
      <c r="C6621" t="s">
        <v>80</v>
      </c>
      <c r="D6621" t="s">
        <v>12</v>
      </c>
      <c r="E6621" t="s">
        <v>3</v>
      </c>
      <c r="F6621" s="19">
        <v>0.70833333333333304</v>
      </c>
      <c r="G6621" s="25">
        <v>17</v>
      </c>
      <c r="H6621" s="19" t="str">
        <f t="shared" si="117"/>
        <v>Chesapeake Exp Bridge Away from Va Beach Non-Summer Wednesday 17</v>
      </c>
      <c r="I6621" s="14">
        <f>+ChesExp!O49</f>
        <v>3626</v>
      </c>
    </row>
    <row r="6622" spans="1:9" x14ac:dyDescent="0.25">
      <c r="A6622" t="s">
        <v>69</v>
      </c>
      <c r="B6622" t="s">
        <v>59</v>
      </c>
      <c r="C6622" t="s">
        <v>80</v>
      </c>
      <c r="D6622" t="s">
        <v>12</v>
      </c>
      <c r="E6622" t="s">
        <v>3</v>
      </c>
      <c r="F6622" s="19">
        <v>0.75</v>
      </c>
      <c r="G6622" s="25">
        <v>18</v>
      </c>
      <c r="H6622" s="19" t="str">
        <f t="shared" si="117"/>
        <v>Chesapeake Exp Bridge Away from Va Beach Non-Summer Wednesday 18</v>
      </c>
      <c r="I6622" s="11">
        <f>+ChesExp!O50</f>
        <v>2768</v>
      </c>
    </row>
    <row r="6623" spans="1:9" x14ac:dyDescent="0.25">
      <c r="A6623" t="s">
        <v>69</v>
      </c>
      <c r="B6623" t="s">
        <v>59</v>
      </c>
      <c r="C6623" t="s">
        <v>80</v>
      </c>
      <c r="D6623" t="s">
        <v>12</v>
      </c>
      <c r="E6623" t="s">
        <v>3</v>
      </c>
      <c r="F6623" s="19">
        <v>0.79166666666666696</v>
      </c>
      <c r="G6623" s="25">
        <v>19</v>
      </c>
      <c r="H6623" s="19" t="str">
        <f t="shared" si="117"/>
        <v>Chesapeake Exp Bridge Away from Va Beach Non-Summer Wednesday 19</v>
      </c>
      <c r="I6623" s="14">
        <f>+ChesExp!O51</f>
        <v>1543</v>
      </c>
    </row>
    <row r="6624" spans="1:9" x14ac:dyDescent="0.25">
      <c r="A6624" t="s">
        <v>69</v>
      </c>
      <c r="B6624" t="s">
        <v>59</v>
      </c>
      <c r="C6624" t="s">
        <v>80</v>
      </c>
      <c r="D6624" t="s">
        <v>12</v>
      </c>
      <c r="E6624" t="s">
        <v>3</v>
      </c>
      <c r="F6624" s="19">
        <v>0.83333333333333304</v>
      </c>
      <c r="G6624" s="25">
        <v>20</v>
      </c>
      <c r="H6624" s="19" t="str">
        <f t="shared" si="117"/>
        <v>Chesapeake Exp Bridge Away from Va Beach Non-Summer Wednesday 20</v>
      </c>
      <c r="I6624" s="11">
        <f>+ChesExp!O52</f>
        <v>1177</v>
      </c>
    </row>
    <row r="6625" spans="1:9" x14ac:dyDescent="0.25">
      <c r="A6625" t="s">
        <v>69</v>
      </c>
      <c r="B6625" t="s">
        <v>59</v>
      </c>
      <c r="C6625" t="s">
        <v>80</v>
      </c>
      <c r="D6625" t="s">
        <v>12</v>
      </c>
      <c r="E6625" t="s">
        <v>3</v>
      </c>
      <c r="F6625" s="19">
        <v>0.875</v>
      </c>
      <c r="G6625" s="25">
        <v>21</v>
      </c>
      <c r="H6625" s="19" t="str">
        <f t="shared" si="117"/>
        <v>Chesapeake Exp Bridge Away from Va Beach Non-Summer Wednesday 21</v>
      </c>
      <c r="I6625" s="14">
        <f>+ChesExp!O53</f>
        <v>879</v>
      </c>
    </row>
    <row r="6626" spans="1:9" x14ac:dyDescent="0.25">
      <c r="A6626" t="s">
        <v>69</v>
      </c>
      <c r="B6626" t="s">
        <v>59</v>
      </c>
      <c r="C6626" t="s">
        <v>80</v>
      </c>
      <c r="D6626" t="s">
        <v>12</v>
      </c>
      <c r="E6626" t="s">
        <v>3</v>
      </c>
      <c r="F6626" s="19">
        <v>0.91666666666666696</v>
      </c>
      <c r="G6626" s="25">
        <v>22</v>
      </c>
      <c r="H6626" s="19" t="str">
        <f t="shared" si="117"/>
        <v>Chesapeake Exp Bridge Away from Va Beach Non-Summer Wednesday 22</v>
      </c>
      <c r="I6626" s="11">
        <f>+ChesExp!O54</f>
        <v>487</v>
      </c>
    </row>
    <row r="6627" spans="1:9" ht="15.75" thickBot="1" x14ac:dyDescent="0.3">
      <c r="A6627" t="s">
        <v>69</v>
      </c>
      <c r="B6627" t="s">
        <v>59</v>
      </c>
      <c r="C6627" t="s">
        <v>80</v>
      </c>
      <c r="D6627" t="s">
        <v>12</v>
      </c>
      <c r="E6627" t="s">
        <v>3</v>
      </c>
      <c r="F6627" s="19">
        <v>0.95833333333333304</v>
      </c>
      <c r="G6627" s="25">
        <v>23</v>
      </c>
      <c r="H6627" s="19" t="str">
        <f t="shared" si="117"/>
        <v>Chesapeake Exp Bridge Away from Va Beach Non-Summer Wednesday 23</v>
      </c>
      <c r="I6627" s="16">
        <f>+ChesExp!O55</f>
        <v>291</v>
      </c>
    </row>
    <row r="6628" spans="1:9" x14ac:dyDescent="0.25">
      <c r="A6628" t="s">
        <v>69</v>
      </c>
      <c r="B6628" t="s">
        <v>59</v>
      </c>
      <c r="C6628" t="s">
        <v>80</v>
      </c>
      <c r="D6628" t="s">
        <v>12</v>
      </c>
      <c r="E6628" t="s">
        <v>4</v>
      </c>
      <c r="F6628" s="19">
        <v>0</v>
      </c>
      <c r="G6628" s="25">
        <v>0</v>
      </c>
      <c r="H6628" s="19" t="str">
        <f t="shared" si="117"/>
        <v>Chesapeake Exp Bridge Away from Va Beach Non-Summer Thursday 0</v>
      </c>
      <c r="I6628" s="11">
        <f>+ChesExp!P32</f>
        <v>171</v>
      </c>
    </row>
    <row r="6629" spans="1:9" x14ac:dyDescent="0.25">
      <c r="A6629" t="s">
        <v>69</v>
      </c>
      <c r="B6629" t="s">
        <v>59</v>
      </c>
      <c r="C6629" t="s">
        <v>80</v>
      </c>
      <c r="D6629" t="s">
        <v>12</v>
      </c>
      <c r="E6629" t="s">
        <v>4</v>
      </c>
      <c r="F6629" s="19">
        <v>4.1666666666666664E-2</v>
      </c>
      <c r="G6629" s="25">
        <v>1</v>
      </c>
      <c r="H6629" s="19" t="str">
        <f t="shared" si="117"/>
        <v>Chesapeake Exp Bridge Away from Va Beach Non-Summer Thursday 1</v>
      </c>
      <c r="I6629" s="14">
        <f>+ChesExp!P33</f>
        <v>87</v>
      </c>
    </row>
    <row r="6630" spans="1:9" x14ac:dyDescent="0.25">
      <c r="A6630" t="s">
        <v>69</v>
      </c>
      <c r="B6630" t="s">
        <v>59</v>
      </c>
      <c r="C6630" t="s">
        <v>80</v>
      </c>
      <c r="D6630" t="s">
        <v>12</v>
      </c>
      <c r="E6630" t="s">
        <v>4</v>
      </c>
      <c r="F6630" s="19">
        <v>8.3333333333333329E-2</v>
      </c>
      <c r="G6630" s="25">
        <v>2</v>
      </c>
      <c r="H6630" s="19" t="str">
        <f t="shared" si="117"/>
        <v>Chesapeake Exp Bridge Away from Va Beach Non-Summer Thursday 2</v>
      </c>
      <c r="I6630" s="11">
        <f>+ChesExp!P34</f>
        <v>75</v>
      </c>
    </row>
    <row r="6631" spans="1:9" x14ac:dyDescent="0.25">
      <c r="A6631" t="s">
        <v>69</v>
      </c>
      <c r="B6631" t="s">
        <v>59</v>
      </c>
      <c r="C6631" t="s">
        <v>80</v>
      </c>
      <c r="D6631" t="s">
        <v>12</v>
      </c>
      <c r="E6631" t="s">
        <v>4</v>
      </c>
      <c r="F6631" s="19">
        <v>0.125</v>
      </c>
      <c r="G6631" s="25">
        <v>3</v>
      </c>
      <c r="H6631" s="19" t="str">
        <f t="shared" si="117"/>
        <v>Chesapeake Exp Bridge Away from Va Beach Non-Summer Thursday 3</v>
      </c>
      <c r="I6631" s="14">
        <f>+ChesExp!P35</f>
        <v>65</v>
      </c>
    </row>
    <row r="6632" spans="1:9" x14ac:dyDescent="0.25">
      <c r="A6632" t="s">
        <v>69</v>
      </c>
      <c r="B6632" t="s">
        <v>59</v>
      </c>
      <c r="C6632" t="s">
        <v>80</v>
      </c>
      <c r="D6632" t="s">
        <v>12</v>
      </c>
      <c r="E6632" t="s">
        <v>4</v>
      </c>
      <c r="F6632" s="19">
        <v>0.16666666666666699</v>
      </c>
      <c r="G6632" s="25">
        <v>4</v>
      </c>
      <c r="H6632" s="19" t="str">
        <f t="shared" si="117"/>
        <v>Chesapeake Exp Bridge Away from Va Beach Non-Summer Thursday 4</v>
      </c>
      <c r="I6632" s="11">
        <f>+ChesExp!P36</f>
        <v>115</v>
      </c>
    </row>
    <row r="6633" spans="1:9" x14ac:dyDescent="0.25">
      <c r="A6633" t="s">
        <v>69</v>
      </c>
      <c r="B6633" t="s">
        <v>59</v>
      </c>
      <c r="C6633" t="s">
        <v>80</v>
      </c>
      <c r="D6633" t="s">
        <v>12</v>
      </c>
      <c r="E6633" t="s">
        <v>4</v>
      </c>
      <c r="F6633" s="19">
        <v>0.20833333333333301</v>
      </c>
      <c r="G6633" s="25">
        <v>5</v>
      </c>
      <c r="H6633" s="19" t="str">
        <f t="shared" si="117"/>
        <v>Chesapeake Exp Bridge Away from Va Beach Non-Summer Thursday 5</v>
      </c>
      <c r="I6633" s="14">
        <f>+ChesExp!P37</f>
        <v>280</v>
      </c>
    </row>
    <row r="6634" spans="1:9" x14ac:dyDescent="0.25">
      <c r="A6634" t="s">
        <v>69</v>
      </c>
      <c r="B6634" t="s">
        <v>59</v>
      </c>
      <c r="C6634" t="s">
        <v>80</v>
      </c>
      <c r="D6634" t="s">
        <v>12</v>
      </c>
      <c r="E6634" t="s">
        <v>4</v>
      </c>
      <c r="F6634" s="19">
        <v>0.25</v>
      </c>
      <c r="G6634" s="25">
        <v>6</v>
      </c>
      <c r="H6634" s="19" t="str">
        <f t="shared" si="117"/>
        <v>Chesapeake Exp Bridge Away from Va Beach Non-Summer Thursday 6</v>
      </c>
      <c r="I6634" s="11">
        <f>+ChesExp!P38</f>
        <v>837</v>
      </c>
    </row>
    <row r="6635" spans="1:9" x14ac:dyDescent="0.25">
      <c r="A6635" t="s">
        <v>69</v>
      </c>
      <c r="B6635" t="s">
        <v>59</v>
      </c>
      <c r="C6635" t="s">
        <v>80</v>
      </c>
      <c r="D6635" t="s">
        <v>12</v>
      </c>
      <c r="E6635" t="s">
        <v>4</v>
      </c>
      <c r="F6635" s="19">
        <v>0.29166666666666702</v>
      </c>
      <c r="G6635" s="25">
        <v>7</v>
      </c>
      <c r="H6635" s="19" t="str">
        <f t="shared" si="117"/>
        <v>Chesapeake Exp Bridge Away from Va Beach Non-Summer Thursday 7</v>
      </c>
      <c r="I6635" s="14">
        <f>+ChesExp!P39</f>
        <v>1387</v>
      </c>
    </row>
    <row r="6636" spans="1:9" x14ac:dyDescent="0.25">
      <c r="A6636" t="s">
        <v>69</v>
      </c>
      <c r="B6636" t="s">
        <v>59</v>
      </c>
      <c r="C6636" t="s">
        <v>80</v>
      </c>
      <c r="D6636" t="s">
        <v>12</v>
      </c>
      <c r="E6636" t="s">
        <v>4</v>
      </c>
      <c r="F6636" s="19">
        <v>0.33333333333333298</v>
      </c>
      <c r="G6636" s="25">
        <v>8</v>
      </c>
      <c r="H6636" s="19" t="str">
        <f t="shared" si="117"/>
        <v>Chesapeake Exp Bridge Away from Va Beach Non-Summer Thursday 8</v>
      </c>
      <c r="I6636" s="11">
        <f>+ChesExp!P40</f>
        <v>1309</v>
      </c>
    </row>
    <row r="6637" spans="1:9" x14ac:dyDescent="0.25">
      <c r="A6637" t="s">
        <v>69</v>
      </c>
      <c r="B6637" t="s">
        <v>59</v>
      </c>
      <c r="C6637" t="s">
        <v>80</v>
      </c>
      <c r="D6637" t="s">
        <v>12</v>
      </c>
      <c r="E6637" t="s">
        <v>4</v>
      </c>
      <c r="F6637" s="19">
        <v>0.375</v>
      </c>
      <c r="G6637" s="25">
        <v>9</v>
      </c>
      <c r="H6637" s="19" t="str">
        <f t="shared" si="117"/>
        <v>Chesapeake Exp Bridge Away from Va Beach Non-Summer Thursday 9</v>
      </c>
      <c r="I6637" s="14">
        <f>+ChesExp!P41</f>
        <v>1084</v>
      </c>
    </row>
    <row r="6638" spans="1:9" x14ac:dyDescent="0.25">
      <c r="A6638" t="s">
        <v>69</v>
      </c>
      <c r="B6638" t="s">
        <v>59</v>
      </c>
      <c r="C6638" t="s">
        <v>80</v>
      </c>
      <c r="D6638" t="s">
        <v>12</v>
      </c>
      <c r="E6638" t="s">
        <v>4</v>
      </c>
      <c r="F6638" s="19">
        <v>0.41666666666666702</v>
      </c>
      <c r="G6638" s="25">
        <v>10</v>
      </c>
      <c r="H6638" s="19" t="str">
        <f t="shared" si="117"/>
        <v>Chesapeake Exp Bridge Away from Va Beach Non-Summer Thursday 10</v>
      </c>
      <c r="I6638" s="11">
        <f>+ChesExp!P42</f>
        <v>1106</v>
      </c>
    </row>
    <row r="6639" spans="1:9" x14ac:dyDescent="0.25">
      <c r="A6639" t="s">
        <v>69</v>
      </c>
      <c r="B6639" t="s">
        <v>59</v>
      </c>
      <c r="C6639" t="s">
        <v>80</v>
      </c>
      <c r="D6639" t="s">
        <v>12</v>
      </c>
      <c r="E6639" t="s">
        <v>4</v>
      </c>
      <c r="F6639" s="19">
        <v>0.45833333333333298</v>
      </c>
      <c r="G6639" s="25">
        <v>11</v>
      </c>
      <c r="H6639" s="19" t="str">
        <f t="shared" si="117"/>
        <v>Chesapeake Exp Bridge Away from Va Beach Non-Summer Thursday 11</v>
      </c>
      <c r="I6639" s="14">
        <f>+ChesExp!P43</f>
        <v>1477</v>
      </c>
    </row>
    <row r="6640" spans="1:9" x14ac:dyDescent="0.25">
      <c r="A6640" t="s">
        <v>69</v>
      </c>
      <c r="B6640" t="s">
        <v>59</v>
      </c>
      <c r="C6640" t="s">
        <v>80</v>
      </c>
      <c r="D6640" t="s">
        <v>12</v>
      </c>
      <c r="E6640" t="s">
        <v>4</v>
      </c>
      <c r="F6640" s="19">
        <v>0.5</v>
      </c>
      <c r="G6640" s="25">
        <v>12</v>
      </c>
      <c r="H6640" s="19" t="str">
        <f t="shared" si="117"/>
        <v>Chesapeake Exp Bridge Away from Va Beach Non-Summer Thursday 12</v>
      </c>
      <c r="I6640" s="11">
        <f>+ChesExp!P44</f>
        <v>1599</v>
      </c>
    </row>
    <row r="6641" spans="1:9" x14ac:dyDescent="0.25">
      <c r="A6641" t="s">
        <v>69</v>
      </c>
      <c r="B6641" t="s">
        <v>59</v>
      </c>
      <c r="C6641" t="s">
        <v>80</v>
      </c>
      <c r="D6641" t="s">
        <v>12</v>
      </c>
      <c r="E6641" t="s">
        <v>4</v>
      </c>
      <c r="F6641" s="19">
        <v>0.54166666666666696</v>
      </c>
      <c r="G6641" s="25">
        <v>13</v>
      </c>
      <c r="H6641" s="19" t="str">
        <f t="shared" si="117"/>
        <v>Chesapeake Exp Bridge Away from Va Beach Non-Summer Thursday 13</v>
      </c>
      <c r="I6641" s="14">
        <f>+ChesExp!P45</f>
        <v>1681</v>
      </c>
    </row>
    <row r="6642" spans="1:9" x14ac:dyDescent="0.25">
      <c r="A6642" t="s">
        <v>69</v>
      </c>
      <c r="B6642" t="s">
        <v>59</v>
      </c>
      <c r="C6642" t="s">
        <v>80</v>
      </c>
      <c r="D6642" t="s">
        <v>12</v>
      </c>
      <c r="E6642" t="s">
        <v>4</v>
      </c>
      <c r="F6642" s="19">
        <v>0.58333333333333304</v>
      </c>
      <c r="G6642" s="25">
        <v>14</v>
      </c>
      <c r="H6642" s="19" t="str">
        <f t="shared" si="117"/>
        <v>Chesapeake Exp Bridge Away from Va Beach Non-Summer Thursday 14</v>
      </c>
      <c r="I6642" s="11">
        <f>+ChesExp!P46</f>
        <v>2133</v>
      </c>
    </row>
    <row r="6643" spans="1:9" x14ac:dyDescent="0.25">
      <c r="A6643" t="s">
        <v>69</v>
      </c>
      <c r="B6643" t="s">
        <v>59</v>
      </c>
      <c r="C6643" t="s">
        <v>80</v>
      </c>
      <c r="D6643" t="s">
        <v>12</v>
      </c>
      <c r="E6643" t="s">
        <v>4</v>
      </c>
      <c r="F6643" s="19">
        <v>0.625</v>
      </c>
      <c r="G6643" s="25">
        <v>15</v>
      </c>
      <c r="H6643" s="19" t="str">
        <f t="shared" si="117"/>
        <v>Chesapeake Exp Bridge Away from Va Beach Non-Summer Thursday 15</v>
      </c>
      <c r="I6643" s="14">
        <f>+ChesExp!P47</f>
        <v>2156</v>
      </c>
    </row>
    <row r="6644" spans="1:9" x14ac:dyDescent="0.25">
      <c r="A6644" t="s">
        <v>69</v>
      </c>
      <c r="B6644" t="s">
        <v>59</v>
      </c>
      <c r="C6644" t="s">
        <v>80</v>
      </c>
      <c r="D6644" t="s">
        <v>12</v>
      </c>
      <c r="E6644" t="s">
        <v>4</v>
      </c>
      <c r="F6644" s="19">
        <v>0.66666666666666696</v>
      </c>
      <c r="G6644" s="25">
        <v>16</v>
      </c>
      <c r="H6644" s="19" t="str">
        <f t="shared" si="117"/>
        <v>Chesapeake Exp Bridge Away from Va Beach Non-Summer Thursday 16</v>
      </c>
      <c r="I6644" s="11">
        <f>+ChesExp!P48</f>
        <v>4010</v>
      </c>
    </row>
    <row r="6645" spans="1:9" x14ac:dyDescent="0.25">
      <c r="A6645" t="s">
        <v>69</v>
      </c>
      <c r="B6645" t="s">
        <v>59</v>
      </c>
      <c r="C6645" t="s">
        <v>80</v>
      </c>
      <c r="D6645" t="s">
        <v>12</v>
      </c>
      <c r="E6645" t="s">
        <v>4</v>
      </c>
      <c r="F6645" s="19">
        <v>0.70833333333333304</v>
      </c>
      <c r="G6645" s="25">
        <v>17</v>
      </c>
      <c r="H6645" s="19" t="str">
        <f t="shared" ref="H6645:H6708" si="118">+CONCATENATE(A6645," ",C6645," ",D6645," ",E6645," ",G6645)</f>
        <v>Chesapeake Exp Bridge Away from Va Beach Non-Summer Thursday 17</v>
      </c>
      <c r="I6645" s="14">
        <f>+ChesExp!P49</f>
        <v>3798</v>
      </c>
    </row>
    <row r="6646" spans="1:9" x14ac:dyDescent="0.25">
      <c r="A6646" t="s">
        <v>69</v>
      </c>
      <c r="B6646" t="s">
        <v>59</v>
      </c>
      <c r="C6646" t="s">
        <v>80</v>
      </c>
      <c r="D6646" t="s">
        <v>12</v>
      </c>
      <c r="E6646" t="s">
        <v>4</v>
      </c>
      <c r="F6646" s="19">
        <v>0.75</v>
      </c>
      <c r="G6646" s="25">
        <v>18</v>
      </c>
      <c r="H6646" s="19" t="str">
        <f t="shared" si="118"/>
        <v>Chesapeake Exp Bridge Away from Va Beach Non-Summer Thursday 18</v>
      </c>
      <c r="I6646" s="11">
        <f>+ChesExp!P50</f>
        <v>2758</v>
      </c>
    </row>
    <row r="6647" spans="1:9" x14ac:dyDescent="0.25">
      <c r="A6647" t="s">
        <v>69</v>
      </c>
      <c r="B6647" t="s">
        <v>59</v>
      </c>
      <c r="C6647" t="s">
        <v>80</v>
      </c>
      <c r="D6647" t="s">
        <v>12</v>
      </c>
      <c r="E6647" t="s">
        <v>4</v>
      </c>
      <c r="F6647" s="19">
        <v>0.79166666666666696</v>
      </c>
      <c r="G6647" s="25">
        <v>19</v>
      </c>
      <c r="H6647" s="19" t="str">
        <f t="shared" si="118"/>
        <v>Chesapeake Exp Bridge Away from Va Beach Non-Summer Thursday 19</v>
      </c>
      <c r="I6647" s="14">
        <f>+ChesExp!P51</f>
        <v>1426</v>
      </c>
    </row>
    <row r="6648" spans="1:9" x14ac:dyDescent="0.25">
      <c r="A6648" t="s">
        <v>69</v>
      </c>
      <c r="B6648" t="s">
        <v>59</v>
      </c>
      <c r="C6648" t="s">
        <v>80</v>
      </c>
      <c r="D6648" t="s">
        <v>12</v>
      </c>
      <c r="E6648" t="s">
        <v>4</v>
      </c>
      <c r="F6648" s="19">
        <v>0.83333333333333304</v>
      </c>
      <c r="G6648" s="25">
        <v>20</v>
      </c>
      <c r="H6648" s="19" t="str">
        <f t="shared" si="118"/>
        <v>Chesapeake Exp Bridge Away from Va Beach Non-Summer Thursday 20</v>
      </c>
      <c r="I6648" s="11">
        <f>+ChesExp!P52</f>
        <v>1066</v>
      </c>
    </row>
    <row r="6649" spans="1:9" x14ac:dyDescent="0.25">
      <c r="A6649" t="s">
        <v>69</v>
      </c>
      <c r="B6649" t="s">
        <v>59</v>
      </c>
      <c r="C6649" t="s">
        <v>80</v>
      </c>
      <c r="D6649" t="s">
        <v>12</v>
      </c>
      <c r="E6649" t="s">
        <v>4</v>
      </c>
      <c r="F6649" s="19">
        <v>0.875</v>
      </c>
      <c r="G6649" s="25">
        <v>21</v>
      </c>
      <c r="H6649" s="19" t="str">
        <f t="shared" si="118"/>
        <v>Chesapeake Exp Bridge Away from Va Beach Non-Summer Thursday 21</v>
      </c>
      <c r="I6649" s="14">
        <f>+ChesExp!P53</f>
        <v>910</v>
      </c>
    </row>
    <row r="6650" spans="1:9" x14ac:dyDescent="0.25">
      <c r="A6650" t="s">
        <v>69</v>
      </c>
      <c r="B6650" t="s">
        <v>59</v>
      </c>
      <c r="C6650" t="s">
        <v>80</v>
      </c>
      <c r="D6650" t="s">
        <v>12</v>
      </c>
      <c r="E6650" t="s">
        <v>4</v>
      </c>
      <c r="F6650" s="19">
        <v>0.91666666666666696</v>
      </c>
      <c r="G6650" s="25">
        <v>22</v>
      </c>
      <c r="H6650" s="19" t="str">
        <f t="shared" si="118"/>
        <v>Chesapeake Exp Bridge Away from Va Beach Non-Summer Thursday 22</v>
      </c>
      <c r="I6650" s="11">
        <f>+ChesExp!P54</f>
        <v>524</v>
      </c>
    </row>
    <row r="6651" spans="1:9" ht="15.75" thickBot="1" x14ac:dyDescent="0.3">
      <c r="A6651" t="s">
        <v>69</v>
      </c>
      <c r="B6651" t="s">
        <v>59</v>
      </c>
      <c r="C6651" t="s">
        <v>80</v>
      </c>
      <c r="D6651" t="s">
        <v>12</v>
      </c>
      <c r="E6651" t="s">
        <v>4</v>
      </c>
      <c r="F6651" s="19">
        <v>0.95833333333333304</v>
      </c>
      <c r="G6651" s="25">
        <v>23</v>
      </c>
      <c r="H6651" s="19" t="str">
        <f t="shared" si="118"/>
        <v>Chesapeake Exp Bridge Away from Va Beach Non-Summer Thursday 23</v>
      </c>
      <c r="I6651" s="16">
        <f>+ChesExp!P55</f>
        <v>334</v>
      </c>
    </row>
    <row r="6652" spans="1:9" x14ac:dyDescent="0.25">
      <c r="A6652" t="s">
        <v>69</v>
      </c>
      <c r="B6652" t="s">
        <v>59</v>
      </c>
      <c r="C6652" t="s">
        <v>80</v>
      </c>
      <c r="D6652" t="s">
        <v>12</v>
      </c>
      <c r="E6652" t="s">
        <v>5</v>
      </c>
      <c r="F6652" s="19">
        <v>0</v>
      </c>
      <c r="G6652" s="25">
        <v>0</v>
      </c>
      <c r="H6652" s="19" t="str">
        <f t="shared" si="118"/>
        <v>Chesapeake Exp Bridge Away from Va Beach Non-Summer Friday 0</v>
      </c>
      <c r="I6652" s="11">
        <f>+ChesExp!Q32</f>
        <v>195.04091607664429</v>
      </c>
    </row>
    <row r="6653" spans="1:9" x14ac:dyDescent="0.25">
      <c r="A6653" t="s">
        <v>69</v>
      </c>
      <c r="B6653" t="s">
        <v>59</v>
      </c>
      <c r="C6653" t="s">
        <v>80</v>
      </c>
      <c r="D6653" t="s">
        <v>12</v>
      </c>
      <c r="E6653" t="s">
        <v>5</v>
      </c>
      <c r="F6653" s="19">
        <v>4.1666666666666664E-2</v>
      </c>
      <c r="G6653" s="25">
        <v>1</v>
      </c>
      <c r="H6653" s="19" t="str">
        <f t="shared" si="118"/>
        <v>Chesapeake Exp Bridge Away from Va Beach Non-Summer Friday 1</v>
      </c>
      <c r="I6653" s="14">
        <f>+ChesExp!Q33</f>
        <v>106.36942550404582</v>
      </c>
    </row>
    <row r="6654" spans="1:9" x14ac:dyDescent="0.25">
      <c r="A6654" t="s">
        <v>69</v>
      </c>
      <c r="B6654" t="s">
        <v>59</v>
      </c>
      <c r="C6654" t="s">
        <v>80</v>
      </c>
      <c r="D6654" t="s">
        <v>12</v>
      </c>
      <c r="E6654" t="s">
        <v>5</v>
      </c>
      <c r="F6654" s="19">
        <v>8.3333333333333329E-2</v>
      </c>
      <c r="G6654" s="25">
        <v>2</v>
      </c>
      <c r="H6654" s="19" t="str">
        <f t="shared" si="118"/>
        <v>Chesapeake Exp Bridge Away from Va Beach Non-Summer Friday 2</v>
      </c>
      <c r="I6654" s="11">
        <f>+ChesExp!Q34</f>
        <v>82.556476140534883</v>
      </c>
    </row>
    <row r="6655" spans="1:9" x14ac:dyDescent="0.25">
      <c r="A6655" t="s">
        <v>69</v>
      </c>
      <c r="B6655" t="s">
        <v>59</v>
      </c>
      <c r="C6655" t="s">
        <v>80</v>
      </c>
      <c r="D6655" t="s">
        <v>12</v>
      </c>
      <c r="E6655" t="s">
        <v>5</v>
      </c>
      <c r="F6655" s="19">
        <v>0.125</v>
      </c>
      <c r="G6655" s="25">
        <v>3</v>
      </c>
      <c r="H6655" s="19" t="str">
        <f t="shared" si="118"/>
        <v>Chesapeake Exp Bridge Away from Va Beach Non-Summer Friday 3</v>
      </c>
      <c r="I6655" s="14">
        <f>+ChesExp!Q35</f>
        <v>69.743940305240216</v>
      </c>
    </row>
    <row r="6656" spans="1:9" x14ac:dyDescent="0.25">
      <c r="A6656" t="s">
        <v>69</v>
      </c>
      <c r="B6656" t="s">
        <v>59</v>
      </c>
      <c r="C6656" t="s">
        <v>80</v>
      </c>
      <c r="D6656" t="s">
        <v>12</v>
      </c>
      <c r="E6656" t="s">
        <v>5</v>
      </c>
      <c r="F6656" s="19">
        <v>0.16666666666666699</v>
      </c>
      <c r="G6656" s="25">
        <v>4</v>
      </c>
      <c r="H6656" s="19" t="str">
        <f t="shared" si="118"/>
        <v>Chesapeake Exp Bridge Away from Va Beach Non-Summer Friday 4</v>
      </c>
      <c r="I6656" s="11">
        <f>+ChesExp!Q36</f>
        <v>101.5994499191216</v>
      </c>
    </row>
    <row r="6657" spans="1:9" x14ac:dyDescent="0.25">
      <c r="A6657" t="s">
        <v>69</v>
      </c>
      <c r="B6657" t="s">
        <v>59</v>
      </c>
      <c r="C6657" t="s">
        <v>80</v>
      </c>
      <c r="D6657" t="s">
        <v>12</v>
      </c>
      <c r="E6657" t="s">
        <v>5</v>
      </c>
      <c r="F6657" s="19">
        <v>0.20833333333333301</v>
      </c>
      <c r="G6657" s="25">
        <v>5</v>
      </c>
      <c r="H6657" s="19" t="str">
        <f t="shared" si="118"/>
        <v>Chesapeake Exp Bridge Away from Va Beach Non-Summer Friday 5</v>
      </c>
      <c r="I6657" s="14">
        <f>+ChesExp!Q37</f>
        <v>266.23866925476364</v>
      </c>
    </row>
    <row r="6658" spans="1:9" x14ac:dyDescent="0.25">
      <c r="A6658" t="s">
        <v>69</v>
      </c>
      <c r="B6658" t="s">
        <v>59</v>
      </c>
      <c r="C6658" t="s">
        <v>80</v>
      </c>
      <c r="D6658" t="s">
        <v>12</v>
      </c>
      <c r="E6658" t="s">
        <v>5</v>
      </c>
      <c r="F6658" s="19">
        <v>0.25</v>
      </c>
      <c r="G6658" s="25">
        <v>6</v>
      </c>
      <c r="H6658" s="19" t="str">
        <f t="shared" si="118"/>
        <v>Chesapeake Exp Bridge Away from Va Beach Non-Summer Friday 6</v>
      </c>
      <c r="I6658" s="11">
        <f>+ChesExp!Q38</f>
        <v>862.98973561600633</v>
      </c>
    </row>
    <row r="6659" spans="1:9" x14ac:dyDescent="0.25">
      <c r="A6659" t="s">
        <v>69</v>
      </c>
      <c r="B6659" t="s">
        <v>59</v>
      </c>
      <c r="C6659" t="s">
        <v>80</v>
      </c>
      <c r="D6659" t="s">
        <v>12</v>
      </c>
      <c r="E6659" t="s">
        <v>5</v>
      </c>
      <c r="F6659" s="19">
        <v>0.29166666666666702</v>
      </c>
      <c r="G6659" s="25">
        <v>7</v>
      </c>
      <c r="H6659" s="19" t="str">
        <f t="shared" si="118"/>
        <v>Chesapeake Exp Bridge Away from Va Beach Non-Summer Friday 7</v>
      </c>
      <c r="I6659" s="14">
        <f>+ChesExp!Q39</f>
        <v>1333.0893593280932</v>
      </c>
    </row>
    <row r="6660" spans="1:9" x14ac:dyDescent="0.25">
      <c r="A6660" t="s">
        <v>69</v>
      </c>
      <c r="B6660" t="s">
        <v>59</v>
      </c>
      <c r="C6660" t="s">
        <v>80</v>
      </c>
      <c r="D6660" t="s">
        <v>12</v>
      </c>
      <c r="E6660" t="s">
        <v>5</v>
      </c>
      <c r="F6660" s="19">
        <v>0.33333333333333298</v>
      </c>
      <c r="G6660" s="25">
        <v>8</v>
      </c>
      <c r="H6660" s="19" t="str">
        <f t="shared" si="118"/>
        <v>Chesapeake Exp Bridge Away from Va Beach Non-Summer Friday 8</v>
      </c>
      <c r="I6660" s="11">
        <f>+ChesExp!Q40</f>
        <v>1225.1750954642825</v>
      </c>
    </row>
    <row r="6661" spans="1:9" x14ac:dyDescent="0.25">
      <c r="A6661" t="s">
        <v>69</v>
      </c>
      <c r="B6661" t="s">
        <v>59</v>
      </c>
      <c r="C6661" t="s">
        <v>80</v>
      </c>
      <c r="D6661" t="s">
        <v>12</v>
      </c>
      <c r="E6661" t="s">
        <v>5</v>
      </c>
      <c r="F6661" s="19">
        <v>0.375</v>
      </c>
      <c r="G6661" s="25">
        <v>9</v>
      </c>
      <c r="H6661" s="19" t="str">
        <f t="shared" si="118"/>
        <v>Chesapeake Exp Bridge Away from Va Beach Non-Summer Friday 9</v>
      </c>
      <c r="I6661" s="14">
        <f>+ChesExp!Q41</f>
        <v>1067.7772981064236</v>
      </c>
    </row>
    <row r="6662" spans="1:9" x14ac:dyDescent="0.25">
      <c r="A6662" t="s">
        <v>69</v>
      </c>
      <c r="B6662" t="s">
        <v>59</v>
      </c>
      <c r="C6662" t="s">
        <v>80</v>
      </c>
      <c r="D6662" t="s">
        <v>12</v>
      </c>
      <c r="E6662" t="s">
        <v>5</v>
      </c>
      <c r="F6662" s="19">
        <v>0.41666666666666702</v>
      </c>
      <c r="G6662" s="25">
        <v>10</v>
      </c>
      <c r="H6662" s="19" t="str">
        <f t="shared" si="118"/>
        <v>Chesapeake Exp Bridge Away from Va Beach Non-Summer Friday 10</v>
      </c>
      <c r="I6662" s="11">
        <f>+ChesExp!Q42</f>
        <v>1218.8492246191547</v>
      </c>
    </row>
    <row r="6663" spans="1:9" x14ac:dyDescent="0.25">
      <c r="A6663" t="s">
        <v>69</v>
      </c>
      <c r="B6663" t="s">
        <v>59</v>
      </c>
      <c r="C6663" t="s">
        <v>80</v>
      </c>
      <c r="D6663" t="s">
        <v>12</v>
      </c>
      <c r="E6663" t="s">
        <v>5</v>
      </c>
      <c r="F6663" s="19">
        <v>0.45833333333333298</v>
      </c>
      <c r="G6663" s="25">
        <v>11</v>
      </c>
      <c r="H6663" s="19" t="str">
        <f t="shared" si="118"/>
        <v>Chesapeake Exp Bridge Away from Va Beach Non-Summer Friday 11</v>
      </c>
      <c r="I6663" s="14">
        <f>+ChesExp!Q43</f>
        <v>1514.7762580229924</v>
      </c>
    </row>
    <row r="6664" spans="1:9" x14ac:dyDescent="0.25">
      <c r="A6664" t="s">
        <v>69</v>
      </c>
      <c r="B6664" t="s">
        <v>59</v>
      </c>
      <c r="C6664" t="s">
        <v>80</v>
      </c>
      <c r="D6664" t="s">
        <v>12</v>
      </c>
      <c r="E6664" t="s">
        <v>5</v>
      </c>
      <c r="F6664" s="19">
        <v>0.5</v>
      </c>
      <c r="G6664" s="25">
        <v>12</v>
      </c>
      <c r="H6664" s="19" t="str">
        <f t="shared" si="118"/>
        <v>Chesapeake Exp Bridge Away from Va Beach Non-Summer Friday 12</v>
      </c>
      <c r="I6664" s="11">
        <f>+ChesExp!Q44</f>
        <v>1770.3202232927401</v>
      </c>
    </row>
    <row r="6665" spans="1:9" x14ac:dyDescent="0.25">
      <c r="A6665" t="s">
        <v>69</v>
      </c>
      <c r="B6665" t="s">
        <v>59</v>
      </c>
      <c r="C6665" t="s">
        <v>80</v>
      </c>
      <c r="D6665" t="s">
        <v>12</v>
      </c>
      <c r="E6665" t="s">
        <v>5</v>
      </c>
      <c r="F6665" s="19">
        <v>0.54166666666666696</v>
      </c>
      <c r="G6665" s="25">
        <v>13</v>
      </c>
      <c r="H6665" s="19" t="str">
        <f t="shared" si="118"/>
        <v>Chesapeake Exp Bridge Away from Va Beach Non-Summer Friday 13</v>
      </c>
      <c r="I6665" s="14">
        <f>+ChesExp!Q45</f>
        <v>1838.8594030409945</v>
      </c>
    </row>
    <row r="6666" spans="1:9" x14ac:dyDescent="0.25">
      <c r="A6666" t="s">
        <v>69</v>
      </c>
      <c r="B6666" t="s">
        <v>59</v>
      </c>
      <c r="C6666" t="s">
        <v>80</v>
      </c>
      <c r="D6666" t="s">
        <v>12</v>
      </c>
      <c r="E6666" t="s">
        <v>5</v>
      </c>
      <c r="F6666" s="19">
        <v>0.58333333333333304</v>
      </c>
      <c r="G6666" s="25">
        <v>14</v>
      </c>
      <c r="H6666" s="19" t="str">
        <f t="shared" si="118"/>
        <v>Chesapeake Exp Bridge Away from Va Beach Non-Summer Friday 14</v>
      </c>
      <c r="I6666" s="11">
        <f>+ChesExp!Q46</f>
        <v>2380.6681004700995</v>
      </c>
    </row>
    <row r="6667" spans="1:9" x14ac:dyDescent="0.25">
      <c r="A6667" t="s">
        <v>69</v>
      </c>
      <c r="B6667" t="s">
        <v>59</v>
      </c>
      <c r="C6667" t="s">
        <v>80</v>
      </c>
      <c r="D6667" t="s">
        <v>12</v>
      </c>
      <c r="E6667" t="s">
        <v>5</v>
      </c>
      <c r="F6667" s="19">
        <v>0.625</v>
      </c>
      <c r="G6667" s="25">
        <v>15</v>
      </c>
      <c r="H6667" s="19" t="str">
        <f t="shared" si="118"/>
        <v>Chesapeake Exp Bridge Away from Va Beach Non-Summer Friday 15</v>
      </c>
      <c r="I6667" s="14">
        <f>+ChesExp!Q47</f>
        <v>2832.4931504118167</v>
      </c>
    </row>
    <row r="6668" spans="1:9" x14ac:dyDescent="0.25">
      <c r="A6668" t="s">
        <v>69</v>
      </c>
      <c r="B6668" t="s">
        <v>59</v>
      </c>
      <c r="C6668" t="s">
        <v>80</v>
      </c>
      <c r="D6668" t="s">
        <v>12</v>
      </c>
      <c r="E6668" t="s">
        <v>5</v>
      </c>
      <c r="F6668" s="19">
        <v>0.66666666666666696</v>
      </c>
      <c r="G6668" s="25">
        <v>16</v>
      </c>
      <c r="H6668" s="19" t="str">
        <f t="shared" si="118"/>
        <v>Chesapeake Exp Bridge Away from Va Beach Non-Summer Friday 16</v>
      </c>
      <c r="I6668" s="11">
        <f>+ChesExp!Q48</f>
        <v>3830.3215460282263</v>
      </c>
    </row>
    <row r="6669" spans="1:9" x14ac:dyDescent="0.25">
      <c r="A6669" t="s">
        <v>69</v>
      </c>
      <c r="B6669" t="s">
        <v>59</v>
      </c>
      <c r="C6669" t="s">
        <v>80</v>
      </c>
      <c r="D6669" t="s">
        <v>12</v>
      </c>
      <c r="E6669" t="s">
        <v>5</v>
      </c>
      <c r="F6669" s="19">
        <v>0.70833333333333304</v>
      </c>
      <c r="G6669" s="25">
        <v>17</v>
      </c>
      <c r="H6669" s="19" t="str">
        <f t="shared" si="118"/>
        <v>Chesapeake Exp Bridge Away from Va Beach Non-Summer Friday 17</v>
      </c>
      <c r="I6669" s="14">
        <f>+ChesExp!Q49</f>
        <v>3444.0723883490309</v>
      </c>
    </row>
    <row r="6670" spans="1:9" x14ac:dyDescent="0.25">
      <c r="A6670" t="s">
        <v>69</v>
      </c>
      <c r="B6670" t="s">
        <v>59</v>
      </c>
      <c r="C6670" t="s">
        <v>80</v>
      </c>
      <c r="D6670" t="s">
        <v>12</v>
      </c>
      <c r="E6670" t="s">
        <v>5</v>
      </c>
      <c r="F6670" s="19">
        <v>0.75</v>
      </c>
      <c r="G6670" s="25">
        <v>18</v>
      </c>
      <c r="H6670" s="19" t="str">
        <f t="shared" si="118"/>
        <v>Chesapeake Exp Bridge Away from Va Beach Non-Summer Friday 18</v>
      </c>
      <c r="I6670" s="11">
        <f>+ChesExp!Q50</f>
        <v>2630.5450274099157</v>
      </c>
    </row>
    <row r="6671" spans="1:9" x14ac:dyDescent="0.25">
      <c r="A6671" t="s">
        <v>69</v>
      </c>
      <c r="B6671" t="s">
        <v>59</v>
      </c>
      <c r="C6671" t="s">
        <v>80</v>
      </c>
      <c r="D6671" t="s">
        <v>12</v>
      </c>
      <c r="E6671" t="s">
        <v>5</v>
      </c>
      <c r="F6671" s="19">
        <v>0.79166666666666696</v>
      </c>
      <c r="G6671" s="25">
        <v>19</v>
      </c>
      <c r="H6671" s="19" t="str">
        <f t="shared" si="118"/>
        <v>Chesapeake Exp Bridge Away from Va Beach Non-Summer Friday 19</v>
      </c>
      <c r="I6671" s="14">
        <f>+ChesExp!Q51</f>
        <v>1612.0696697216599</v>
      </c>
    </row>
    <row r="6672" spans="1:9" x14ac:dyDescent="0.25">
      <c r="A6672" t="s">
        <v>69</v>
      </c>
      <c r="B6672" t="s">
        <v>59</v>
      </c>
      <c r="C6672" t="s">
        <v>80</v>
      </c>
      <c r="D6672" t="s">
        <v>12</v>
      </c>
      <c r="E6672" t="s">
        <v>5</v>
      </c>
      <c r="F6672" s="19">
        <v>0.83333333333333304</v>
      </c>
      <c r="G6672" s="25">
        <v>20</v>
      </c>
      <c r="H6672" s="19" t="str">
        <f t="shared" si="118"/>
        <v>Chesapeake Exp Bridge Away from Va Beach Non-Summer Friday 20</v>
      </c>
      <c r="I6672" s="11">
        <f>+ChesExp!Q52</f>
        <v>1216.2195720748896</v>
      </c>
    </row>
    <row r="6673" spans="1:9" x14ac:dyDescent="0.25">
      <c r="A6673" t="s">
        <v>69</v>
      </c>
      <c r="B6673" t="s">
        <v>59</v>
      </c>
      <c r="C6673" t="s">
        <v>80</v>
      </c>
      <c r="D6673" t="s">
        <v>12</v>
      </c>
      <c r="E6673" t="s">
        <v>5</v>
      </c>
      <c r="F6673" s="19">
        <v>0.875</v>
      </c>
      <c r="G6673" s="25">
        <v>21</v>
      </c>
      <c r="H6673" s="19" t="str">
        <f t="shared" si="118"/>
        <v>Chesapeake Exp Bridge Away from Va Beach Non-Summer Friday 21</v>
      </c>
      <c r="I6673" s="14">
        <f>+ChesExp!Q53</f>
        <v>1000.7384501731567</v>
      </c>
    </row>
    <row r="6674" spans="1:9" x14ac:dyDescent="0.25">
      <c r="A6674" t="s">
        <v>69</v>
      </c>
      <c r="B6674" t="s">
        <v>59</v>
      </c>
      <c r="C6674" t="s">
        <v>80</v>
      </c>
      <c r="D6674" t="s">
        <v>12</v>
      </c>
      <c r="E6674" t="s">
        <v>5</v>
      </c>
      <c r="F6674" s="19">
        <v>0.91666666666666696</v>
      </c>
      <c r="G6674" s="25">
        <v>22</v>
      </c>
      <c r="H6674" s="19" t="str">
        <f t="shared" si="118"/>
        <v>Chesapeake Exp Bridge Away from Va Beach Non-Summer Friday 22</v>
      </c>
      <c r="I6674" s="11">
        <f>+ChesExp!Q54</f>
        <v>623.86739224940993</v>
      </c>
    </row>
    <row r="6675" spans="1:9" ht="15.75" thickBot="1" x14ac:dyDescent="0.3">
      <c r="A6675" t="s">
        <v>69</v>
      </c>
      <c r="B6675" t="s">
        <v>59</v>
      </c>
      <c r="C6675" t="s">
        <v>80</v>
      </c>
      <c r="D6675" t="s">
        <v>12</v>
      </c>
      <c r="E6675" t="s">
        <v>5</v>
      </c>
      <c r="F6675" s="19">
        <v>0.95833333333333304</v>
      </c>
      <c r="G6675" s="25">
        <v>23</v>
      </c>
      <c r="H6675" s="19" t="str">
        <f t="shared" si="118"/>
        <v>Chesapeake Exp Bridge Away from Va Beach Non-Summer Friday 23</v>
      </c>
      <c r="I6675" s="16">
        <f>+ChesExp!Q55</f>
        <v>413.33779448213005</v>
      </c>
    </row>
    <row r="6676" spans="1:9" x14ac:dyDescent="0.25">
      <c r="A6676" t="s">
        <v>69</v>
      </c>
      <c r="B6676" t="s">
        <v>59</v>
      </c>
      <c r="C6676" t="s">
        <v>80</v>
      </c>
      <c r="D6676" t="s">
        <v>12</v>
      </c>
      <c r="E6676" t="s">
        <v>6</v>
      </c>
      <c r="F6676" s="19">
        <v>0</v>
      </c>
      <c r="G6676" s="25">
        <v>0</v>
      </c>
      <c r="H6676" s="19" t="str">
        <f t="shared" si="118"/>
        <v>Chesapeake Exp Bridge Away from Va Beach Non-Summer Saturday 0</v>
      </c>
      <c r="I6676" s="11">
        <f>+ChesExp!R32</f>
        <v>240.40860164696534</v>
      </c>
    </row>
    <row r="6677" spans="1:9" x14ac:dyDescent="0.25">
      <c r="A6677" t="s">
        <v>69</v>
      </c>
      <c r="B6677" t="s">
        <v>59</v>
      </c>
      <c r="C6677" t="s">
        <v>80</v>
      </c>
      <c r="D6677" t="s">
        <v>12</v>
      </c>
      <c r="E6677" t="s">
        <v>6</v>
      </c>
      <c r="F6677" s="19">
        <v>4.1666666666666664E-2</v>
      </c>
      <c r="G6677" s="25">
        <v>1</v>
      </c>
      <c r="H6677" s="19" t="str">
        <f t="shared" si="118"/>
        <v>Chesapeake Exp Bridge Away from Va Beach Non-Summer Saturday 1</v>
      </c>
      <c r="I6677" s="14">
        <f>+ChesExp!R33</f>
        <v>130.8827718542276</v>
      </c>
    </row>
    <row r="6678" spans="1:9" x14ac:dyDescent="0.25">
      <c r="A6678" t="s">
        <v>69</v>
      </c>
      <c r="B6678" t="s">
        <v>59</v>
      </c>
      <c r="C6678" t="s">
        <v>80</v>
      </c>
      <c r="D6678" t="s">
        <v>12</v>
      </c>
      <c r="E6678" t="s">
        <v>6</v>
      </c>
      <c r="F6678" s="19">
        <v>8.3333333333333329E-2</v>
      </c>
      <c r="G6678" s="25">
        <v>2</v>
      </c>
      <c r="H6678" s="19" t="str">
        <f t="shared" si="118"/>
        <v>Chesapeake Exp Bridge Away from Va Beach Non-Summer Saturday 2</v>
      </c>
      <c r="I6678" s="11">
        <f>+ChesExp!R34</f>
        <v>100.77734661772418</v>
      </c>
    </row>
    <row r="6679" spans="1:9" x14ac:dyDescent="0.25">
      <c r="A6679" t="s">
        <v>69</v>
      </c>
      <c r="B6679" t="s">
        <v>59</v>
      </c>
      <c r="C6679" t="s">
        <v>80</v>
      </c>
      <c r="D6679" t="s">
        <v>12</v>
      </c>
      <c r="E6679" t="s">
        <v>6</v>
      </c>
      <c r="F6679" s="19">
        <v>0.125</v>
      </c>
      <c r="G6679" s="25">
        <v>3</v>
      </c>
      <c r="H6679" s="19" t="str">
        <f t="shared" si="118"/>
        <v>Chesapeake Exp Bridge Away from Va Beach Non-Summer Saturday 3</v>
      </c>
      <c r="I6679" s="14">
        <f>+ChesExp!R35</f>
        <v>54.995786031125483</v>
      </c>
    </row>
    <row r="6680" spans="1:9" x14ac:dyDescent="0.25">
      <c r="A6680" t="s">
        <v>69</v>
      </c>
      <c r="B6680" t="s">
        <v>59</v>
      </c>
      <c r="C6680" t="s">
        <v>80</v>
      </c>
      <c r="D6680" t="s">
        <v>12</v>
      </c>
      <c r="E6680" t="s">
        <v>6</v>
      </c>
      <c r="F6680" s="19">
        <v>0.16666666666666699</v>
      </c>
      <c r="G6680" s="25">
        <v>4</v>
      </c>
      <c r="H6680" s="19" t="str">
        <f t="shared" si="118"/>
        <v>Chesapeake Exp Bridge Away from Va Beach Non-Summer Saturday 4</v>
      </c>
      <c r="I6680" s="11">
        <f>+ChesExp!R36</f>
        <v>48.281977490489375</v>
      </c>
    </row>
    <row r="6681" spans="1:9" x14ac:dyDescent="0.25">
      <c r="A6681" t="s">
        <v>69</v>
      </c>
      <c r="B6681" t="s">
        <v>59</v>
      </c>
      <c r="C6681" t="s">
        <v>80</v>
      </c>
      <c r="D6681" t="s">
        <v>12</v>
      </c>
      <c r="E6681" t="s">
        <v>6</v>
      </c>
      <c r="F6681" s="19">
        <v>0.20833333333333301</v>
      </c>
      <c r="G6681" s="25">
        <v>5</v>
      </c>
      <c r="H6681" s="19" t="str">
        <f t="shared" si="118"/>
        <v>Chesapeake Exp Bridge Away from Va Beach Non-Summer Saturday 5</v>
      </c>
      <c r="I6681" s="14">
        <f>+ChesExp!R37</f>
        <v>110.43630465829591</v>
      </c>
    </row>
    <row r="6682" spans="1:9" x14ac:dyDescent="0.25">
      <c r="A6682" t="s">
        <v>69</v>
      </c>
      <c r="B6682" t="s">
        <v>59</v>
      </c>
      <c r="C6682" t="s">
        <v>80</v>
      </c>
      <c r="D6682" t="s">
        <v>12</v>
      </c>
      <c r="E6682" t="s">
        <v>6</v>
      </c>
      <c r="F6682" s="19">
        <v>0.25</v>
      </c>
      <c r="G6682" s="25">
        <v>6</v>
      </c>
      <c r="H6682" s="19" t="str">
        <f t="shared" si="118"/>
        <v>Chesapeake Exp Bridge Away from Va Beach Non-Summer Saturday 6</v>
      </c>
      <c r="I6682" s="11">
        <f>+ChesExp!R38</f>
        <v>248.33470471637455</v>
      </c>
    </row>
    <row r="6683" spans="1:9" x14ac:dyDescent="0.25">
      <c r="A6683" t="s">
        <v>69</v>
      </c>
      <c r="B6683" t="s">
        <v>59</v>
      </c>
      <c r="C6683" t="s">
        <v>80</v>
      </c>
      <c r="D6683" t="s">
        <v>12</v>
      </c>
      <c r="E6683" t="s">
        <v>6</v>
      </c>
      <c r="F6683" s="19">
        <v>0.29166666666666702</v>
      </c>
      <c r="G6683" s="25">
        <v>7</v>
      </c>
      <c r="H6683" s="19" t="str">
        <f t="shared" si="118"/>
        <v>Chesapeake Exp Bridge Away from Va Beach Non-Summer Saturday 7</v>
      </c>
      <c r="I6683" s="14">
        <f>+ChesExp!R39</f>
        <v>530.58351162249812</v>
      </c>
    </row>
    <row r="6684" spans="1:9" x14ac:dyDescent="0.25">
      <c r="A6684" t="s">
        <v>69</v>
      </c>
      <c r="B6684" t="s">
        <v>59</v>
      </c>
      <c r="C6684" t="s">
        <v>80</v>
      </c>
      <c r="D6684" t="s">
        <v>12</v>
      </c>
      <c r="E6684" t="s">
        <v>6</v>
      </c>
      <c r="F6684" s="19">
        <v>0.33333333333333298</v>
      </c>
      <c r="G6684" s="25">
        <v>8</v>
      </c>
      <c r="H6684" s="19" t="str">
        <f t="shared" si="118"/>
        <v>Chesapeake Exp Bridge Away from Va Beach Non-Summer Saturday 8</v>
      </c>
      <c r="I6684" s="11">
        <f>+ChesExp!R40</f>
        <v>787.48993887344795</v>
      </c>
    </row>
    <row r="6685" spans="1:9" x14ac:dyDescent="0.25">
      <c r="A6685" t="s">
        <v>69</v>
      </c>
      <c r="B6685" t="s">
        <v>59</v>
      </c>
      <c r="C6685" t="s">
        <v>80</v>
      </c>
      <c r="D6685" t="s">
        <v>12</v>
      </c>
      <c r="E6685" t="s">
        <v>6</v>
      </c>
      <c r="F6685" s="19">
        <v>0.375</v>
      </c>
      <c r="G6685" s="25">
        <v>9</v>
      </c>
      <c r="H6685" s="19" t="str">
        <f t="shared" si="118"/>
        <v>Chesapeake Exp Bridge Away from Va Beach Non-Summer Saturday 9</v>
      </c>
      <c r="I6685" s="14">
        <f>+ChesExp!R41</f>
        <v>932.55306855474601</v>
      </c>
    </row>
    <row r="6686" spans="1:9" x14ac:dyDescent="0.25">
      <c r="A6686" t="s">
        <v>69</v>
      </c>
      <c r="B6686" t="s">
        <v>59</v>
      </c>
      <c r="C6686" t="s">
        <v>80</v>
      </c>
      <c r="D6686" t="s">
        <v>12</v>
      </c>
      <c r="E6686" t="s">
        <v>6</v>
      </c>
      <c r="F6686" s="19">
        <v>0.41666666666666702</v>
      </c>
      <c r="G6686" s="25">
        <v>10</v>
      </c>
      <c r="H6686" s="19" t="str">
        <f t="shared" si="118"/>
        <v>Chesapeake Exp Bridge Away from Va Beach Non-Summer Saturday 10</v>
      </c>
      <c r="I6686" s="11">
        <f>+ChesExp!R42</f>
        <v>1205.3045026421328</v>
      </c>
    </row>
    <row r="6687" spans="1:9" x14ac:dyDescent="0.25">
      <c r="A6687" t="s">
        <v>69</v>
      </c>
      <c r="B6687" t="s">
        <v>59</v>
      </c>
      <c r="C6687" t="s">
        <v>80</v>
      </c>
      <c r="D6687" t="s">
        <v>12</v>
      </c>
      <c r="E6687" t="s">
        <v>6</v>
      </c>
      <c r="F6687" s="19">
        <v>0.45833333333333298</v>
      </c>
      <c r="G6687" s="25">
        <v>11</v>
      </c>
      <c r="H6687" s="19" t="str">
        <f t="shared" si="118"/>
        <v>Chesapeake Exp Bridge Away from Va Beach Non-Summer Saturday 11</v>
      </c>
      <c r="I6687" s="14">
        <f>+ChesExp!R43</f>
        <v>1541.0191709878491</v>
      </c>
    </row>
    <row r="6688" spans="1:9" x14ac:dyDescent="0.25">
      <c r="A6688" t="s">
        <v>69</v>
      </c>
      <c r="B6688" t="s">
        <v>59</v>
      </c>
      <c r="C6688" t="s">
        <v>80</v>
      </c>
      <c r="D6688" t="s">
        <v>12</v>
      </c>
      <c r="E6688" t="s">
        <v>6</v>
      </c>
      <c r="F6688" s="19">
        <v>0.5</v>
      </c>
      <c r="G6688" s="25">
        <v>12</v>
      </c>
      <c r="H6688" s="19" t="str">
        <f t="shared" si="118"/>
        <v>Chesapeake Exp Bridge Away from Va Beach Non-Summer Saturday 12</v>
      </c>
      <c r="I6688" s="11">
        <f>+ChesExp!R44</f>
        <v>1818.4677437765511</v>
      </c>
    </row>
    <row r="6689" spans="1:9" x14ac:dyDescent="0.25">
      <c r="A6689" t="s">
        <v>69</v>
      </c>
      <c r="B6689" t="s">
        <v>59</v>
      </c>
      <c r="C6689" t="s">
        <v>80</v>
      </c>
      <c r="D6689" t="s">
        <v>12</v>
      </c>
      <c r="E6689" t="s">
        <v>6</v>
      </c>
      <c r="F6689" s="19">
        <v>0.54166666666666696</v>
      </c>
      <c r="G6689" s="25">
        <v>13</v>
      </c>
      <c r="H6689" s="19" t="str">
        <f t="shared" si="118"/>
        <v>Chesapeake Exp Bridge Away from Va Beach Non-Summer Saturday 13</v>
      </c>
      <c r="I6689" s="14">
        <f>+ChesExp!R45</f>
        <v>1788.6324547166892</v>
      </c>
    </row>
    <row r="6690" spans="1:9" x14ac:dyDescent="0.25">
      <c r="A6690" t="s">
        <v>69</v>
      </c>
      <c r="B6690" t="s">
        <v>59</v>
      </c>
      <c r="C6690" t="s">
        <v>80</v>
      </c>
      <c r="D6690" t="s">
        <v>12</v>
      </c>
      <c r="E6690" t="s">
        <v>6</v>
      </c>
      <c r="F6690" s="19">
        <v>0.58333333333333304</v>
      </c>
      <c r="G6690" s="25">
        <v>14</v>
      </c>
      <c r="H6690" s="19" t="str">
        <f t="shared" si="118"/>
        <v>Chesapeake Exp Bridge Away from Va Beach Non-Summer Saturday 14</v>
      </c>
      <c r="I6690" s="11">
        <f>+ChesExp!R46</f>
        <v>2060.7251007101481</v>
      </c>
    </row>
    <row r="6691" spans="1:9" x14ac:dyDescent="0.25">
      <c r="A6691" t="s">
        <v>69</v>
      </c>
      <c r="B6691" t="s">
        <v>59</v>
      </c>
      <c r="C6691" t="s">
        <v>80</v>
      </c>
      <c r="D6691" t="s">
        <v>12</v>
      </c>
      <c r="E6691" t="s">
        <v>6</v>
      </c>
      <c r="F6691" s="19">
        <v>0.625</v>
      </c>
      <c r="G6691" s="25">
        <v>15</v>
      </c>
      <c r="H6691" s="19" t="str">
        <f t="shared" si="118"/>
        <v>Chesapeake Exp Bridge Away from Va Beach Non-Summer Saturday 15</v>
      </c>
      <c r="I6691" s="14">
        <f>+ChesExp!R47</f>
        <v>2300.0957657494005</v>
      </c>
    </row>
    <row r="6692" spans="1:9" x14ac:dyDescent="0.25">
      <c r="A6692" t="s">
        <v>69</v>
      </c>
      <c r="B6692" t="s">
        <v>59</v>
      </c>
      <c r="C6692" t="s">
        <v>80</v>
      </c>
      <c r="D6692" t="s">
        <v>12</v>
      </c>
      <c r="E6692" t="s">
        <v>6</v>
      </c>
      <c r="F6692" s="19">
        <v>0.66666666666666696</v>
      </c>
      <c r="G6692" s="25">
        <v>16</v>
      </c>
      <c r="H6692" s="19" t="str">
        <f t="shared" si="118"/>
        <v>Chesapeake Exp Bridge Away from Va Beach Non-Summer Saturday 16</v>
      </c>
      <c r="I6692" s="11">
        <f>+ChesExp!R48</f>
        <v>3160.810399011591</v>
      </c>
    </row>
    <row r="6693" spans="1:9" x14ac:dyDescent="0.25">
      <c r="A6693" t="s">
        <v>69</v>
      </c>
      <c r="B6693" t="s">
        <v>59</v>
      </c>
      <c r="C6693" t="s">
        <v>80</v>
      </c>
      <c r="D6693" t="s">
        <v>12</v>
      </c>
      <c r="E6693" t="s">
        <v>6</v>
      </c>
      <c r="F6693" s="19">
        <v>0.70833333333333304</v>
      </c>
      <c r="G6693" s="25">
        <v>17</v>
      </c>
      <c r="H6693" s="19" t="str">
        <f t="shared" si="118"/>
        <v>Chesapeake Exp Bridge Away from Va Beach Non-Summer Saturday 17</v>
      </c>
      <c r="I6693" s="14">
        <f>+ChesExp!R49</f>
        <v>2773.0005667130335</v>
      </c>
    </row>
    <row r="6694" spans="1:9" x14ac:dyDescent="0.25">
      <c r="A6694" t="s">
        <v>69</v>
      </c>
      <c r="B6694" t="s">
        <v>59</v>
      </c>
      <c r="C6694" t="s">
        <v>80</v>
      </c>
      <c r="D6694" t="s">
        <v>12</v>
      </c>
      <c r="E6694" t="s">
        <v>6</v>
      </c>
      <c r="F6694" s="19">
        <v>0.75</v>
      </c>
      <c r="G6694" s="25">
        <v>18</v>
      </c>
      <c r="H6694" s="19" t="str">
        <f t="shared" si="118"/>
        <v>Chesapeake Exp Bridge Away from Va Beach Non-Summer Saturday 18</v>
      </c>
      <c r="I6694" s="11">
        <f>+ChesExp!R50</f>
        <v>2178.5041774624292</v>
      </c>
    </row>
    <row r="6695" spans="1:9" x14ac:dyDescent="0.25">
      <c r="A6695" t="s">
        <v>69</v>
      </c>
      <c r="B6695" t="s">
        <v>59</v>
      </c>
      <c r="C6695" t="s">
        <v>80</v>
      </c>
      <c r="D6695" t="s">
        <v>12</v>
      </c>
      <c r="E6695" t="s">
        <v>6</v>
      </c>
      <c r="F6695" s="19">
        <v>0.79166666666666696</v>
      </c>
      <c r="G6695" s="25">
        <v>19</v>
      </c>
      <c r="H6695" s="19" t="str">
        <f t="shared" si="118"/>
        <v>Chesapeake Exp Bridge Away from Va Beach Non-Summer Saturday 19</v>
      </c>
      <c r="I6695" s="14">
        <f>+ChesExp!R51</f>
        <v>1417.4527485924305</v>
      </c>
    </row>
    <row r="6696" spans="1:9" x14ac:dyDescent="0.25">
      <c r="A6696" t="s">
        <v>69</v>
      </c>
      <c r="B6696" t="s">
        <v>59</v>
      </c>
      <c r="C6696" t="s">
        <v>80</v>
      </c>
      <c r="D6696" t="s">
        <v>12</v>
      </c>
      <c r="E6696" t="s">
        <v>6</v>
      </c>
      <c r="F6696" s="19">
        <v>0.83333333333333304</v>
      </c>
      <c r="G6696" s="25">
        <v>20</v>
      </c>
      <c r="H6696" s="19" t="str">
        <f t="shared" si="118"/>
        <v>Chesapeake Exp Bridge Away from Va Beach Non-Summer Saturday 20</v>
      </c>
      <c r="I6696" s="11">
        <f>+ChesExp!R52</f>
        <v>1106.7157083455493</v>
      </c>
    </row>
    <row r="6697" spans="1:9" x14ac:dyDescent="0.25">
      <c r="A6697" t="s">
        <v>69</v>
      </c>
      <c r="B6697" t="s">
        <v>59</v>
      </c>
      <c r="C6697" t="s">
        <v>80</v>
      </c>
      <c r="D6697" t="s">
        <v>12</v>
      </c>
      <c r="E6697" t="s">
        <v>6</v>
      </c>
      <c r="F6697" s="19">
        <v>0.875</v>
      </c>
      <c r="G6697" s="25">
        <v>21</v>
      </c>
      <c r="H6697" s="19" t="str">
        <f t="shared" si="118"/>
        <v>Chesapeake Exp Bridge Away from Va Beach Non-Summer Saturday 21</v>
      </c>
      <c r="I6697" s="14">
        <f>+ChesExp!R53</f>
        <v>923.30986715403913</v>
      </c>
    </row>
    <row r="6698" spans="1:9" x14ac:dyDescent="0.25">
      <c r="A6698" t="s">
        <v>69</v>
      </c>
      <c r="B6698" t="s">
        <v>59</v>
      </c>
      <c r="C6698" t="s">
        <v>80</v>
      </c>
      <c r="D6698" t="s">
        <v>12</v>
      </c>
      <c r="E6698" t="s">
        <v>6</v>
      </c>
      <c r="F6698" s="19">
        <v>0.91666666666666696</v>
      </c>
      <c r="G6698" s="25">
        <v>22</v>
      </c>
      <c r="H6698" s="19" t="str">
        <f t="shared" si="118"/>
        <v>Chesapeake Exp Bridge Away from Va Beach Non-Summer Saturday 22</v>
      </c>
      <c r="I6698" s="11">
        <f>+ChesExp!R54</f>
        <v>604.59300168661628</v>
      </c>
    </row>
    <row r="6699" spans="1:9" ht="15.75" thickBot="1" x14ac:dyDescent="0.3">
      <c r="A6699" t="s">
        <v>69</v>
      </c>
      <c r="B6699" t="s">
        <v>59</v>
      </c>
      <c r="C6699" t="s">
        <v>80</v>
      </c>
      <c r="D6699" t="s">
        <v>12</v>
      </c>
      <c r="E6699" t="s">
        <v>6</v>
      </c>
      <c r="F6699" s="19">
        <v>0.95833333333333304</v>
      </c>
      <c r="G6699" s="25">
        <v>23</v>
      </c>
      <c r="H6699" s="19" t="str">
        <f t="shared" si="118"/>
        <v>Chesapeake Exp Bridge Away from Va Beach Non-Summer Saturday 23</v>
      </c>
      <c r="I6699" s="16">
        <f>+ChesExp!R55</f>
        <v>394.21359054248808</v>
      </c>
    </row>
    <row r="6700" spans="1:9" x14ac:dyDescent="0.25">
      <c r="A6700" t="s">
        <v>69</v>
      </c>
      <c r="B6700" t="s">
        <v>59</v>
      </c>
      <c r="C6700" t="s">
        <v>80</v>
      </c>
      <c r="D6700" t="s">
        <v>12</v>
      </c>
      <c r="E6700" t="s">
        <v>7</v>
      </c>
      <c r="F6700" s="19">
        <v>0</v>
      </c>
      <c r="G6700" s="25">
        <v>0</v>
      </c>
      <c r="H6700" s="19" t="str">
        <f t="shared" si="118"/>
        <v>Chesapeake Exp Bridge Away from Va Beach Non-Summer Sunday 0</v>
      </c>
      <c r="I6700" s="13">
        <f>+ChesExp!S32</f>
        <v>229.65699214747755</v>
      </c>
    </row>
    <row r="6701" spans="1:9" x14ac:dyDescent="0.25">
      <c r="A6701" t="s">
        <v>69</v>
      </c>
      <c r="B6701" t="s">
        <v>59</v>
      </c>
      <c r="C6701" t="s">
        <v>80</v>
      </c>
      <c r="D6701" t="s">
        <v>12</v>
      </c>
      <c r="E6701" t="s">
        <v>7</v>
      </c>
      <c r="F6701" s="19">
        <v>4.1666666666666664E-2</v>
      </c>
      <c r="G6701" s="25">
        <v>1</v>
      </c>
      <c r="H6701" s="19" t="str">
        <f t="shared" si="118"/>
        <v>Chesapeake Exp Bridge Away from Va Beach Non-Summer Sunday 1</v>
      </c>
      <c r="I6701" s="15">
        <f>+ChesExp!S33</f>
        <v>134.14752904307801</v>
      </c>
    </row>
    <row r="6702" spans="1:9" x14ac:dyDescent="0.25">
      <c r="A6702" t="s">
        <v>69</v>
      </c>
      <c r="B6702" t="s">
        <v>59</v>
      </c>
      <c r="C6702" t="s">
        <v>80</v>
      </c>
      <c r="D6702" t="s">
        <v>12</v>
      </c>
      <c r="E6702" t="s">
        <v>7</v>
      </c>
      <c r="F6702" s="19">
        <v>8.3333333333333329E-2</v>
      </c>
      <c r="G6702" s="25">
        <v>2</v>
      </c>
      <c r="H6702" s="19" t="str">
        <f t="shared" si="118"/>
        <v>Chesapeake Exp Bridge Away from Va Beach Non-Summer Sunday 2</v>
      </c>
      <c r="I6702" s="13">
        <f>+ChesExp!S34</f>
        <v>105.67119634429545</v>
      </c>
    </row>
    <row r="6703" spans="1:9" x14ac:dyDescent="0.25">
      <c r="A6703" t="s">
        <v>69</v>
      </c>
      <c r="B6703" t="s">
        <v>59</v>
      </c>
      <c r="C6703" t="s">
        <v>80</v>
      </c>
      <c r="D6703" t="s">
        <v>12</v>
      </c>
      <c r="E6703" t="s">
        <v>7</v>
      </c>
      <c r="F6703" s="19">
        <v>0.125</v>
      </c>
      <c r="G6703" s="25">
        <v>3</v>
      </c>
      <c r="H6703" s="19" t="str">
        <f t="shared" si="118"/>
        <v>Chesapeake Exp Bridge Away from Va Beach Non-Summer Sunday 3</v>
      </c>
      <c r="I6703" s="15">
        <f>+ChesExp!S35</f>
        <v>46.174317720472146</v>
      </c>
    </row>
    <row r="6704" spans="1:9" x14ac:dyDescent="0.25">
      <c r="A6704" t="s">
        <v>69</v>
      </c>
      <c r="B6704" t="s">
        <v>59</v>
      </c>
      <c r="C6704" t="s">
        <v>80</v>
      </c>
      <c r="D6704" t="s">
        <v>12</v>
      </c>
      <c r="E6704" t="s">
        <v>7</v>
      </c>
      <c r="F6704" s="19">
        <v>0.16666666666666699</v>
      </c>
      <c r="G6704" s="25">
        <v>4</v>
      </c>
      <c r="H6704" s="19" t="str">
        <f t="shared" si="118"/>
        <v>Chesapeake Exp Bridge Away from Va Beach Non-Summer Sunday 4</v>
      </c>
      <c r="I6704" s="13">
        <f>+ChesExp!S36</f>
        <v>34.104755937516273</v>
      </c>
    </row>
    <row r="6705" spans="1:9" x14ac:dyDescent="0.25">
      <c r="A6705" t="s">
        <v>69</v>
      </c>
      <c r="B6705" t="s">
        <v>59</v>
      </c>
      <c r="C6705" t="s">
        <v>80</v>
      </c>
      <c r="D6705" t="s">
        <v>12</v>
      </c>
      <c r="E6705" t="s">
        <v>7</v>
      </c>
      <c r="F6705" s="19">
        <v>0.20833333333333301</v>
      </c>
      <c r="G6705" s="25">
        <v>5</v>
      </c>
      <c r="H6705" s="19" t="str">
        <f t="shared" si="118"/>
        <v>Chesapeake Exp Bridge Away from Va Beach Non-Summer Sunday 5</v>
      </c>
      <c r="I6705" s="15">
        <f>+ChesExp!S37</f>
        <v>66.936403616769582</v>
      </c>
    </row>
    <row r="6706" spans="1:9" x14ac:dyDescent="0.25">
      <c r="A6706" t="s">
        <v>69</v>
      </c>
      <c r="B6706" t="s">
        <v>59</v>
      </c>
      <c r="C6706" t="s">
        <v>80</v>
      </c>
      <c r="D6706" t="s">
        <v>12</v>
      </c>
      <c r="E6706" t="s">
        <v>7</v>
      </c>
      <c r="F6706" s="19">
        <v>0.25</v>
      </c>
      <c r="G6706" s="25">
        <v>6</v>
      </c>
      <c r="H6706" s="19" t="str">
        <f t="shared" si="118"/>
        <v>Chesapeake Exp Bridge Away from Va Beach Non-Summer Sunday 6</v>
      </c>
      <c r="I6706" s="13">
        <f>+ChesExp!S38</f>
        <v>158.55385866575293</v>
      </c>
    </row>
    <row r="6707" spans="1:9" x14ac:dyDescent="0.25">
      <c r="A6707" t="s">
        <v>69</v>
      </c>
      <c r="B6707" t="s">
        <v>59</v>
      </c>
      <c r="C6707" t="s">
        <v>80</v>
      </c>
      <c r="D6707" t="s">
        <v>12</v>
      </c>
      <c r="E6707" t="s">
        <v>7</v>
      </c>
      <c r="F6707" s="19">
        <v>0.29166666666666702</v>
      </c>
      <c r="G6707" s="25">
        <v>7</v>
      </c>
      <c r="H6707" s="19" t="str">
        <f t="shared" si="118"/>
        <v>Chesapeake Exp Bridge Away from Va Beach Non-Summer Sunday 7</v>
      </c>
      <c r="I6707" s="15">
        <f>+ChesExp!S39</f>
        <v>321.4574774661636</v>
      </c>
    </row>
    <row r="6708" spans="1:9" x14ac:dyDescent="0.25">
      <c r="A6708" t="s">
        <v>69</v>
      </c>
      <c r="B6708" t="s">
        <v>59</v>
      </c>
      <c r="C6708" t="s">
        <v>80</v>
      </c>
      <c r="D6708" t="s">
        <v>12</v>
      </c>
      <c r="E6708" t="s">
        <v>7</v>
      </c>
      <c r="F6708" s="19">
        <v>0.33333333333333298</v>
      </c>
      <c r="G6708" s="25">
        <v>8</v>
      </c>
      <c r="H6708" s="19" t="str">
        <f t="shared" si="118"/>
        <v>Chesapeake Exp Bridge Away from Va Beach Non-Summer Sunday 8</v>
      </c>
      <c r="I6708" s="13">
        <f>+ChesExp!S40</f>
        <v>452.37367832825987</v>
      </c>
    </row>
    <row r="6709" spans="1:9" x14ac:dyDescent="0.25">
      <c r="A6709" t="s">
        <v>69</v>
      </c>
      <c r="B6709" t="s">
        <v>59</v>
      </c>
      <c r="C6709" t="s">
        <v>80</v>
      </c>
      <c r="D6709" t="s">
        <v>12</v>
      </c>
      <c r="E6709" t="s">
        <v>7</v>
      </c>
      <c r="F6709" s="19">
        <v>0.375</v>
      </c>
      <c r="G6709" s="25">
        <v>9</v>
      </c>
      <c r="H6709" s="19" t="str">
        <f t="shared" ref="H6709:H6723" si="119">+CONCATENATE(A6709," ",C6709," ",D6709," ",E6709," ",G6709)</f>
        <v>Chesapeake Exp Bridge Away from Va Beach Non-Summer Sunday 9</v>
      </c>
      <c r="I6709" s="15">
        <f>+ChesExp!S41</f>
        <v>657.21326594837899</v>
      </c>
    </row>
    <row r="6710" spans="1:9" x14ac:dyDescent="0.25">
      <c r="A6710" t="s">
        <v>69</v>
      </c>
      <c r="B6710" t="s">
        <v>59</v>
      </c>
      <c r="C6710" t="s">
        <v>80</v>
      </c>
      <c r="D6710" t="s">
        <v>12</v>
      </c>
      <c r="E6710" t="s">
        <v>7</v>
      </c>
      <c r="F6710" s="19">
        <v>0.41666666666666702</v>
      </c>
      <c r="G6710" s="25">
        <v>10</v>
      </c>
      <c r="H6710" s="19" t="str">
        <f t="shared" si="119"/>
        <v>Chesapeake Exp Bridge Away from Va Beach Non-Summer Sunday 10</v>
      </c>
      <c r="I6710" s="13">
        <f>+ChesExp!S42</f>
        <v>946.15038440010949</v>
      </c>
    </row>
    <row r="6711" spans="1:9" x14ac:dyDescent="0.25">
      <c r="A6711" t="s">
        <v>69</v>
      </c>
      <c r="B6711" t="s">
        <v>59</v>
      </c>
      <c r="C6711" t="s">
        <v>80</v>
      </c>
      <c r="D6711" t="s">
        <v>12</v>
      </c>
      <c r="E6711" t="s">
        <v>7</v>
      </c>
      <c r="F6711" s="19">
        <v>0.45833333333333298</v>
      </c>
      <c r="G6711" s="25">
        <v>11</v>
      </c>
      <c r="H6711" s="19" t="str">
        <f t="shared" si="119"/>
        <v>Chesapeake Exp Bridge Away from Va Beach Non-Summer Sunday 11</v>
      </c>
      <c r="I6711" s="15">
        <f>+ChesExp!S43</f>
        <v>1220.5714035804929</v>
      </c>
    </row>
    <row r="6712" spans="1:9" x14ac:dyDescent="0.25">
      <c r="A6712" t="s">
        <v>69</v>
      </c>
      <c r="B6712" t="s">
        <v>59</v>
      </c>
      <c r="C6712" t="s">
        <v>80</v>
      </c>
      <c r="D6712" t="s">
        <v>12</v>
      </c>
      <c r="E6712" t="s">
        <v>7</v>
      </c>
      <c r="F6712" s="19">
        <v>0.5</v>
      </c>
      <c r="G6712" s="25">
        <v>12</v>
      </c>
      <c r="H6712" s="19" t="str">
        <f t="shared" si="119"/>
        <v>Chesapeake Exp Bridge Away from Va Beach Non-Summer Sunday 12</v>
      </c>
      <c r="I6712" s="13">
        <f>+ChesExp!S44</f>
        <v>1584.9974029494281</v>
      </c>
    </row>
    <row r="6713" spans="1:9" x14ac:dyDescent="0.25">
      <c r="A6713" t="s">
        <v>69</v>
      </c>
      <c r="B6713" t="s">
        <v>59</v>
      </c>
      <c r="C6713" t="s">
        <v>80</v>
      </c>
      <c r="D6713" t="s">
        <v>12</v>
      </c>
      <c r="E6713" t="s">
        <v>7</v>
      </c>
      <c r="F6713" s="19">
        <v>0.54166666666666696</v>
      </c>
      <c r="G6713" s="25">
        <v>13</v>
      </c>
      <c r="H6713" s="19" t="str">
        <f t="shared" si="119"/>
        <v>Chesapeake Exp Bridge Away from Va Beach Non-Summer Sunday 13</v>
      </c>
      <c r="I6713" s="15">
        <f>+ChesExp!S45</f>
        <v>1629.1469452904955</v>
      </c>
    </row>
    <row r="6714" spans="1:9" x14ac:dyDescent="0.25">
      <c r="A6714" t="s">
        <v>69</v>
      </c>
      <c r="B6714" t="s">
        <v>59</v>
      </c>
      <c r="C6714" t="s">
        <v>80</v>
      </c>
      <c r="D6714" t="s">
        <v>12</v>
      </c>
      <c r="E6714" t="s">
        <v>7</v>
      </c>
      <c r="F6714" s="19">
        <v>0.58333333333333304</v>
      </c>
      <c r="G6714" s="25">
        <v>14</v>
      </c>
      <c r="H6714" s="19" t="str">
        <f t="shared" si="119"/>
        <v>Chesapeake Exp Bridge Away from Va Beach Non-Summer Sunday 14</v>
      </c>
      <c r="I6714" s="13">
        <f>+ChesExp!S46</f>
        <v>1845.4293021686428</v>
      </c>
    </row>
    <row r="6715" spans="1:9" x14ac:dyDescent="0.25">
      <c r="A6715" t="s">
        <v>69</v>
      </c>
      <c r="B6715" t="s">
        <v>59</v>
      </c>
      <c r="C6715" t="s">
        <v>80</v>
      </c>
      <c r="D6715" t="s">
        <v>12</v>
      </c>
      <c r="E6715" t="s">
        <v>7</v>
      </c>
      <c r="F6715" s="19">
        <v>0.625</v>
      </c>
      <c r="G6715" s="25">
        <v>15</v>
      </c>
      <c r="H6715" s="19" t="str">
        <f t="shared" si="119"/>
        <v>Chesapeake Exp Bridge Away from Va Beach Non-Summer Sunday 15</v>
      </c>
      <c r="I6715" s="15">
        <f>+ChesExp!S47</f>
        <v>1982.3115853739585</v>
      </c>
    </row>
    <row r="6716" spans="1:9" x14ac:dyDescent="0.25">
      <c r="A6716" t="s">
        <v>69</v>
      </c>
      <c r="B6716" t="s">
        <v>59</v>
      </c>
      <c r="C6716" t="s">
        <v>80</v>
      </c>
      <c r="D6716" t="s">
        <v>12</v>
      </c>
      <c r="E6716" t="s">
        <v>7</v>
      </c>
      <c r="F6716" s="19">
        <v>0.66666666666666696</v>
      </c>
      <c r="G6716" s="25">
        <v>16</v>
      </c>
      <c r="H6716" s="19" t="str">
        <f t="shared" si="119"/>
        <v>Chesapeake Exp Bridge Away from Va Beach Non-Summer Sunday 16</v>
      </c>
      <c r="I6716" s="13">
        <f>+ChesExp!S48</f>
        <v>2705.7915668845731</v>
      </c>
    </row>
    <row r="6717" spans="1:9" x14ac:dyDescent="0.25">
      <c r="A6717" t="s">
        <v>69</v>
      </c>
      <c r="B6717" t="s">
        <v>59</v>
      </c>
      <c r="C6717" t="s">
        <v>80</v>
      </c>
      <c r="D6717" t="s">
        <v>12</v>
      </c>
      <c r="E6717" t="s">
        <v>7</v>
      </c>
      <c r="F6717" s="19">
        <v>0.70833333333333304</v>
      </c>
      <c r="G6717" s="25">
        <v>17</v>
      </c>
      <c r="H6717" s="19" t="str">
        <f t="shared" si="119"/>
        <v>Chesapeake Exp Bridge Away from Va Beach Non-Summer Sunday 17</v>
      </c>
      <c r="I6717" s="15">
        <f>+ChesExp!S49</f>
        <v>2484.4497444563567</v>
      </c>
    </row>
    <row r="6718" spans="1:9" x14ac:dyDescent="0.25">
      <c r="A6718" t="s">
        <v>69</v>
      </c>
      <c r="B6718" t="s">
        <v>59</v>
      </c>
      <c r="C6718" t="s">
        <v>80</v>
      </c>
      <c r="D6718" t="s">
        <v>12</v>
      </c>
      <c r="E6718" t="s">
        <v>7</v>
      </c>
      <c r="F6718" s="19">
        <v>0.75</v>
      </c>
      <c r="G6718" s="25">
        <v>18</v>
      </c>
      <c r="H6718" s="19" t="str">
        <f t="shared" si="119"/>
        <v>Chesapeake Exp Bridge Away from Va Beach Non-Summer Sunday 18</v>
      </c>
      <c r="I6718" s="13">
        <f>+ChesExp!S50</f>
        <v>1933.8523693765758</v>
      </c>
    </row>
    <row r="6719" spans="1:9" x14ac:dyDescent="0.25">
      <c r="A6719" t="s">
        <v>69</v>
      </c>
      <c r="B6719" t="s">
        <v>59</v>
      </c>
      <c r="C6719" t="s">
        <v>80</v>
      </c>
      <c r="D6719" t="s">
        <v>12</v>
      </c>
      <c r="E6719" t="s">
        <v>7</v>
      </c>
      <c r="F6719" s="19">
        <v>0.79166666666666696</v>
      </c>
      <c r="G6719" s="25">
        <v>19</v>
      </c>
      <c r="H6719" s="19" t="str">
        <f t="shared" si="119"/>
        <v>Chesapeake Exp Bridge Away from Va Beach Non-Summer Sunday 19</v>
      </c>
      <c r="I6719" s="15">
        <f>+ChesExp!S51</f>
        <v>1231.7503994575313</v>
      </c>
    </row>
    <row r="6720" spans="1:9" x14ac:dyDescent="0.25">
      <c r="A6720" t="s">
        <v>69</v>
      </c>
      <c r="B6720" t="s">
        <v>59</v>
      </c>
      <c r="C6720" t="s">
        <v>80</v>
      </c>
      <c r="D6720" t="s">
        <v>12</v>
      </c>
      <c r="E6720" t="s">
        <v>7</v>
      </c>
      <c r="F6720" s="19">
        <v>0.83333333333333304</v>
      </c>
      <c r="G6720" s="25">
        <v>20</v>
      </c>
      <c r="H6720" s="19" t="str">
        <f t="shared" si="119"/>
        <v>Chesapeake Exp Bridge Away from Va Beach Non-Summer Sunday 20</v>
      </c>
      <c r="I6720" s="13">
        <f>+ChesExp!S52</f>
        <v>996.14269934104823</v>
      </c>
    </row>
    <row r="6721" spans="1:9" x14ac:dyDescent="0.25">
      <c r="A6721" t="s">
        <v>69</v>
      </c>
      <c r="B6721" t="s">
        <v>59</v>
      </c>
      <c r="C6721" t="s">
        <v>80</v>
      </c>
      <c r="D6721" t="s">
        <v>12</v>
      </c>
      <c r="E6721" t="s">
        <v>7</v>
      </c>
      <c r="F6721" s="19">
        <v>0.875</v>
      </c>
      <c r="G6721" s="25">
        <v>21</v>
      </c>
      <c r="H6721" s="19" t="str">
        <f t="shared" si="119"/>
        <v>Chesapeake Exp Bridge Away from Va Beach Non-Summer Sunday 21</v>
      </c>
      <c r="I6721" s="15">
        <f>+ChesExp!S53</f>
        <v>704.28828128669704</v>
      </c>
    </row>
    <row r="6722" spans="1:9" x14ac:dyDescent="0.25">
      <c r="A6722" t="s">
        <v>69</v>
      </c>
      <c r="B6722" t="s">
        <v>59</v>
      </c>
      <c r="C6722" t="s">
        <v>80</v>
      </c>
      <c r="D6722" t="s">
        <v>12</v>
      </c>
      <c r="E6722" t="s">
        <v>7</v>
      </c>
      <c r="F6722" s="19">
        <v>0.91666666666666696</v>
      </c>
      <c r="G6722" s="25">
        <v>22</v>
      </c>
      <c r="H6722" s="19" t="str">
        <f t="shared" si="119"/>
        <v>Chesapeake Exp Bridge Away from Va Beach Non-Summer Sunday 22</v>
      </c>
      <c r="I6722" s="13">
        <f>+ChesExp!S54</f>
        <v>414.9511449215201</v>
      </c>
    </row>
    <row r="6723" spans="1:9" ht="15.75" thickBot="1" x14ac:dyDescent="0.3">
      <c r="A6723" s="29" t="s">
        <v>69</v>
      </c>
      <c r="B6723" s="29" t="s">
        <v>59</v>
      </c>
      <c r="C6723" s="29" t="s">
        <v>80</v>
      </c>
      <c r="D6723" s="29" t="s">
        <v>12</v>
      </c>
      <c r="E6723" s="29" t="s">
        <v>7</v>
      </c>
      <c r="F6723" s="30">
        <v>0.95833333333333304</v>
      </c>
      <c r="G6723" s="31">
        <v>23</v>
      </c>
      <c r="H6723" s="30" t="str">
        <f t="shared" si="119"/>
        <v>Chesapeake Exp Bridge Away from Va Beach Non-Summer Sunday 23</v>
      </c>
      <c r="I6723" s="17">
        <f>+ChesExp!S55</f>
        <v>264.39073365367165</v>
      </c>
    </row>
    <row r="6724" spans="1:9" x14ac:dyDescent="0.25">
      <c r="A6724" t="s">
        <v>70</v>
      </c>
      <c r="B6724" t="s">
        <v>56</v>
      </c>
      <c r="C6724" t="s">
        <v>81</v>
      </c>
      <c r="D6724" t="s">
        <v>11</v>
      </c>
      <c r="E6724" t="s">
        <v>1</v>
      </c>
      <c r="F6724" s="19">
        <v>0</v>
      </c>
      <c r="G6724" s="25">
        <v>0</v>
      </c>
      <c r="H6724" s="19" t="str">
        <f>+CONCATENATE(A6724," ",C6724," ",D6724," ",E6724," ",G6724)</f>
        <v>Centerville Bridge Toward Va Beach Summer Monday 0</v>
      </c>
      <c r="I6724" s="11">
        <f>+Centerville!C7</f>
        <v>33.591611775782312</v>
      </c>
    </row>
    <row r="6725" spans="1:9" x14ac:dyDescent="0.25">
      <c r="A6725" t="s">
        <v>70</v>
      </c>
      <c r="B6725" t="s">
        <v>56</v>
      </c>
      <c r="C6725" t="s">
        <v>81</v>
      </c>
      <c r="D6725" t="s">
        <v>11</v>
      </c>
      <c r="E6725" t="s">
        <v>1</v>
      </c>
      <c r="F6725" s="19">
        <v>4.1666666666666664E-2</v>
      </c>
      <c r="G6725" s="25">
        <v>1</v>
      </c>
      <c r="H6725" s="19" t="str">
        <f t="shared" ref="H6725:H6788" si="120">+CONCATENATE(A6725," ",C6725," ",D6725," ",E6725," ",G6725)</f>
        <v>Centerville Bridge Toward Va Beach Summer Monday 1</v>
      </c>
      <c r="I6725" s="14">
        <f>+Centerville!C8</f>
        <v>10.154280312338344</v>
      </c>
    </row>
    <row r="6726" spans="1:9" x14ac:dyDescent="0.25">
      <c r="A6726" t="s">
        <v>70</v>
      </c>
      <c r="B6726" t="s">
        <v>56</v>
      </c>
      <c r="C6726" t="s">
        <v>81</v>
      </c>
      <c r="D6726" t="s">
        <v>11</v>
      </c>
      <c r="E6726" t="s">
        <v>1</v>
      </c>
      <c r="F6726" s="19">
        <v>8.3333333333333329E-2</v>
      </c>
      <c r="G6726" s="25">
        <v>2</v>
      </c>
      <c r="H6726" s="19" t="str">
        <f t="shared" si="120"/>
        <v>Centerville Bridge Toward Va Beach Summer Monday 2</v>
      </c>
      <c r="I6726" s="11">
        <f>+Centerville!C9</f>
        <v>16.460179045493561</v>
      </c>
    </row>
    <row r="6727" spans="1:9" x14ac:dyDescent="0.25">
      <c r="A6727" t="s">
        <v>70</v>
      </c>
      <c r="B6727" t="s">
        <v>56</v>
      </c>
      <c r="C6727" t="s">
        <v>81</v>
      </c>
      <c r="D6727" t="s">
        <v>11</v>
      </c>
      <c r="E6727" t="s">
        <v>1</v>
      </c>
      <c r="F6727" s="19">
        <v>0.125</v>
      </c>
      <c r="G6727" s="25">
        <v>3</v>
      </c>
      <c r="H6727" s="19" t="str">
        <f t="shared" si="120"/>
        <v>Centerville Bridge Toward Va Beach Summer Monday 3</v>
      </c>
      <c r="I6727" s="14">
        <f>+Centerville!C10</f>
        <v>9.8099893783783774</v>
      </c>
    </row>
    <row r="6728" spans="1:9" x14ac:dyDescent="0.25">
      <c r="A6728" t="s">
        <v>70</v>
      </c>
      <c r="B6728" t="s">
        <v>56</v>
      </c>
      <c r="C6728" t="s">
        <v>81</v>
      </c>
      <c r="D6728" t="s">
        <v>11</v>
      </c>
      <c r="E6728" t="s">
        <v>1</v>
      </c>
      <c r="F6728" s="19">
        <v>0.16666666666666699</v>
      </c>
      <c r="G6728" s="25">
        <v>4</v>
      </c>
      <c r="H6728" s="19" t="str">
        <f t="shared" si="120"/>
        <v>Centerville Bridge Toward Va Beach Summer Monday 4</v>
      </c>
      <c r="I6728" s="11">
        <f>+Centerville!C11</f>
        <v>44.308019291007682</v>
      </c>
    </row>
    <row r="6729" spans="1:9" x14ac:dyDescent="0.25">
      <c r="A6729" t="s">
        <v>70</v>
      </c>
      <c r="B6729" t="s">
        <v>56</v>
      </c>
      <c r="C6729" t="s">
        <v>81</v>
      </c>
      <c r="D6729" t="s">
        <v>11</v>
      </c>
      <c r="E6729" t="s">
        <v>1</v>
      </c>
      <c r="F6729" s="19">
        <v>0.20833333333333301</v>
      </c>
      <c r="G6729" s="25">
        <v>5</v>
      </c>
      <c r="H6729" s="19" t="str">
        <f t="shared" si="120"/>
        <v>Centerville Bridge Toward Va Beach Summer Monday 5</v>
      </c>
      <c r="I6729" s="14">
        <f>+Centerville!C12</f>
        <v>203.02676072593385</v>
      </c>
    </row>
    <row r="6730" spans="1:9" x14ac:dyDescent="0.25">
      <c r="A6730" t="s">
        <v>70</v>
      </c>
      <c r="B6730" t="s">
        <v>56</v>
      </c>
      <c r="C6730" t="s">
        <v>81</v>
      </c>
      <c r="D6730" t="s">
        <v>11</v>
      </c>
      <c r="E6730" t="s">
        <v>1</v>
      </c>
      <c r="F6730" s="19">
        <v>0.25</v>
      </c>
      <c r="G6730" s="25">
        <v>6</v>
      </c>
      <c r="H6730" s="19" t="str">
        <f t="shared" si="120"/>
        <v>Centerville Bridge Toward Va Beach Summer Monday 6</v>
      </c>
      <c r="I6730" s="11">
        <f>+Centerville!C13</f>
        <v>491.10444522278476</v>
      </c>
    </row>
    <row r="6731" spans="1:9" x14ac:dyDescent="0.25">
      <c r="A6731" t="s">
        <v>70</v>
      </c>
      <c r="B6731" t="s">
        <v>56</v>
      </c>
      <c r="C6731" t="s">
        <v>81</v>
      </c>
      <c r="D6731" t="s">
        <v>11</v>
      </c>
      <c r="E6731" t="s">
        <v>1</v>
      </c>
      <c r="F6731" s="19">
        <v>0.29166666666666702</v>
      </c>
      <c r="G6731" s="25">
        <v>7</v>
      </c>
      <c r="H6731" s="19" t="str">
        <f t="shared" si="120"/>
        <v>Centerville Bridge Toward Va Beach Summer Monday 7</v>
      </c>
      <c r="I6731" s="14">
        <f>+Centerville!C14</f>
        <v>824.36682006770627</v>
      </c>
    </row>
    <row r="6732" spans="1:9" x14ac:dyDescent="0.25">
      <c r="A6732" t="s">
        <v>70</v>
      </c>
      <c r="B6732" t="s">
        <v>56</v>
      </c>
      <c r="C6732" t="s">
        <v>81</v>
      </c>
      <c r="D6732" t="s">
        <v>11</v>
      </c>
      <c r="E6732" t="s">
        <v>1</v>
      </c>
      <c r="F6732" s="19">
        <v>0.33333333333333298</v>
      </c>
      <c r="G6732" s="25">
        <v>8</v>
      </c>
      <c r="H6732" s="19" t="str">
        <f t="shared" si="120"/>
        <v>Centerville Bridge Toward Va Beach Summer Monday 8</v>
      </c>
      <c r="I6732" s="11">
        <f>+Centerville!C15</f>
        <v>613.73077007007691</v>
      </c>
    </row>
    <row r="6733" spans="1:9" x14ac:dyDescent="0.25">
      <c r="A6733" t="s">
        <v>70</v>
      </c>
      <c r="B6733" t="s">
        <v>56</v>
      </c>
      <c r="C6733" t="s">
        <v>81</v>
      </c>
      <c r="D6733" t="s">
        <v>11</v>
      </c>
      <c r="E6733" t="s">
        <v>1</v>
      </c>
      <c r="F6733" s="19">
        <v>0.375</v>
      </c>
      <c r="G6733" s="25">
        <v>9</v>
      </c>
      <c r="H6733" s="19" t="str">
        <f t="shared" si="120"/>
        <v>Centerville Bridge Toward Va Beach Summer Monday 9</v>
      </c>
      <c r="I6733" s="14">
        <f>+Centerville!C16</f>
        <v>466.51163523223488</v>
      </c>
    </row>
    <row r="6734" spans="1:9" x14ac:dyDescent="0.25">
      <c r="A6734" t="s">
        <v>70</v>
      </c>
      <c r="B6734" t="s">
        <v>56</v>
      </c>
      <c r="C6734" t="s">
        <v>81</v>
      </c>
      <c r="D6734" t="s">
        <v>11</v>
      </c>
      <c r="E6734" t="s">
        <v>1</v>
      </c>
      <c r="F6734" s="19">
        <v>0.41666666666666702</v>
      </c>
      <c r="G6734" s="25">
        <v>10</v>
      </c>
      <c r="H6734" s="19" t="str">
        <f t="shared" si="120"/>
        <v>Centerville Bridge Toward Va Beach Summer Monday 10</v>
      </c>
      <c r="I6734" s="11">
        <f>+Centerville!C17</f>
        <v>373.49936143749187</v>
      </c>
    </row>
    <row r="6735" spans="1:9" x14ac:dyDescent="0.25">
      <c r="A6735" t="s">
        <v>70</v>
      </c>
      <c r="B6735" t="s">
        <v>56</v>
      </c>
      <c r="C6735" t="s">
        <v>81</v>
      </c>
      <c r="D6735" t="s">
        <v>11</v>
      </c>
      <c r="E6735" t="s">
        <v>1</v>
      </c>
      <c r="F6735" s="19">
        <v>0.45833333333333298</v>
      </c>
      <c r="G6735" s="25">
        <v>11</v>
      </c>
      <c r="H6735" s="19" t="str">
        <f t="shared" si="120"/>
        <v>Centerville Bridge Toward Va Beach Summer Monday 11</v>
      </c>
      <c r="I6735" s="14">
        <f>+Centerville!C18</f>
        <v>417.96149987862702</v>
      </c>
    </row>
    <row r="6736" spans="1:9" x14ac:dyDescent="0.25">
      <c r="A6736" t="s">
        <v>70</v>
      </c>
      <c r="B6736" t="s">
        <v>56</v>
      </c>
      <c r="C6736" t="s">
        <v>81</v>
      </c>
      <c r="D6736" t="s">
        <v>11</v>
      </c>
      <c r="E6736" t="s">
        <v>1</v>
      </c>
      <c r="F6736" s="19">
        <v>0.5</v>
      </c>
      <c r="G6736" s="25">
        <v>12</v>
      </c>
      <c r="H6736" s="19" t="str">
        <f t="shared" si="120"/>
        <v>Centerville Bridge Toward Va Beach Summer Monday 12</v>
      </c>
      <c r="I6736" s="11">
        <f>+Centerville!C19</f>
        <v>448.83329081807432</v>
      </c>
    </row>
    <row r="6737" spans="1:9" x14ac:dyDescent="0.25">
      <c r="A6737" t="s">
        <v>70</v>
      </c>
      <c r="B6737" t="s">
        <v>56</v>
      </c>
      <c r="C6737" t="s">
        <v>81</v>
      </c>
      <c r="D6737" t="s">
        <v>11</v>
      </c>
      <c r="E6737" t="s">
        <v>1</v>
      </c>
      <c r="F6737" s="19">
        <v>0.54166666666666696</v>
      </c>
      <c r="G6737" s="25">
        <v>13</v>
      </c>
      <c r="H6737" s="19" t="str">
        <f t="shared" si="120"/>
        <v>Centerville Bridge Toward Va Beach Summer Monday 13</v>
      </c>
      <c r="I6737" s="14">
        <f>+Centerville!C20</f>
        <v>433.1711632506163</v>
      </c>
    </row>
    <row r="6738" spans="1:9" x14ac:dyDescent="0.25">
      <c r="A6738" t="s">
        <v>70</v>
      </c>
      <c r="B6738" t="s">
        <v>56</v>
      </c>
      <c r="C6738" t="s">
        <v>81</v>
      </c>
      <c r="D6738" t="s">
        <v>11</v>
      </c>
      <c r="E6738" t="s">
        <v>1</v>
      </c>
      <c r="F6738" s="19">
        <v>0.58333333333333304</v>
      </c>
      <c r="G6738" s="25">
        <v>14</v>
      </c>
      <c r="H6738" s="19" t="str">
        <f t="shared" si="120"/>
        <v>Centerville Bridge Toward Va Beach Summer Monday 14</v>
      </c>
      <c r="I6738" s="11">
        <f>+Centerville!C21</f>
        <v>413.71833234881825</v>
      </c>
    </row>
    <row r="6739" spans="1:9" x14ac:dyDescent="0.25">
      <c r="A6739" t="s">
        <v>70</v>
      </c>
      <c r="B6739" t="s">
        <v>56</v>
      </c>
      <c r="C6739" t="s">
        <v>81</v>
      </c>
      <c r="D6739" t="s">
        <v>11</v>
      </c>
      <c r="E6739" t="s">
        <v>1</v>
      </c>
      <c r="F6739" s="19">
        <v>0.625</v>
      </c>
      <c r="G6739" s="25">
        <v>15</v>
      </c>
      <c r="H6739" s="19" t="str">
        <f t="shared" si="120"/>
        <v>Centerville Bridge Toward Va Beach Summer Monday 15</v>
      </c>
      <c r="I6739" s="14">
        <f>+Centerville!C22</f>
        <v>388.25531749094512</v>
      </c>
    </row>
    <row r="6740" spans="1:9" x14ac:dyDescent="0.25">
      <c r="A6740" t="s">
        <v>70</v>
      </c>
      <c r="B6740" t="s">
        <v>56</v>
      </c>
      <c r="C6740" t="s">
        <v>81</v>
      </c>
      <c r="D6740" t="s">
        <v>11</v>
      </c>
      <c r="E6740" t="s">
        <v>1</v>
      </c>
      <c r="F6740" s="19">
        <v>0.66666666666666696</v>
      </c>
      <c r="G6740" s="25">
        <v>16</v>
      </c>
      <c r="H6740" s="19" t="str">
        <f t="shared" si="120"/>
        <v>Centerville Bridge Toward Va Beach Summer Monday 16</v>
      </c>
      <c r="I6740" s="11">
        <f>+Centerville!C23</f>
        <v>472.92724255465208</v>
      </c>
    </row>
    <row r="6741" spans="1:9" x14ac:dyDescent="0.25">
      <c r="A6741" t="s">
        <v>70</v>
      </c>
      <c r="B6741" t="s">
        <v>56</v>
      </c>
      <c r="C6741" t="s">
        <v>81</v>
      </c>
      <c r="D6741" t="s">
        <v>11</v>
      </c>
      <c r="E6741" t="s">
        <v>1</v>
      </c>
      <c r="F6741" s="19">
        <v>0.70833333333333304</v>
      </c>
      <c r="G6741" s="25">
        <v>17</v>
      </c>
      <c r="H6741" s="19" t="str">
        <f t="shared" si="120"/>
        <v>Centerville Bridge Toward Va Beach Summer Monday 17</v>
      </c>
      <c r="I6741" s="14">
        <f>+Centerville!C24</f>
        <v>441.5975791017064</v>
      </c>
    </row>
    <row r="6742" spans="1:9" x14ac:dyDescent="0.25">
      <c r="A6742" t="s">
        <v>70</v>
      </c>
      <c r="B6742" t="s">
        <v>56</v>
      </c>
      <c r="C6742" t="s">
        <v>81</v>
      </c>
      <c r="D6742" t="s">
        <v>11</v>
      </c>
      <c r="E6742" t="s">
        <v>1</v>
      </c>
      <c r="F6742" s="19">
        <v>0.75</v>
      </c>
      <c r="G6742" s="25">
        <v>18</v>
      </c>
      <c r="H6742" s="19" t="str">
        <f t="shared" si="120"/>
        <v>Centerville Bridge Toward Va Beach Summer Monday 18</v>
      </c>
      <c r="I6742" s="11">
        <f>+Centerville!C25</f>
        <v>388.55147761723862</v>
      </c>
    </row>
    <row r="6743" spans="1:9" x14ac:dyDescent="0.25">
      <c r="A6743" t="s">
        <v>70</v>
      </c>
      <c r="B6743" t="s">
        <v>56</v>
      </c>
      <c r="C6743" t="s">
        <v>81</v>
      </c>
      <c r="D6743" t="s">
        <v>11</v>
      </c>
      <c r="E6743" t="s">
        <v>1</v>
      </c>
      <c r="F6743" s="19">
        <v>0.79166666666666696</v>
      </c>
      <c r="G6743" s="25">
        <v>19</v>
      </c>
      <c r="H6743" s="19" t="str">
        <f t="shared" si="120"/>
        <v>Centerville Bridge Toward Va Beach Summer Monday 19</v>
      </c>
      <c r="I6743" s="14">
        <f>+Centerville!C26</f>
        <v>277.3012488224183</v>
      </c>
    </row>
    <row r="6744" spans="1:9" x14ac:dyDescent="0.25">
      <c r="A6744" t="s">
        <v>70</v>
      </c>
      <c r="B6744" t="s">
        <v>56</v>
      </c>
      <c r="C6744" t="s">
        <v>81</v>
      </c>
      <c r="D6744" t="s">
        <v>11</v>
      </c>
      <c r="E6744" t="s">
        <v>1</v>
      </c>
      <c r="F6744" s="19">
        <v>0.83333333333333304</v>
      </c>
      <c r="G6744" s="25">
        <v>20</v>
      </c>
      <c r="H6744" s="19" t="str">
        <f t="shared" si="120"/>
        <v>Centerville Bridge Toward Va Beach Summer Monday 20</v>
      </c>
      <c r="I6744" s="11">
        <f>+Centerville!C27</f>
        <v>185.72957717404213</v>
      </c>
    </row>
    <row r="6745" spans="1:9" x14ac:dyDescent="0.25">
      <c r="A6745" t="s">
        <v>70</v>
      </c>
      <c r="B6745" t="s">
        <v>56</v>
      </c>
      <c r="C6745" t="s">
        <v>81</v>
      </c>
      <c r="D6745" t="s">
        <v>11</v>
      </c>
      <c r="E6745" t="s">
        <v>1</v>
      </c>
      <c r="F6745" s="19">
        <v>0.875</v>
      </c>
      <c r="G6745" s="25">
        <v>21</v>
      </c>
      <c r="H6745" s="19" t="str">
        <f t="shared" si="120"/>
        <v>Centerville Bridge Toward Va Beach Summer Monday 21</v>
      </c>
      <c r="I6745" s="14">
        <f>+Centerville!C28</f>
        <v>146.85328945376747</v>
      </c>
    </row>
    <row r="6746" spans="1:9" x14ac:dyDescent="0.25">
      <c r="A6746" t="s">
        <v>70</v>
      </c>
      <c r="B6746" t="s">
        <v>56</v>
      </c>
      <c r="C6746" t="s">
        <v>81</v>
      </c>
      <c r="D6746" t="s">
        <v>11</v>
      </c>
      <c r="E6746" t="s">
        <v>1</v>
      </c>
      <c r="F6746" s="19">
        <v>0.91666666666666696</v>
      </c>
      <c r="G6746" s="25">
        <v>22</v>
      </c>
      <c r="H6746" s="19" t="str">
        <f t="shared" si="120"/>
        <v>Centerville Bridge Toward Va Beach Summer Monday 22</v>
      </c>
      <c r="I6746" s="11">
        <f>+Centerville!C29</f>
        <v>92.636597805507705</v>
      </c>
    </row>
    <row r="6747" spans="1:9" ht="15.75" thickBot="1" x14ac:dyDescent="0.3">
      <c r="A6747" t="s">
        <v>70</v>
      </c>
      <c r="B6747" t="s">
        <v>56</v>
      </c>
      <c r="C6747" t="s">
        <v>81</v>
      </c>
      <c r="D6747" t="s">
        <v>11</v>
      </c>
      <c r="E6747" t="s">
        <v>1</v>
      </c>
      <c r="F6747" s="19">
        <v>0.95833333333333304</v>
      </c>
      <c r="G6747" s="25">
        <v>23</v>
      </c>
      <c r="H6747" s="19" t="str">
        <f t="shared" si="120"/>
        <v>Centerville Bridge Toward Va Beach Summer Monday 23</v>
      </c>
      <c r="I6747" s="16">
        <f>+Centerville!C30</f>
        <v>63.398928578116667</v>
      </c>
    </row>
    <row r="6748" spans="1:9" x14ac:dyDescent="0.25">
      <c r="A6748" t="s">
        <v>70</v>
      </c>
      <c r="B6748" t="s">
        <v>56</v>
      </c>
      <c r="C6748" t="s">
        <v>81</v>
      </c>
      <c r="D6748" t="s">
        <v>11</v>
      </c>
      <c r="E6748" t="s">
        <v>2</v>
      </c>
      <c r="F6748" s="19">
        <v>0</v>
      </c>
      <c r="G6748" s="25">
        <v>0</v>
      </c>
      <c r="H6748" s="19" t="str">
        <f t="shared" si="120"/>
        <v>Centerville Bridge Toward Va Beach Summer Tuesday 0</v>
      </c>
      <c r="I6748" s="12">
        <f>+Centerville!D7</f>
        <v>26.667154799999999</v>
      </c>
    </row>
    <row r="6749" spans="1:9" x14ac:dyDescent="0.25">
      <c r="A6749" t="s">
        <v>70</v>
      </c>
      <c r="B6749" t="s">
        <v>56</v>
      </c>
      <c r="C6749" t="s">
        <v>81</v>
      </c>
      <c r="D6749" t="s">
        <v>11</v>
      </c>
      <c r="E6749" t="s">
        <v>2</v>
      </c>
      <c r="F6749" s="19">
        <v>4.1666666666666664E-2</v>
      </c>
      <c r="G6749" s="25">
        <v>1</v>
      </c>
      <c r="H6749" s="19" t="str">
        <f t="shared" si="120"/>
        <v>Centerville Bridge Toward Va Beach Summer Tuesday 1</v>
      </c>
      <c r="I6749" s="14">
        <f>+Centerville!D8</f>
        <v>13.8274136</v>
      </c>
    </row>
    <row r="6750" spans="1:9" x14ac:dyDescent="0.25">
      <c r="A6750" t="s">
        <v>70</v>
      </c>
      <c r="B6750" t="s">
        <v>56</v>
      </c>
      <c r="C6750" t="s">
        <v>81</v>
      </c>
      <c r="D6750" t="s">
        <v>11</v>
      </c>
      <c r="E6750" t="s">
        <v>2</v>
      </c>
      <c r="F6750" s="19">
        <v>8.3333333333333329E-2</v>
      </c>
      <c r="G6750" s="25">
        <v>2</v>
      </c>
      <c r="H6750" s="19" t="str">
        <f t="shared" si="120"/>
        <v>Centerville Bridge Toward Va Beach Summer Tuesday 2</v>
      </c>
      <c r="I6750" s="12">
        <f>+Centerville!D9</f>
        <v>12.839741200000001</v>
      </c>
    </row>
    <row r="6751" spans="1:9" x14ac:dyDescent="0.25">
      <c r="A6751" t="s">
        <v>70</v>
      </c>
      <c r="B6751" t="s">
        <v>56</v>
      </c>
      <c r="C6751" t="s">
        <v>81</v>
      </c>
      <c r="D6751" t="s">
        <v>11</v>
      </c>
      <c r="E6751" t="s">
        <v>2</v>
      </c>
      <c r="F6751" s="19">
        <v>0.125</v>
      </c>
      <c r="G6751" s="25">
        <v>3</v>
      </c>
      <c r="H6751" s="19" t="str">
        <f t="shared" si="120"/>
        <v>Centerville Bridge Toward Va Beach Summer Tuesday 3</v>
      </c>
      <c r="I6751" s="14">
        <f>+Centerville!D10</f>
        <v>7.9013792</v>
      </c>
    </row>
    <row r="6752" spans="1:9" x14ac:dyDescent="0.25">
      <c r="A6752" t="s">
        <v>70</v>
      </c>
      <c r="B6752" t="s">
        <v>56</v>
      </c>
      <c r="C6752" t="s">
        <v>81</v>
      </c>
      <c r="D6752" t="s">
        <v>11</v>
      </c>
      <c r="E6752" t="s">
        <v>2</v>
      </c>
      <c r="F6752" s="19">
        <v>0.16666666666666699</v>
      </c>
      <c r="G6752" s="25">
        <v>4</v>
      </c>
      <c r="H6752" s="19" t="str">
        <f t="shared" si="120"/>
        <v>Centerville Bridge Toward Va Beach Summer Tuesday 4</v>
      </c>
      <c r="I6752" s="12">
        <f>+Centerville!D11</f>
        <v>47.408275200000006</v>
      </c>
    </row>
    <row r="6753" spans="1:9" x14ac:dyDescent="0.25">
      <c r="A6753" t="s">
        <v>70</v>
      </c>
      <c r="B6753" t="s">
        <v>56</v>
      </c>
      <c r="C6753" t="s">
        <v>81</v>
      </c>
      <c r="D6753" t="s">
        <v>11</v>
      </c>
      <c r="E6753" t="s">
        <v>2</v>
      </c>
      <c r="F6753" s="19">
        <v>0.20833333333333301</v>
      </c>
      <c r="G6753" s="25">
        <v>5</v>
      </c>
      <c r="H6753" s="19" t="str">
        <f t="shared" si="120"/>
        <v>Centerville Bridge Toward Va Beach Summer Tuesday 5</v>
      </c>
      <c r="I6753" s="14">
        <f>+Centerville!D12</f>
        <v>216.79409180000002</v>
      </c>
    </row>
    <row r="6754" spans="1:9" x14ac:dyDescent="0.25">
      <c r="A6754" t="s">
        <v>70</v>
      </c>
      <c r="B6754" t="s">
        <v>56</v>
      </c>
      <c r="C6754" t="s">
        <v>81</v>
      </c>
      <c r="D6754" t="s">
        <v>11</v>
      </c>
      <c r="E6754" t="s">
        <v>2</v>
      </c>
      <c r="F6754" s="19">
        <v>0.25</v>
      </c>
      <c r="G6754" s="25">
        <v>6</v>
      </c>
      <c r="H6754" s="19" t="str">
        <f t="shared" si="120"/>
        <v>Centerville Bridge Toward Va Beach Summer Tuesday 6</v>
      </c>
      <c r="I6754" s="12">
        <f>+Centerville!D13</f>
        <v>554.08421640000006</v>
      </c>
    </row>
    <row r="6755" spans="1:9" x14ac:dyDescent="0.25">
      <c r="A6755" t="s">
        <v>70</v>
      </c>
      <c r="B6755" t="s">
        <v>56</v>
      </c>
      <c r="C6755" t="s">
        <v>81</v>
      </c>
      <c r="D6755" t="s">
        <v>11</v>
      </c>
      <c r="E6755" t="s">
        <v>2</v>
      </c>
      <c r="F6755" s="19">
        <v>0.29166666666666702</v>
      </c>
      <c r="G6755" s="25">
        <v>7</v>
      </c>
      <c r="H6755" s="19" t="str">
        <f t="shared" si="120"/>
        <v>Centerville Bridge Toward Va Beach Summer Tuesday 7</v>
      </c>
      <c r="I6755" s="14">
        <f>+Centerville!D14</f>
        <v>906.68326320000006</v>
      </c>
    </row>
    <row r="6756" spans="1:9" x14ac:dyDescent="0.25">
      <c r="A6756" t="s">
        <v>70</v>
      </c>
      <c r="B6756" t="s">
        <v>56</v>
      </c>
      <c r="C6756" t="s">
        <v>81</v>
      </c>
      <c r="D6756" t="s">
        <v>11</v>
      </c>
      <c r="E6756" t="s">
        <v>2</v>
      </c>
      <c r="F6756" s="19">
        <v>0.33333333333333298</v>
      </c>
      <c r="G6756" s="25">
        <v>8</v>
      </c>
      <c r="H6756" s="19" t="str">
        <f t="shared" si="120"/>
        <v>Centerville Bridge Toward Va Beach Summer Tuesday 8</v>
      </c>
      <c r="I6756" s="12">
        <f>+Centerville!D15</f>
        <v>694.33369719999996</v>
      </c>
    </row>
    <row r="6757" spans="1:9" x14ac:dyDescent="0.25">
      <c r="A6757" t="s">
        <v>70</v>
      </c>
      <c r="B6757" t="s">
        <v>56</v>
      </c>
      <c r="C6757" t="s">
        <v>81</v>
      </c>
      <c r="D6757" t="s">
        <v>11</v>
      </c>
      <c r="E6757" t="s">
        <v>2</v>
      </c>
      <c r="F6757" s="19">
        <v>0.375</v>
      </c>
      <c r="G6757" s="25">
        <v>9</v>
      </c>
      <c r="H6757" s="19" t="str">
        <f t="shared" si="120"/>
        <v>Centerville Bridge Toward Va Beach Summer Tuesday 9</v>
      </c>
      <c r="I6757" s="14">
        <f>+Centerville!D16</f>
        <v>477.04576920000005</v>
      </c>
    </row>
    <row r="6758" spans="1:9" x14ac:dyDescent="0.25">
      <c r="A6758" t="s">
        <v>70</v>
      </c>
      <c r="B6758" t="s">
        <v>56</v>
      </c>
      <c r="C6758" t="s">
        <v>81</v>
      </c>
      <c r="D6758" t="s">
        <v>11</v>
      </c>
      <c r="E6758" t="s">
        <v>2</v>
      </c>
      <c r="F6758" s="19">
        <v>0.41666666666666702</v>
      </c>
      <c r="G6758" s="25">
        <v>10</v>
      </c>
      <c r="H6758" s="19" t="str">
        <f t="shared" si="120"/>
        <v>Centerville Bridge Toward Va Beach Summer Tuesday 10</v>
      </c>
      <c r="I6758" s="12">
        <f>+Centerville!D17</f>
        <v>397.04430480000002</v>
      </c>
    </row>
    <row r="6759" spans="1:9" x14ac:dyDescent="0.25">
      <c r="A6759" t="s">
        <v>70</v>
      </c>
      <c r="B6759" t="s">
        <v>56</v>
      </c>
      <c r="C6759" t="s">
        <v>81</v>
      </c>
      <c r="D6759" t="s">
        <v>11</v>
      </c>
      <c r="E6759" t="s">
        <v>2</v>
      </c>
      <c r="F6759" s="19">
        <v>0.45833333333333298</v>
      </c>
      <c r="G6759" s="25">
        <v>11</v>
      </c>
      <c r="H6759" s="19" t="str">
        <f t="shared" si="120"/>
        <v>Centerville Bridge Toward Va Beach Summer Tuesday 11</v>
      </c>
      <c r="I6759" s="14">
        <f>+Centerville!D18</f>
        <v>420.74844240000004</v>
      </c>
    </row>
    <row r="6760" spans="1:9" x14ac:dyDescent="0.25">
      <c r="A6760" t="s">
        <v>70</v>
      </c>
      <c r="B6760" t="s">
        <v>56</v>
      </c>
      <c r="C6760" t="s">
        <v>81</v>
      </c>
      <c r="D6760" t="s">
        <v>11</v>
      </c>
      <c r="E6760" t="s">
        <v>2</v>
      </c>
      <c r="F6760" s="19">
        <v>0.5</v>
      </c>
      <c r="G6760" s="25">
        <v>12</v>
      </c>
      <c r="H6760" s="19" t="str">
        <f t="shared" si="120"/>
        <v>Centerville Bridge Toward Va Beach Summer Tuesday 12</v>
      </c>
      <c r="I6760" s="12">
        <f>+Centerville!D19</f>
        <v>436.05736459999997</v>
      </c>
    </row>
    <row r="6761" spans="1:9" x14ac:dyDescent="0.25">
      <c r="A6761" t="s">
        <v>70</v>
      </c>
      <c r="B6761" t="s">
        <v>56</v>
      </c>
      <c r="C6761" t="s">
        <v>81</v>
      </c>
      <c r="D6761" t="s">
        <v>11</v>
      </c>
      <c r="E6761" t="s">
        <v>2</v>
      </c>
      <c r="F6761" s="19">
        <v>0.54166666666666696</v>
      </c>
      <c r="G6761" s="25">
        <v>13</v>
      </c>
      <c r="H6761" s="19" t="str">
        <f t="shared" si="120"/>
        <v>Centerville Bridge Toward Va Beach Summer Tuesday 13</v>
      </c>
      <c r="I6761" s="14">
        <f>+Centerville!D20</f>
        <v>458.27999359999995</v>
      </c>
    </row>
    <row r="6762" spans="1:9" x14ac:dyDescent="0.25">
      <c r="A6762" t="s">
        <v>70</v>
      </c>
      <c r="B6762" t="s">
        <v>56</v>
      </c>
      <c r="C6762" t="s">
        <v>81</v>
      </c>
      <c r="D6762" t="s">
        <v>11</v>
      </c>
      <c r="E6762" t="s">
        <v>2</v>
      </c>
      <c r="F6762" s="19">
        <v>0.58333333333333304</v>
      </c>
      <c r="G6762" s="25">
        <v>14</v>
      </c>
      <c r="H6762" s="19" t="str">
        <f t="shared" si="120"/>
        <v>Centerville Bridge Toward Va Beach Summer Tuesday 14</v>
      </c>
      <c r="I6762" s="12">
        <f>+Centerville!D21</f>
        <v>409.39020979999998</v>
      </c>
    </row>
    <row r="6763" spans="1:9" x14ac:dyDescent="0.25">
      <c r="A6763" t="s">
        <v>70</v>
      </c>
      <c r="B6763" t="s">
        <v>56</v>
      </c>
      <c r="C6763" t="s">
        <v>81</v>
      </c>
      <c r="D6763" t="s">
        <v>11</v>
      </c>
      <c r="E6763" t="s">
        <v>2</v>
      </c>
      <c r="F6763" s="19">
        <v>0.625</v>
      </c>
      <c r="G6763" s="25">
        <v>15</v>
      </c>
      <c r="H6763" s="19" t="str">
        <f t="shared" si="120"/>
        <v>Centerville Bridge Toward Va Beach Summer Tuesday 15</v>
      </c>
      <c r="I6763" s="14">
        <f>+Centerville!D22</f>
        <v>416.79775280000001</v>
      </c>
    </row>
    <row r="6764" spans="1:9" x14ac:dyDescent="0.25">
      <c r="A6764" t="s">
        <v>70</v>
      </c>
      <c r="B6764" t="s">
        <v>56</v>
      </c>
      <c r="C6764" t="s">
        <v>81</v>
      </c>
      <c r="D6764" t="s">
        <v>11</v>
      </c>
      <c r="E6764" t="s">
        <v>2</v>
      </c>
      <c r="F6764" s="19">
        <v>0.66666666666666696</v>
      </c>
      <c r="G6764" s="25">
        <v>16</v>
      </c>
      <c r="H6764" s="19" t="str">
        <f t="shared" si="120"/>
        <v>Centerville Bridge Toward Va Beach Summer Tuesday 16</v>
      </c>
      <c r="I6764" s="12">
        <f>+Centerville!D23</f>
        <v>483.95947600000005</v>
      </c>
    </row>
    <row r="6765" spans="1:9" x14ac:dyDescent="0.25">
      <c r="A6765" t="s">
        <v>70</v>
      </c>
      <c r="B6765" t="s">
        <v>56</v>
      </c>
      <c r="C6765" t="s">
        <v>81</v>
      </c>
      <c r="D6765" t="s">
        <v>11</v>
      </c>
      <c r="E6765" t="s">
        <v>2</v>
      </c>
      <c r="F6765" s="19">
        <v>0.70833333333333304</v>
      </c>
      <c r="G6765" s="25">
        <v>17</v>
      </c>
      <c r="H6765" s="19" t="str">
        <f t="shared" si="120"/>
        <v>Centerville Bridge Toward Va Beach Summer Tuesday 17</v>
      </c>
      <c r="I6765" s="14">
        <f>+Centerville!D24</f>
        <v>464.20602800000006</v>
      </c>
    </row>
    <row r="6766" spans="1:9" x14ac:dyDescent="0.25">
      <c r="A6766" t="s">
        <v>70</v>
      </c>
      <c r="B6766" t="s">
        <v>56</v>
      </c>
      <c r="C6766" t="s">
        <v>81</v>
      </c>
      <c r="D6766" t="s">
        <v>11</v>
      </c>
      <c r="E6766" t="s">
        <v>2</v>
      </c>
      <c r="F6766" s="19">
        <v>0.75</v>
      </c>
      <c r="G6766" s="25">
        <v>18</v>
      </c>
      <c r="H6766" s="19" t="str">
        <f t="shared" si="120"/>
        <v>Centerville Bridge Toward Va Beach Summer Tuesday 18</v>
      </c>
      <c r="I6766" s="12">
        <f>+Centerville!D25</f>
        <v>399.51348580000001</v>
      </c>
    </row>
    <row r="6767" spans="1:9" x14ac:dyDescent="0.25">
      <c r="A6767" t="s">
        <v>70</v>
      </c>
      <c r="B6767" t="s">
        <v>56</v>
      </c>
      <c r="C6767" t="s">
        <v>81</v>
      </c>
      <c r="D6767" t="s">
        <v>11</v>
      </c>
      <c r="E6767" t="s">
        <v>2</v>
      </c>
      <c r="F6767" s="19">
        <v>0.79166666666666696</v>
      </c>
      <c r="G6767" s="25">
        <v>19</v>
      </c>
      <c r="H6767" s="19" t="str">
        <f t="shared" si="120"/>
        <v>Centerville Bridge Toward Va Beach Summer Tuesday 19</v>
      </c>
      <c r="I6767" s="14">
        <f>+Centerville!D26</f>
        <v>296.79555620000002</v>
      </c>
    </row>
    <row r="6768" spans="1:9" x14ac:dyDescent="0.25">
      <c r="A6768" t="s">
        <v>70</v>
      </c>
      <c r="B6768" t="s">
        <v>56</v>
      </c>
      <c r="C6768" t="s">
        <v>81</v>
      </c>
      <c r="D6768" t="s">
        <v>11</v>
      </c>
      <c r="E6768" t="s">
        <v>2</v>
      </c>
      <c r="F6768" s="19">
        <v>0.83333333333333304</v>
      </c>
      <c r="G6768" s="25">
        <v>20</v>
      </c>
      <c r="H6768" s="19" t="str">
        <f t="shared" si="120"/>
        <v>Centerville Bridge Toward Va Beach Summer Tuesday 20</v>
      </c>
      <c r="I6768" s="12">
        <f>+Centerville!D27</f>
        <v>169.3858166</v>
      </c>
    </row>
    <row r="6769" spans="1:9" x14ac:dyDescent="0.25">
      <c r="A6769" t="s">
        <v>70</v>
      </c>
      <c r="B6769" t="s">
        <v>56</v>
      </c>
      <c r="C6769" t="s">
        <v>81</v>
      </c>
      <c r="D6769" t="s">
        <v>11</v>
      </c>
      <c r="E6769" t="s">
        <v>2</v>
      </c>
      <c r="F6769" s="19">
        <v>0.875</v>
      </c>
      <c r="G6769" s="25">
        <v>21</v>
      </c>
      <c r="H6769" s="19" t="str">
        <f t="shared" si="120"/>
        <v>Centerville Bridge Toward Va Beach Summer Tuesday 21</v>
      </c>
      <c r="I6769" s="14">
        <f>+Centerville!D28</f>
        <v>135.3111188</v>
      </c>
    </row>
    <row r="6770" spans="1:9" x14ac:dyDescent="0.25">
      <c r="A6770" t="s">
        <v>70</v>
      </c>
      <c r="B6770" t="s">
        <v>56</v>
      </c>
      <c r="C6770" t="s">
        <v>81</v>
      </c>
      <c r="D6770" t="s">
        <v>11</v>
      </c>
      <c r="E6770" t="s">
        <v>2</v>
      </c>
      <c r="F6770" s="19">
        <v>0.91666666666666696</v>
      </c>
      <c r="G6770" s="25">
        <v>22</v>
      </c>
      <c r="H6770" s="19" t="str">
        <f t="shared" si="120"/>
        <v>Centerville Bridge Toward Va Beach Summer Tuesday 22</v>
      </c>
      <c r="I6770" s="12">
        <f>+Centerville!D29</f>
        <v>88.890515999999991</v>
      </c>
    </row>
    <row r="6771" spans="1:9" ht="15.75" thickBot="1" x14ac:dyDescent="0.3">
      <c r="A6771" t="s">
        <v>70</v>
      </c>
      <c r="B6771" t="s">
        <v>56</v>
      </c>
      <c r="C6771" t="s">
        <v>81</v>
      </c>
      <c r="D6771" t="s">
        <v>11</v>
      </c>
      <c r="E6771" t="s">
        <v>2</v>
      </c>
      <c r="F6771" s="19">
        <v>0.95833333333333304</v>
      </c>
      <c r="G6771" s="25">
        <v>23</v>
      </c>
      <c r="H6771" s="19" t="str">
        <f t="shared" si="120"/>
        <v>Centerville Bridge Toward Va Beach Summer Tuesday 23</v>
      </c>
      <c r="I6771" s="16">
        <f>+Centerville!D30</f>
        <v>60.248016399999997</v>
      </c>
    </row>
    <row r="6772" spans="1:9" x14ac:dyDescent="0.25">
      <c r="A6772" t="s">
        <v>70</v>
      </c>
      <c r="B6772" t="s">
        <v>56</v>
      </c>
      <c r="C6772" t="s">
        <v>81</v>
      </c>
      <c r="D6772" t="s">
        <v>11</v>
      </c>
      <c r="E6772" t="s">
        <v>3</v>
      </c>
      <c r="F6772" s="19">
        <v>0</v>
      </c>
      <c r="G6772" s="25">
        <v>0</v>
      </c>
      <c r="H6772" s="19" t="str">
        <f t="shared" si="120"/>
        <v>Centerville Bridge Toward Va Beach Summer Wednesday 0</v>
      </c>
      <c r="I6772" s="11">
        <f>+Centerville!E7</f>
        <v>30.617844399999999</v>
      </c>
    </row>
    <row r="6773" spans="1:9" x14ac:dyDescent="0.25">
      <c r="A6773" t="s">
        <v>70</v>
      </c>
      <c r="B6773" t="s">
        <v>56</v>
      </c>
      <c r="C6773" t="s">
        <v>81</v>
      </c>
      <c r="D6773" t="s">
        <v>11</v>
      </c>
      <c r="E6773" t="s">
        <v>3</v>
      </c>
      <c r="F6773" s="19">
        <v>4.1666666666666664E-2</v>
      </c>
      <c r="G6773" s="25">
        <v>1</v>
      </c>
      <c r="H6773" s="19" t="str">
        <f t="shared" si="120"/>
        <v>Centerville Bridge Toward Va Beach Summer Wednesday 1</v>
      </c>
      <c r="I6773" s="14">
        <f>+Centerville!E8</f>
        <v>7.9013792</v>
      </c>
    </row>
    <row r="6774" spans="1:9" x14ac:dyDescent="0.25">
      <c r="A6774" t="s">
        <v>70</v>
      </c>
      <c r="B6774" t="s">
        <v>56</v>
      </c>
      <c r="C6774" t="s">
        <v>81</v>
      </c>
      <c r="D6774" t="s">
        <v>11</v>
      </c>
      <c r="E6774" t="s">
        <v>3</v>
      </c>
      <c r="F6774" s="19">
        <v>8.3333333333333329E-2</v>
      </c>
      <c r="G6774" s="25">
        <v>2</v>
      </c>
      <c r="H6774" s="19" t="str">
        <f t="shared" si="120"/>
        <v>Centerville Bridge Toward Va Beach Summer Wednesday 2</v>
      </c>
      <c r="I6774" s="11">
        <f>+Centerville!E9</f>
        <v>13.8274136</v>
      </c>
    </row>
    <row r="6775" spans="1:9" x14ac:dyDescent="0.25">
      <c r="A6775" t="s">
        <v>70</v>
      </c>
      <c r="B6775" t="s">
        <v>56</v>
      </c>
      <c r="C6775" t="s">
        <v>81</v>
      </c>
      <c r="D6775" t="s">
        <v>11</v>
      </c>
      <c r="E6775" t="s">
        <v>3</v>
      </c>
      <c r="F6775" s="19">
        <v>0.125</v>
      </c>
      <c r="G6775" s="25">
        <v>3</v>
      </c>
      <c r="H6775" s="19" t="str">
        <f t="shared" si="120"/>
        <v>Centerville Bridge Toward Va Beach Summer Wednesday 3</v>
      </c>
      <c r="I6775" s="14">
        <f>+Centerville!E10</f>
        <v>12.839741200000001</v>
      </c>
    </row>
    <row r="6776" spans="1:9" x14ac:dyDescent="0.25">
      <c r="A6776" t="s">
        <v>70</v>
      </c>
      <c r="B6776" t="s">
        <v>56</v>
      </c>
      <c r="C6776" t="s">
        <v>81</v>
      </c>
      <c r="D6776" t="s">
        <v>11</v>
      </c>
      <c r="E6776" t="s">
        <v>3</v>
      </c>
      <c r="F6776" s="19">
        <v>0.16666666666666699</v>
      </c>
      <c r="G6776" s="25">
        <v>4</v>
      </c>
      <c r="H6776" s="19" t="str">
        <f t="shared" si="120"/>
        <v>Centerville Bridge Toward Va Beach Summer Wednesday 4</v>
      </c>
      <c r="I6776" s="11">
        <f>+Centerville!E11</f>
        <v>44.445258000000003</v>
      </c>
    </row>
    <row r="6777" spans="1:9" x14ac:dyDescent="0.25">
      <c r="A6777" t="s">
        <v>70</v>
      </c>
      <c r="B6777" t="s">
        <v>56</v>
      </c>
      <c r="C6777" t="s">
        <v>81</v>
      </c>
      <c r="D6777" t="s">
        <v>11</v>
      </c>
      <c r="E6777" t="s">
        <v>3</v>
      </c>
      <c r="F6777" s="19">
        <v>0.20833333333333301</v>
      </c>
      <c r="G6777" s="25">
        <v>5</v>
      </c>
      <c r="H6777" s="19" t="str">
        <f t="shared" si="120"/>
        <v>Centerville Bridge Toward Va Beach Summer Wednesday 5</v>
      </c>
      <c r="I6777" s="14">
        <f>+Centerville!E12</f>
        <v>215.80641940000004</v>
      </c>
    </row>
    <row r="6778" spans="1:9" x14ac:dyDescent="0.25">
      <c r="A6778" t="s">
        <v>70</v>
      </c>
      <c r="B6778" t="s">
        <v>56</v>
      </c>
      <c r="C6778" t="s">
        <v>81</v>
      </c>
      <c r="D6778" t="s">
        <v>11</v>
      </c>
      <c r="E6778" t="s">
        <v>3</v>
      </c>
      <c r="F6778" s="19">
        <v>0.25</v>
      </c>
      <c r="G6778" s="25">
        <v>6</v>
      </c>
      <c r="H6778" s="19" t="str">
        <f t="shared" si="120"/>
        <v>Centerville Bridge Toward Va Beach Summer Wednesday 6</v>
      </c>
      <c r="I6778" s="11">
        <f>+Centerville!E13</f>
        <v>523.46637200000009</v>
      </c>
    </row>
    <row r="6779" spans="1:9" x14ac:dyDescent="0.25">
      <c r="A6779" t="s">
        <v>70</v>
      </c>
      <c r="B6779" t="s">
        <v>56</v>
      </c>
      <c r="C6779" t="s">
        <v>81</v>
      </c>
      <c r="D6779" t="s">
        <v>11</v>
      </c>
      <c r="E6779" t="s">
        <v>3</v>
      </c>
      <c r="F6779" s="19">
        <v>0.29166666666666702</v>
      </c>
      <c r="G6779" s="25">
        <v>7</v>
      </c>
      <c r="H6779" s="19" t="str">
        <f t="shared" si="120"/>
        <v>Centerville Bridge Toward Va Beach Summer Wednesday 7</v>
      </c>
      <c r="I6779" s="14">
        <f>+Centerville!E14</f>
        <v>881.99145320000002</v>
      </c>
    </row>
    <row r="6780" spans="1:9" x14ac:dyDescent="0.25">
      <c r="A6780" t="s">
        <v>70</v>
      </c>
      <c r="B6780" t="s">
        <v>56</v>
      </c>
      <c r="C6780" t="s">
        <v>81</v>
      </c>
      <c r="D6780" t="s">
        <v>11</v>
      </c>
      <c r="E6780" t="s">
        <v>3</v>
      </c>
      <c r="F6780" s="19">
        <v>0.33333333333333298</v>
      </c>
      <c r="G6780" s="25">
        <v>8</v>
      </c>
      <c r="H6780" s="19" t="str">
        <f t="shared" si="120"/>
        <v>Centerville Bridge Toward Va Beach Summer Wednesday 8</v>
      </c>
      <c r="I6780" s="11">
        <f>+Centerville!E15</f>
        <v>695.81520579999994</v>
      </c>
    </row>
    <row r="6781" spans="1:9" x14ac:dyDescent="0.25">
      <c r="A6781" t="s">
        <v>70</v>
      </c>
      <c r="B6781" t="s">
        <v>56</v>
      </c>
      <c r="C6781" t="s">
        <v>81</v>
      </c>
      <c r="D6781" t="s">
        <v>11</v>
      </c>
      <c r="E6781" t="s">
        <v>3</v>
      </c>
      <c r="F6781" s="19">
        <v>0.375</v>
      </c>
      <c r="G6781" s="25">
        <v>9</v>
      </c>
      <c r="H6781" s="19" t="str">
        <f t="shared" si="120"/>
        <v>Centerville Bridge Toward Va Beach Summer Wednesday 9</v>
      </c>
      <c r="I6781" s="14">
        <f>+Centerville!E16</f>
        <v>481.98413119999998</v>
      </c>
    </row>
    <row r="6782" spans="1:9" x14ac:dyDescent="0.25">
      <c r="A6782" t="s">
        <v>70</v>
      </c>
      <c r="B6782" t="s">
        <v>56</v>
      </c>
      <c r="C6782" t="s">
        <v>81</v>
      </c>
      <c r="D6782" t="s">
        <v>11</v>
      </c>
      <c r="E6782" t="s">
        <v>3</v>
      </c>
      <c r="F6782" s="19">
        <v>0.41666666666666702</v>
      </c>
      <c r="G6782" s="25">
        <v>10</v>
      </c>
      <c r="H6782" s="19" t="str">
        <f t="shared" si="120"/>
        <v>Centerville Bridge Toward Va Beach Summer Wednesday 10</v>
      </c>
      <c r="I6782" s="11">
        <f>+Centerville!E17</f>
        <v>384.20456360000003</v>
      </c>
    </row>
    <row r="6783" spans="1:9" x14ac:dyDescent="0.25">
      <c r="A6783" t="s">
        <v>70</v>
      </c>
      <c r="B6783" t="s">
        <v>56</v>
      </c>
      <c r="C6783" t="s">
        <v>81</v>
      </c>
      <c r="D6783" t="s">
        <v>11</v>
      </c>
      <c r="E6783" t="s">
        <v>3</v>
      </c>
      <c r="F6783" s="19">
        <v>0.45833333333333298</v>
      </c>
      <c r="G6783" s="25">
        <v>11</v>
      </c>
      <c r="H6783" s="19" t="str">
        <f t="shared" si="120"/>
        <v>Centerville Bridge Toward Va Beach Summer Wednesday 11</v>
      </c>
      <c r="I6783" s="14">
        <f>+Centerville!E18</f>
        <v>396.05663240000001</v>
      </c>
    </row>
    <row r="6784" spans="1:9" x14ac:dyDescent="0.25">
      <c r="A6784" t="s">
        <v>70</v>
      </c>
      <c r="B6784" t="s">
        <v>56</v>
      </c>
      <c r="C6784" t="s">
        <v>81</v>
      </c>
      <c r="D6784" t="s">
        <v>11</v>
      </c>
      <c r="E6784" t="s">
        <v>3</v>
      </c>
      <c r="F6784" s="19">
        <v>0.5</v>
      </c>
      <c r="G6784" s="25">
        <v>12</v>
      </c>
      <c r="H6784" s="19" t="str">
        <f t="shared" si="120"/>
        <v>Centerville Bridge Toward Va Beach Summer Wednesday 12</v>
      </c>
      <c r="I6784" s="11">
        <f>+Centerville!E19</f>
        <v>451.86012299999999</v>
      </c>
    </row>
    <row r="6785" spans="1:9" x14ac:dyDescent="0.25">
      <c r="A6785" t="s">
        <v>70</v>
      </c>
      <c r="B6785" t="s">
        <v>56</v>
      </c>
      <c r="C6785" t="s">
        <v>81</v>
      </c>
      <c r="D6785" t="s">
        <v>11</v>
      </c>
      <c r="E6785" t="s">
        <v>3</v>
      </c>
      <c r="F6785" s="19">
        <v>0.54166666666666696</v>
      </c>
      <c r="G6785" s="25">
        <v>13</v>
      </c>
      <c r="H6785" s="19" t="str">
        <f t="shared" si="120"/>
        <v>Centerville Bridge Toward Va Beach Summer Wednesday 13</v>
      </c>
      <c r="I6785" s="14">
        <f>+Centerville!E20</f>
        <v>385.68607220000001</v>
      </c>
    </row>
    <row r="6786" spans="1:9" x14ac:dyDescent="0.25">
      <c r="A6786" t="s">
        <v>70</v>
      </c>
      <c r="B6786" t="s">
        <v>56</v>
      </c>
      <c r="C6786" t="s">
        <v>81</v>
      </c>
      <c r="D6786" t="s">
        <v>11</v>
      </c>
      <c r="E6786" t="s">
        <v>3</v>
      </c>
      <c r="F6786" s="19">
        <v>0.58333333333333304</v>
      </c>
      <c r="G6786" s="25">
        <v>14</v>
      </c>
      <c r="H6786" s="19" t="str">
        <f t="shared" si="120"/>
        <v>Centerville Bridge Toward Va Beach Summer Wednesday 14</v>
      </c>
      <c r="I6786" s="11">
        <f>+Centerville!E21</f>
        <v>417.78542520000002</v>
      </c>
    </row>
    <row r="6787" spans="1:9" x14ac:dyDescent="0.25">
      <c r="A6787" t="s">
        <v>70</v>
      </c>
      <c r="B6787" t="s">
        <v>56</v>
      </c>
      <c r="C6787" t="s">
        <v>81</v>
      </c>
      <c r="D6787" t="s">
        <v>11</v>
      </c>
      <c r="E6787" t="s">
        <v>3</v>
      </c>
      <c r="F6787" s="19">
        <v>0.625</v>
      </c>
      <c r="G6787" s="25">
        <v>15</v>
      </c>
      <c r="H6787" s="19" t="str">
        <f t="shared" si="120"/>
        <v>Centerville Bridge Toward Va Beach Summer Wednesday 15</v>
      </c>
      <c r="I6787" s="14">
        <f>+Centerville!E22</f>
        <v>399.01964960000004</v>
      </c>
    </row>
    <row r="6788" spans="1:9" x14ac:dyDescent="0.25">
      <c r="A6788" t="s">
        <v>70</v>
      </c>
      <c r="B6788" t="s">
        <v>56</v>
      </c>
      <c r="C6788" t="s">
        <v>81</v>
      </c>
      <c r="D6788" t="s">
        <v>11</v>
      </c>
      <c r="E6788" t="s">
        <v>3</v>
      </c>
      <c r="F6788" s="19">
        <v>0.66666666666666696</v>
      </c>
      <c r="G6788" s="25">
        <v>16</v>
      </c>
      <c r="H6788" s="19" t="str">
        <f t="shared" si="120"/>
        <v>Centerville Bridge Toward Va Beach Summer Wednesday 16</v>
      </c>
      <c r="I6788" s="11">
        <f>+Centerville!E23</f>
        <v>521.98486339999999</v>
      </c>
    </row>
    <row r="6789" spans="1:9" x14ac:dyDescent="0.25">
      <c r="A6789" t="s">
        <v>70</v>
      </c>
      <c r="B6789" t="s">
        <v>56</v>
      </c>
      <c r="C6789" t="s">
        <v>81</v>
      </c>
      <c r="D6789" t="s">
        <v>11</v>
      </c>
      <c r="E6789" t="s">
        <v>3</v>
      </c>
      <c r="F6789" s="19">
        <v>0.70833333333333304</v>
      </c>
      <c r="G6789" s="25">
        <v>17</v>
      </c>
      <c r="H6789" s="19" t="str">
        <f t="shared" ref="H6789:H6852" si="121">+CONCATENATE(A6789," ",C6789," ",D6789," ",E6789," ",G6789)</f>
        <v>Centerville Bridge Toward Va Beach Summer Wednesday 17</v>
      </c>
      <c r="I6789" s="14">
        <f>+Centerville!E24</f>
        <v>534.82460460000004</v>
      </c>
    </row>
    <row r="6790" spans="1:9" x14ac:dyDescent="0.25">
      <c r="A6790" t="s">
        <v>70</v>
      </c>
      <c r="B6790" t="s">
        <v>56</v>
      </c>
      <c r="C6790" t="s">
        <v>81</v>
      </c>
      <c r="D6790" t="s">
        <v>11</v>
      </c>
      <c r="E6790" t="s">
        <v>3</v>
      </c>
      <c r="F6790" s="19">
        <v>0.75</v>
      </c>
      <c r="G6790" s="25">
        <v>18</v>
      </c>
      <c r="H6790" s="19" t="str">
        <f t="shared" si="121"/>
        <v>Centerville Bridge Toward Va Beach Summer Wednesday 18</v>
      </c>
      <c r="I6790" s="11">
        <f>+Centerville!E25</f>
        <v>463.71219180000003</v>
      </c>
    </row>
    <row r="6791" spans="1:9" x14ac:dyDescent="0.25">
      <c r="A6791" t="s">
        <v>70</v>
      </c>
      <c r="B6791" t="s">
        <v>56</v>
      </c>
      <c r="C6791" t="s">
        <v>81</v>
      </c>
      <c r="D6791" t="s">
        <v>11</v>
      </c>
      <c r="E6791" t="s">
        <v>3</v>
      </c>
      <c r="F6791" s="19">
        <v>0.79166666666666696</v>
      </c>
      <c r="G6791" s="25">
        <v>19</v>
      </c>
      <c r="H6791" s="19" t="str">
        <f t="shared" si="121"/>
        <v>Centerville Bridge Toward Va Beach Summer Wednesday 19</v>
      </c>
      <c r="I6791" s="14">
        <f>+Centerville!E26</f>
        <v>313.58598700000005</v>
      </c>
    </row>
    <row r="6792" spans="1:9" x14ac:dyDescent="0.25">
      <c r="A6792" t="s">
        <v>70</v>
      </c>
      <c r="B6792" t="s">
        <v>56</v>
      </c>
      <c r="C6792" t="s">
        <v>81</v>
      </c>
      <c r="D6792" t="s">
        <v>11</v>
      </c>
      <c r="E6792" t="s">
        <v>3</v>
      </c>
      <c r="F6792" s="19">
        <v>0.83333333333333304</v>
      </c>
      <c r="G6792" s="25">
        <v>20</v>
      </c>
      <c r="H6792" s="19" t="str">
        <f t="shared" si="121"/>
        <v>Centerville Bridge Toward Va Beach Summer Wednesday 20</v>
      </c>
      <c r="I6792" s="11">
        <f>+Centerville!E27</f>
        <v>245.9304276</v>
      </c>
    </row>
    <row r="6793" spans="1:9" x14ac:dyDescent="0.25">
      <c r="A6793" t="s">
        <v>70</v>
      </c>
      <c r="B6793" t="s">
        <v>56</v>
      </c>
      <c r="C6793" t="s">
        <v>81</v>
      </c>
      <c r="D6793" t="s">
        <v>11</v>
      </c>
      <c r="E6793" t="s">
        <v>3</v>
      </c>
      <c r="F6793" s="19">
        <v>0.875</v>
      </c>
      <c r="G6793" s="25">
        <v>21</v>
      </c>
      <c r="H6793" s="19" t="str">
        <f t="shared" si="121"/>
        <v>Centerville Bridge Toward Va Beach Summer Wednesday 21</v>
      </c>
      <c r="I6793" s="14">
        <f>+Centerville!E28</f>
        <v>213.33723840000002</v>
      </c>
    </row>
    <row r="6794" spans="1:9" x14ac:dyDescent="0.25">
      <c r="A6794" t="s">
        <v>70</v>
      </c>
      <c r="B6794" t="s">
        <v>56</v>
      </c>
      <c r="C6794" t="s">
        <v>81</v>
      </c>
      <c r="D6794" t="s">
        <v>11</v>
      </c>
      <c r="E6794" t="s">
        <v>3</v>
      </c>
      <c r="F6794" s="19">
        <v>0.91666666666666696</v>
      </c>
      <c r="G6794" s="25">
        <v>22</v>
      </c>
      <c r="H6794" s="19" t="str">
        <f t="shared" si="121"/>
        <v>Centerville Bridge Toward Va Beach Summer Wednesday 22</v>
      </c>
      <c r="I6794" s="11">
        <f>+Centerville!E29</f>
        <v>114.0761622</v>
      </c>
    </row>
    <row r="6795" spans="1:9" ht="15.75" thickBot="1" x14ac:dyDescent="0.3">
      <c r="A6795" t="s">
        <v>70</v>
      </c>
      <c r="B6795" t="s">
        <v>56</v>
      </c>
      <c r="C6795" t="s">
        <v>81</v>
      </c>
      <c r="D6795" t="s">
        <v>11</v>
      </c>
      <c r="E6795" t="s">
        <v>3</v>
      </c>
      <c r="F6795" s="19">
        <v>0.95833333333333304</v>
      </c>
      <c r="G6795" s="25">
        <v>23</v>
      </c>
      <c r="H6795" s="19" t="str">
        <f t="shared" si="121"/>
        <v>Centerville Bridge Toward Va Beach Summer Wednesday 23</v>
      </c>
      <c r="I6795" s="16">
        <f>+Centerville!E30</f>
        <v>72.100085200000009</v>
      </c>
    </row>
    <row r="6796" spans="1:9" x14ac:dyDescent="0.25">
      <c r="A6796" t="s">
        <v>70</v>
      </c>
      <c r="B6796" t="s">
        <v>56</v>
      </c>
      <c r="C6796" t="s">
        <v>81</v>
      </c>
      <c r="D6796" t="s">
        <v>11</v>
      </c>
      <c r="E6796" t="s">
        <v>4</v>
      </c>
      <c r="F6796" s="19">
        <v>0</v>
      </c>
      <c r="G6796" s="25">
        <v>0</v>
      </c>
      <c r="H6796" s="19" t="str">
        <f t="shared" si="121"/>
        <v>Centerville Bridge Toward Va Beach Summer Thursday 0</v>
      </c>
      <c r="I6796" s="11">
        <f>+Centerville!F7</f>
        <v>28.623014906394559</v>
      </c>
    </row>
    <row r="6797" spans="1:9" x14ac:dyDescent="0.25">
      <c r="A6797" t="s">
        <v>70</v>
      </c>
      <c r="B6797" t="s">
        <v>56</v>
      </c>
      <c r="C6797" t="s">
        <v>81</v>
      </c>
      <c r="D6797" t="s">
        <v>11</v>
      </c>
      <c r="E6797" t="s">
        <v>4</v>
      </c>
      <c r="F6797" s="19">
        <v>4.1666666666666664E-2</v>
      </c>
      <c r="G6797" s="25">
        <v>1</v>
      </c>
      <c r="H6797" s="19" t="str">
        <f t="shared" si="121"/>
        <v>Centerville Bridge Toward Va Beach Summer Thursday 1</v>
      </c>
      <c r="I6797" s="14">
        <f>+Centerville!F8</f>
        <v>11.058064423907725</v>
      </c>
    </row>
    <row r="6798" spans="1:9" x14ac:dyDescent="0.25">
      <c r="A6798" t="s">
        <v>70</v>
      </c>
      <c r="B6798" t="s">
        <v>56</v>
      </c>
      <c r="C6798" t="s">
        <v>81</v>
      </c>
      <c r="D6798" t="s">
        <v>11</v>
      </c>
      <c r="E6798" t="s">
        <v>4</v>
      </c>
      <c r="F6798" s="19">
        <v>8.3333333333333329E-2</v>
      </c>
      <c r="G6798" s="25">
        <v>2</v>
      </c>
      <c r="H6798" s="19" t="str">
        <f t="shared" si="121"/>
        <v>Centerville Bridge Toward Va Beach Summer Thursday 2</v>
      </c>
      <c r="I6798" s="11">
        <f>+Centerville!F9</f>
        <v>15.622603563090127</v>
      </c>
    </row>
    <row r="6799" spans="1:9" x14ac:dyDescent="0.25">
      <c r="A6799" t="s">
        <v>70</v>
      </c>
      <c r="B6799" t="s">
        <v>56</v>
      </c>
      <c r="C6799" t="s">
        <v>81</v>
      </c>
      <c r="D6799" t="s">
        <v>11</v>
      </c>
      <c r="E6799" t="s">
        <v>4</v>
      </c>
      <c r="F6799" s="19">
        <v>0.125</v>
      </c>
      <c r="G6799" s="25">
        <v>3</v>
      </c>
      <c r="H6799" s="19" t="str">
        <f t="shared" si="121"/>
        <v>Centerville Bridge Toward Va Beach Summer Thursday 3</v>
      </c>
      <c r="I6799" s="14">
        <f>+Centerville!F10</f>
        <v>9.9189892603603589</v>
      </c>
    </row>
    <row r="6800" spans="1:9" x14ac:dyDescent="0.25">
      <c r="A6800" t="s">
        <v>70</v>
      </c>
      <c r="B6800" t="s">
        <v>56</v>
      </c>
      <c r="C6800" t="s">
        <v>81</v>
      </c>
      <c r="D6800" t="s">
        <v>11</v>
      </c>
      <c r="E6800" t="s">
        <v>4</v>
      </c>
      <c r="F6800" s="19">
        <v>0.16666666666666699</v>
      </c>
      <c r="G6800" s="25">
        <v>4</v>
      </c>
      <c r="H6800" s="19" t="str">
        <f t="shared" si="121"/>
        <v>Centerville Bridge Toward Va Beach Summer Thursday 4</v>
      </c>
      <c r="I6800" s="11">
        <f>+Centerville!F11</f>
        <v>42.177360439855399</v>
      </c>
    </row>
    <row r="6801" spans="1:9" x14ac:dyDescent="0.25">
      <c r="A6801" t="s">
        <v>70</v>
      </c>
      <c r="B6801" t="s">
        <v>56</v>
      </c>
      <c r="C6801" t="s">
        <v>81</v>
      </c>
      <c r="D6801" t="s">
        <v>11</v>
      </c>
      <c r="E6801" t="s">
        <v>4</v>
      </c>
      <c r="F6801" s="19">
        <v>0.20833333333333301</v>
      </c>
      <c r="G6801" s="25">
        <v>5</v>
      </c>
      <c r="H6801" s="19" t="str">
        <f t="shared" si="121"/>
        <v>Centerville Bridge Toward Va Beach Summer Thursday 5</v>
      </c>
      <c r="I6801" s="14">
        <f>+Centerville!F12</f>
        <v>206.69139952812168</v>
      </c>
    </row>
    <row r="6802" spans="1:9" x14ac:dyDescent="0.25">
      <c r="A6802" t="s">
        <v>70</v>
      </c>
      <c r="B6802" t="s">
        <v>56</v>
      </c>
      <c r="C6802" t="s">
        <v>81</v>
      </c>
      <c r="D6802" t="s">
        <v>11</v>
      </c>
      <c r="E6802" t="s">
        <v>4</v>
      </c>
      <c r="F6802" s="19">
        <v>0.25</v>
      </c>
      <c r="G6802" s="25">
        <v>6</v>
      </c>
      <c r="H6802" s="19" t="str">
        <f t="shared" si="121"/>
        <v>Centerville Bridge Toward Va Beach Summer Thursday 6</v>
      </c>
      <c r="I6802" s="11">
        <f>+Centerville!F13</f>
        <v>541.64152244880017</v>
      </c>
    </row>
    <row r="6803" spans="1:9" x14ac:dyDescent="0.25">
      <c r="A6803" t="s">
        <v>70</v>
      </c>
      <c r="B6803" t="s">
        <v>56</v>
      </c>
      <c r="C6803" t="s">
        <v>81</v>
      </c>
      <c r="D6803" t="s">
        <v>11</v>
      </c>
      <c r="E6803" t="s">
        <v>4</v>
      </c>
      <c r="F6803" s="19">
        <v>0.29166666666666702</v>
      </c>
      <c r="G6803" s="25">
        <v>7</v>
      </c>
      <c r="H6803" s="19" t="str">
        <f t="shared" si="121"/>
        <v>Centerville Bridge Toward Va Beach Summer Thursday 7</v>
      </c>
      <c r="I6803" s="14">
        <f>+Centerville!F14</f>
        <v>895.67179516018905</v>
      </c>
    </row>
    <row r="6804" spans="1:9" x14ac:dyDescent="0.25">
      <c r="A6804" t="s">
        <v>70</v>
      </c>
      <c r="B6804" t="s">
        <v>56</v>
      </c>
      <c r="C6804" t="s">
        <v>81</v>
      </c>
      <c r="D6804" t="s">
        <v>11</v>
      </c>
      <c r="E6804" t="s">
        <v>4</v>
      </c>
      <c r="F6804" s="19">
        <v>0.33333333333333298</v>
      </c>
      <c r="G6804" s="25">
        <v>8</v>
      </c>
      <c r="H6804" s="19" t="str">
        <f t="shared" si="121"/>
        <v>Centerville Bridge Toward Va Beach Summer Thursday 8</v>
      </c>
      <c r="I6804" s="11">
        <f>+Centerville!F15</f>
        <v>687.24658112852364</v>
      </c>
    </row>
    <row r="6805" spans="1:9" x14ac:dyDescent="0.25">
      <c r="A6805" t="s">
        <v>70</v>
      </c>
      <c r="B6805" t="s">
        <v>56</v>
      </c>
      <c r="C6805" t="s">
        <v>81</v>
      </c>
      <c r="D6805" t="s">
        <v>11</v>
      </c>
      <c r="E6805" t="s">
        <v>4</v>
      </c>
      <c r="F6805" s="19">
        <v>0.375</v>
      </c>
      <c r="G6805" s="25">
        <v>9</v>
      </c>
      <c r="H6805" s="19" t="str">
        <f t="shared" si="121"/>
        <v>Centerville Bridge Toward Va Beach Summer Thursday 9</v>
      </c>
      <c r="I6805" s="14">
        <f>+Centerville!F16</f>
        <v>511.52733623694206</v>
      </c>
    </row>
    <row r="6806" spans="1:9" x14ac:dyDescent="0.25">
      <c r="A6806" t="s">
        <v>70</v>
      </c>
      <c r="B6806" t="s">
        <v>56</v>
      </c>
      <c r="C6806" t="s">
        <v>81</v>
      </c>
      <c r="D6806" t="s">
        <v>11</v>
      </c>
      <c r="E6806" t="s">
        <v>4</v>
      </c>
      <c r="F6806" s="19">
        <v>0.41666666666666702</v>
      </c>
      <c r="G6806" s="25">
        <v>10</v>
      </c>
      <c r="H6806" s="19" t="str">
        <f t="shared" si="121"/>
        <v>Centerville Bridge Toward Va Beach Summer Thursday 10</v>
      </c>
      <c r="I6806" s="11">
        <f>+Centerville!F17</f>
        <v>413.6159595178151</v>
      </c>
    </row>
    <row r="6807" spans="1:9" x14ac:dyDescent="0.25">
      <c r="A6807" t="s">
        <v>70</v>
      </c>
      <c r="B6807" t="s">
        <v>56</v>
      </c>
      <c r="C6807" t="s">
        <v>81</v>
      </c>
      <c r="D6807" t="s">
        <v>11</v>
      </c>
      <c r="E6807" t="s">
        <v>4</v>
      </c>
      <c r="F6807" s="19">
        <v>0.45833333333333298</v>
      </c>
      <c r="G6807" s="25">
        <v>11</v>
      </c>
      <c r="H6807" s="19" t="str">
        <f t="shared" si="121"/>
        <v>Centerville Bridge Toward Va Beach Summer Thursday 11</v>
      </c>
      <c r="I6807" s="14">
        <f>+Centerville!F18</f>
        <v>429.61527535718398</v>
      </c>
    </row>
    <row r="6808" spans="1:9" x14ac:dyDescent="0.25">
      <c r="A6808" t="s">
        <v>70</v>
      </c>
      <c r="B6808" t="s">
        <v>56</v>
      </c>
      <c r="C6808" t="s">
        <v>81</v>
      </c>
      <c r="D6808" t="s">
        <v>11</v>
      </c>
      <c r="E6808" t="s">
        <v>4</v>
      </c>
      <c r="F6808" s="19">
        <v>0.5</v>
      </c>
      <c r="G6808" s="25">
        <v>12</v>
      </c>
      <c r="H6808" s="19" t="str">
        <f t="shared" si="121"/>
        <v>Centerville Bridge Toward Va Beach Summer Thursday 12</v>
      </c>
      <c r="I6808" s="11">
        <f>+Centerville!F19</f>
        <v>471.36244722853326</v>
      </c>
    </row>
    <row r="6809" spans="1:9" x14ac:dyDescent="0.25">
      <c r="A6809" t="s">
        <v>70</v>
      </c>
      <c r="B6809" t="s">
        <v>56</v>
      </c>
      <c r="C6809" t="s">
        <v>81</v>
      </c>
      <c r="D6809" t="s">
        <v>11</v>
      </c>
      <c r="E6809" t="s">
        <v>4</v>
      </c>
      <c r="F6809" s="19">
        <v>0.54166666666666696</v>
      </c>
      <c r="G6809" s="25">
        <v>13</v>
      </c>
      <c r="H6809" s="19" t="str">
        <f t="shared" si="121"/>
        <v>Centerville Bridge Toward Va Beach Summer Thursday 13</v>
      </c>
      <c r="I6809" s="14">
        <f>+Centerville!F20</f>
        <v>483.47607753508919</v>
      </c>
    </row>
    <row r="6810" spans="1:9" x14ac:dyDescent="0.25">
      <c r="A6810" t="s">
        <v>70</v>
      </c>
      <c r="B6810" t="s">
        <v>56</v>
      </c>
      <c r="C6810" t="s">
        <v>81</v>
      </c>
      <c r="D6810" t="s">
        <v>11</v>
      </c>
      <c r="E6810" t="s">
        <v>4</v>
      </c>
      <c r="F6810" s="19">
        <v>0.58333333333333304</v>
      </c>
      <c r="G6810" s="25">
        <v>14</v>
      </c>
      <c r="H6810" s="19" t="str">
        <f t="shared" si="121"/>
        <v>Centerville Bridge Toward Va Beach Summer Thursday 14</v>
      </c>
      <c r="I6810" s="11">
        <f>+Centerville!F21</f>
        <v>464.03066170117154</v>
      </c>
    </row>
    <row r="6811" spans="1:9" x14ac:dyDescent="0.25">
      <c r="A6811" t="s">
        <v>70</v>
      </c>
      <c r="B6811" t="s">
        <v>56</v>
      </c>
      <c r="C6811" t="s">
        <v>81</v>
      </c>
      <c r="D6811" t="s">
        <v>11</v>
      </c>
      <c r="E6811" t="s">
        <v>4</v>
      </c>
      <c r="F6811" s="19">
        <v>0.625</v>
      </c>
      <c r="G6811" s="25">
        <v>15</v>
      </c>
      <c r="H6811" s="19" t="str">
        <f t="shared" si="121"/>
        <v>Centerville Bridge Toward Va Beach Summer Thursday 15</v>
      </c>
      <c r="I6811" s="14">
        <f>+Centerville!F22</f>
        <v>416.43668122269582</v>
      </c>
    </row>
    <row r="6812" spans="1:9" x14ac:dyDescent="0.25">
      <c r="A6812" t="s">
        <v>70</v>
      </c>
      <c r="B6812" t="s">
        <v>56</v>
      </c>
      <c r="C6812" t="s">
        <v>81</v>
      </c>
      <c r="D6812" t="s">
        <v>11</v>
      </c>
      <c r="E6812" t="s">
        <v>4</v>
      </c>
      <c r="F6812" s="19">
        <v>0.66666666666666696</v>
      </c>
      <c r="G6812" s="25">
        <v>16</v>
      </c>
      <c r="H6812" s="19" t="str">
        <f t="shared" si="121"/>
        <v>Centerville Bridge Toward Va Beach Summer Thursday 16</v>
      </c>
      <c r="I6812" s="11">
        <f>+Centerville!F23</f>
        <v>507.24686479363766</v>
      </c>
    </row>
    <row r="6813" spans="1:9" x14ac:dyDescent="0.25">
      <c r="A6813" t="s">
        <v>70</v>
      </c>
      <c r="B6813" t="s">
        <v>56</v>
      </c>
      <c r="C6813" t="s">
        <v>81</v>
      </c>
      <c r="D6813" t="s">
        <v>11</v>
      </c>
      <c r="E6813" t="s">
        <v>4</v>
      </c>
      <c r="F6813" s="19">
        <v>0.70833333333333304</v>
      </c>
      <c r="G6813" s="25">
        <v>17</v>
      </c>
      <c r="H6813" s="19" t="str">
        <f t="shared" si="121"/>
        <v>Centerville Bridge Toward Va Beach Summer Thursday 17</v>
      </c>
      <c r="I6813" s="14">
        <f>+Centerville!F24</f>
        <v>495.49753893390749</v>
      </c>
    </row>
    <row r="6814" spans="1:9" x14ac:dyDescent="0.25">
      <c r="A6814" t="s">
        <v>70</v>
      </c>
      <c r="B6814" t="s">
        <v>56</v>
      </c>
      <c r="C6814" t="s">
        <v>81</v>
      </c>
      <c r="D6814" t="s">
        <v>11</v>
      </c>
      <c r="E6814" t="s">
        <v>4</v>
      </c>
      <c r="F6814" s="19">
        <v>0.75</v>
      </c>
      <c r="G6814" s="25">
        <v>18</v>
      </c>
      <c r="H6814" s="19" t="str">
        <f t="shared" si="121"/>
        <v>Centerville Bridge Toward Va Beach Summer Thursday 18</v>
      </c>
      <c r="I6814" s="11">
        <f>+Centerville!F25</f>
        <v>434.80037941145076</v>
      </c>
    </row>
    <row r="6815" spans="1:9" x14ac:dyDescent="0.25">
      <c r="A6815" t="s">
        <v>70</v>
      </c>
      <c r="B6815" t="s">
        <v>56</v>
      </c>
      <c r="C6815" t="s">
        <v>81</v>
      </c>
      <c r="D6815" t="s">
        <v>11</v>
      </c>
      <c r="E6815" t="s">
        <v>4</v>
      </c>
      <c r="F6815" s="19">
        <v>0.79166666666666696</v>
      </c>
      <c r="G6815" s="25">
        <v>19</v>
      </c>
      <c r="H6815" s="19" t="str">
        <f t="shared" si="121"/>
        <v>Centerville Bridge Toward Va Beach Summer Thursday 19</v>
      </c>
      <c r="I6815" s="14">
        <f>+Centerville!F26</f>
        <v>309.55292660975618</v>
      </c>
    </row>
    <row r="6816" spans="1:9" x14ac:dyDescent="0.25">
      <c r="A6816" t="s">
        <v>70</v>
      </c>
      <c r="B6816" t="s">
        <v>56</v>
      </c>
      <c r="C6816" t="s">
        <v>81</v>
      </c>
      <c r="D6816" t="s">
        <v>11</v>
      </c>
      <c r="E6816" t="s">
        <v>4</v>
      </c>
      <c r="F6816" s="19">
        <v>0.83333333333333304</v>
      </c>
      <c r="G6816" s="25">
        <v>20</v>
      </c>
      <c r="H6816" s="19" t="str">
        <f t="shared" si="121"/>
        <v>Centerville Bridge Toward Va Beach Summer Thursday 20</v>
      </c>
      <c r="I6816" s="11">
        <f>+Centerville!F27</f>
        <v>218.58437942704057</v>
      </c>
    </row>
    <row r="6817" spans="1:9" x14ac:dyDescent="0.25">
      <c r="A6817" t="s">
        <v>70</v>
      </c>
      <c r="B6817" t="s">
        <v>56</v>
      </c>
      <c r="C6817" t="s">
        <v>81</v>
      </c>
      <c r="D6817" t="s">
        <v>11</v>
      </c>
      <c r="E6817" t="s">
        <v>4</v>
      </c>
      <c r="F6817" s="19">
        <v>0.875</v>
      </c>
      <c r="G6817" s="25">
        <v>21</v>
      </c>
      <c r="H6817" s="19" t="str">
        <f t="shared" si="121"/>
        <v>Centerville Bridge Toward Va Beach Summer Thursday 21</v>
      </c>
      <c r="I6817" s="14">
        <f>+Centerville!F28</f>
        <v>187.55068716998284</v>
      </c>
    </row>
    <row r="6818" spans="1:9" x14ac:dyDescent="0.25">
      <c r="A6818" t="s">
        <v>70</v>
      </c>
      <c r="B6818" t="s">
        <v>56</v>
      </c>
      <c r="C6818" t="s">
        <v>81</v>
      </c>
      <c r="D6818" t="s">
        <v>11</v>
      </c>
      <c r="E6818" t="s">
        <v>4</v>
      </c>
      <c r="F6818" s="19">
        <v>0.91666666666666696</v>
      </c>
      <c r="G6818" s="25">
        <v>22</v>
      </c>
      <c r="H6818" s="19" t="str">
        <f t="shared" si="121"/>
        <v>Centerville Bridge Toward Va Beach Summer Thursday 22</v>
      </c>
      <c r="I6818" s="11">
        <f>+Centerville!F29</f>
        <v>112.10534620609612</v>
      </c>
    </row>
    <row r="6819" spans="1:9" ht="15.75" thickBot="1" x14ac:dyDescent="0.3">
      <c r="A6819" t="s">
        <v>70</v>
      </c>
      <c r="B6819" t="s">
        <v>56</v>
      </c>
      <c r="C6819" t="s">
        <v>81</v>
      </c>
      <c r="D6819" t="s">
        <v>11</v>
      </c>
      <c r="E6819" t="s">
        <v>4</v>
      </c>
      <c r="F6819" s="19">
        <v>0.95833333333333304</v>
      </c>
      <c r="G6819" s="25">
        <v>23</v>
      </c>
      <c r="H6819" s="19" t="str">
        <f t="shared" si="121"/>
        <v>Centerville Bridge Toward Va Beach Summer Thursday 23</v>
      </c>
      <c r="I6819" s="16">
        <f>+Centerville!F30</f>
        <v>74.899918059035457</v>
      </c>
    </row>
    <row r="6820" spans="1:9" x14ac:dyDescent="0.25">
      <c r="A6820" t="s">
        <v>70</v>
      </c>
      <c r="B6820" t="s">
        <v>56</v>
      </c>
      <c r="C6820" t="s">
        <v>81</v>
      </c>
      <c r="D6820" t="s">
        <v>11</v>
      </c>
      <c r="E6820" t="s">
        <v>5</v>
      </c>
      <c r="F6820" s="19">
        <v>0</v>
      </c>
      <c r="G6820" s="25">
        <v>0</v>
      </c>
      <c r="H6820" s="19" t="str">
        <f t="shared" si="121"/>
        <v>Centerville Bridge Toward Va Beach Summer Friday 0</v>
      </c>
      <c r="I6820" s="11">
        <f>+Centerville!G7</f>
        <v>34.293060745578231</v>
      </c>
    </row>
    <row r="6821" spans="1:9" x14ac:dyDescent="0.25">
      <c r="A6821" t="s">
        <v>70</v>
      </c>
      <c r="B6821" t="s">
        <v>56</v>
      </c>
      <c r="C6821" t="s">
        <v>81</v>
      </c>
      <c r="D6821" t="s">
        <v>11</v>
      </c>
      <c r="E6821" t="s">
        <v>5</v>
      </c>
      <c r="F6821" s="19">
        <v>4.1666666666666664E-2</v>
      </c>
      <c r="G6821" s="25">
        <v>1</v>
      </c>
      <c r="H6821" s="19" t="str">
        <f t="shared" si="121"/>
        <v>Centerville Bridge Toward Va Beach Summer Friday 1</v>
      </c>
      <c r="I6821" s="14">
        <f>+Centerville!G8</f>
        <v>14.566873327647677</v>
      </c>
    </row>
    <row r="6822" spans="1:9" x14ac:dyDescent="0.25">
      <c r="A6822" t="s">
        <v>70</v>
      </c>
      <c r="B6822" t="s">
        <v>56</v>
      </c>
      <c r="C6822" t="s">
        <v>81</v>
      </c>
      <c r="D6822" t="s">
        <v>11</v>
      </c>
      <c r="E6822" t="s">
        <v>5</v>
      </c>
      <c r="F6822" s="19">
        <v>8.3333333333333329E-2</v>
      </c>
      <c r="G6822" s="25">
        <v>2</v>
      </c>
      <c r="H6822" s="19" t="str">
        <f t="shared" si="121"/>
        <v>Centerville Bridge Toward Va Beach Summer Friday 2</v>
      </c>
      <c r="I6822" s="11">
        <f>+Centerville!G9</f>
        <v>21.995460494420595</v>
      </c>
    </row>
    <row r="6823" spans="1:9" x14ac:dyDescent="0.25">
      <c r="A6823" t="s">
        <v>70</v>
      </c>
      <c r="B6823" t="s">
        <v>56</v>
      </c>
      <c r="C6823" t="s">
        <v>81</v>
      </c>
      <c r="D6823" t="s">
        <v>11</v>
      </c>
      <c r="E6823" t="s">
        <v>5</v>
      </c>
      <c r="F6823" s="19">
        <v>0.125</v>
      </c>
      <c r="G6823" s="25">
        <v>3</v>
      </c>
      <c r="H6823" s="19" t="str">
        <f t="shared" si="121"/>
        <v>Centerville Bridge Toward Va Beach Summer Friday 3</v>
      </c>
      <c r="I6823" s="14">
        <f>+Centerville!G10</f>
        <v>12.180736811486486</v>
      </c>
    </row>
    <row r="6824" spans="1:9" x14ac:dyDescent="0.25">
      <c r="A6824" t="s">
        <v>70</v>
      </c>
      <c r="B6824" t="s">
        <v>56</v>
      </c>
      <c r="C6824" t="s">
        <v>81</v>
      </c>
      <c r="D6824" t="s">
        <v>11</v>
      </c>
      <c r="E6824" t="s">
        <v>5</v>
      </c>
      <c r="F6824" s="19">
        <v>0.16666666666666699</v>
      </c>
      <c r="G6824" s="25">
        <v>4</v>
      </c>
      <c r="H6824" s="19" t="str">
        <f t="shared" si="121"/>
        <v>Centerville Bridge Toward Va Beach Summer Friday 4</v>
      </c>
      <c r="I6824" s="11">
        <f>+Centerville!G11</f>
        <v>42.419480763849975</v>
      </c>
    </row>
    <row r="6825" spans="1:9" x14ac:dyDescent="0.25">
      <c r="A6825" t="s">
        <v>70</v>
      </c>
      <c r="B6825" t="s">
        <v>56</v>
      </c>
      <c r="C6825" t="s">
        <v>81</v>
      </c>
      <c r="D6825" t="s">
        <v>11</v>
      </c>
      <c r="E6825" t="s">
        <v>5</v>
      </c>
      <c r="F6825" s="19">
        <v>0.20833333333333301</v>
      </c>
      <c r="G6825" s="25">
        <v>5</v>
      </c>
      <c r="H6825" s="19" t="str">
        <f t="shared" si="121"/>
        <v>Centerville Bridge Toward Va Beach Summer Friday 5</v>
      </c>
      <c r="I6825" s="14">
        <f>+Centerville!G12</f>
        <v>180.75037367641409</v>
      </c>
    </row>
    <row r="6826" spans="1:9" x14ac:dyDescent="0.25">
      <c r="A6826" t="s">
        <v>70</v>
      </c>
      <c r="B6826" t="s">
        <v>56</v>
      </c>
      <c r="C6826" t="s">
        <v>81</v>
      </c>
      <c r="D6826" t="s">
        <v>11</v>
      </c>
      <c r="E6826" t="s">
        <v>5</v>
      </c>
      <c r="F6826" s="19">
        <v>0.25</v>
      </c>
      <c r="G6826" s="25">
        <v>6</v>
      </c>
      <c r="H6826" s="19" t="str">
        <f t="shared" si="121"/>
        <v>Centerville Bridge Toward Va Beach Summer Friday 6</v>
      </c>
      <c r="I6826" s="11">
        <f>+Centerville!G13</f>
        <v>479.1066154175063</v>
      </c>
    </row>
    <row r="6827" spans="1:9" x14ac:dyDescent="0.25">
      <c r="A6827" t="s">
        <v>70</v>
      </c>
      <c r="B6827" t="s">
        <v>56</v>
      </c>
      <c r="C6827" t="s">
        <v>81</v>
      </c>
      <c r="D6827" t="s">
        <v>11</v>
      </c>
      <c r="E6827" t="s">
        <v>5</v>
      </c>
      <c r="F6827" s="19">
        <v>0.29166666666666702</v>
      </c>
      <c r="G6827" s="25">
        <v>7</v>
      </c>
      <c r="H6827" s="19" t="str">
        <f t="shared" si="121"/>
        <v>Centerville Bridge Toward Va Beach Summer Friday 7</v>
      </c>
      <c r="I6827" s="14">
        <f>+Centerville!G14</f>
        <v>819.47229252009777</v>
      </c>
    </row>
    <row r="6828" spans="1:9" x14ac:dyDescent="0.25">
      <c r="A6828" t="s">
        <v>70</v>
      </c>
      <c r="B6828" t="s">
        <v>56</v>
      </c>
      <c r="C6828" t="s">
        <v>81</v>
      </c>
      <c r="D6828" t="s">
        <v>11</v>
      </c>
      <c r="E6828" t="s">
        <v>5</v>
      </c>
      <c r="F6828" s="19">
        <v>0.33333333333333298</v>
      </c>
      <c r="G6828" s="25">
        <v>8</v>
      </c>
      <c r="H6828" s="19" t="str">
        <f t="shared" si="121"/>
        <v>Centerville Bridge Toward Va Beach Summer Friday 8</v>
      </c>
      <c r="I6828" s="11">
        <f>+Centerville!G15</f>
        <v>636.5687599416575</v>
      </c>
    </row>
    <row r="6829" spans="1:9" x14ac:dyDescent="0.25">
      <c r="A6829" t="s">
        <v>70</v>
      </c>
      <c r="B6829" t="s">
        <v>56</v>
      </c>
      <c r="C6829" t="s">
        <v>81</v>
      </c>
      <c r="D6829" t="s">
        <v>11</v>
      </c>
      <c r="E6829" t="s">
        <v>5</v>
      </c>
      <c r="F6829" s="19">
        <v>0.375</v>
      </c>
      <c r="G6829" s="25">
        <v>9</v>
      </c>
      <c r="H6829" s="19" t="str">
        <f t="shared" si="121"/>
        <v>Centerville Bridge Toward Va Beach Summer Friday 9</v>
      </c>
      <c r="I6829" s="14">
        <f>+Centerville!G16</f>
        <v>459.30588453184106</v>
      </c>
    </row>
    <row r="6830" spans="1:9" x14ac:dyDescent="0.25">
      <c r="A6830" t="s">
        <v>70</v>
      </c>
      <c r="B6830" t="s">
        <v>56</v>
      </c>
      <c r="C6830" t="s">
        <v>81</v>
      </c>
      <c r="D6830" t="s">
        <v>11</v>
      </c>
      <c r="E6830" t="s">
        <v>5</v>
      </c>
      <c r="F6830" s="19">
        <v>0.41666666666666702</v>
      </c>
      <c r="G6830" s="25">
        <v>10</v>
      </c>
      <c r="H6830" s="19" t="str">
        <f t="shared" si="121"/>
        <v>Centerville Bridge Toward Va Beach Summer Friday 10</v>
      </c>
      <c r="I6830" s="11">
        <f>+Centerville!G17</f>
        <v>442.42876740013588</v>
      </c>
    </row>
    <row r="6831" spans="1:9" x14ac:dyDescent="0.25">
      <c r="A6831" t="s">
        <v>70</v>
      </c>
      <c r="B6831" t="s">
        <v>56</v>
      </c>
      <c r="C6831" t="s">
        <v>81</v>
      </c>
      <c r="D6831" t="s">
        <v>11</v>
      </c>
      <c r="E6831" t="s">
        <v>5</v>
      </c>
      <c r="F6831" s="19">
        <v>0.45833333333333298</v>
      </c>
      <c r="G6831" s="25">
        <v>11</v>
      </c>
      <c r="H6831" s="19" t="str">
        <f t="shared" si="121"/>
        <v>Centerville Bridge Toward Va Beach Summer Friday 11</v>
      </c>
      <c r="I6831" s="14">
        <f>+Centerville!G18</f>
        <v>495.94146506759319</v>
      </c>
    </row>
    <row r="6832" spans="1:9" x14ac:dyDescent="0.25">
      <c r="A6832" t="s">
        <v>70</v>
      </c>
      <c r="B6832" t="s">
        <v>56</v>
      </c>
      <c r="C6832" t="s">
        <v>81</v>
      </c>
      <c r="D6832" t="s">
        <v>11</v>
      </c>
      <c r="E6832" t="s">
        <v>5</v>
      </c>
      <c r="F6832" s="19">
        <v>0.5</v>
      </c>
      <c r="G6832" s="25">
        <v>12</v>
      </c>
      <c r="H6832" s="19" t="str">
        <f t="shared" si="121"/>
        <v>Centerville Bridge Toward Va Beach Summer Friday 12</v>
      </c>
      <c r="I6832" s="11">
        <f>+Centerville!G19</f>
        <v>516.26933181368236</v>
      </c>
    </row>
    <row r="6833" spans="1:9" x14ac:dyDescent="0.25">
      <c r="A6833" t="s">
        <v>70</v>
      </c>
      <c r="B6833" t="s">
        <v>56</v>
      </c>
      <c r="C6833" t="s">
        <v>81</v>
      </c>
      <c r="D6833" t="s">
        <v>11</v>
      </c>
      <c r="E6833" t="s">
        <v>5</v>
      </c>
      <c r="F6833" s="19">
        <v>0.54166666666666696</v>
      </c>
      <c r="G6833" s="25">
        <v>13</v>
      </c>
      <c r="H6833" s="19" t="str">
        <f t="shared" si="121"/>
        <v>Centerville Bridge Toward Va Beach Summer Friday 13</v>
      </c>
      <c r="I6833" s="14">
        <f>+Centerville!G20</f>
        <v>523.19740318865695</v>
      </c>
    </row>
    <row r="6834" spans="1:9" x14ac:dyDescent="0.25">
      <c r="A6834" t="s">
        <v>70</v>
      </c>
      <c r="B6834" t="s">
        <v>56</v>
      </c>
      <c r="C6834" t="s">
        <v>81</v>
      </c>
      <c r="D6834" t="s">
        <v>11</v>
      </c>
      <c r="E6834" t="s">
        <v>5</v>
      </c>
      <c r="F6834" s="19">
        <v>0.58333333333333304</v>
      </c>
      <c r="G6834" s="25">
        <v>14</v>
      </c>
      <c r="H6834" s="19" t="str">
        <f t="shared" si="121"/>
        <v>Centerville Bridge Toward Va Beach Summer Friday 14</v>
      </c>
      <c r="I6834" s="11">
        <f>+Centerville!G21</f>
        <v>523.92781837200414</v>
      </c>
    </row>
    <row r="6835" spans="1:9" x14ac:dyDescent="0.25">
      <c r="A6835" t="s">
        <v>70</v>
      </c>
      <c r="B6835" t="s">
        <v>56</v>
      </c>
      <c r="C6835" t="s">
        <v>81</v>
      </c>
      <c r="D6835" t="s">
        <v>11</v>
      </c>
      <c r="E6835" t="s">
        <v>5</v>
      </c>
      <c r="F6835" s="19">
        <v>0.625</v>
      </c>
      <c r="G6835" s="25">
        <v>15</v>
      </c>
      <c r="H6835" s="19" t="str">
        <f t="shared" si="121"/>
        <v>Centerville Bridge Toward Va Beach Summer Friday 15</v>
      </c>
      <c r="I6835" s="14">
        <f>+Centerville!G22</f>
        <v>494.88824298296947</v>
      </c>
    </row>
    <row r="6836" spans="1:9" x14ac:dyDescent="0.25">
      <c r="A6836" t="s">
        <v>70</v>
      </c>
      <c r="B6836" t="s">
        <v>56</v>
      </c>
      <c r="C6836" t="s">
        <v>81</v>
      </c>
      <c r="D6836" t="s">
        <v>11</v>
      </c>
      <c r="E6836" t="s">
        <v>5</v>
      </c>
      <c r="F6836" s="19">
        <v>0.66666666666666696</v>
      </c>
      <c r="G6836" s="25">
        <v>16</v>
      </c>
      <c r="H6836" s="19" t="str">
        <f t="shared" si="121"/>
        <v>Centerville Bridge Toward Va Beach Summer Friday 16</v>
      </c>
      <c r="I6836" s="11">
        <f>+Centerville!G23</f>
        <v>535.51427149255323</v>
      </c>
    </row>
    <row r="6837" spans="1:9" x14ac:dyDescent="0.25">
      <c r="A6837" t="s">
        <v>70</v>
      </c>
      <c r="B6837" t="s">
        <v>56</v>
      </c>
      <c r="C6837" t="s">
        <v>81</v>
      </c>
      <c r="D6837" t="s">
        <v>11</v>
      </c>
      <c r="E6837" t="s">
        <v>5</v>
      </c>
      <c r="F6837" s="19">
        <v>0.70833333333333304</v>
      </c>
      <c r="G6837" s="25">
        <v>17</v>
      </c>
      <c r="H6837" s="19" t="str">
        <f t="shared" si="121"/>
        <v>Centerville Bridge Toward Va Beach Summer Friday 17</v>
      </c>
      <c r="I6837" s="14">
        <f>+Centerville!G24</f>
        <v>466.6706574531346</v>
      </c>
    </row>
    <row r="6838" spans="1:9" x14ac:dyDescent="0.25">
      <c r="A6838" t="s">
        <v>70</v>
      </c>
      <c r="B6838" t="s">
        <v>56</v>
      </c>
      <c r="C6838" t="s">
        <v>81</v>
      </c>
      <c r="D6838" t="s">
        <v>11</v>
      </c>
      <c r="E6838" t="s">
        <v>5</v>
      </c>
      <c r="F6838" s="19">
        <v>0.75</v>
      </c>
      <c r="G6838" s="25">
        <v>18</v>
      </c>
      <c r="H6838" s="19" t="str">
        <f t="shared" si="121"/>
        <v>Centerville Bridge Toward Va Beach Summer Friday 18</v>
      </c>
      <c r="I6838" s="11">
        <f>+Centerville!G25</f>
        <v>445.72223898798984</v>
      </c>
    </row>
    <row r="6839" spans="1:9" x14ac:dyDescent="0.25">
      <c r="A6839" t="s">
        <v>70</v>
      </c>
      <c r="B6839" t="s">
        <v>56</v>
      </c>
      <c r="C6839" t="s">
        <v>81</v>
      </c>
      <c r="D6839" t="s">
        <v>11</v>
      </c>
      <c r="E6839" t="s">
        <v>5</v>
      </c>
      <c r="F6839" s="19">
        <v>0.79166666666666696</v>
      </c>
      <c r="G6839" s="25">
        <v>19</v>
      </c>
      <c r="H6839" s="19" t="str">
        <f t="shared" si="121"/>
        <v>Centerville Bridge Toward Va Beach Summer Friday 19</v>
      </c>
      <c r="I6839" s="14">
        <f>+Centerville!G26</f>
        <v>334.59253082055017</v>
      </c>
    </row>
    <row r="6840" spans="1:9" x14ac:dyDescent="0.25">
      <c r="A6840" t="s">
        <v>70</v>
      </c>
      <c r="B6840" t="s">
        <v>56</v>
      </c>
      <c r="C6840" t="s">
        <v>81</v>
      </c>
      <c r="D6840" t="s">
        <v>11</v>
      </c>
      <c r="E6840" t="s">
        <v>5</v>
      </c>
      <c r="F6840" s="19">
        <v>0.83333333333333304</v>
      </c>
      <c r="G6840" s="25">
        <v>20</v>
      </c>
      <c r="H6840" s="19" t="str">
        <f t="shared" si="121"/>
        <v>Centerville Bridge Toward Va Beach Summer Friday 20</v>
      </c>
      <c r="I6840" s="11">
        <f>+Centerville!G27</f>
        <v>225.16276609024217</v>
      </c>
    </row>
    <row r="6841" spans="1:9" x14ac:dyDescent="0.25">
      <c r="A6841" t="s">
        <v>70</v>
      </c>
      <c r="B6841" t="s">
        <v>56</v>
      </c>
      <c r="C6841" t="s">
        <v>81</v>
      </c>
      <c r="D6841" t="s">
        <v>11</v>
      </c>
      <c r="E6841" t="s">
        <v>5</v>
      </c>
      <c r="F6841" s="19">
        <v>0.875</v>
      </c>
      <c r="G6841" s="25">
        <v>21</v>
      </c>
      <c r="H6841" s="19" t="str">
        <f t="shared" si="121"/>
        <v>Centerville Bridge Toward Va Beach Summer Friday 21</v>
      </c>
      <c r="I6841" s="14">
        <f>+Centerville!G28</f>
        <v>175.89760670129036</v>
      </c>
    </row>
    <row r="6842" spans="1:9" x14ac:dyDescent="0.25">
      <c r="A6842" t="s">
        <v>70</v>
      </c>
      <c r="B6842" t="s">
        <v>56</v>
      </c>
      <c r="C6842" t="s">
        <v>81</v>
      </c>
      <c r="D6842" t="s">
        <v>11</v>
      </c>
      <c r="E6842" t="s">
        <v>5</v>
      </c>
      <c r="F6842" s="19">
        <v>0.91666666666666696</v>
      </c>
      <c r="G6842" s="25">
        <v>22</v>
      </c>
      <c r="H6842" s="19" t="str">
        <f t="shared" si="121"/>
        <v>Centerville Bridge Toward Va Beach Summer Friday 22</v>
      </c>
      <c r="I6842" s="11">
        <f>+Centerville!G29</f>
        <v>130.51969430645926</v>
      </c>
    </row>
    <row r="6843" spans="1:9" ht="15.75" thickBot="1" x14ac:dyDescent="0.3">
      <c r="A6843" t="s">
        <v>70</v>
      </c>
      <c r="B6843" t="s">
        <v>56</v>
      </c>
      <c r="C6843" t="s">
        <v>81</v>
      </c>
      <c r="D6843" t="s">
        <v>11</v>
      </c>
      <c r="E6843" t="s">
        <v>5</v>
      </c>
      <c r="F6843" s="19">
        <v>0.95833333333333304</v>
      </c>
      <c r="G6843" s="25">
        <v>23</v>
      </c>
      <c r="H6843" s="19" t="str">
        <f t="shared" si="121"/>
        <v>Centerville Bridge Toward Va Beach Summer Friday 23</v>
      </c>
      <c r="I6843" s="16">
        <f>+Centerville!G30</f>
        <v>100.4846528160122</v>
      </c>
    </row>
    <row r="6844" spans="1:9" x14ac:dyDescent="0.25">
      <c r="A6844" t="s">
        <v>70</v>
      </c>
      <c r="B6844" t="s">
        <v>56</v>
      </c>
      <c r="C6844" t="s">
        <v>81</v>
      </c>
      <c r="D6844" t="s">
        <v>11</v>
      </c>
      <c r="E6844" t="s">
        <v>6</v>
      </c>
      <c r="F6844" s="19">
        <v>0</v>
      </c>
      <c r="G6844" s="25">
        <v>0</v>
      </c>
      <c r="H6844" s="19" t="str">
        <f t="shared" si="121"/>
        <v>Centerville Bridge Toward Va Beach Summer Saturday 0</v>
      </c>
      <c r="I6844" s="11">
        <f>+Centerville!H7</f>
        <v>54.011570674285714</v>
      </c>
    </row>
    <row r="6845" spans="1:9" x14ac:dyDescent="0.25">
      <c r="A6845" t="s">
        <v>70</v>
      </c>
      <c r="B6845" t="s">
        <v>56</v>
      </c>
      <c r="C6845" t="s">
        <v>81</v>
      </c>
      <c r="D6845" t="s">
        <v>11</v>
      </c>
      <c r="E6845" t="s">
        <v>6</v>
      </c>
      <c r="F6845" s="19">
        <v>4.1666666666666664E-2</v>
      </c>
      <c r="G6845" s="25">
        <v>1</v>
      </c>
      <c r="H6845" s="19" t="str">
        <f t="shared" si="121"/>
        <v>Centerville Bridge Toward Va Beach Summer Saturday 1</v>
      </c>
      <c r="I6845" s="14">
        <f>+Centerville!H8</f>
        <v>20.308560624676687</v>
      </c>
    </row>
    <row r="6846" spans="1:9" x14ac:dyDescent="0.25">
      <c r="A6846" t="s">
        <v>70</v>
      </c>
      <c r="B6846" t="s">
        <v>56</v>
      </c>
      <c r="C6846" t="s">
        <v>81</v>
      </c>
      <c r="D6846" t="s">
        <v>11</v>
      </c>
      <c r="E6846" t="s">
        <v>6</v>
      </c>
      <c r="F6846" s="19">
        <v>8.3333333333333329E-2</v>
      </c>
      <c r="G6846" s="25">
        <v>2</v>
      </c>
      <c r="H6846" s="19" t="str">
        <f t="shared" si="121"/>
        <v>Centerville Bridge Toward Va Beach Summer Saturday 2</v>
      </c>
      <c r="I6846" s="11">
        <f>+Centerville!H9</f>
        <v>32.046366283261797</v>
      </c>
    </row>
    <row r="6847" spans="1:9" x14ac:dyDescent="0.25">
      <c r="A6847" t="s">
        <v>70</v>
      </c>
      <c r="B6847" t="s">
        <v>56</v>
      </c>
      <c r="C6847" t="s">
        <v>81</v>
      </c>
      <c r="D6847" t="s">
        <v>11</v>
      </c>
      <c r="E6847" t="s">
        <v>6</v>
      </c>
      <c r="F6847" s="19">
        <v>0.125</v>
      </c>
      <c r="G6847" s="25">
        <v>3</v>
      </c>
      <c r="H6847" s="19" t="str">
        <f t="shared" si="121"/>
        <v>Centerville Bridge Toward Va Beach Summer Saturday 3</v>
      </c>
      <c r="I6847" s="14">
        <f>+Centerville!H10</f>
        <v>12.425986545945944</v>
      </c>
    </row>
    <row r="6848" spans="1:9" x14ac:dyDescent="0.25">
      <c r="A6848" t="s">
        <v>70</v>
      </c>
      <c r="B6848" t="s">
        <v>56</v>
      </c>
      <c r="C6848" t="s">
        <v>81</v>
      </c>
      <c r="D6848" t="s">
        <v>11</v>
      </c>
      <c r="E6848" t="s">
        <v>6</v>
      </c>
      <c r="F6848" s="19">
        <v>0.16666666666666699</v>
      </c>
      <c r="G6848" s="25">
        <v>4</v>
      </c>
      <c r="H6848" s="19" t="str">
        <f t="shared" si="121"/>
        <v>Centerville Bridge Toward Va Beach Summer Saturday 4</v>
      </c>
      <c r="I6848" s="11">
        <f>+Centerville!H11</f>
        <v>30.216616434523274</v>
      </c>
    </row>
    <row r="6849" spans="1:9" x14ac:dyDescent="0.25">
      <c r="A6849" t="s">
        <v>70</v>
      </c>
      <c r="B6849" t="s">
        <v>56</v>
      </c>
      <c r="C6849" t="s">
        <v>81</v>
      </c>
      <c r="D6849" t="s">
        <v>11</v>
      </c>
      <c r="E6849" t="s">
        <v>6</v>
      </c>
      <c r="F6849" s="19">
        <v>0.20833333333333301</v>
      </c>
      <c r="G6849" s="25">
        <v>5</v>
      </c>
      <c r="H6849" s="19" t="str">
        <f t="shared" si="121"/>
        <v>Centerville Bridge Toward Va Beach Summer Saturday 5</v>
      </c>
      <c r="I6849" s="14">
        <f>+Centerville!H12</f>
        <v>78.717595687940232</v>
      </c>
    </row>
    <row r="6850" spans="1:9" x14ac:dyDescent="0.25">
      <c r="A6850" t="s">
        <v>70</v>
      </c>
      <c r="B6850" t="s">
        <v>56</v>
      </c>
      <c r="C6850" t="s">
        <v>81</v>
      </c>
      <c r="D6850" t="s">
        <v>11</v>
      </c>
      <c r="E6850" t="s">
        <v>6</v>
      </c>
      <c r="F6850" s="19">
        <v>0.25</v>
      </c>
      <c r="G6850" s="25">
        <v>6</v>
      </c>
      <c r="H6850" s="19" t="str">
        <f t="shared" si="121"/>
        <v>Centerville Bridge Toward Va Beach Summer Saturday 6</v>
      </c>
      <c r="I6850" s="11">
        <f>+Centerville!H13</f>
        <v>156.17343166702804</v>
      </c>
    </row>
    <row r="6851" spans="1:9" x14ac:dyDescent="0.25">
      <c r="A6851" t="s">
        <v>70</v>
      </c>
      <c r="B6851" t="s">
        <v>56</v>
      </c>
      <c r="C6851" t="s">
        <v>81</v>
      </c>
      <c r="D6851" t="s">
        <v>11</v>
      </c>
      <c r="E6851" t="s">
        <v>6</v>
      </c>
      <c r="F6851" s="19">
        <v>0.29166666666666702</v>
      </c>
      <c r="G6851" s="25">
        <v>7</v>
      </c>
      <c r="H6851" s="19" t="str">
        <f t="shared" si="121"/>
        <v>Centerville Bridge Toward Va Beach Summer Saturday 7</v>
      </c>
      <c r="I6851" s="14">
        <f>+Centerville!H14</f>
        <v>249.94185755410797</v>
      </c>
    </row>
    <row r="6852" spans="1:9" x14ac:dyDescent="0.25">
      <c r="A6852" t="s">
        <v>70</v>
      </c>
      <c r="B6852" t="s">
        <v>56</v>
      </c>
      <c r="C6852" t="s">
        <v>81</v>
      </c>
      <c r="D6852" t="s">
        <v>11</v>
      </c>
      <c r="E6852" t="s">
        <v>6</v>
      </c>
      <c r="F6852" s="19">
        <v>0.33333333333333298</v>
      </c>
      <c r="G6852" s="25">
        <v>8</v>
      </c>
      <c r="H6852" s="19" t="str">
        <f t="shared" si="121"/>
        <v>Centerville Bridge Toward Va Beach Summer Saturday 8</v>
      </c>
      <c r="I6852" s="11">
        <f>+Centerville!H15</f>
        <v>267.36531241207967</v>
      </c>
    </row>
    <row r="6853" spans="1:9" x14ac:dyDescent="0.25">
      <c r="A6853" t="s">
        <v>70</v>
      </c>
      <c r="B6853" t="s">
        <v>56</v>
      </c>
      <c r="C6853" t="s">
        <v>81</v>
      </c>
      <c r="D6853" t="s">
        <v>11</v>
      </c>
      <c r="E6853" t="s">
        <v>6</v>
      </c>
      <c r="F6853" s="19">
        <v>0.375</v>
      </c>
      <c r="G6853" s="25">
        <v>9</v>
      </c>
      <c r="H6853" s="19" t="str">
        <f t="shared" ref="H6853:H6916" si="122">+CONCATENATE(A6853," ",C6853," ",D6853," ",E6853," ",G6853)</f>
        <v>Centerville Bridge Toward Va Beach Summer Saturday 9</v>
      </c>
      <c r="I6853" s="14">
        <f>+Centerville!H16</f>
        <v>380.93322522868192</v>
      </c>
    </row>
    <row r="6854" spans="1:9" x14ac:dyDescent="0.25">
      <c r="A6854" t="s">
        <v>70</v>
      </c>
      <c r="B6854" t="s">
        <v>56</v>
      </c>
      <c r="C6854" t="s">
        <v>81</v>
      </c>
      <c r="D6854" t="s">
        <v>11</v>
      </c>
      <c r="E6854" t="s">
        <v>6</v>
      </c>
      <c r="F6854" s="19">
        <v>0.41666666666666702</v>
      </c>
      <c r="G6854" s="25">
        <v>10</v>
      </c>
      <c r="H6854" s="19" t="str">
        <f t="shared" si="122"/>
        <v>Centerville Bridge Toward Va Beach Summer Saturday 10</v>
      </c>
      <c r="I6854" s="11">
        <f>+Centerville!H17</f>
        <v>459.10778650348209</v>
      </c>
    </row>
    <row r="6855" spans="1:9" x14ac:dyDescent="0.25">
      <c r="A6855" t="s">
        <v>70</v>
      </c>
      <c r="B6855" t="s">
        <v>56</v>
      </c>
      <c r="C6855" t="s">
        <v>81</v>
      </c>
      <c r="D6855" t="s">
        <v>11</v>
      </c>
      <c r="E6855" t="s">
        <v>6</v>
      </c>
      <c r="F6855" s="19">
        <v>0.45833333333333298</v>
      </c>
      <c r="G6855" s="25">
        <v>11</v>
      </c>
      <c r="H6855" s="19" t="str">
        <f t="shared" si="122"/>
        <v>Centerville Bridge Toward Va Beach Summer Saturday 11</v>
      </c>
      <c r="I6855" s="14">
        <f>+Centerville!H18</f>
        <v>599.01949506203414</v>
      </c>
    </row>
    <row r="6856" spans="1:9" x14ac:dyDescent="0.25">
      <c r="A6856" t="s">
        <v>70</v>
      </c>
      <c r="B6856" t="s">
        <v>56</v>
      </c>
      <c r="C6856" t="s">
        <v>81</v>
      </c>
      <c r="D6856" t="s">
        <v>11</v>
      </c>
      <c r="E6856" t="s">
        <v>6</v>
      </c>
      <c r="F6856" s="19">
        <v>0.5</v>
      </c>
      <c r="G6856" s="25">
        <v>12</v>
      </c>
      <c r="H6856" s="19" t="str">
        <f t="shared" si="122"/>
        <v>Centerville Bridge Toward Va Beach Summer Saturday 12</v>
      </c>
      <c r="I6856" s="11">
        <f>+Centerville!H19</f>
        <v>656.59283029256756</v>
      </c>
    </row>
    <row r="6857" spans="1:9" x14ac:dyDescent="0.25">
      <c r="A6857" t="s">
        <v>70</v>
      </c>
      <c r="B6857" t="s">
        <v>56</v>
      </c>
      <c r="C6857" t="s">
        <v>81</v>
      </c>
      <c r="D6857" t="s">
        <v>11</v>
      </c>
      <c r="E6857" t="s">
        <v>6</v>
      </c>
      <c r="F6857" s="19">
        <v>0.54166666666666696</v>
      </c>
      <c r="G6857" s="25">
        <v>13</v>
      </c>
      <c r="H6857" s="19" t="str">
        <f t="shared" si="122"/>
        <v>Centerville Bridge Toward Va Beach Summer Saturday 13</v>
      </c>
      <c r="I6857" s="14">
        <f>+Centerville!H20</f>
        <v>637.28322970378622</v>
      </c>
    </row>
    <row r="6858" spans="1:9" x14ac:dyDescent="0.25">
      <c r="A6858" t="s">
        <v>70</v>
      </c>
      <c r="B6858" t="s">
        <v>56</v>
      </c>
      <c r="C6858" t="s">
        <v>81</v>
      </c>
      <c r="D6858" t="s">
        <v>11</v>
      </c>
      <c r="E6858" t="s">
        <v>6</v>
      </c>
      <c r="F6858" s="19">
        <v>0.58333333333333304</v>
      </c>
      <c r="G6858" s="25">
        <v>14</v>
      </c>
      <c r="H6858" s="19" t="str">
        <f t="shared" si="122"/>
        <v>Centerville Bridge Toward Va Beach Summer Saturday 14</v>
      </c>
      <c r="I6858" s="11">
        <f>+Centerville!H21</f>
        <v>602.0169131807537</v>
      </c>
    </row>
    <row r="6859" spans="1:9" x14ac:dyDescent="0.25">
      <c r="A6859" t="s">
        <v>70</v>
      </c>
      <c r="B6859" t="s">
        <v>56</v>
      </c>
      <c r="C6859" t="s">
        <v>81</v>
      </c>
      <c r="D6859" t="s">
        <v>11</v>
      </c>
      <c r="E6859" t="s">
        <v>6</v>
      </c>
      <c r="F6859" s="19">
        <v>0.625</v>
      </c>
      <c r="G6859" s="25">
        <v>15</v>
      </c>
      <c r="H6859" s="19" t="str">
        <f t="shared" si="122"/>
        <v>Centerville Bridge Toward Va Beach Summer Saturday 15</v>
      </c>
      <c r="I6859" s="14">
        <f>+Centerville!H22</f>
        <v>498.74047011450313</v>
      </c>
    </row>
    <row r="6860" spans="1:9" x14ac:dyDescent="0.25">
      <c r="A6860" t="s">
        <v>70</v>
      </c>
      <c r="B6860" t="s">
        <v>56</v>
      </c>
      <c r="C6860" t="s">
        <v>81</v>
      </c>
      <c r="D6860" t="s">
        <v>11</v>
      </c>
      <c r="E6860" t="s">
        <v>6</v>
      </c>
      <c r="F6860" s="19">
        <v>0.66666666666666696</v>
      </c>
      <c r="G6860" s="25">
        <v>16</v>
      </c>
      <c r="H6860" s="19" t="str">
        <f t="shared" si="122"/>
        <v>Centerville Bridge Toward Va Beach Summer Saturday 16</v>
      </c>
      <c r="I6860" s="11">
        <f>+Centerville!H23</f>
        <v>419.31173312320777</v>
      </c>
    </row>
    <row r="6861" spans="1:9" x14ac:dyDescent="0.25">
      <c r="A6861" t="s">
        <v>70</v>
      </c>
      <c r="B6861" t="s">
        <v>56</v>
      </c>
      <c r="C6861" t="s">
        <v>81</v>
      </c>
      <c r="D6861" t="s">
        <v>11</v>
      </c>
      <c r="E6861" t="s">
        <v>6</v>
      </c>
      <c r="F6861" s="19">
        <v>0.70833333333333304</v>
      </c>
      <c r="G6861" s="25">
        <v>17</v>
      </c>
      <c r="H6861" s="19" t="str">
        <f t="shared" si="122"/>
        <v>Centerville Bridge Toward Va Beach Summer Saturday 17</v>
      </c>
      <c r="I6861" s="14">
        <f>+Centerville!H24</f>
        <v>330.03043388914153</v>
      </c>
    </row>
    <row r="6862" spans="1:9" x14ac:dyDescent="0.25">
      <c r="A6862" t="s">
        <v>70</v>
      </c>
      <c r="B6862" t="s">
        <v>56</v>
      </c>
      <c r="C6862" t="s">
        <v>81</v>
      </c>
      <c r="D6862" t="s">
        <v>11</v>
      </c>
      <c r="E6862" t="s">
        <v>6</v>
      </c>
      <c r="F6862" s="19">
        <v>0.75</v>
      </c>
      <c r="G6862" s="25">
        <v>18</v>
      </c>
      <c r="H6862" s="19" t="str">
        <f t="shared" si="122"/>
        <v>Centerville Bridge Toward Va Beach Summer Saturday 18</v>
      </c>
      <c r="I6862" s="11">
        <f>+Centerville!H25</f>
        <v>295.5110300582748</v>
      </c>
    </row>
    <row r="6863" spans="1:9" x14ac:dyDescent="0.25">
      <c r="A6863" t="s">
        <v>70</v>
      </c>
      <c r="B6863" t="s">
        <v>56</v>
      </c>
      <c r="C6863" t="s">
        <v>81</v>
      </c>
      <c r="D6863" t="s">
        <v>11</v>
      </c>
      <c r="E6863" t="s">
        <v>6</v>
      </c>
      <c r="F6863" s="19">
        <v>0.79166666666666696</v>
      </c>
      <c r="G6863" s="25">
        <v>19</v>
      </c>
      <c r="H6863" s="19" t="str">
        <f t="shared" si="122"/>
        <v>Centerville Bridge Toward Va Beach Summer Saturday 19</v>
      </c>
      <c r="I6863" s="14">
        <f>+Centerville!H26</f>
        <v>288.67367558609243</v>
      </c>
    </row>
    <row r="6864" spans="1:9" x14ac:dyDescent="0.25">
      <c r="A6864" t="s">
        <v>70</v>
      </c>
      <c r="B6864" t="s">
        <v>56</v>
      </c>
      <c r="C6864" t="s">
        <v>81</v>
      </c>
      <c r="D6864" t="s">
        <v>11</v>
      </c>
      <c r="E6864" t="s">
        <v>6</v>
      </c>
      <c r="F6864" s="19">
        <v>0.83333333333333304</v>
      </c>
      <c r="G6864" s="25">
        <v>20</v>
      </c>
      <c r="H6864" s="19" t="str">
        <f t="shared" si="122"/>
        <v>Centerville Bridge Toward Va Beach Summer Saturday 20</v>
      </c>
      <c r="I6864" s="11">
        <f>+Centerville!H27</f>
        <v>216.47409734599472</v>
      </c>
    </row>
    <row r="6865" spans="1:9" x14ac:dyDescent="0.25">
      <c r="A6865" t="s">
        <v>70</v>
      </c>
      <c r="B6865" t="s">
        <v>56</v>
      </c>
      <c r="C6865" t="s">
        <v>81</v>
      </c>
      <c r="D6865" t="s">
        <v>11</v>
      </c>
      <c r="E6865" t="s">
        <v>6</v>
      </c>
      <c r="F6865" s="19">
        <v>0.875</v>
      </c>
      <c r="G6865" s="25">
        <v>21</v>
      </c>
      <c r="H6865" s="19" t="str">
        <f t="shared" si="122"/>
        <v>Centerville Bridge Toward Va Beach Summer Saturday 21</v>
      </c>
      <c r="I6865" s="14">
        <f>+Centerville!H28</f>
        <v>199.80205881793142</v>
      </c>
    </row>
    <row r="6866" spans="1:9" x14ac:dyDescent="0.25">
      <c r="A6866" t="s">
        <v>70</v>
      </c>
      <c r="B6866" t="s">
        <v>56</v>
      </c>
      <c r="C6866" t="s">
        <v>81</v>
      </c>
      <c r="D6866" t="s">
        <v>11</v>
      </c>
      <c r="E6866" t="s">
        <v>6</v>
      </c>
      <c r="F6866" s="19">
        <v>0.91666666666666696</v>
      </c>
      <c r="G6866" s="25">
        <v>22</v>
      </c>
      <c r="H6866" s="19" t="str">
        <f t="shared" si="122"/>
        <v>Centerville Bridge Toward Va Beach Summer Saturday 22</v>
      </c>
      <c r="I6866" s="11">
        <f>+Centerville!H29</f>
        <v>144.00095528791115</v>
      </c>
    </row>
    <row r="6867" spans="1:9" ht="15.75" thickBot="1" x14ac:dyDescent="0.3">
      <c r="A6867" t="s">
        <v>70</v>
      </c>
      <c r="B6867" t="s">
        <v>56</v>
      </c>
      <c r="C6867" t="s">
        <v>81</v>
      </c>
      <c r="D6867" t="s">
        <v>11</v>
      </c>
      <c r="E6867" t="s">
        <v>6</v>
      </c>
      <c r="F6867" s="19">
        <v>0.95833333333333304</v>
      </c>
      <c r="G6867" s="25">
        <v>23</v>
      </c>
      <c r="H6867" s="19" t="str">
        <f t="shared" si="122"/>
        <v>Centerville Bridge Toward Va Beach Summer Saturday 23</v>
      </c>
      <c r="I6867" s="16">
        <f>+Centerville!H30</f>
        <v>107.10710357277927</v>
      </c>
    </row>
    <row r="6868" spans="1:9" x14ac:dyDescent="0.25">
      <c r="A6868" t="s">
        <v>70</v>
      </c>
      <c r="B6868" t="s">
        <v>56</v>
      </c>
      <c r="C6868" t="s">
        <v>81</v>
      </c>
      <c r="D6868" t="s">
        <v>11</v>
      </c>
      <c r="E6868" t="s">
        <v>7</v>
      </c>
      <c r="F6868" s="19">
        <v>0</v>
      </c>
      <c r="G6868" s="25">
        <v>0</v>
      </c>
      <c r="H6868" s="19" t="str">
        <f t="shared" si="122"/>
        <v>Centerville Bridge Toward Va Beach Summer Sunday 0</v>
      </c>
      <c r="I6868" s="13">
        <f>+Centerville!I7</f>
        <v>61.383279755011337</v>
      </c>
    </row>
    <row r="6869" spans="1:9" x14ac:dyDescent="0.25">
      <c r="A6869" t="s">
        <v>70</v>
      </c>
      <c r="B6869" t="s">
        <v>56</v>
      </c>
      <c r="C6869" t="s">
        <v>81</v>
      </c>
      <c r="D6869" t="s">
        <v>11</v>
      </c>
      <c r="E6869" t="s">
        <v>7</v>
      </c>
      <c r="F6869" s="19">
        <v>4.1666666666666664E-2</v>
      </c>
      <c r="G6869" s="25">
        <v>1</v>
      </c>
      <c r="H6869" s="19" t="str">
        <f t="shared" si="122"/>
        <v>Centerville Bridge Toward Va Beach Summer Sunday 1</v>
      </c>
      <c r="I6869" s="15">
        <f>+Centerville!I8</f>
        <v>23.095228302015613</v>
      </c>
    </row>
    <row r="6870" spans="1:9" x14ac:dyDescent="0.25">
      <c r="A6870" t="s">
        <v>70</v>
      </c>
      <c r="B6870" t="s">
        <v>56</v>
      </c>
      <c r="C6870" t="s">
        <v>81</v>
      </c>
      <c r="D6870" t="s">
        <v>11</v>
      </c>
      <c r="E6870" t="s">
        <v>7</v>
      </c>
      <c r="F6870" s="19">
        <v>8.3333333333333329E-2</v>
      </c>
      <c r="G6870" s="25">
        <v>2</v>
      </c>
      <c r="H6870" s="19" t="str">
        <f t="shared" si="122"/>
        <v>Centerville Bridge Toward Va Beach Summer Sunday 2</v>
      </c>
      <c r="I6870" s="13">
        <f>+Centerville!I9</f>
        <v>41.50247209184549</v>
      </c>
    </row>
    <row r="6871" spans="1:9" x14ac:dyDescent="0.25">
      <c r="A6871" t="s">
        <v>70</v>
      </c>
      <c r="B6871" t="s">
        <v>56</v>
      </c>
      <c r="C6871" t="s">
        <v>81</v>
      </c>
      <c r="D6871" t="s">
        <v>11</v>
      </c>
      <c r="E6871" t="s">
        <v>7</v>
      </c>
      <c r="F6871" s="19">
        <v>0.125</v>
      </c>
      <c r="G6871" s="25">
        <v>3</v>
      </c>
      <c r="H6871" s="19" t="str">
        <f t="shared" si="122"/>
        <v>Centerville Bridge Toward Va Beach Summer Sunday 3</v>
      </c>
      <c r="I6871" s="15">
        <f>+Centerville!I10</f>
        <v>13.815735041216215</v>
      </c>
    </row>
    <row r="6872" spans="1:9" x14ac:dyDescent="0.25">
      <c r="A6872" t="s">
        <v>70</v>
      </c>
      <c r="B6872" t="s">
        <v>56</v>
      </c>
      <c r="C6872" t="s">
        <v>81</v>
      </c>
      <c r="D6872" t="s">
        <v>11</v>
      </c>
      <c r="E6872" t="s">
        <v>7</v>
      </c>
      <c r="F6872" s="19">
        <v>0.16666666666666699</v>
      </c>
      <c r="G6872" s="25">
        <v>4</v>
      </c>
      <c r="H6872" s="19" t="str">
        <f t="shared" si="122"/>
        <v>Centerville Bridge Toward Va Beach Summer Sunday 4</v>
      </c>
      <c r="I6872" s="13">
        <f>+Centerville!I11</f>
        <v>25.810026537821965</v>
      </c>
    </row>
    <row r="6873" spans="1:9" x14ac:dyDescent="0.25">
      <c r="A6873" t="s">
        <v>70</v>
      </c>
      <c r="B6873" t="s">
        <v>56</v>
      </c>
      <c r="C6873" t="s">
        <v>81</v>
      </c>
      <c r="D6873" t="s">
        <v>11</v>
      </c>
      <c r="E6873" t="s">
        <v>7</v>
      </c>
      <c r="F6873" s="19">
        <v>0.20833333333333301</v>
      </c>
      <c r="G6873" s="25">
        <v>5</v>
      </c>
      <c r="H6873" s="19" t="str">
        <f t="shared" si="122"/>
        <v>Centerville Bridge Toward Va Beach Summer Sunday 5</v>
      </c>
      <c r="I6873" s="15">
        <f>+Centerville!I12</f>
        <v>56.143035927481321</v>
      </c>
    </row>
    <row r="6874" spans="1:9" x14ac:dyDescent="0.25">
      <c r="A6874" t="s">
        <v>70</v>
      </c>
      <c r="B6874" t="s">
        <v>56</v>
      </c>
      <c r="C6874" t="s">
        <v>81</v>
      </c>
      <c r="D6874" t="s">
        <v>11</v>
      </c>
      <c r="E6874" t="s">
        <v>7</v>
      </c>
      <c r="F6874" s="19">
        <v>0.25</v>
      </c>
      <c r="G6874" s="25">
        <v>6</v>
      </c>
      <c r="H6874" s="19" t="str">
        <f t="shared" si="122"/>
        <v>Centerville Bridge Toward Va Beach Summer Sunday 6</v>
      </c>
      <c r="I6874" s="13">
        <f>+Centerville!I13</f>
        <v>97.864650960702761</v>
      </c>
    </row>
    <row r="6875" spans="1:9" x14ac:dyDescent="0.25">
      <c r="A6875" t="s">
        <v>70</v>
      </c>
      <c r="B6875" t="s">
        <v>56</v>
      </c>
      <c r="C6875" t="s">
        <v>81</v>
      </c>
      <c r="D6875" t="s">
        <v>11</v>
      </c>
      <c r="E6875" t="s">
        <v>7</v>
      </c>
      <c r="F6875" s="19">
        <v>0.29166666666666702</v>
      </c>
      <c r="G6875" s="25">
        <v>7</v>
      </c>
      <c r="H6875" s="19" t="str">
        <f t="shared" si="122"/>
        <v>Centerville Bridge Toward Va Beach Summer Sunday 7</v>
      </c>
      <c r="I6875" s="15">
        <f>+Centerville!I14</f>
        <v>139.07947129816603</v>
      </c>
    </row>
    <row r="6876" spans="1:9" x14ac:dyDescent="0.25">
      <c r="A6876" t="s">
        <v>70</v>
      </c>
      <c r="B6876" t="s">
        <v>56</v>
      </c>
      <c r="C6876" t="s">
        <v>81</v>
      </c>
      <c r="D6876" t="s">
        <v>11</v>
      </c>
      <c r="E6876" t="s">
        <v>7</v>
      </c>
      <c r="F6876" s="19">
        <v>0.33333333333333298</v>
      </c>
      <c r="G6876" s="25">
        <v>8</v>
      </c>
      <c r="H6876" s="19" t="str">
        <f t="shared" si="122"/>
        <v>Centerville Bridge Toward Va Beach Summer Sunday 8</v>
      </c>
      <c r="I6876" s="13">
        <f>+Centerville!I15</f>
        <v>169.77311343972048</v>
      </c>
    </row>
    <row r="6877" spans="1:9" x14ac:dyDescent="0.25">
      <c r="A6877" t="s">
        <v>70</v>
      </c>
      <c r="B6877" t="s">
        <v>56</v>
      </c>
      <c r="C6877" t="s">
        <v>81</v>
      </c>
      <c r="D6877" t="s">
        <v>11</v>
      </c>
      <c r="E6877" t="s">
        <v>7</v>
      </c>
      <c r="F6877" s="19">
        <v>0.375</v>
      </c>
      <c r="G6877" s="25">
        <v>9</v>
      </c>
      <c r="H6877" s="19" t="str">
        <f t="shared" si="122"/>
        <v>Centerville Bridge Toward Va Beach Summer Sunday 9</v>
      </c>
      <c r="I6877" s="15">
        <f>+Centerville!I16</f>
        <v>277.34043847414449</v>
      </c>
    </row>
    <row r="6878" spans="1:9" x14ac:dyDescent="0.25">
      <c r="A6878" t="s">
        <v>70</v>
      </c>
      <c r="B6878" t="s">
        <v>56</v>
      </c>
      <c r="C6878" t="s">
        <v>81</v>
      </c>
      <c r="D6878" t="s">
        <v>11</v>
      </c>
      <c r="E6878" t="s">
        <v>7</v>
      </c>
      <c r="F6878" s="19">
        <v>0.41666666666666702</v>
      </c>
      <c r="G6878" s="25">
        <v>10</v>
      </c>
      <c r="H6878" s="19" t="str">
        <f t="shared" si="122"/>
        <v>Centerville Bridge Toward Va Beach Summer Sunday 10</v>
      </c>
      <c r="I6878" s="13">
        <f>+Centerville!I17</f>
        <v>357.52518239893953</v>
      </c>
    </row>
    <row r="6879" spans="1:9" x14ac:dyDescent="0.25">
      <c r="A6879" t="s">
        <v>70</v>
      </c>
      <c r="B6879" t="s">
        <v>56</v>
      </c>
      <c r="C6879" t="s">
        <v>81</v>
      </c>
      <c r="D6879" t="s">
        <v>11</v>
      </c>
      <c r="E6879" t="s">
        <v>7</v>
      </c>
      <c r="F6879" s="19">
        <v>0.45833333333333298</v>
      </c>
      <c r="G6879" s="25">
        <v>11</v>
      </c>
      <c r="H6879" s="19" t="str">
        <f t="shared" si="122"/>
        <v>Centerville Bridge Toward Va Beach Summer Sunday 11</v>
      </c>
      <c r="I6879" s="15">
        <f>+Centerville!I18</f>
        <v>485.70003456425212</v>
      </c>
    </row>
    <row r="6880" spans="1:9" x14ac:dyDescent="0.25">
      <c r="A6880" t="s">
        <v>70</v>
      </c>
      <c r="B6880" t="s">
        <v>56</v>
      </c>
      <c r="C6880" t="s">
        <v>81</v>
      </c>
      <c r="D6880" t="s">
        <v>11</v>
      </c>
      <c r="E6880" t="s">
        <v>7</v>
      </c>
      <c r="F6880" s="19">
        <v>0.5</v>
      </c>
      <c r="G6880" s="25">
        <v>12</v>
      </c>
      <c r="H6880" s="19" t="str">
        <f t="shared" si="122"/>
        <v>Centerville Bridge Toward Va Beach Summer Sunday 12</v>
      </c>
      <c r="I6880" s="13">
        <f>+Centerville!I19</f>
        <v>576.79015004252528</v>
      </c>
    </row>
    <row r="6881" spans="1:9" x14ac:dyDescent="0.25">
      <c r="A6881" t="s">
        <v>70</v>
      </c>
      <c r="B6881" t="s">
        <v>56</v>
      </c>
      <c r="C6881" t="s">
        <v>81</v>
      </c>
      <c r="D6881" t="s">
        <v>11</v>
      </c>
      <c r="E6881" t="s">
        <v>7</v>
      </c>
      <c r="F6881" s="19">
        <v>0.54166666666666696</v>
      </c>
      <c r="G6881" s="25">
        <v>13</v>
      </c>
      <c r="H6881" s="19" t="str">
        <f t="shared" si="122"/>
        <v>Centerville Bridge Toward Va Beach Summer Sunday 13</v>
      </c>
      <c r="I6881" s="15">
        <f>+Centerville!I20</f>
        <v>588.58886151532079</v>
      </c>
    </row>
    <row r="6882" spans="1:9" x14ac:dyDescent="0.25">
      <c r="A6882" t="s">
        <v>70</v>
      </c>
      <c r="B6882" t="s">
        <v>56</v>
      </c>
      <c r="C6882" t="s">
        <v>81</v>
      </c>
      <c r="D6882" t="s">
        <v>11</v>
      </c>
      <c r="E6882" t="s">
        <v>7</v>
      </c>
      <c r="F6882" s="19">
        <v>0.58333333333333304</v>
      </c>
      <c r="G6882" s="25">
        <v>14</v>
      </c>
      <c r="H6882" s="19" t="str">
        <f t="shared" si="122"/>
        <v>Centerville Bridge Toward Va Beach Summer Sunday 14</v>
      </c>
      <c r="I6882" s="13">
        <f>+Centerville!I21</f>
        <v>533.93739138269052</v>
      </c>
    </row>
    <row r="6883" spans="1:9" x14ac:dyDescent="0.25">
      <c r="A6883" t="s">
        <v>70</v>
      </c>
      <c r="B6883" t="s">
        <v>56</v>
      </c>
      <c r="C6883" t="s">
        <v>81</v>
      </c>
      <c r="D6883" t="s">
        <v>11</v>
      </c>
      <c r="E6883" t="s">
        <v>7</v>
      </c>
      <c r="F6883" s="19">
        <v>0.625</v>
      </c>
      <c r="G6883" s="25">
        <v>15</v>
      </c>
      <c r="H6883" s="19" t="str">
        <f t="shared" si="122"/>
        <v>Centerville Bridge Toward Va Beach Summer Sunday 15</v>
      </c>
      <c r="I6883" s="15">
        <f>+Centerville!I22</f>
        <v>422.7409465461098</v>
      </c>
    </row>
    <row r="6884" spans="1:9" x14ac:dyDescent="0.25">
      <c r="A6884" t="s">
        <v>70</v>
      </c>
      <c r="B6884" t="s">
        <v>56</v>
      </c>
      <c r="C6884" t="s">
        <v>81</v>
      </c>
      <c r="D6884" t="s">
        <v>11</v>
      </c>
      <c r="E6884" t="s">
        <v>7</v>
      </c>
      <c r="F6884" s="19">
        <v>0.66666666666666696</v>
      </c>
      <c r="G6884" s="25">
        <v>16</v>
      </c>
      <c r="H6884" s="19" t="str">
        <f t="shared" si="122"/>
        <v>Centerville Bridge Toward Va Beach Summer Sunday 16</v>
      </c>
      <c r="I6884" s="13">
        <f>+Centerville!I23</f>
        <v>343.87264647962849</v>
      </c>
    </row>
    <row r="6885" spans="1:9" x14ac:dyDescent="0.25">
      <c r="A6885" t="s">
        <v>70</v>
      </c>
      <c r="B6885" t="s">
        <v>56</v>
      </c>
      <c r="C6885" t="s">
        <v>81</v>
      </c>
      <c r="D6885" t="s">
        <v>11</v>
      </c>
      <c r="E6885" t="s">
        <v>7</v>
      </c>
      <c r="F6885" s="19">
        <v>0.70833333333333304</v>
      </c>
      <c r="G6885" s="25">
        <v>17</v>
      </c>
      <c r="H6885" s="19" t="str">
        <f t="shared" si="122"/>
        <v>Centerville Bridge Toward Va Beach Summer Sunday 17</v>
      </c>
      <c r="I6885" s="15">
        <f>+Centerville!I24</f>
        <v>242.83392710987957</v>
      </c>
    </row>
    <row r="6886" spans="1:9" x14ac:dyDescent="0.25">
      <c r="A6886" t="s">
        <v>70</v>
      </c>
      <c r="B6886" t="s">
        <v>56</v>
      </c>
      <c r="C6886" t="s">
        <v>81</v>
      </c>
      <c r="D6886" t="s">
        <v>11</v>
      </c>
      <c r="E6886" t="s">
        <v>7</v>
      </c>
      <c r="F6886" s="19">
        <v>0.75</v>
      </c>
      <c r="G6886" s="25">
        <v>18</v>
      </c>
      <c r="H6886" s="19" t="str">
        <f t="shared" si="122"/>
        <v>Centerville Bridge Toward Va Beach Summer Sunday 18</v>
      </c>
      <c r="I6886" s="13">
        <f>+Centerville!I25</f>
        <v>229.62577441487448</v>
      </c>
    </row>
    <row r="6887" spans="1:9" x14ac:dyDescent="0.25">
      <c r="A6887" t="s">
        <v>70</v>
      </c>
      <c r="B6887" t="s">
        <v>56</v>
      </c>
      <c r="C6887" t="s">
        <v>81</v>
      </c>
      <c r="D6887" t="s">
        <v>11</v>
      </c>
      <c r="E6887" t="s">
        <v>7</v>
      </c>
      <c r="F6887" s="19">
        <v>0.79166666666666696</v>
      </c>
      <c r="G6887" s="25">
        <v>19</v>
      </c>
      <c r="H6887" s="19" t="str">
        <f t="shared" si="122"/>
        <v>Centerville Bridge Toward Va Beach Summer Sunday 19</v>
      </c>
      <c r="I6887" s="15">
        <f>+Centerville!I26</f>
        <v>240.74616845469646</v>
      </c>
    </row>
    <row r="6888" spans="1:9" x14ac:dyDescent="0.25">
      <c r="A6888" t="s">
        <v>70</v>
      </c>
      <c r="B6888" t="s">
        <v>56</v>
      </c>
      <c r="C6888" t="s">
        <v>81</v>
      </c>
      <c r="D6888" t="s">
        <v>11</v>
      </c>
      <c r="E6888" t="s">
        <v>7</v>
      </c>
      <c r="F6888" s="19">
        <v>0.83333333333333304</v>
      </c>
      <c r="G6888" s="25">
        <v>20</v>
      </c>
      <c r="H6888" s="19" t="str">
        <f t="shared" si="122"/>
        <v>Centerville Bridge Toward Va Beach Summer Sunday 20</v>
      </c>
      <c r="I6888" s="13">
        <f>+Centerville!I27</f>
        <v>182.22069171963449</v>
      </c>
    </row>
    <row r="6889" spans="1:9" x14ac:dyDescent="0.25">
      <c r="A6889" t="s">
        <v>70</v>
      </c>
      <c r="B6889" t="s">
        <v>56</v>
      </c>
      <c r="C6889" t="s">
        <v>81</v>
      </c>
      <c r="D6889" t="s">
        <v>11</v>
      </c>
      <c r="E6889" t="s">
        <v>7</v>
      </c>
      <c r="F6889" s="19">
        <v>0.875</v>
      </c>
      <c r="G6889" s="25">
        <v>21</v>
      </c>
      <c r="H6889" s="19" t="str">
        <f t="shared" si="122"/>
        <v>Centerville Bridge Toward Va Beach Summer Sunday 21</v>
      </c>
      <c r="I6889" s="15">
        <f>+Centerville!I28</f>
        <v>153.43449242558444</v>
      </c>
    </row>
    <row r="6890" spans="1:9" x14ac:dyDescent="0.25">
      <c r="A6890" t="s">
        <v>70</v>
      </c>
      <c r="B6890" t="s">
        <v>56</v>
      </c>
      <c r="C6890" t="s">
        <v>81</v>
      </c>
      <c r="D6890" t="s">
        <v>11</v>
      </c>
      <c r="E6890" t="s">
        <v>7</v>
      </c>
      <c r="F6890" s="19">
        <v>0.91666666666666696</v>
      </c>
      <c r="G6890" s="25">
        <v>22</v>
      </c>
      <c r="H6890" s="19" t="str">
        <f t="shared" si="122"/>
        <v>Centerville Bridge Toward Va Beach Summer Sunday 22</v>
      </c>
      <c r="I6890" s="13">
        <f>+Centerville!I29</f>
        <v>91.299768853436348</v>
      </c>
    </row>
    <row r="6891" spans="1:9" ht="15.75" thickBot="1" x14ac:dyDescent="0.3">
      <c r="A6891" s="29" t="s">
        <v>70</v>
      </c>
      <c r="B6891" s="29" t="s">
        <v>56</v>
      </c>
      <c r="C6891" s="29" t="s">
        <v>81</v>
      </c>
      <c r="D6891" s="29" t="s">
        <v>11</v>
      </c>
      <c r="E6891" s="29" t="s">
        <v>7</v>
      </c>
      <c r="F6891" s="30">
        <v>0.95833333333333304</v>
      </c>
      <c r="G6891" s="31">
        <v>23</v>
      </c>
      <c r="H6891" s="32" t="str">
        <f t="shared" si="122"/>
        <v>Centerville Bridge Toward Va Beach Summer Sunday 23</v>
      </c>
      <c r="I6891" s="17">
        <f>+Centerville!I30</f>
        <v>64.186264390310072</v>
      </c>
    </row>
    <row r="6892" spans="1:9" x14ac:dyDescent="0.25">
      <c r="A6892" t="s">
        <v>70</v>
      </c>
      <c r="B6892" t="s">
        <v>56</v>
      </c>
      <c r="C6892" t="s">
        <v>81</v>
      </c>
      <c r="D6892" t="s">
        <v>12</v>
      </c>
      <c r="E6892" t="s">
        <v>1</v>
      </c>
      <c r="F6892" s="19">
        <v>0</v>
      </c>
      <c r="G6892" s="25">
        <v>0</v>
      </c>
      <c r="H6892" s="19" t="str">
        <f t="shared" si="122"/>
        <v>Centerville Bridge Toward Va Beach Non-Summer Monday 0</v>
      </c>
      <c r="I6892" s="11">
        <f>+Centerville!C32</f>
        <v>18.149568513173616</v>
      </c>
    </row>
    <row r="6893" spans="1:9" x14ac:dyDescent="0.25">
      <c r="A6893" t="s">
        <v>70</v>
      </c>
      <c r="B6893" t="s">
        <v>56</v>
      </c>
      <c r="C6893" t="s">
        <v>81</v>
      </c>
      <c r="D6893" t="s">
        <v>12</v>
      </c>
      <c r="E6893" t="s">
        <v>1</v>
      </c>
      <c r="F6893" s="19">
        <v>4.1666666666666664E-2</v>
      </c>
      <c r="G6893" s="25">
        <v>1</v>
      </c>
      <c r="H6893" s="19" t="str">
        <f t="shared" si="122"/>
        <v>Centerville Bridge Toward Va Beach Non-Summer Monday 1</v>
      </c>
      <c r="I6893" s="14">
        <f>+Centerville!C33</f>
        <v>7.2418302341352216</v>
      </c>
    </row>
    <row r="6894" spans="1:9" x14ac:dyDescent="0.25">
      <c r="A6894" t="s">
        <v>70</v>
      </c>
      <c r="B6894" t="s">
        <v>56</v>
      </c>
      <c r="C6894" t="s">
        <v>81</v>
      </c>
      <c r="D6894" t="s">
        <v>12</v>
      </c>
      <c r="E6894" t="s">
        <v>1</v>
      </c>
      <c r="F6894" s="19">
        <v>8.3333333333333329E-2</v>
      </c>
      <c r="G6894" s="25">
        <v>2</v>
      </c>
      <c r="H6894" s="19" t="str">
        <f t="shared" si="122"/>
        <v>Centerville Bridge Toward Va Beach Non-Summer Monday 2</v>
      </c>
      <c r="I6894" s="11">
        <f>+Centerville!C34</f>
        <v>13.502540101959321</v>
      </c>
    </row>
    <row r="6895" spans="1:9" x14ac:dyDescent="0.25">
      <c r="A6895" t="s">
        <v>70</v>
      </c>
      <c r="B6895" t="s">
        <v>56</v>
      </c>
      <c r="C6895" t="s">
        <v>81</v>
      </c>
      <c r="D6895" t="s">
        <v>12</v>
      </c>
      <c r="E6895" t="s">
        <v>1</v>
      </c>
      <c r="F6895" s="19">
        <v>0.125</v>
      </c>
      <c r="G6895" s="25">
        <v>3</v>
      </c>
      <c r="H6895" s="19" t="str">
        <f t="shared" si="122"/>
        <v>Centerville Bridge Toward Va Beach Non-Summer Monday 3</v>
      </c>
      <c r="I6895" s="14">
        <f>+Centerville!C35</f>
        <v>8.270958436045829</v>
      </c>
    </row>
    <row r="6896" spans="1:9" x14ac:dyDescent="0.25">
      <c r="A6896" t="s">
        <v>70</v>
      </c>
      <c r="B6896" t="s">
        <v>56</v>
      </c>
      <c r="C6896" t="s">
        <v>81</v>
      </c>
      <c r="D6896" t="s">
        <v>12</v>
      </c>
      <c r="E6896" t="s">
        <v>1</v>
      </c>
      <c r="F6896" s="19">
        <v>0.16666666666666699</v>
      </c>
      <c r="G6896" s="25">
        <v>4</v>
      </c>
      <c r="H6896" s="19" t="str">
        <f t="shared" si="122"/>
        <v>Centerville Bridge Toward Va Beach Non-Summer Monday 4</v>
      </c>
      <c r="I6896" s="11">
        <f>+Centerville!C36</f>
        <v>29.395512727063402</v>
      </c>
    </row>
    <row r="6897" spans="1:9" x14ac:dyDescent="0.25">
      <c r="A6897" t="s">
        <v>70</v>
      </c>
      <c r="B6897" t="s">
        <v>56</v>
      </c>
      <c r="C6897" t="s">
        <v>81</v>
      </c>
      <c r="D6897" t="s">
        <v>12</v>
      </c>
      <c r="E6897" t="s">
        <v>1</v>
      </c>
      <c r="F6897" s="19">
        <v>0.20833333333333301</v>
      </c>
      <c r="G6897" s="25">
        <v>5</v>
      </c>
      <c r="H6897" s="19" t="str">
        <f t="shared" si="122"/>
        <v>Centerville Bridge Toward Va Beach Non-Summer Monday 5</v>
      </c>
      <c r="I6897" s="14">
        <f>+Centerville!C37</f>
        <v>146.06866362927937</v>
      </c>
    </row>
    <row r="6898" spans="1:9" x14ac:dyDescent="0.25">
      <c r="A6898" t="s">
        <v>70</v>
      </c>
      <c r="B6898" t="s">
        <v>56</v>
      </c>
      <c r="C6898" t="s">
        <v>81</v>
      </c>
      <c r="D6898" t="s">
        <v>12</v>
      </c>
      <c r="E6898" t="s">
        <v>1</v>
      </c>
      <c r="F6898" s="19">
        <v>0.25</v>
      </c>
      <c r="G6898" s="25">
        <v>6</v>
      </c>
      <c r="H6898" s="19" t="str">
        <f t="shared" si="122"/>
        <v>Centerville Bridge Toward Va Beach Non-Summer Monday 6</v>
      </c>
      <c r="I6898" s="11">
        <f>+Centerville!C38</f>
        <v>421.30048401735758</v>
      </c>
    </row>
    <row r="6899" spans="1:9" x14ac:dyDescent="0.25">
      <c r="A6899" t="s">
        <v>70</v>
      </c>
      <c r="B6899" t="s">
        <v>56</v>
      </c>
      <c r="C6899" t="s">
        <v>81</v>
      </c>
      <c r="D6899" t="s">
        <v>12</v>
      </c>
      <c r="E6899" t="s">
        <v>1</v>
      </c>
      <c r="F6899" s="19">
        <v>0.29166666666666702</v>
      </c>
      <c r="G6899" s="25">
        <v>7</v>
      </c>
      <c r="H6899" s="19" t="str">
        <f t="shared" si="122"/>
        <v>Centerville Bridge Toward Va Beach Non-Summer Monday 7</v>
      </c>
      <c r="I6899" s="14">
        <f>+Centerville!C39</f>
        <v>715.60923183057446</v>
      </c>
    </row>
    <row r="6900" spans="1:9" x14ac:dyDescent="0.25">
      <c r="A6900" t="s">
        <v>70</v>
      </c>
      <c r="B6900" t="s">
        <v>56</v>
      </c>
      <c r="C6900" t="s">
        <v>81</v>
      </c>
      <c r="D6900" t="s">
        <v>12</v>
      </c>
      <c r="E6900" t="s">
        <v>1</v>
      </c>
      <c r="F6900" s="19">
        <v>0.33333333333333298</v>
      </c>
      <c r="G6900" s="25">
        <v>8</v>
      </c>
      <c r="H6900" s="19" t="str">
        <f t="shared" si="122"/>
        <v>Centerville Bridge Toward Va Beach Non-Summer Monday 8</v>
      </c>
      <c r="I6900" s="11">
        <f>+Centerville!C40</f>
        <v>589.56977110979381</v>
      </c>
    </row>
    <row r="6901" spans="1:9" x14ac:dyDescent="0.25">
      <c r="A6901" t="s">
        <v>70</v>
      </c>
      <c r="B6901" t="s">
        <v>56</v>
      </c>
      <c r="C6901" t="s">
        <v>81</v>
      </c>
      <c r="D6901" t="s">
        <v>12</v>
      </c>
      <c r="E6901" t="s">
        <v>1</v>
      </c>
      <c r="F6901" s="19">
        <v>0.375</v>
      </c>
      <c r="G6901" s="25">
        <v>9</v>
      </c>
      <c r="H6901" s="19" t="str">
        <f t="shared" si="122"/>
        <v>Centerville Bridge Toward Va Beach Non-Summer Monday 9</v>
      </c>
      <c r="I6901" s="14">
        <f>+Centerville!C41</f>
        <v>363.53311496388153</v>
      </c>
    </row>
    <row r="6902" spans="1:9" x14ac:dyDescent="0.25">
      <c r="A6902" t="s">
        <v>70</v>
      </c>
      <c r="B6902" t="s">
        <v>56</v>
      </c>
      <c r="C6902" t="s">
        <v>81</v>
      </c>
      <c r="D6902" t="s">
        <v>12</v>
      </c>
      <c r="E6902" t="s">
        <v>1</v>
      </c>
      <c r="F6902" s="19">
        <v>0.41666666666666702</v>
      </c>
      <c r="G6902" s="25">
        <v>10</v>
      </c>
      <c r="H6902" s="19" t="str">
        <f t="shared" si="122"/>
        <v>Centerville Bridge Toward Va Beach Non-Summer Monday 10</v>
      </c>
      <c r="I6902" s="11">
        <f>+Centerville!C42</f>
        <v>277.0545573826596</v>
      </c>
    </row>
    <row r="6903" spans="1:9" x14ac:dyDescent="0.25">
      <c r="A6903" t="s">
        <v>70</v>
      </c>
      <c r="B6903" t="s">
        <v>56</v>
      </c>
      <c r="C6903" t="s">
        <v>81</v>
      </c>
      <c r="D6903" t="s">
        <v>12</v>
      </c>
      <c r="E6903" t="s">
        <v>1</v>
      </c>
      <c r="F6903" s="19">
        <v>0.45833333333333298</v>
      </c>
      <c r="G6903" s="25">
        <v>11</v>
      </c>
      <c r="H6903" s="19" t="str">
        <f t="shared" si="122"/>
        <v>Centerville Bridge Toward Va Beach Non-Summer Monday 11</v>
      </c>
      <c r="I6903" s="14">
        <f>+Centerville!C43</f>
        <v>291.20278335747389</v>
      </c>
    </row>
    <row r="6904" spans="1:9" x14ac:dyDescent="0.25">
      <c r="A6904" t="s">
        <v>70</v>
      </c>
      <c r="B6904" t="s">
        <v>56</v>
      </c>
      <c r="C6904" t="s">
        <v>81</v>
      </c>
      <c r="D6904" t="s">
        <v>12</v>
      </c>
      <c r="E6904" t="s">
        <v>1</v>
      </c>
      <c r="F6904" s="19">
        <v>0.5</v>
      </c>
      <c r="G6904" s="25">
        <v>12</v>
      </c>
      <c r="H6904" s="19" t="str">
        <f t="shared" si="122"/>
        <v>Centerville Bridge Toward Va Beach Non-Summer Monday 12</v>
      </c>
      <c r="I6904" s="11">
        <f>+Centerville!C44</f>
        <v>335.16994028290981</v>
      </c>
    </row>
    <row r="6905" spans="1:9" x14ac:dyDescent="0.25">
      <c r="A6905" t="s">
        <v>70</v>
      </c>
      <c r="B6905" t="s">
        <v>56</v>
      </c>
      <c r="C6905" t="s">
        <v>81</v>
      </c>
      <c r="D6905" t="s">
        <v>12</v>
      </c>
      <c r="E6905" t="s">
        <v>1</v>
      </c>
      <c r="F6905" s="19">
        <v>0.54166666666666696</v>
      </c>
      <c r="G6905" s="25">
        <v>13</v>
      </c>
      <c r="H6905" s="19" t="str">
        <f t="shared" si="122"/>
        <v>Centerville Bridge Toward Va Beach Non-Summer Monday 13</v>
      </c>
      <c r="I6905" s="14">
        <f>+Centerville!C45</f>
        <v>338.30042352068148</v>
      </c>
    </row>
    <row r="6906" spans="1:9" x14ac:dyDescent="0.25">
      <c r="A6906" t="s">
        <v>70</v>
      </c>
      <c r="B6906" t="s">
        <v>56</v>
      </c>
      <c r="C6906" t="s">
        <v>81</v>
      </c>
      <c r="D6906" t="s">
        <v>12</v>
      </c>
      <c r="E6906" t="s">
        <v>1</v>
      </c>
      <c r="F6906" s="19">
        <v>0.58333333333333304</v>
      </c>
      <c r="G6906" s="25">
        <v>14</v>
      </c>
      <c r="H6906" s="19" t="str">
        <f t="shared" si="122"/>
        <v>Centerville Bridge Toward Va Beach Non-Summer Monday 14</v>
      </c>
      <c r="I6906" s="11">
        <f>+Centerville!C46</f>
        <v>328.7468938875092</v>
      </c>
    </row>
    <row r="6907" spans="1:9" x14ac:dyDescent="0.25">
      <c r="A6907" t="s">
        <v>70</v>
      </c>
      <c r="B6907" t="s">
        <v>56</v>
      </c>
      <c r="C6907" t="s">
        <v>81</v>
      </c>
      <c r="D6907" t="s">
        <v>12</v>
      </c>
      <c r="E6907" t="s">
        <v>1</v>
      </c>
      <c r="F6907" s="19">
        <v>0.625</v>
      </c>
      <c r="G6907" s="25">
        <v>15</v>
      </c>
      <c r="H6907" s="19" t="str">
        <f t="shared" si="122"/>
        <v>Centerville Bridge Toward Va Beach Non-Summer Monday 15</v>
      </c>
      <c r="I6907" s="14">
        <f>+Centerville!C47</f>
        <v>333.55084136127675</v>
      </c>
    </row>
    <row r="6908" spans="1:9" x14ac:dyDescent="0.25">
      <c r="A6908" t="s">
        <v>70</v>
      </c>
      <c r="B6908" t="s">
        <v>56</v>
      </c>
      <c r="C6908" t="s">
        <v>81</v>
      </c>
      <c r="D6908" t="s">
        <v>12</v>
      </c>
      <c r="E6908" t="s">
        <v>1</v>
      </c>
      <c r="F6908" s="19">
        <v>0.66666666666666696</v>
      </c>
      <c r="G6908" s="25">
        <v>16</v>
      </c>
      <c r="H6908" s="19" t="str">
        <f t="shared" si="122"/>
        <v>Centerville Bridge Toward Va Beach Non-Summer Monday 16</v>
      </c>
      <c r="I6908" s="11">
        <f>+Centerville!C48</f>
        <v>397.13678687588202</v>
      </c>
    </row>
    <row r="6909" spans="1:9" x14ac:dyDescent="0.25">
      <c r="A6909" t="s">
        <v>70</v>
      </c>
      <c r="B6909" t="s">
        <v>56</v>
      </c>
      <c r="C6909" t="s">
        <v>81</v>
      </c>
      <c r="D6909" t="s">
        <v>12</v>
      </c>
      <c r="E6909" t="s">
        <v>1</v>
      </c>
      <c r="F6909" s="19">
        <v>0.70833333333333304</v>
      </c>
      <c r="G6909" s="25">
        <v>17</v>
      </c>
      <c r="H6909" s="19" t="str">
        <f t="shared" si="122"/>
        <v>Centerville Bridge Toward Va Beach Non-Summer Monday 17</v>
      </c>
      <c r="I6909" s="14">
        <f>+Centerville!C49</f>
        <v>357.02466888177872</v>
      </c>
    </row>
    <row r="6910" spans="1:9" x14ac:dyDescent="0.25">
      <c r="A6910" t="s">
        <v>70</v>
      </c>
      <c r="B6910" t="s">
        <v>56</v>
      </c>
      <c r="C6910" t="s">
        <v>81</v>
      </c>
      <c r="D6910" t="s">
        <v>12</v>
      </c>
      <c r="E6910" t="s">
        <v>1</v>
      </c>
      <c r="F6910" s="19">
        <v>0.75</v>
      </c>
      <c r="G6910" s="25">
        <v>18</v>
      </c>
      <c r="H6910" s="19" t="str">
        <f t="shared" si="122"/>
        <v>Centerville Bridge Toward Va Beach Non-Summer Monday 18</v>
      </c>
      <c r="I6910" s="11">
        <f>+Centerville!C50</f>
        <v>281.21833971558698</v>
      </c>
    </row>
    <row r="6911" spans="1:9" x14ac:dyDescent="0.25">
      <c r="A6911" t="s">
        <v>70</v>
      </c>
      <c r="B6911" t="s">
        <v>56</v>
      </c>
      <c r="C6911" t="s">
        <v>81</v>
      </c>
      <c r="D6911" t="s">
        <v>12</v>
      </c>
      <c r="E6911" t="s">
        <v>1</v>
      </c>
      <c r="F6911" s="19">
        <v>0.79166666666666696</v>
      </c>
      <c r="G6911" s="25">
        <v>19</v>
      </c>
      <c r="H6911" s="19" t="str">
        <f t="shared" si="122"/>
        <v>Centerville Bridge Toward Va Beach Non-Summer Monday 19</v>
      </c>
      <c r="I6911" s="14">
        <f>+Centerville!C51</f>
        <v>199.14341402574854</v>
      </c>
    </row>
    <row r="6912" spans="1:9" x14ac:dyDescent="0.25">
      <c r="A6912" t="s">
        <v>70</v>
      </c>
      <c r="B6912" t="s">
        <v>56</v>
      </c>
      <c r="C6912" t="s">
        <v>81</v>
      </c>
      <c r="D6912" t="s">
        <v>12</v>
      </c>
      <c r="E6912" t="s">
        <v>1</v>
      </c>
      <c r="F6912" s="19">
        <v>0.83333333333333304</v>
      </c>
      <c r="G6912" s="25">
        <v>20</v>
      </c>
      <c r="H6912" s="19" t="str">
        <f t="shared" si="122"/>
        <v>Centerville Bridge Toward Va Beach Non-Summer Monday 20</v>
      </c>
      <c r="I6912" s="11">
        <f>+Centerville!C52</f>
        <v>144.7271972471753</v>
      </c>
    </row>
    <row r="6913" spans="1:9" x14ac:dyDescent="0.25">
      <c r="A6913" t="s">
        <v>70</v>
      </c>
      <c r="B6913" t="s">
        <v>56</v>
      </c>
      <c r="C6913" t="s">
        <v>81</v>
      </c>
      <c r="D6913" t="s">
        <v>12</v>
      </c>
      <c r="E6913" t="s">
        <v>1</v>
      </c>
      <c r="F6913" s="19">
        <v>0.875</v>
      </c>
      <c r="G6913" s="25">
        <v>21</v>
      </c>
      <c r="H6913" s="19" t="str">
        <f t="shared" si="122"/>
        <v>Centerville Bridge Toward Va Beach Non-Summer Monday 21</v>
      </c>
      <c r="I6913" s="14">
        <f>+Centerville!C53</f>
        <v>108.68917010031134</v>
      </c>
    </row>
    <row r="6914" spans="1:9" x14ac:dyDescent="0.25">
      <c r="A6914" t="s">
        <v>70</v>
      </c>
      <c r="B6914" t="s">
        <v>56</v>
      </c>
      <c r="C6914" t="s">
        <v>81</v>
      </c>
      <c r="D6914" t="s">
        <v>12</v>
      </c>
      <c r="E6914" t="s">
        <v>1</v>
      </c>
      <c r="F6914" s="19">
        <v>0.91666666666666696</v>
      </c>
      <c r="G6914" s="25">
        <v>22</v>
      </c>
      <c r="H6914" s="19" t="str">
        <f t="shared" si="122"/>
        <v>Centerville Bridge Toward Va Beach Non-Summer Monday 22</v>
      </c>
      <c r="I6914" s="11">
        <f>+Centerville!C54</f>
        <v>59.170849146183251</v>
      </c>
    </row>
    <row r="6915" spans="1:9" ht="15.75" thickBot="1" x14ac:dyDescent="0.3">
      <c r="A6915" t="s">
        <v>70</v>
      </c>
      <c r="B6915" t="s">
        <v>56</v>
      </c>
      <c r="C6915" t="s">
        <v>81</v>
      </c>
      <c r="D6915" t="s">
        <v>12</v>
      </c>
      <c r="E6915" t="s">
        <v>1</v>
      </c>
      <c r="F6915" s="19">
        <v>0.95833333333333304</v>
      </c>
      <c r="G6915" s="25">
        <v>23</v>
      </c>
      <c r="H6915" s="19" t="str">
        <f t="shared" si="122"/>
        <v>Centerville Bridge Toward Va Beach Non-Summer Monday 23</v>
      </c>
      <c r="I6915" s="16">
        <f>+Centerville!C55</f>
        <v>40.725192827701441</v>
      </c>
    </row>
    <row r="6916" spans="1:9" x14ac:dyDescent="0.25">
      <c r="A6916" t="s">
        <v>70</v>
      </c>
      <c r="B6916" t="s">
        <v>56</v>
      </c>
      <c r="C6916" t="s">
        <v>81</v>
      </c>
      <c r="D6916" t="s">
        <v>12</v>
      </c>
      <c r="E6916" t="s">
        <v>2</v>
      </c>
      <c r="F6916" s="19">
        <v>0</v>
      </c>
      <c r="G6916" s="25">
        <v>0</v>
      </c>
      <c r="H6916" s="19" t="str">
        <f t="shared" si="122"/>
        <v>Centerville Bridge Toward Va Beach Non-Summer Tuesday 0</v>
      </c>
      <c r="I6916" s="12">
        <f>+Centerville!D32</f>
        <v>17.396151764062502</v>
      </c>
    </row>
    <row r="6917" spans="1:9" x14ac:dyDescent="0.25">
      <c r="A6917" t="s">
        <v>70</v>
      </c>
      <c r="B6917" t="s">
        <v>56</v>
      </c>
      <c r="C6917" t="s">
        <v>81</v>
      </c>
      <c r="D6917" t="s">
        <v>12</v>
      </c>
      <c r="E6917" t="s">
        <v>2</v>
      </c>
      <c r="F6917" s="19">
        <v>4.1666666666666664E-2</v>
      </c>
      <c r="G6917" s="25">
        <v>1</v>
      </c>
      <c r="H6917" s="19" t="str">
        <f t="shared" ref="H6917:H6980" si="123">+CONCATENATE(A6917," ",C6917," ",D6917," ",E6917," ",G6917)</f>
        <v>Centerville Bridge Toward Va Beach Non-Summer Tuesday 1</v>
      </c>
      <c r="I6917" s="14">
        <f>+Centerville!D33</f>
        <v>10.984721971573604</v>
      </c>
    </row>
    <row r="6918" spans="1:9" x14ac:dyDescent="0.25">
      <c r="A6918" t="s">
        <v>70</v>
      </c>
      <c r="B6918" t="s">
        <v>56</v>
      </c>
      <c r="C6918" t="s">
        <v>81</v>
      </c>
      <c r="D6918" t="s">
        <v>12</v>
      </c>
      <c r="E6918" t="s">
        <v>2</v>
      </c>
      <c r="F6918" s="19">
        <v>8.3333333333333329E-2</v>
      </c>
      <c r="G6918" s="25">
        <v>2</v>
      </c>
      <c r="H6918" s="19" t="str">
        <f t="shared" si="123"/>
        <v>Centerville Bridge Toward Va Beach Non-Summer Tuesday 2</v>
      </c>
      <c r="I6918" s="12">
        <f>+Centerville!D34</f>
        <v>9.3191670000000002</v>
      </c>
    </row>
    <row r="6919" spans="1:9" x14ac:dyDescent="0.25">
      <c r="A6919" t="s">
        <v>70</v>
      </c>
      <c r="B6919" t="s">
        <v>56</v>
      </c>
      <c r="C6919" t="s">
        <v>81</v>
      </c>
      <c r="D6919" t="s">
        <v>12</v>
      </c>
      <c r="E6919" t="s">
        <v>2</v>
      </c>
      <c r="F6919" s="19">
        <v>0.125</v>
      </c>
      <c r="G6919" s="25">
        <v>3</v>
      </c>
      <c r="H6919" s="19" t="str">
        <f t="shared" si="123"/>
        <v>Centerville Bridge Toward Va Beach Non-Summer Tuesday 3</v>
      </c>
      <c r="I6919" s="14">
        <f>+Centerville!D35</f>
        <v>5.3663533733333342</v>
      </c>
    </row>
    <row r="6920" spans="1:9" x14ac:dyDescent="0.25">
      <c r="A6920" t="s">
        <v>70</v>
      </c>
      <c r="B6920" t="s">
        <v>56</v>
      </c>
      <c r="C6920" t="s">
        <v>81</v>
      </c>
      <c r="D6920" t="s">
        <v>12</v>
      </c>
      <c r="E6920" t="s">
        <v>2</v>
      </c>
      <c r="F6920" s="19">
        <v>0.16666666666666699</v>
      </c>
      <c r="G6920" s="25">
        <v>4</v>
      </c>
      <c r="H6920" s="19" t="str">
        <f t="shared" si="123"/>
        <v>Centerville Bridge Toward Va Beach Non-Summer Tuesday 4</v>
      </c>
      <c r="I6920" s="12">
        <f>+Centerville!D36</f>
        <v>37.423574153054666</v>
      </c>
    </row>
    <row r="6921" spans="1:9" x14ac:dyDescent="0.25">
      <c r="A6921" t="s">
        <v>70</v>
      </c>
      <c r="B6921" t="s">
        <v>56</v>
      </c>
      <c r="C6921" t="s">
        <v>81</v>
      </c>
      <c r="D6921" t="s">
        <v>12</v>
      </c>
      <c r="E6921" t="s">
        <v>2</v>
      </c>
      <c r="F6921" s="19">
        <v>0.20833333333333301</v>
      </c>
      <c r="G6921" s="25">
        <v>5</v>
      </c>
      <c r="H6921" s="19" t="str">
        <f t="shared" si="123"/>
        <v>Centerville Bridge Toward Va Beach Non-Summer Tuesday 5</v>
      </c>
      <c r="I6921" s="14">
        <f>+Centerville!D37</f>
        <v>163.82602180345947</v>
      </c>
    </row>
    <row r="6922" spans="1:9" x14ac:dyDescent="0.25">
      <c r="A6922" t="s">
        <v>70</v>
      </c>
      <c r="B6922" t="s">
        <v>56</v>
      </c>
      <c r="C6922" t="s">
        <v>81</v>
      </c>
      <c r="D6922" t="s">
        <v>12</v>
      </c>
      <c r="E6922" t="s">
        <v>2</v>
      </c>
      <c r="F6922" s="19">
        <v>0.25</v>
      </c>
      <c r="G6922" s="25">
        <v>6</v>
      </c>
      <c r="H6922" s="19" t="str">
        <f t="shared" si="123"/>
        <v>Centerville Bridge Toward Va Beach Non-Summer Tuesday 6</v>
      </c>
      <c r="I6922" s="12">
        <f>+Centerville!D38</f>
        <v>506.88406645073798</v>
      </c>
    </row>
    <row r="6923" spans="1:9" x14ac:dyDescent="0.25">
      <c r="A6923" t="s">
        <v>70</v>
      </c>
      <c r="B6923" t="s">
        <v>56</v>
      </c>
      <c r="C6923" t="s">
        <v>81</v>
      </c>
      <c r="D6923" t="s">
        <v>12</v>
      </c>
      <c r="E6923" t="s">
        <v>2</v>
      </c>
      <c r="F6923" s="19">
        <v>0.29166666666666702</v>
      </c>
      <c r="G6923" s="25">
        <v>7</v>
      </c>
      <c r="H6923" s="19" t="str">
        <f t="shared" si="123"/>
        <v>Centerville Bridge Toward Va Beach Non-Summer Tuesday 7</v>
      </c>
      <c r="I6923" s="14">
        <f>+Centerville!D39</f>
        <v>837.46415991019751</v>
      </c>
    </row>
    <row r="6924" spans="1:9" x14ac:dyDescent="0.25">
      <c r="A6924" t="s">
        <v>70</v>
      </c>
      <c r="B6924" t="s">
        <v>56</v>
      </c>
      <c r="C6924" t="s">
        <v>81</v>
      </c>
      <c r="D6924" t="s">
        <v>12</v>
      </c>
      <c r="E6924" t="s">
        <v>2</v>
      </c>
      <c r="F6924" s="19">
        <v>0.33333333333333298</v>
      </c>
      <c r="G6924" s="25">
        <v>8</v>
      </c>
      <c r="H6924" s="19" t="str">
        <f t="shared" si="123"/>
        <v>Centerville Bridge Toward Va Beach Non-Summer Tuesday 8</v>
      </c>
      <c r="I6924" s="12">
        <f>+Centerville!D40</f>
        <v>670.5870906212109</v>
      </c>
    </row>
    <row r="6925" spans="1:9" x14ac:dyDescent="0.25">
      <c r="A6925" t="s">
        <v>70</v>
      </c>
      <c r="B6925" t="s">
        <v>56</v>
      </c>
      <c r="C6925" t="s">
        <v>81</v>
      </c>
      <c r="D6925" t="s">
        <v>12</v>
      </c>
      <c r="E6925" t="s">
        <v>2</v>
      </c>
      <c r="F6925" s="19">
        <v>0.375</v>
      </c>
      <c r="G6925" s="25">
        <v>9</v>
      </c>
      <c r="H6925" s="19" t="str">
        <f t="shared" si="123"/>
        <v>Centerville Bridge Toward Va Beach Non-Summer Tuesday 9</v>
      </c>
      <c r="I6925" s="14">
        <f>+Centerville!D41</f>
        <v>414.95113625958174</v>
      </c>
    </row>
    <row r="6926" spans="1:9" x14ac:dyDescent="0.25">
      <c r="A6926" t="s">
        <v>70</v>
      </c>
      <c r="B6926" t="s">
        <v>56</v>
      </c>
      <c r="C6926" t="s">
        <v>81</v>
      </c>
      <c r="D6926" t="s">
        <v>12</v>
      </c>
      <c r="E6926" t="s">
        <v>2</v>
      </c>
      <c r="F6926" s="19">
        <v>0.41666666666666702</v>
      </c>
      <c r="G6926" s="25">
        <v>10</v>
      </c>
      <c r="H6926" s="19" t="str">
        <f t="shared" si="123"/>
        <v>Centerville Bridge Toward Va Beach Non-Summer Tuesday 10</v>
      </c>
      <c r="I6926" s="12">
        <f>+Centerville!D42</f>
        <v>307.05158210060239</v>
      </c>
    </row>
    <row r="6927" spans="1:9" x14ac:dyDescent="0.25">
      <c r="A6927" t="s">
        <v>70</v>
      </c>
      <c r="B6927" t="s">
        <v>56</v>
      </c>
      <c r="C6927" t="s">
        <v>81</v>
      </c>
      <c r="D6927" t="s">
        <v>12</v>
      </c>
      <c r="E6927" t="s">
        <v>2</v>
      </c>
      <c r="F6927" s="19">
        <v>0.45833333333333298</v>
      </c>
      <c r="G6927" s="25">
        <v>11</v>
      </c>
      <c r="H6927" s="19" t="str">
        <f t="shared" si="123"/>
        <v>Centerville Bridge Toward Va Beach Non-Summer Tuesday 11</v>
      </c>
      <c r="I6927" s="14">
        <f>+Centerville!D43</f>
        <v>320.57024182857145</v>
      </c>
    </row>
    <row r="6928" spans="1:9" x14ac:dyDescent="0.25">
      <c r="A6928" t="s">
        <v>70</v>
      </c>
      <c r="B6928" t="s">
        <v>56</v>
      </c>
      <c r="C6928" t="s">
        <v>81</v>
      </c>
      <c r="D6928" t="s">
        <v>12</v>
      </c>
      <c r="E6928" t="s">
        <v>2</v>
      </c>
      <c r="F6928" s="19">
        <v>0.5</v>
      </c>
      <c r="G6928" s="25">
        <v>12</v>
      </c>
      <c r="H6928" s="19" t="str">
        <f t="shared" si="123"/>
        <v>Centerville Bridge Toward Va Beach Non-Summer Tuesday 12</v>
      </c>
      <c r="I6928" s="12">
        <f>+Centerville!D44</f>
        <v>337.89355384217248</v>
      </c>
    </row>
    <row r="6929" spans="1:9" x14ac:dyDescent="0.25">
      <c r="A6929" t="s">
        <v>70</v>
      </c>
      <c r="B6929" t="s">
        <v>56</v>
      </c>
      <c r="C6929" t="s">
        <v>81</v>
      </c>
      <c r="D6929" t="s">
        <v>12</v>
      </c>
      <c r="E6929" t="s">
        <v>2</v>
      </c>
      <c r="F6929" s="19">
        <v>0.54166666666666696</v>
      </c>
      <c r="G6929" s="25">
        <v>13</v>
      </c>
      <c r="H6929" s="19" t="str">
        <f t="shared" si="123"/>
        <v>Centerville Bridge Toward Va Beach Non-Summer Tuesday 13</v>
      </c>
      <c r="I6929" s="14">
        <f>+Centerville!D45</f>
        <v>362.15627263810933</v>
      </c>
    </row>
    <row r="6930" spans="1:9" x14ac:dyDescent="0.25">
      <c r="A6930" t="s">
        <v>70</v>
      </c>
      <c r="B6930" t="s">
        <v>56</v>
      </c>
      <c r="C6930" t="s">
        <v>81</v>
      </c>
      <c r="D6930" t="s">
        <v>12</v>
      </c>
      <c r="E6930" t="s">
        <v>2</v>
      </c>
      <c r="F6930" s="19">
        <v>0.58333333333333304</v>
      </c>
      <c r="G6930" s="25">
        <v>14</v>
      </c>
      <c r="H6930" s="19" t="str">
        <f t="shared" si="123"/>
        <v>Centerville Bridge Toward Va Beach Non-Summer Tuesday 14</v>
      </c>
      <c r="I6930" s="12">
        <f>+Centerville!D46</f>
        <v>339.08617098721845</v>
      </c>
    </row>
    <row r="6931" spans="1:9" x14ac:dyDescent="0.25">
      <c r="A6931" t="s">
        <v>70</v>
      </c>
      <c r="B6931" t="s">
        <v>56</v>
      </c>
      <c r="C6931" t="s">
        <v>81</v>
      </c>
      <c r="D6931" t="s">
        <v>12</v>
      </c>
      <c r="E6931" t="s">
        <v>2</v>
      </c>
      <c r="F6931" s="19">
        <v>0.625</v>
      </c>
      <c r="G6931" s="25">
        <v>15</v>
      </c>
      <c r="H6931" s="19" t="str">
        <f t="shared" si="123"/>
        <v>Centerville Bridge Toward Va Beach Non-Summer Tuesday 15</v>
      </c>
      <c r="I6931" s="14">
        <f>+Centerville!D47</f>
        <v>362.61226981780243</v>
      </c>
    </row>
    <row r="6932" spans="1:9" x14ac:dyDescent="0.25">
      <c r="A6932" t="s">
        <v>70</v>
      </c>
      <c r="B6932" t="s">
        <v>56</v>
      </c>
      <c r="C6932" t="s">
        <v>81</v>
      </c>
      <c r="D6932" t="s">
        <v>12</v>
      </c>
      <c r="E6932" t="s">
        <v>2</v>
      </c>
      <c r="F6932" s="19">
        <v>0.66666666666666696</v>
      </c>
      <c r="G6932" s="25">
        <v>16</v>
      </c>
      <c r="H6932" s="19" t="str">
        <f t="shared" si="123"/>
        <v>Centerville Bridge Toward Va Beach Non-Summer Tuesday 16</v>
      </c>
      <c r="I6932" s="12">
        <f>+Centerville!D48</f>
        <v>416.11501868499931</v>
      </c>
    </row>
    <row r="6933" spans="1:9" x14ac:dyDescent="0.25">
      <c r="A6933" t="s">
        <v>70</v>
      </c>
      <c r="B6933" t="s">
        <v>56</v>
      </c>
      <c r="C6933" t="s">
        <v>81</v>
      </c>
      <c r="D6933" t="s">
        <v>12</v>
      </c>
      <c r="E6933" t="s">
        <v>2</v>
      </c>
      <c r="F6933" s="19">
        <v>0.70833333333333304</v>
      </c>
      <c r="G6933" s="25">
        <v>17</v>
      </c>
      <c r="H6933" s="19" t="str">
        <f t="shared" si="123"/>
        <v>Centerville Bridge Toward Va Beach Non-Summer Tuesday 17</v>
      </c>
      <c r="I6933" s="14">
        <f>+Centerville!D49</f>
        <v>376.14441358612146</v>
      </c>
    </row>
    <row r="6934" spans="1:9" x14ac:dyDescent="0.25">
      <c r="A6934" t="s">
        <v>70</v>
      </c>
      <c r="B6934" t="s">
        <v>56</v>
      </c>
      <c r="C6934" t="s">
        <v>81</v>
      </c>
      <c r="D6934" t="s">
        <v>12</v>
      </c>
      <c r="E6934" t="s">
        <v>2</v>
      </c>
      <c r="F6934" s="19">
        <v>0.75</v>
      </c>
      <c r="G6934" s="25">
        <v>18</v>
      </c>
      <c r="H6934" s="19" t="str">
        <f t="shared" si="123"/>
        <v>Centerville Bridge Toward Va Beach Non-Summer Tuesday 18</v>
      </c>
      <c r="I6934" s="12">
        <f>+Centerville!D50</f>
        <v>305.52302267236348</v>
      </c>
    </row>
    <row r="6935" spans="1:9" x14ac:dyDescent="0.25">
      <c r="A6935" t="s">
        <v>70</v>
      </c>
      <c r="B6935" t="s">
        <v>56</v>
      </c>
      <c r="C6935" t="s">
        <v>81</v>
      </c>
      <c r="D6935" t="s">
        <v>12</v>
      </c>
      <c r="E6935" t="s">
        <v>2</v>
      </c>
      <c r="F6935" s="19">
        <v>0.79166666666666696</v>
      </c>
      <c r="G6935" s="25">
        <v>19</v>
      </c>
      <c r="H6935" s="19" t="str">
        <f t="shared" si="123"/>
        <v>Centerville Bridge Toward Va Beach Non-Summer Tuesday 19</v>
      </c>
      <c r="I6935" s="14">
        <f>+Centerville!D51</f>
        <v>218.50811952011367</v>
      </c>
    </row>
    <row r="6936" spans="1:9" x14ac:dyDescent="0.25">
      <c r="A6936" t="s">
        <v>70</v>
      </c>
      <c r="B6936" t="s">
        <v>56</v>
      </c>
      <c r="C6936" t="s">
        <v>81</v>
      </c>
      <c r="D6936" t="s">
        <v>12</v>
      </c>
      <c r="E6936" t="s">
        <v>2</v>
      </c>
      <c r="F6936" s="19">
        <v>0.83333333333333304</v>
      </c>
      <c r="G6936" s="25">
        <v>20</v>
      </c>
      <c r="H6936" s="19" t="str">
        <f t="shared" si="123"/>
        <v>Centerville Bridge Toward Va Beach Non-Summer Tuesday 20</v>
      </c>
      <c r="I6936" s="12">
        <f>+Centerville!D52</f>
        <v>126.72730309738392</v>
      </c>
    </row>
    <row r="6937" spans="1:9" x14ac:dyDescent="0.25">
      <c r="A6937" t="s">
        <v>70</v>
      </c>
      <c r="B6937" t="s">
        <v>56</v>
      </c>
      <c r="C6937" t="s">
        <v>81</v>
      </c>
      <c r="D6937" t="s">
        <v>12</v>
      </c>
      <c r="E6937" t="s">
        <v>2</v>
      </c>
      <c r="F6937" s="19">
        <v>0.875</v>
      </c>
      <c r="G6937" s="25">
        <v>21</v>
      </c>
      <c r="H6937" s="19" t="str">
        <f t="shared" si="123"/>
        <v>Centerville Bridge Toward Va Beach Non-Summer Tuesday 21</v>
      </c>
      <c r="I6937" s="14">
        <f>+Centerville!D53</f>
        <v>99.221401734830337</v>
      </c>
    </row>
    <row r="6938" spans="1:9" x14ac:dyDescent="0.25">
      <c r="A6938" t="s">
        <v>70</v>
      </c>
      <c r="B6938" t="s">
        <v>56</v>
      </c>
      <c r="C6938" t="s">
        <v>81</v>
      </c>
      <c r="D6938" t="s">
        <v>12</v>
      </c>
      <c r="E6938" t="s">
        <v>2</v>
      </c>
      <c r="F6938" s="19">
        <v>0.91666666666666696</v>
      </c>
      <c r="G6938" s="25">
        <v>22</v>
      </c>
      <c r="H6938" s="19" t="str">
        <f t="shared" si="123"/>
        <v>Centerville Bridge Toward Va Beach Non-Summer Tuesday 22</v>
      </c>
      <c r="I6938" s="12">
        <f>+Centerville!D54</f>
        <v>61.500230371450485</v>
      </c>
    </row>
    <row r="6939" spans="1:9" ht="15.75" thickBot="1" x14ac:dyDescent="0.3">
      <c r="A6939" t="s">
        <v>70</v>
      </c>
      <c r="B6939" t="s">
        <v>56</v>
      </c>
      <c r="C6939" t="s">
        <v>81</v>
      </c>
      <c r="D6939" t="s">
        <v>12</v>
      </c>
      <c r="E6939" t="s">
        <v>2</v>
      </c>
      <c r="F6939" s="19">
        <v>0.95833333333333304</v>
      </c>
      <c r="G6939" s="25">
        <v>23</v>
      </c>
      <c r="H6939" s="19" t="str">
        <f t="shared" si="123"/>
        <v>Centerville Bridge Toward Va Beach Non-Summer Tuesday 23</v>
      </c>
      <c r="I6939" s="16">
        <f>+Centerville!D55</f>
        <v>40.564246658356161</v>
      </c>
    </row>
    <row r="6940" spans="1:9" x14ac:dyDescent="0.25">
      <c r="A6940" t="s">
        <v>70</v>
      </c>
      <c r="B6940" t="s">
        <v>56</v>
      </c>
      <c r="C6940" t="s">
        <v>81</v>
      </c>
      <c r="D6940" t="s">
        <v>12</v>
      </c>
      <c r="E6940" t="s">
        <v>3</v>
      </c>
      <c r="F6940" s="19">
        <v>0</v>
      </c>
      <c r="G6940" s="25">
        <v>0</v>
      </c>
      <c r="H6940" s="19" t="str">
        <f t="shared" si="123"/>
        <v>Centerville Bridge Toward Va Beach Non-Summer Wednesday 0</v>
      </c>
      <c r="I6940" s="11">
        <f>+Centerville!E32</f>
        <v>22.443635941358025</v>
      </c>
    </row>
    <row r="6941" spans="1:9" x14ac:dyDescent="0.25">
      <c r="A6941" t="s">
        <v>70</v>
      </c>
      <c r="B6941" t="s">
        <v>56</v>
      </c>
      <c r="C6941" t="s">
        <v>81</v>
      </c>
      <c r="D6941" t="s">
        <v>12</v>
      </c>
      <c r="E6941" t="s">
        <v>3</v>
      </c>
      <c r="F6941" s="19">
        <v>4.1666666666666664E-2</v>
      </c>
      <c r="G6941" s="25">
        <v>1</v>
      </c>
      <c r="H6941" s="19" t="str">
        <f t="shared" si="123"/>
        <v>Centerville Bridge Toward Va Beach Non-Summer Wednesday 1</v>
      </c>
      <c r="I6941" s="14">
        <f>+Centerville!E33</f>
        <v>4.7506464853801171</v>
      </c>
    </row>
    <row r="6942" spans="1:9" x14ac:dyDescent="0.25">
      <c r="A6942" t="s">
        <v>70</v>
      </c>
      <c r="B6942" t="s">
        <v>56</v>
      </c>
      <c r="C6942" t="s">
        <v>81</v>
      </c>
      <c r="D6942" t="s">
        <v>12</v>
      </c>
      <c r="E6942" t="s">
        <v>3</v>
      </c>
      <c r="F6942" s="19">
        <v>8.3333333333333329E-2</v>
      </c>
      <c r="G6942" s="25">
        <v>2</v>
      </c>
      <c r="H6942" s="19" t="str">
        <f t="shared" si="123"/>
        <v>Centerville Bridge Toward Va Beach Non-Summer Wednesday 2</v>
      </c>
      <c r="I6942" s="11">
        <f>+Centerville!E34</f>
        <v>10.560627740893471</v>
      </c>
    </row>
    <row r="6943" spans="1:9" x14ac:dyDescent="0.25">
      <c r="A6943" t="s">
        <v>70</v>
      </c>
      <c r="B6943" t="s">
        <v>56</v>
      </c>
      <c r="C6943" t="s">
        <v>81</v>
      </c>
      <c r="D6943" t="s">
        <v>12</v>
      </c>
      <c r="E6943" t="s">
        <v>3</v>
      </c>
      <c r="F6943" s="19">
        <v>0.125</v>
      </c>
      <c r="G6943" s="25">
        <v>3</v>
      </c>
      <c r="H6943" s="19" t="str">
        <f t="shared" si="123"/>
        <v>Centerville Bridge Toward Va Beach Non-Summer Wednesday 3</v>
      </c>
      <c r="I6943" s="14">
        <f>+Centerville!E35</f>
        <v>7.957964597916666</v>
      </c>
    </row>
    <row r="6944" spans="1:9" x14ac:dyDescent="0.25">
      <c r="A6944" t="s">
        <v>70</v>
      </c>
      <c r="B6944" t="s">
        <v>56</v>
      </c>
      <c r="C6944" t="s">
        <v>81</v>
      </c>
      <c r="D6944" t="s">
        <v>12</v>
      </c>
      <c r="E6944" t="s">
        <v>3</v>
      </c>
      <c r="F6944" s="19">
        <v>0.16666666666666699</v>
      </c>
      <c r="G6944" s="25">
        <v>4</v>
      </c>
      <c r="H6944" s="19" t="str">
        <f t="shared" si="123"/>
        <v>Centerville Bridge Toward Va Beach Non-Summer Wednesday 4</v>
      </c>
      <c r="I6944" s="11">
        <f>+Centerville!E36</f>
        <v>34.168897768786131</v>
      </c>
    </row>
    <row r="6945" spans="1:9" x14ac:dyDescent="0.25">
      <c r="A6945" t="s">
        <v>70</v>
      </c>
      <c r="B6945" t="s">
        <v>56</v>
      </c>
      <c r="C6945" t="s">
        <v>81</v>
      </c>
      <c r="D6945" t="s">
        <v>12</v>
      </c>
      <c r="E6945" t="s">
        <v>3</v>
      </c>
      <c r="F6945" s="19">
        <v>0.20833333333333301</v>
      </c>
      <c r="G6945" s="25">
        <v>5</v>
      </c>
      <c r="H6945" s="19" t="str">
        <f t="shared" si="123"/>
        <v>Centerville Bridge Toward Va Beach Non-Summer Wednesday 5</v>
      </c>
      <c r="I6945" s="14">
        <f>+Centerville!E37</f>
        <v>163.14817494023976</v>
      </c>
    </row>
    <row r="6946" spans="1:9" x14ac:dyDescent="0.25">
      <c r="A6946" t="s">
        <v>70</v>
      </c>
      <c r="B6946" t="s">
        <v>56</v>
      </c>
      <c r="C6946" t="s">
        <v>81</v>
      </c>
      <c r="D6946" t="s">
        <v>12</v>
      </c>
      <c r="E6946" t="s">
        <v>3</v>
      </c>
      <c r="F6946" s="19">
        <v>0.25</v>
      </c>
      <c r="G6946" s="25">
        <v>6</v>
      </c>
      <c r="H6946" s="19" t="str">
        <f t="shared" si="123"/>
        <v>Centerville Bridge Toward Va Beach Non-Summer Wednesday 6</v>
      </c>
      <c r="I6946" s="11">
        <f>+Centerville!E38</f>
        <v>459.44159032457219</v>
      </c>
    </row>
    <row r="6947" spans="1:9" x14ac:dyDescent="0.25">
      <c r="A6947" t="s">
        <v>70</v>
      </c>
      <c r="B6947" t="s">
        <v>56</v>
      </c>
      <c r="C6947" t="s">
        <v>81</v>
      </c>
      <c r="D6947" t="s">
        <v>12</v>
      </c>
      <c r="E6947" t="s">
        <v>3</v>
      </c>
      <c r="F6947" s="19">
        <v>0.29166666666666702</v>
      </c>
      <c r="G6947" s="25">
        <v>7</v>
      </c>
      <c r="H6947" s="19" t="str">
        <f t="shared" si="123"/>
        <v>Centerville Bridge Toward Va Beach Non-Summer Wednesday 7</v>
      </c>
      <c r="I6947" s="14">
        <f>+Centerville!E39</f>
        <v>802.58022697701779</v>
      </c>
    </row>
    <row r="6948" spans="1:9" x14ac:dyDescent="0.25">
      <c r="A6948" t="s">
        <v>70</v>
      </c>
      <c r="B6948" t="s">
        <v>56</v>
      </c>
      <c r="C6948" t="s">
        <v>81</v>
      </c>
      <c r="D6948" t="s">
        <v>12</v>
      </c>
      <c r="E6948" t="s">
        <v>3</v>
      </c>
      <c r="F6948" s="19">
        <v>0.33333333333333298</v>
      </c>
      <c r="G6948" s="25">
        <v>8</v>
      </c>
      <c r="H6948" s="19" t="str">
        <f t="shared" si="123"/>
        <v>Centerville Bridge Toward Va Beach Non-Summer Wednesday 8</v>
      </c>
      <c r="I6948" s="11">
        <f>+Centerville!E40</f>
        <v>637.41601152115163</v>
      </c>
    </row>
    <row r="6949" spans="1:9" x14ac:dyDescent="0.25">
      <c r="A6949" t="s">
        <v>70</v>
      </c>
      <c r="B6949" t="s">
        <v>56</v>
      </c>
      <c r="C6949" t="s">
        <v>81</v>
      </c>
      <c r="D6949" t="s">
        <v>12</v>
      </c>
      <c r="E6949" t="s">
        <v>3</v>
      </c>
      <c r="F6949" s="19">
        <v>0.375</v>
      </c>
      <c r="G6949" s="25">
        <v>9</v>
      </c>
      <c r="H6949" s="19" t="str">
        <f t="shared" si="123"/>
        <v>Centerville Bridge Toward Va Beach Non-Summer Wednesday 9</v>
      </c>
      <c r="I6949" s="14">
        <f>+Centerville!E41</f>
        <v>390.32860404500491</v>
      </c>
    </row>
    <row r="6950" spans="1:9" x14ac:dyDescent="0.25">
      <c r="A6950" t="s">
        <v>70</v>
      </c>
      <c r="B6950" t="s">
        <v>56</v>
      </c>
      <c r="C6950" t="s">
        <v>81</v>
      </c>
      <c r="D6950" t="s">
        <v>12</v>
      </c>
      <c r="E6950" t="s">
        <v>3</v>
      </c>
      <c r="F6950" s="19">
        <v>0.41666666666666702</v>
      </c>
      <c r="G6950" s="25">
        <v>10</v>
      </c>
      <c r="H6950" s="19" t="str">
        <f t="shared" si="123"/>
        <v>Centerville Bridge Toward Va Beach Non-Summer Wednesday 10</v>
      </c>
      <c r="I6950" s="11">
        <f>+Centerville!E42</f>
        <v>261.24729135412082</v>
      </c>
    </row>
    <row r="6951" spans="1:9" x14ac:dyDescent="0.25">
      <c r="A6951" t="s">
        <v>70</v>
      </c>
      <c r="B6951" t="s">
        <v>56</v>
      </c>
      <c r="C6951" t="s">
        <v>81</v>
      </c>
      <c r="D6951" t="s">
        <v>12</v>
      </c>
      <c r="E6951" t="s">
        <v>3</v>
      </c>
      <c r="F6951" s="19">
        <v>0.45833333333333298</v>
      </c>
      <c r="G6951" s="25">
        <v>11</v>
      </c>
      <c r="H6951" s="19" t="str">
        <f t="shared" si="123"/>
        <v>Centerville Bridge Toward Va Beach Non-Summer Wednesday 11</v>
      </c>
      <c r="I6951" s="14">
        <f>+Centerville!E43</f>
        <v>281.38988235193261</v>
      </c>
    </row>
    <row r="6952" spans="1:9" x14ac:dyDescent="0.25">
      <c r="A6952" t="s">
        <v>70</v>
      </c>
      <c r="B6952" t="s">
        <v>56</v>
      </c>
      <c r="C6952" t="s">
        <v>81</v>
      </c>
      <c r="D6952" t="s">
        <v>12</v>
      </c>
      <c r="E6952" t="s">
        <v>3</v>
      </c>
      <c r="F6952" s="19">
        <v>0.5</v>
      </c>
      <c r="G6952" s="25">
        <v>12</v>
      </c>
      <c r="H6952" s="19" t="str">
        <f t="shared" si="123"/>
        <v>Centerville Bridge Toward Va Beach Non-Summer Wednesday 12</v>
      </c>
      <c r="I6952" s="11">
        <f>+Centerville!E44</f>
        <v>316.92350473673866</v>
      </c>
    </row>
    <row r="6953" spans="1:9" x14ac:dyDescent="0.25">
      <c r="A6953" t="s">
        <v>70</v>
      </c>
      <c r="B6953" t="s">
        <v>56</v>
      </c>
      <c r="C6953" t="s">
        <v>81</v>
      </c>
      <c r="D6953" t="s">
        <v>12</v>
      </c>
      <c r="E6953" t="s">
        <v>3</v>
      </c>
      <c r="F6953" s="19">
        <v>0.54166666666666696</v>
      </c>
      <c r="G6953" s="25">
        <v>13</v>
      </c>
      <c r="H6953" s="19" t="str">
        <f t="shared" si="123"/>
        <v>Centerville Bridge Toward Va Beach Non-Summer Wednesday 13</v>
      </c>
      <c r="I6953" s="14">
        <f>+Centerville!E45</f>
        <v>274.17981944508909</v>
      </c>
    </row>
    <row r="6954" spans="1:9" x14ac:dyDescent="0.25">
      <c r="A6954" t="s">
        <v>70</v>
      </c>
      <c r="B6954" t="s">
        <v>56</v>
      </c>
      <c r="C6954" t="s">
        <v>81</v>
      </c>
      <c r="D6954" t="s">
        <v>12</v>
      </c>
      <c r="E6954" t="s">
        <v>3</v>
      </c>
      <c r="F6954" s="19">
        <v>0.58333333333333304</v>
      </c>
      <c r="G6954" s="25">
        <v>14</v>
      </c>
      <c r="H6954" s="19" t="str">
        <f t="shared" si="123"/>
        <v>Centerville Bridge Toward Va Beach Non-Summer Wednesday 14</v>
      </c>
      <c r="I6954" s="11">
        <f>+Centerville!E46</f>
        <v>309.50158296565496</v>
      </c>
    </row>
    <row r="6955" spans="1:9" x14ac:dyDescent="0.25">
      <c r="A6955" t="s">
        <v>70</v>
      </c>
      <c r="B6955" t="s">
        <v>56</v>
      </c>
      <c r="C6955" t="s">
        <v>81</v>
      </c>
      <c r="D6955" t="s">
        <v>12</v>
      </c>
      <c r="E6955" t="s">
        <v>3</v>
      </c>
      <c r="F6955" s="19">
        <v>0.625</v>
      </c>
      <c r="G6955" s="25">
        <v>15</v>
      </c>
      <c r="H6955" s="19" t="str">
        <f t="shared" si="123"/>
        <v>Centerville Bridge Toward Va Beach Non-Summer Wednesday 15</v>
      </c>
      <c r="I6955" s="14">
        <f>+Centerville!E47</f>
        <v>319.4200921603674</v>
      </c>
    </row>
    <row r="6956" spans="1:9" x14ac:dyDescent="0.25">
      <c r="A6956" t="s">
        <v>70</v>
      </c>
      <c r="B6956" t="s">
        <v>56</v>
      </c>
      <c r="C6956" t="s">
        <v>81</v>
      </c>
      <c r="D6956" t="s">
        <v>12</v>
      </c>
      <c r="E6956" t="s">
        <v>3</v>
      </c>
      <c r="F6956" s="19">
        <v>0.66666666666666696</v>
      </c>
      <c r="G6956" s="25">
        <v>16</v>
      </c>
      <c r="H6956" s="19" t="str">
        <f t="shared" si="123"/>
        <v>Centerville Bridge Toward Va Beach Non-Summer Wednesday 16</v>
      </c>
      <c r="I6956" s="11">
        <f>+Centerville!E48</f>
        <v>433.41178869725456</v>
      </c>
    </row>
    <row r="6957" spans="1:9" x14ac:dyDescent="0.25">
      <c r="A6957" t="s">
        <v>70</v>
      </c>
      <c r="B6957" t="s">
        <v>56</v>
      </c>
      <c r="C6957" t="s">
        <v>81</v>
      </c>
      <c r="D6957" t="s">
        <v>12</v>
      </c>
      <c r="E6957" t="s">
        <v>3</v>
      </c>
      <c r="F6957" s="19">
        <v>0.70833333333333304</v>
      </c>
      <c r="G6957" s="25">
        <v>17</v>
      </c>
      <c r="H6957" s="19" t="str">
        <f t="shared" si="123"/>
        <v>Centerville Bridge Toward Va Beach Non-Summer Wednesday 17</v>
      </c>
      <c r="I6957" s="14">
        <f>+Centerville!E49</f>
        <v>400.73141716299273</v>
      </c>
    </row>
    <row r="6958" spans="1:9" x14ac:dyDescent="0.25">
      <c r="A6958" t="s">
        <v>70</v>
      </c>
      <c r="B6958" t="s">
        <v>56</v>
      </c>
      <c r="C6958" t="s">
        <v>81</v>
      </c>
      <c r="D6958" t="s">
        <v>12</v>
      </c>
      <c r="E6958" t="s">
        <v>3</v>
      </c>
      <c r="F6958" s="19">
        <v>0.75</v>
      </c>
      <c r="G6958" s="25">
        <v>18</v>
      </c>
      <c r="H6958" s="19" t="str">
        <f t="shared" si="123"/>
        <v>Centerville Bridge Toward Va Beach Non-Summer Wednesday 18</v>
      </c>
      <c r="I6958" s="11">
        <f>+Centerville!E50</f>
        <v>322.03395851921522</v>
      </c>
    </row>
    <row r="6959" spans="1:9" x14ac:dyDescent="0.25">
      <c r="A6959" t="s">
        <v>70</v>
      </c>
      <c r="B6959" t="s">
        <v>56</v>
      </c>
      <c r="C6959" t="s">
        <v>81</v>
      </c>
      <c r="D6959" t="s">
        <v>12</v>
      </c>
      <c r="E6959" t="s">
        <v>3</v>
      </c>
      <c r="F6959" s="19">
        <v>0.79166666666666696</v>
      </c>
      <c r="G6959" s="25">
        <v>19</v>
      </c>
      <c r="H6959" s="19" t="str">
        <f t="shared" si="123"/>
        <v>Centerville Bridge Toward Va Beach Non-Summer Wednesday 19</v>
      </c>
      <c r="I6959" s="14">
        <f>+Centerville!E51</f>
        <v>225.40074444995176</v>
      </c>
    </row>
    <row r="6960" spans="1:9" x14ac:dyDescent="0.25">
      <c r="A6960" t="s">
        <v>70</v>
      </c>
      <c r="B6960" t="s">
        <v>56</v>
      </c>
      <c r="C6960" t="s">
        <v>81</v>
      </c>
      <c r="D6960" t="s">
        <v>12</v>
      </c>
      <c r="E6960" t="s">
        <v>3</v>
      </c>
      <c r="F6960" s="19">
        <v>0.83333333333333304</v>
      </c>
      <c r="G6960" s="25">
        <v>20</v>
      </c>
      <c r="H6960" s="19" t="str">
        <f t="shared" si="123"/>
        <v>Centerville Bridge Toward Va Beach Non-Summer Wednesday 20</v>
      </c>
      <c r="I6960" s="11">
        <f>+Centerville!E52</f>
        <v>180.758864286</v>
      </c>
    </row>
    <row r="6961" spans="1:9" x14ac:dyDescent="0.25">
      <c r="A6961" t="s">
        <v>70</v>
      </c>
      <c r="B6961" t="s">
        <v>56</v>
      </c>
      <c r="C6961" t="s">
        <v>81</v>
      </c>
      <c r="D6961" t="s">
        <v>12</v>
      </c>
      <c r="E6961" t="s">
        <v>3</v>
      </c>
      <c r="F6961" s="19">
        <v>0.875</v>
      </c>
      <c r="G6961" s="25">
        <v>21</v>
      </c>
      <c r="H6961" s="19" t="str">
        <f t="shared" si="123"/>
        <v>Centerville Bridge Toward Va Beach Non-Summer Wednesday 21</v>
      </c>
      <c r="I6961" s="14">
        <f>+Centerville!E53</f>
        <v>156.88230430212766</v>
      </c>
    </row>
    <row r="6962" spans="1:9" x14ac:dyDescent="0.25">
      <c r="A6962" t="s">
        <v>70</v>
      </c>
      <c r="B6962" t="s">
        <v>56</v>
      </c>
      <c r="C6962" t="s">
        <v>81</v>
      </c>
      <c r="D6962" t="s">
        <v>12</v>
      </c>
      <c r="E6962" t="s">
        <v>3</v>
      </c>
      <c r="F6962" s="19">
        <v>0.91666666666666696</v>
      </c>
      <c r="G6962" s="25">
        <v>22</v>
      </c>
      <c r="H6962" s="19" t="str">
        <f t="shared" si="123"/>
        <v>Centerville Bridge Toward Va Beach Non-Summer Wednesday 22</v>
      </c>
      <c r="I6962" s="11">
        <f>+Centerville!E54</f>
        <v>79.640229314409595</v>
      </c>
    </row>
    <row r="6963" spans="1:9" ht="15.75" thickBot="1" x14ac:dyDescent="0.3">
      <c r="A6963" t="s">
        <v>70</v>
      </c>
      <c r="B6963" t="s">
        <v>56</v>
      </c>
      <c r="C6963" t="s">
        <v>81</v>
      </c>
      <c r="D6963" t="s">
        <v>12</v>
      </c>
      <c r="E6963" t="s">
        <v>3</v>
      </c>
      <c r="F6963" s="19">
        <v>0.95833333333333304</v>
      </c>
      <c r="G6963" s="25">
        <v>23</v>
      </c>
      <c r="H6963" s="19" t="str">
        <f t="shared" si="123"/>
        <v>Centerville Bridge Toward Va Beach Non-Summer Wednesday 23</v>
      </c>
      <c r="I6963" s="16">
        <f>+Centerville!E55</f>
        <v>46.528356109339775</v>
      </c>
    </row>
    <row r="6964" spans="1:9" x14ac:dyDescent="0.25">
      <c r="A6964" t="s">
        <v>70</v>
      </c>
      <c r="B6964" t="s">
        <v>56</v>
      </c>
      <c r="C6964" t="s">
        <v>81</v>
      </c>
      <c r="D6964" t="s">
        <v>12</v>
      </c>
      <c r="E6964" t="s">
        <v>4</v>
      </c>
      <c r="F6964" s="19">
        <v>0</v>
      </c>
      <c r="G6964" s="25">
        <v>0</v>
      </c>
      <c r="H6964" s="19" t="str">
        <f t="shared" si="123"/>
        <v>Centerville Bridge Toward Va Beach Non-Summer Thursday 0</v>
      </c>
      <c r="I6964" s="11">
        <f>+Centerville!F32</f>
        <v>20.953060115548301</v>
      </c>
    </row>
    <row r="6965" spans="1:9" x14ac:dyDescent="0.25">
      <c r="A6965" t="s">
        <v>70</v>
      </c>
      <c r="B6965" t="s">
        <v>56</v>
      </c>
      <c r="C6965" t="s">
        <v>81</v>
      </c>
      <c r="D6965" t="s">
        <v>12</v>
      </c>
      <c r="E6965" t="s">
        <v>4</v>
      </c>
      <c r="F6965" s="19">
        <v>4.1666666666666664E-2</v>
      </c>
      <c r="G6965" s="25">
        <v>1</v>
      </c>
      <c r="H6965" s="19" t="str">
        <f t="shared" si="123"/>
        <v>Centerville Bridge Toward Va Beach Non-Summer Thursday 1</v>
      </c>
      <c r="I6965" s="14">
        <f>+Centerville!F33</f>
        <v>8.3764838011101013</v>
      </c>
    </row>
    <row r="6966" spans="1:9" x14ac:dyDescent="0.25">
      <c r="A6966" t="s">
        <v>70</v>
      </c>
      <c r="B6966" t="s">
        <v>56</v>
      </c>
      <c r="C6966" t="s">
        <v>81</v>
      </c>
      <c r="D6966" t="s">
        <v>12</v>
      </c>
      <c r="E6966" t="s">
        <v>4</v>
      </c>
      <c r="F6966" s="19">
        <v>8.3333333333333329E-2</v>
      </c>
      <c r="G6966" s="25">
        <v>2</v>
      </c>
      <c r="H6966" s="19" t="str">
        <f t="shared" si="123"/>
        <v>Centerville Bridge Toward Va Beach Non-Summer Thursday 2</v>
      </c>
      <c r="I6966" s="11">
        <f>+Centerville!F34</f>
        <v>10.301450107055793</v>
      </c>
    </row>
    <row r="6967" spans="1:9" x14ac:dyDescent="0.25">
      <c r="A6967" t="s">
        <v>70</v>
      </c>
      <c r="B6967" t="s">
        <v>56</v>
      </c>
      <c r="C6967" t="s">
        <v>81</v>
      </c>
      <c r="D6967" t="s">
        <v>12</v>
      </c>
      <c r="E6967" t="s">
        <v>4</v>
      </c>
      <c r="F6967" s="19">
        <v>0.125</v>
      </c>
      <c r="G6967" s="25">
        <v>3</v>
      </c>
      <c r="H6967" s="19" t="str">
        <f t="shared" si="123"/>
        <v>Centerville Bridge Toward Va Beach Non-Summer Thursday 3</v>
      </c>
      <c r="I6967" s="14">
        <f>+Centerville!F35</f>
        <v>7.0991623134864854</v>
      </c>
    </row>
    <row r="6968" spans="1:9" x14ac:dyDescent="0.25">
      <c r="A6968" t="s">
        <v>70</v>
      </c>
      <c r="B6968" t="s">
        <v>56</v>
      </c>
      <c r="C6968" t="s">
        <v>81</v>
      </c>
      <c r="D6968" t="s">
        <v>12</v>
      </c>
      <c r="E6968" t="s">
        <v>4</v>
      </c>
      <c r="F6968" s="19">
        <v>0.16666666666666699</v>
      </c>
      <c r="G6968" s="25">
        <v>4</v>
      </c>
      <c r="H6968" s="19" t="str">
        <f t="shared" si="123"/>
        <v>Centerville Bridge Toward Va Beach Non-Summer Thursday 4</v>
      </c>
      <c r="I6968" s="11">
        <f>+Centerville!F36</f>
        <v>34.37140119427022</v>
      </c>
    </row>
    <row r="6969" spans="1:9" x14ac:dyDescent="0.25">
      <c r="A6969" t="s">
        <v>70</v>
      </c>
      <c r="B6969" t="s">
        <v>56</v>
      </c>
      <c r="C6969" t="s">
        <v>81</v>
      </c>
      <c r="D6969" t="s">
        <v>12</v>
      </c>
      <c r="E6969" t="s">
        <v>4</v>
      </c>
      <c r="F6969" s="19">
        <v>0.20833333333333301</v>
      </c>
      <c r="G6969" s="25">
        <v>5</v>
      </c>
      <c r="H6969" s="19" t="str">
        <f t="shared" si="123"/>
        <v>Centerville Bridge Toward Va Beach Non-Summer Thursday 5</v>
      </c>
      <c r="I6969" s="14">
        <f>+Centerville!F37</f>
        <v>159.53124934903735</v>
      </c>
    </row>
    <row r="6970" spans="1:9" x14ac:dyDescent="0.25">
      <c r="A6970" t="s">
        <v>70</v>
      </c>
      <c r="B6970" t="s">
        <v>56</v>
      </c>
      <c r="C6970" t="s">
        <v>81</v>
      </c>
      <c r="D6970" t="s">
        <v>12</v>
      </c>
      <c r="E6970" t="s">
        <v>4</v>
      </c>
      <c r="F6970" s="19">
        <v>0.25</v>
      </c>
      <c r="G6970" s="25">
        <v>6</v>
      </c>
      <c r="H6970" s="19" t="str">
        <f t="shared" si="123"/>
        <v>Centerville Bridge Toward Va Beach Non-Summer Thursday 6</v>
      </c>
      <c r="I6970" s="11">
        <f>+Centerville!F38</f>
        <v>469.2260496955123</v>
      </c>
    </row>
    <row r="6971" spans="1:9" x14ac:dyDescent="0.25">
      <c r="A6971" t="s">
        <v>70</v>
      </c>
      <c r="B6971" t="s">
        <v>56</v>
      </c>
      <c r="C6971" t="s">
        <v>81</v>
      </c>
      <c r="D6971" t="s">
        <v>12</v>
      </c>
      <c r="E6971" t="s">
        <v>4</v>
      </c>
      <c r="F6971" s="19">
        <v>0.29166666666666702</v>
      </c>
      <c r="G6971" s="25">
        <v>7</v>
      </c>
      <c r="H6971" s="19" t="str">
        <f t="shared" si="123"/>
        <v>Centerville Bridge Toward Va Beach Non-Summer Thursday 7</v>
      </c>
      <c r="I6971" s="14">
        <f>+Centerville!F39</f>
        <v>811.36181965924095</v>
      </c>
    </row>
    <row r="6972" spans="1:9" x14ac:dyDescent="0.25">
      <c r="A6972" t="s">
        <v>70</v>
      </c>
      <c r="B6972" t="s">
        <v>56</v>
      </c>
      <c r="C6972" t="s">
        <v>81</v>
      </c>
      <c r="D6972" t="s">
        <v>12</v>
      </c>
      <c r="E6972" t="s">
        <v>4</v>
      </c>
      <c r="F6972" s="19">
        <v>0.33333333333333298</v>
      </c>
      <c r="G6972" s="25">
        <v>8</v>
      </c>
      <c r="H6972" s="19" t="str">
        <f t="shared" si="123"/>
        <v>Centerville Bridge Toward Va Beach Non-Summer Thursday 8</v>
      </c>
      <c r="I6972" s="11">
        <f>+Centerville!F40</f>
        <v>646.10796314773609</v>
      </c>
    </row>
    <row r="6973" spans="1:9" x14ac:dyDescent="0.25">
      <c r="A6973" t="s">
        <v>70</v>
      </c>
      <c r="B6973" t="s">
        <v>56</v>
      </c>
      <c r="C6973" t="s">
        <v>81</v>
      </c>
      <c r="D6973" t="s">
        <v>12</v>
      </c>
      <c r="E6973" t="s">
        <v>4</v>
      </c>
      <c r="F6973" s="19">
        <v>0.375</v>
      </c>
      <c r="G6973" s="25">
        <v>9</v>
      </c>
      <c r="H6973" s="19" t="str">
        <f t="shared" si="123"/>
        <v>Centerville Bridge Toward Va Beach Non-Summer Thursday 9</v>
      </c>
      <c r="I6973" s="14">
        <f>+Centerville!F41</f>
        <v>402.06469638376927</v>
      </c>
    </row>
    <row r="6974" spans="1:9" x14ac:dyDescent="0.25">
      <c r="A6974" t="s">
        <v>70</v>
      </c>
      <c r="B6974" t="s">
        <v>56</v>
      </c>
      <c r="C6974" t="s">
        <v>81</v>
      </c>
      <c r="D6974" t="s">
        <v>12</v>
      </c>
      <c r="E6974" t="s">
        <v>4</v>
      </c>
      <c r="F6974" s="19">
        <v>0.41666666666666702</v>
      </c>
      <c r="G6974" s="25">
        <v>10</v>
      </c>
      <c r="H6974" s="19" t="str">
        <f t="shared" si="123"/>
        <v>Centerville Bridge Toward Va Beach Non-Summer Thursday 10</v>
      </c>
      <c r="I6974" s="11">
        <f>+Centerville!F42</f>
        <v>292.54209032430208</v>
      </c>
    </row>
    <row r="6975" spans="1:9" x14ac:dyDescent="0.25">
      <c r="A6975" t="s">
        <v>70</v>
      </c>
      <c r="B6975" t="s">
        <v>56</v>
      </c>
      <c r="C6975" t="s">
        <v>81</v>
      </c>
      <c r="D6975" t="s">
        <v>12</v>
      </c>
      <c r="E6975" t="s">
        <v>4</v>
      </c>
      <c r="F6975" s="19">
        <v>0.45833333333333298</v>
      </c>
      <c r="G6975" s="25">
        <v>11</v>
      </c>
      <c r="H6975" s="19" t="str">
        <f t="shared" si="123"/>
        <v>Centerville Bridge Toward Va Beach Non-Summer Thursday 11</v>
      </c>
      <c r="I6975" s="14">
        <f>+Centerville!F43</f>
        <v>316.45047821078629</v>
      </c>
    </row>
    <row r="6976" spans="1:9" x14ac:dyDescent="0.25">
      <c r="A6976" t="s">
        <v>70</v>
      </c>
      <c r="B6976" t="s">
        <v>56</v>
      </c>
      <c r="C6976" t="s">
        <v>81</v>
      </c>
      <c r="D6976" t="s">
        <v>12</v>
      </c>
      <c r="E6976" t="s">
        <v>4</v>
      </c>
      <c r="F6976" s="19">
        <v>0.5</v>
      </c>
      <c r="G6976" s="25">
        <v>12</v>
      </c>
      <c r="H6976" s="19" t="str">
        <f t="shared" si="123"/>
        <v>Centerville Bridge Toward Va Beach Non-Summer Thursday 12</v>
      </c>
      <c r="I6976" s="11">
        <f>+Centerville!F44</f>
        <v>347.72768636010807</v>
      </c>
    </row>
    <row r="6977" spans="1:9" x14ac:dyDescent="0.25">
      <c r="A6977" t="s">
        <v>70</v>
      </c>
      <c r="B6977" t="s">
        <v>56</v>
      </c>
      <c r="C6977" t="s">
        <v>81</v>
      </c>
      <c r="D6977" t="s">
        <v>12</v>
      </c>
      <c r="E6977" t="s">
        <v>4</v>
      </c>
      <c r="F6977" s="19">
        <v>0.54166666666666696</v>
      </c>
      <c r="G6977" s="25">
        <v>13</v>
      </c>
      <c r="H6977" s="19" t="str">
        <f t="shared" si="123"/>
        <v>Centerville Bridge Toward Va Beach Non-Summer Thursday 13</v>
      </c>
      <c r="I6977" s="14">
        <f>+Centerville!F45</f>
        <v>351.94836548307757</v>
      </c>
    </row>
    <row r="6978" spans="1:9" x14ac:dyDescent="0.25">
      <c r="A6978" t="s">
        <v>70</v>
      </c>
      <c r="B6978" t="s">
        <v>56</v>
      </c>
      <c r="C6978" t="s">
        <v>81</v>
      </c>
      <c r="D6978" t="s">
        <v>12</v>
      </c>
      <c r="E6978" t="s">
        <v>4</v>
      </c>
      <c r="F6978" s="19">
        <v>0.58333333333333304</v>
      </c>
      <c r="G6978" s="25">
        <v>14</v>
      </c>
      <c r="H6978" s="19" t="str">
        <f t="shared" si="123"/>
        <v>Centerville Bridge Toward Va Beach Non-Summer Thursday 14</v>
      </c>
      <c r="I6978" s="11">
        <f>+Centerville!F46</f>
        <v>328.25116444434553</v>
      </c>
    </row>
    <row r="6979" spans="1:9" x14ac:dyDescent="0.25">
      <c r="A6979" t="s">
        <v>70</v>
      </c>
      <c r="B6979" t="s">
        <v>56</v>
      </c>
      <c r="C6979" t="s">
        <v>81</v>
      </c>
      <c r="D6979" t="s">
        <v>12</v>
      </c>
      <c r="E6979" t="s">
        <v>4</v>
      </c>
      <c r="F6979" s="19">
        <v>0.625</v>
      </c>
      <c r="G6979" s="25">
        <v>15</v>
      </c>
      <c r="H6979" s="19" t="str">
        <f t="shared" si="123"/>
        <v>Centerville Bridge Toward Va Beach Non-Summer Thursday 15</v>
      </c>
      <c r="I6979" s="14">
        <f>+Centerville!F47</f>
        <v>349.1888166404313</v>
      </c>
    </row>
    <row r="6980" spans="1:9" x14ac:dyDescent="0.25">
      <c r="A6980" t="s">
        <v>70</v>
      </c>
      <c r="B6980" t="s">
        <v>56</v>
      </c>
      <c r="C6980" t="s">
        <v>81</v>
      </c>
      <c r="D6980" t="s">
        <v>12</v>
      </c>
      <c r="E6980" t="s">
        <v>4</v>
      </c>
      <c r="F6980" s="19">
        <v>0.66666666666666696</v>
      </c>
      <c r="G6980" s="25">
        <v>16</v>
      </c>
      <c r="H6980" s="19" t="str">
        <f t="shared" si="123"/>
        <v>Centerville Bridge Toward Va Beach Non-Summer Thursday 16</v>
      </c>
      <c r="I6980" s="11">
        <f>+Centerville!F48</f>
        <v>425.97629047086139</v>
      </c>
    </row>
    <row r="6981" spans="1:9" x14ac:dyDescent="0.25">
      <c r="A6981" t="s">
        <v>70</v>
      </c>
      <c r="B6981" t="s">
        <v>56</v>
      </c>
      <c r="C6981" t="s">
        <v>81</v>
      </c>
      <c r="D6981" t="s">
        <v>12</v>
      </c>
      <c r="E6981" t="s">
        <v>4</v>
      </c>
      <c r="F6981" s="19">
        <v>0.70833333333333304</v>
      </c>
      <c r="G6981" s="25">
        <v>17</v>
      </c>
      <c r="H6981" s="19" t="str">
        <f t="shared" ref="H6981:H7044" si="124">+CONCATENATE(A6981," ",C6981," ",D6981," ",E6981," ",G6981)</f>
        <v>Centerville Bridge Toward Va Beach Non-Summer Thursday 17</v>
      </c>
      <c r="I6981" s="14">
        <f>+Centerville!F49</f>
        <v>389.63241620067782</v>
      </c>
    </row>
    <row r="6982" spans="1:9" x14ac:dyDescent="0.25">
      <c r="A6982" t="s">
        <v>70</v>
      </c>
      <c r="B6982" t="s">
        <v>56</v>
      </c>
      <c r="C6982" t="s">
        <v>81</v>
      </c>
      <c r="D6982" t="s">
        <v>12</v>
      </c>
      <c r="E6982" t="s">
        <v>4</v>
      </c>
      <c r="F6982" s="19">
        <v>0.75</v>
      </c>
      <c r="G6982" s="25">
        <v>18</v>
      </c>
      <c r="H6982" s="19" t="str">
        <f t="shared" si="124"/>
        <v>Centerville Bridge Toward Va Beach Non-Summer Thursday 18</v>
      </c>
      <c r="I6982" s="11">
        <f>+Centerville!F50</f>
        <v>316.71498116744226</v>
      </c>
    </row>
    <row r="6983" spans="1:9" x14ac:dyDescent="0.25">
      <c r="A6983" t="s">
        <v>70</v>
      </c>
      <c r="B6983" t="s">
        <v>56</v>
      </c>
      <c r="C6983" t="s">
        <v>81</v>
      </c>
      <c r="D6983" t="s">
        <v>12</v>
      </c>
      <c r="E6983" t="s">
        <v>4</v>
      </c>
      <c r="F6983" s="19">
        <v>0.79166666666666696</v>
      </c>
      <c r="G6983" s="25">
        <v>19</v>
      </c>
      <c r="H6983" s="19" t="str">
        <f t="shared" si="124"/>
        <v>Centerville Bridge Toward Va Beach Non-Summer Thursday 19</v>
      </c>
      <c r="I6983" s="14">
        <f>+Centerville!F51</f>
        <v>231.59982866570635</v>
      </c>
    </row>
    <row r="6984" spans="1:9" x14ac:dyDescent="0.25">
      <c r="A6984" t="s">
        <v>70</v>
      </c>
      <c r="B6984" t="s">
        <v>56</v>
      </c>
      <c r="C6984" t="s">
        <v>81</v>
      </c>
      <c r="D6984" t="s">
        <v>12</v>
      </c>
      <c r="E6984" t="s">
        <v>4</v>
      </c>
      <c r="F6984" s="19">
        <v>0.83333333333333304</v>
      </c>
      <c r="G6984" s="25">
        <v>20</v>
      </c>
      <c r="H6984" s="19" t="str">
        <f t="shared" si="124"/>
        <v>Centerville Bridge Toward Va Beach Non-Summer Thursday 20</v>
      </c>
      <c r="I6984" s="11">
        <f>+Centerville!F52</f>
        <v>158.8288646448438</v>
      </c>
    </row>
    <row r="6985" spans="1:9" x14ac:dyDescent="0.25">
      <c r="A6985" t="s">
        <v>70</v>
      </c>
      <c r="B6985" t="s">
        <v>56</v>
      </c>
      <c r="C6985" t="s">
        <v>81</v>
      </c>
      <c r="D6985" t="s">
        <v>12</v>
      </c>
      <c r="E6985" t="s">
        <v>4</v>
      </c>
      <c r="F6985" s="19">
        <v>0.875</v>
      </c>
      <c r="G6985" s="25">
        <v>21</v>
      </c>
      <c r="H6985" s="19" t="str">
        <f t="shared" si="124"/>
        <v>Centerville Bridge Toward Va Beach Non-Summer Thursday 21</v>
      </c>
      <c r="I6985" s="14">
        <f>+Centerville!F53</f>
        <v>130.11527786247026</v>
      </c>
    </row>
    <row r="6986" spans="1:9" x14ac:dyDescent="0.25">
      <c r="A6986" t="s">
        <v>70</v>
      </c>
      <c r="B6986" t="s">
        <v>56</v>
      </c>
      <c r="C6986" t="s">
        <v>81</v>
      </c>
      <c r="D6986" t="s">
        <v>12</v>
      </c>
      <c r="E6986" t="s">
        <v>4</v>
      </c>
      <c r="F6986" s="19">
        <v>0.91666666666666696</v>
      </c>
      <c r="G6986" s="25">
        <v>22</v>
      </c>
      <c r="H6986" s="19" t="str">
        <f t="shared" si="124"/>
        <v>Centerville Bridge Toward Va Beach Non-Summer Thursday 22</v>
      </c>
      <c r="I6986" s="11">
        <f>+Centerville!F54</f>
        <v>80.715849268389206</v>
      </c>
    </row>
    <row r="6987" spans="1:9" ht="15.75" thickBot="1" x14ac:dyDescent="0.3">
      <c r="A6987" t="s">
        <v>70</v>
      </c>
      <c r="B6987" t="s">
        <v>56</v>
      </c>
      <c r="C6987" t="s">
        <v>81</v>
      </c>
      <c r="D6987" t="s">
        <v>12</v>
      </c>
      <c r="E6987" t="s">
        <v>4</v>
      </c>
      <c r="F6987" s="19">
        <v>0.95833333333333304</v>
      </c>
      <c r="G6987" s="25">
        <v>23</v>
      </c>
      <c r="H6987" s="19" t="str">
        <f t="shared" si="124"/>
        <v>Centerville Bridge Toward Va Beach Non-Summer Thursday 23</v>
      </c>
      <c r="I6987" s="16">
        <f>+Centerville!F55</f>
        <v>50.185814828215022</v>
      </c>
    </row>
    <row r="6988" spans="1:9" x14ac:dyDescent="0.25">
      <c r="A6988" t="s">
        <v>70</v>
      </c>
      <c r="B6988" t="s">
        <v>56</v>
      </c>
      <c r="C6988" t="s">
        <v>81</v>
      </c>
      <c r="D6988" t="s">
        <v>12</v>
      </c>
      <c r="E6988" t="s">
        <v>5</v>
      </c>
      <c r="F6988" s="19">
        <v>0</v>
      </c>
      <c r="G6988" s="25">
        <v>0</v>
      </c>
      <c r="H6988" s="19" t="str">
        <f t="shared" si="124"/>
        <v>Centerville Bridge Toward Va Beach Non-Summer Friday 0</v>
      </c>
      <c r="I6988" s="11">
        <f>+Centerville!G32</f>
        <v>23.693387424217686</v>
      </c>
    </row>
    <row r="6989" spans="1:9" x14ac:dyDescent="0.25">
      <c r="A6989" t="s">
        <v>70</v>
      </c>
      <c r="B6989" t="s">
        <v>56</v>
      </c>
      <c r="C6989" t="s">
        <v>81</v>
      </c>
      <c r="D6989" t="s">
        <v>12</v>
      </c>
      <c r="E6989" t="s">
        <v>5</v>
      </c>
      <c r="F6989" s="19">
        <v>4.1666666666666664E-2</v>
      </c>
      <c r="G6989" s="25">
        <v>1</v>
      </c>
      <c r="H6989" s="19" t="str">
        <f t="shared" si="124"/>
        <v>Centerville Bridge Toward Va Beach Non-Summer Friday 1</v>
      </c>
      <c r="I6989" s="14">
        <f>+Centerville!G33</f>
        <v>11.988430421111502</v>
      </c>
    </row>
    <row r="6990" spans="1:9" x14ac:dyDescent="0.25">
      <c r="A6990" t="s">
        <v>70</v>
      </c>
      <c r="B6990" t="s">
        <v>56</v>
      </c>
      <c r="C6990" t="s">
        <v>81</v>
      </c>
      <c r="D6990" t="s">
        <v>12</v>
      </c>
      <c r="E6990" t="s">
        <v>5</v>
      </c>
      <c r="F6990" s="19">
        <v>8.3333333333333329E-2</v>
      </c>
      <c r="G6990" s="25">
        <v>2</v>
      </c>
      <c r="H6990" s="19" t="str">
        <f t="shared" si="124"/>
        <v>Centerville Bridge Toward Va Beach Non-Summer Friday 2</v>
      </c>
      <c r="I6990" s="11">
        <f>+Centerville!G34</f>
        <v>17.698334106437766</v>
      </c>
    </row>
    <row r="6991" spans="1:9" x14ac:dyDescent="0.25">
      <c r="A6991" t="s">
        <v>70</v>
      </c>
      <c r="B6991" t="s">
        <v>56</v>
      </c>
      <c r="C6991" t="s">
        <v>81</v>
      </c>
      <c r="D6991" t="s">
        <v>12</v>
      </c>
      <c r="E6991" t="s">
        <v>5</v>
      </c>
      <c r="F6991" s="19">
        <v>0.125</v>
      </c>
      <c r="G6991" s="25">
        <v>3</v>
      </c>
      <c r="H6991" s="19" t="str">
        <f t="shared" si="124"/>
        <v>Centerville Bridge Toward Va Beach Non-Summer Friday 3</v>
      </c>
      <c r="I6991" s="14">
        <f>+Centerville!G35</f>
        <v>8.0932412371621609</v>
      </c>
    </row>
    <row r="6992" spans="1:9" x14ac:dyDescent="0.25">
      <c r="A6992" t="s">
        <v>70</v>
      </c>
      <c r="B6992" t="s">
        <v>56</v>
      </c>
      <c r="C6992" t="s">
        <v>81</v>
      </c>
      <c r="D6992" t="s">
        <v>12</v>
      </c>
      <c r="E6992" t="s">
        <v>5</v>
      </c>
      <c r="F6992" s="19">
        <v>0.16666666666666699</v>
      </c>
      <c r="G6992" s="25">
        <v>4</v>
      </c>
      <c r="H6992" s="19" t="str">
        <f t="shared" si="124"/>
        <v>Centerville Bridge Toward Va Beach Non-Summer Friday 4</v>
      </c>
      <c r="I6992" s="11">
        <f>+Centerville!G36</f>
        <v>30.797705212110255</v>
      </c>
    </row>
    <row r="6993" spans="1:9" x14ac:dyDescent="0.25">
      <c r="A6993" t="s">
        <v>70</v>
      </c>
      <c r="B6993" t="s">
        <v>56</v>
      </c>
      <c r="C6993" t="s">
        <v>81</v>
      </c>
      <c r="D6993" t="s">
        <v>12</v>
      </c>
      <c r="E6993" t="s">
        <v>5</v>
      </c>
      <c r="F6993" s="19">
        <v>0.20833333333333301</v>
      </c>
      <c r="G6993" s="25">
        <v>5</v>
      </c>
      <c r="H6993" s="19" t="str">
        <f t="shared" si="124"/>
        <v>Centerville Bridge Toward Va Beach Non-Summer Friday 5</v>
      </c>
      <c r="I6993" s="14">
        <f>+Centerville!G37</f>
        <v>133.6006114498399</v>
      </c>
    </row>
    <row r="6994" spans="1:9" x14ac:dyDescent="0.25">
      <c r="A6994" t="s">
        <v>70</v>
      </c>
      <c r="B6994" t="s">
        <v>56</v>
      </c>
      <c r="C6994" t="s">
        <v>81</v>
      </c>
      <c r="D6994" t="s">
        <v>12</v>
      </c>
      <c r="E6994" t="s">
        <v>5</v>
      </c>
      <c r="F6994" s="19">
        <v>0.25</v>
      </c>
      <c r="G6994" s="25">
        <v>6</v>
      </c>
      <c r="H6994" s="19" t="str">
        <f t="shared" si="124"/>
        <v>Centerville Bridge Toward Va Beach Non-Summer Friday 6</v>
      </c>
      <c r="I6994" s="11">
        <f>+Centerville!G38</f>
        <v>416.94979125822755</v>
      </c>
    </row>
    <row r="6995" spans="1:9" x14ac:dyDescent="0.25">
      <c r="A6995" t="s">
        <v>70</v>
      </c>
      <c r="B6995" t="s">
        <v>56</v>
      </c>
      <c r="C6995" t="s">
        <v>81</v>
      </c>
      <c r="D6995" t="s">
        <v>12</v>
      </c>
      <c r="E6995" t="s">
        <v>5</v>
      </c>
      <c r="F6995" s="19">
        <v>0.29166666666666702</v>
      </c>
      <c r="G6995" s="25">
        <v>7</v>
      </c>
      <c r="H6995" s="19" t="str">
        <f t="shared" si="124"/>
        <v>Centerville Bridge Toward Va Beach Non-Summer Friday 7</v>
      </c>
      <c r="I6995" s="14">
        <f>+Centerville!G39</f>
        <v>737.30842024548883</v>
      </c>
    </row>
    <row r="6996" spans="1:9" x14ac:dyDescent="0.25">
      <c r="A6996" t="s">
        <v>70</v>
      </c>
      <c r="B6996" t="s">
        <v>56</v>
      </c>
      <c r="C6996" t="s">
        <v>81</v>
      </c>
      <c r="D6996" t="s">
        <v>12</v>
      </c>
      <c r="E6996" t="s">
        <v>5</v>
      </c>
      <c r="F6996" s="19">
        <v>0.33333333333333298</v>
      </c>
      <c r="G6996" s="25">
        <v>8</v>
      </c>
      <c r="H6996" s="19" t="str">
        <f t="shared" si="124"/>
        <v>Centerville Bridge Toward Va Beach Non-Summer Friday 8</v>
      </c>
      <c r="I6996" s="11">
        <f>+Centerville!G40</f>
        <v>592.17942751520536</v>
      </c>
    </row>
    <row r="6997" spans="1:9" x14ac:dyDescent="0.25">
      <c r="A6997" t="s">
        <v>70</v>
      </c>
      <c r="B6997" t="s">
        <v>56</v>
      </c>
      <c r="C6997" t="s">
        <v>81</v>
      </c>
      <c r="D6997" t="s">
        <v>12</v>
      </c>
      <c r="E6997" t="s">
        <v>5</v>
      </c>
      <c r="F6997" s="19">
        <v>0.375</v>
      </c>
      <c r="G6997" s="25">
        <v>9</v>
      </c>
      <c r="H6997" s="19" t="str">
        <f t="shared" si="124"/>
        <v>Centerville Bridge Toward Va Beach Non-Summer Friday 9</v>
      </c>
      <c r="I6997" s="14">
        <f>+Centerville!G41</f>
        <v>367.45280397457441</v>
      </c>
    </row>
    <row r="6998" spans="1:9" x14ac:dyDescent="0.25">
      <c r="A6998" t="s">
        <v>70</v>
      </c>
      <c r="B6998" t="s">
        <v>56</v>
      </c>
      <c r="C6998" t="s">
        <v>81</v>
      </c>
      <c r="D6998" t="s">
        <v>12</v>
      </c>
      <c r="E6998" t="s">
        <v>5</v>
      </c>
      <c r="F6998" s="19">
        <v>0.41666666666666702</v>
      </c>
      <c r="G6998" s="25">
        <v>10</v>
      </c>
      <c r="H6998" s="19" t="str">
        <f t="shared" si="124"/>
        <v>Centerville Bridge Toward Va Beach Non-Summer Friday 10</v>
      </c>
      <c r="I6998" s="11">
        <f>+Centerville!G42</f>
        <v>306.03233392703703</v>
      </c>
    </row>
    <row r="6999" spans="1:9" x14ac:dyDescent="0.25">
      <c r="A6999" t="s">
        <v>70</v>
      </c>
      <c r="B6999" t="s">
        <v>56</v>
      </c>
      <c r="C6999" t="s">
        <v>81</v>
      </c>
      <c r="D6999" t="s">
        <v>12</v>
      </c>
      <c r="E6999" t="s">
        <v>5</v>
      </c>
      <c r="F6999" s="19">
        <v>0.45833333333333298</v>
      </c>
      <c r="G6999" s="25">
        <v>11</v>
      </c>
      <c r="H6999" s="19" t="str">
        <f t="shared" si="124"/>
        <v>Centerville Bridge Toward Va Beach Non-Summer Friday 11</v>
      </c>
      <c r="I6999" s="14">
        <f>+Centerville!G43</f>
        <v>336.78639359818908</v>
      </c>
    </row>
    <row r="7000" spans="1:9" x14ac:dyDescent="0.25">
      <c r="A7000" t="s">
        <v>70</v>
      </c>
      <c r="B7000" t="s">
        <v>56</v>
      </c>
      <c r="C7000" t="s">
        <v>81</v>
      </c>
      <c r="D7000" t="s">
        <v>12</v>
      </c>
      <c r="E7000" t="s">
        <v>5</v>
      </c>
      <c r="F7000" s="19">
        <v>0.5</v>
      </c>
      <c r="G7000" s="25">
        <v>12</v>
      </c>
      <c r="H7000" s="19" t="str">
        <f t="shared" si="124"/>
        <v>Centerville Bridge Toward Va Beach Non-Summer Friday 12</v>
      </c>
      <c r="I7000" s="11">
        <f>+Centerville!G44</f>
        <v>373.47250548391048</v>
      </c>
    </row>
    <row r="7001" spans="1:9" x14ac:dyDescent="0.25">
      <c r="A7001" t="s">
        <v>70</v>
      </c>
      <c r="B7001" t="s">
        <v>56</v>
      </c>
      <c r="C7001" t="s">
        <v>81</v>
      </c>
      <c r="D7001" t="s">
        <v>12</v>
      </c>
      <c r="E7001" t="s">
        <v>5</v>
      </c>
      <c r="F7001" s="19">
        <v>0.54166666666666696</v>
      </c>
      <c r="G7001" s="25">
        <v>13</v>
      </c>
      <c r="H7001" s="19" t="str">
        <f t="shared" si="124"/>
        <v>Centerville Bridge Toward Va Beach Non-Summer Friday 13</v>
      </c>
      <c r="I7001" s="14">
        <f>+Centerville!G45</f>
        <v>377.0156937602394</v>
      </c>
    </row>
    <row r="7002" spans="1:9" x14ac:dyDescent="0.25">
      <c r="A7002" t="s">
        <v>70</v>
      </c>
      <c r="B7002" t="s">
        <v>56</v>
      </c>
      <c r="C7002" t="s">
        <v>81</v>
      </c>
      <c r="D7002" t="s">
        <v>12</v>
      </c>
      <c r="E7002" t="s">
        <v>5</v>
      </c>
      <c r="F7002" s="19">
        <v>0.58333333333333304</v>
      </c>
      <c r="G7002" s="25">
        <v>14</v>
      </c>
      <c r="H7002" s="19" t="str">
        <f t="shared" si="124"/>
        <v>Centerville Bridge Toward Va Beach Non-Summer Friday 14</v>
      </c>
      <c r="I7002" s="11">
        <f>+Centerville!G46</f>
        <v>385.01193481136539</v>
      </c>
    </row>
    <row r="7003" spans="1:9" x14ac:dyDescent="0.25">
      <c r="A7003" t="s">
        <v>70</v>
      </c>
      <c r="B7003" t="s">
        <v>56</v>
      </c>
      <c r="C7003" t="s">
        <v>81</v>
      </c>
      <c r="D7003" t="s">
        <v>12</v>
      </c>
      <c r="E7003" t="s">
        <v>5</v>
      </c>
      <c r="F7003" s="19">
        <v>0.625</v>
      </c>
      <c r="G7003" s="25">
        <v>15</v>
      </c>
      <c r="H7003" s="19" t="str">
        <f t="shared" si="124"/>
        <v>Centerville Bridge Toward Va Beach Non-Summer Friday 15</v>
      </c>
      <c r="I7003" s="14">
        <f>+Centerville!G47</f>
        <v>394.32052616612555</v>
      </c>
    </row>
    <row r="7004" spans="1:9" x14ac:dyDescent="0.25">
      <c r="A7004" t="s">
        <v>70</v>
      </c>
      <c r="B7004" t="s">
        <v>56</v>
      </c>
      <c r="C7004" t="s">
        <v>81</v>
      </c>
      <c r="D7004" t="s">
        <v>12</v>
      </c>
      <c r="E7004" t="s">
        <v>5</v>
      </c>
      <c r="F7004" s="19">
        <v>0.66666666666666696</v>
      </c>
      <c r="G7004" s="25">
        <v>16</v>
      </c>
      <c r="H7004" s="19" t="str">
        <f t="shared" si="124"/>
        <v>Centerville Bridge Toward Va Beach Non-Summer Friday 16</v>
      </c>
      <c r="I7004" s="11">
        <f>+Centerville!G48</f>
        <v>441.20651287110832</v>
      </c>
    </row>
    <row r="7005" spans="1:9" x14ac:dyDescent="0.25">
      <c r="A7005" t="s">
        <v>70</v>
      </c>
      <c r="B7005" t="s">
        <v>56</v>
      </c>
      <c r="C7005" t="s">
        <v>81</v>
      </c>
      <c r="D7005" t="s">
        <v>12</v>
      </c>
      <c r="E7005" t="s">
        <v>5</v>
      </c>
      <c r="F7005" s="19">
        <v>0.70833333333333304</v>
      </c>
      <c r="G7005" s="25">
        <v>17</v>
      </c>
      <c r="H7005" s="19" t="str">
        <f t="shared" si="124"/>
        <v>Centerville Bridge Toward Va Beach Non-Summer Friday 17</v>
      </c>
      <c r="I7005" s="14">
        <f>+Centerville!G49</f>
        <v>374.08281244877071</v>
      </c>
    </row>
    <row r="7006" spans="1:9" x14ac:dyDescent="0.25">
      <c r="A7006" t="s">
        <v>70</v>
      </c>
      <c r="B7006" t="s">
        <v>56</v>
      </c>
      <c r="C7006" t="s">
        <v>81</v>
      </c>
      <c r="D7006" t="s">
        <v>12</v>
      </c>
      <c r="E7006" t="s">
        <v>5</v>
      </c>
      <c r="F7006" s="19">
        <v>0.75</v>
      </c>
      <c r="G7006" s="25">
        <v>18</v>
      </c>
      <c r="H7006" s="19" t="str">
        <f t="shared" si="124"/>
        <v>Centerville Bridge Toward Va Beach Non-Summer Friday 18</v>
      </c>
      <c r="I7006" s="11">
        <f>+Centerville!G50</f>
        <v>316.09471151704918</v>
      </c>
    </row>
    <row r="7007" spans="1:9" x14ac:dyDescent="0.25">
      <c r="A7007" t="s">
        <v>70</v>
      </c>
      <c r="B7007" t="s">
        <v>56</v>
      </c>
      <c r="C7007" t="s">
        <v>81</v>
      </c>
      <c r="D7007" t="s">
        <v>12</v>
      </c>
      <c r="E7007" t="s">
        <v>5</v>
      </c>
      <c r="F7007" s="19">
        <v>0.79166666666666696</v>
      </c>
      <c r="G7007" s="25">
        <v>19</v>
      </c>
      <c r="H7007" s="19" t="str">
        <f t="shared" si="124"/>
        <v>Centerville Bridge Toward Va Beach Non-Summer Friday 19</v>
      </c>
      <c r="I7007" s="14">
        <f>+Centerville!G51</f>
        <v>243.39854262127665</v>
      </c>
    </row>
    <row r="7008" spans="1:9" x14ac:dyDescent="0.25">
      <c r="A7008" t="s">
        <v>70</v>
      </c>
      <c r="B7008" t="s">
        <v>56</v>
      </c>
      <c r="C7008" t="s">
        <v>81</v>
      </c>
      <c r="D7008" t="s">
        <v>12</v>
      </c>
      <c r="E7008" t="s">
        <v>5</v>
      </c>
      <c r="F7008" s="19">
        <v>0.83333333333333304</v>
      </c>
      <c r="G7008" s="25">
        <v>20</v>
      </c>
      <c r="H7008" s="19" t="str">
        <f t="shared" si="124"/>
        <v>Centerville Bridge Toward Va Beach Non-Summer Friday 20</v>
      </c>
      <c r="I7008" s="11">
        <f>+Centerville!G52</f>
        <v>158.32685267295395</v>
      </c>
    </row>
    <row r="7009" spans="1:9" x14ac:dyDescent="0.25">
      <c r="A7009" t="s">
        <v>70</v>
      </c>
      <c r="B7009" t="s">
        <v>56</v>
      </c>
      <c r="C7009" t="s">
        <v>81</v>
      </c>
      <c r="D7009" t="s">
        <v>12</v>
      </c>
      <c r="E7009" t="s">
        <v>5</v>
      </c>
      <c r="F7009" s="19">
        <v>0.875</v>
      </c>
      <c r="G7009" s="25">
        <v>21</v>
      </c>
      <c r="H7009" s="19" t="str">
        <f t="shared" si="124"/>
        <v>Centerville Bridge Toward Va Beach Non-Summer Friday 21</v>
      </c>
      <c r="I7009" s="14">
        <f>+Centerville!G53</f>
        <v>121.27634154056963</v>
      </c>
    </row>
    <row r="7010" spans="1:9" x14ac:dyDescent="0.25">
      <c r="A7010" t="s">
        <v>70</v>
      </c>
      <c r="B7010" t="s">
        <v>56</v>
      </c>
      <c r="C7010" t="s">
        <v>81</v>
      </c>
      <c r="D7010" t="s">
        <v>12</v>
      </c>
      <c r="E7010" t="s">
        <v>5</v>
      </c>
      <c r="F7010" s="19">
        <v>0.91666666666666696</v>
      </c>
      <c r="G7010" s="25">
        <v>22</v>
      </c>
      <c r="H7010" s="19" t="str">
        <f t="shared" si="124"/>
        <v>Centerville Bridge Toward Va Beach Non-Summer Friday 22</v>
      </c>
      <c r="I7010" s="11">
        <f>+Centerville!G54</f>
        <v>91.582197505282423</v>
      </c>
    </row>
    <row r="7011" spans="1:9" ht="15.75" thickBot="1" x14ac:dyDescent="0.3">
      <c r="A7011" t="s">
        <v>70</v>
      </c>
      <c r="B7011" t="s">
        <v>56</v>
      </c>
      <c r="C7011" t="s">
        <v>81</v>
      </c>
      <c r="D7011" t="s">
        <v>12</v>
      </c>
      <c r="E7011" t="s">
        <v>5</v>
      </c>
      <c r="F7011" s="19">
        <v>0.95833333333333304</v>
      </c>
      <c r="G7011" s="25">
        <v>23</v>
      </c>
      <c r="H7011" s="19" t="str">
        <f t="shared" si="124"/>
        <v>Centerville Bridge Toward Va Beach Non-Summer Friday 23</v>
      </c>
      <c r="I7011" s="16">
        <f>+Centerville!G55</f>
        <v>69.005936885512781</v>
      </c>
    </row>
    <row r="7012" spans="1:9" x14ac:dyDescent="0.25">
      <c r="A7012" t="s">
        <v>70</v>
      </c>
      <c r="B7012" t="s">
        <v>56</v>
      </c>
      <c r="C7012" t="s">
        <v>81</v>
      </c>
      <c r="D7012" t="s">
        <v>12</v>
      </c>
      <c r="E7012" t="s">
        <v>6</v>
      </c>
      <c r="F7012" s="19">
        <v>0</v>
      </c>
      <c r="G7012" s="25">
        <v>0</v>
      </c>
      <c r="H7012" s="19" t="str">
        <f t="shared" si="124"/>
        <v>Centerville Bridge Toward Va Beach Non-Summer Saturday 0</v>
      </c>
      <c r="I7012" s="11">
        <f>+Centerville!H32</f>
        <v>38.542282727053056</v>
      </c>
    </row>
    <row r="7013" spans="1:9" x14ac:dyDescent="0.25">
      <c r="A7013" t="s">
        <v>70</v>
      </c>
      <c r="B7013" t="s">
        <v>56</v>
      </c>
      <c r="C7013" t="s">
        <v>81</v>
      </c>
      <c r="D7013" t="s">
        <v>12</v>
      </c>
      <c r="E7013" t="s">
        <v>6</v>
      </c>
      <c r="F7013" s="19">
        <v>4.1666666666666664E-2</v>
      </c>
      <c r="G7013" s="25">
        <v>1</v>
      </c>
      <c r="H7013" s="19" t="str">
        <f t="shared" si="124"/>
        <v>Centerville Bridge Toward Va Beach Non-Summer Saturday 1</v>
      </c>
      <c r="I7013" s="14">
        <f>+Centerville!H33</f>
        <v>15.066612777574278</v>
      </c>
    </row>
    <row r="7014" spans="1:9" x14ac:dyDescent="0.25">
      <c r="A7014" t="s">
        <v>70</v>
      </c>
      <c r="B7014" t="s">
        <v>56</v>
      </c>
      <c r="C7014" t="s">
        <v>81</v>
      </c>
      <c r="D7014" t="s">
        <v>12</v>
      </c>
      <c r="E7014" t="s">
        <v>6</v>
      </c>
      <c r="F7014" s="19">
        <v>8.3333333333333329E-2</v>
      </c>
      <c r="G7014" s="25">
        <v>2</v>
      </c>
      <c r="H7014" s="19" t="str">
        <f t="shared" si="124"/>
        <v>Centerville Bridge Toward Va Beach Non-Summer Saturday 2</v>
      </c>
      <c r="I7014" s="11">
        <f>+Centerville!H34</f>
        <v>29.69241501445493</v>
      </c>
    </row>
    <row r="7015" spans="1:9" x14ac:dyDescent="0.25">
      <c r="A7015" t="s">
        <v>70</v>
      </c>
      <c r="B7015" t="s">
        <v>56</v>
      </c>
      <c r="C7015" t="s">
        <v>81</v>
      </c>
      <c r="D7015" t="s">
        <v>12</v>
      </c>
      <c r="E7015" t="s">
        <v>6</v>
      </c>
      <c r="F7015" s="19">
        <v>0.125</v>
      </c>
      <c r="G7015" s="25">
        <v>3</v>
      </c>
      <c r="H7015" s="19" t="str">
        <f t="shared" si="124"/>
        <v>Centerville Bridge Toward Va Beach Non-Summer Saturday 3</v>
      </c>
      <c r="I7015" s="14">
        <f>+Centerville!H35</f>
        <v>9.437209782</v>
      </c>
    </row>
    <row r="7016" spans="1:9" x14ac:dyDescent="0.25">
      <c r="A7016" t="s">
        <v>70</v>
      </c>
      <c r="B7016" t="s">
        <v>56</v>
      </c>
      <c r="C7016" t="s">
        <v>81</v>
      </c>
      <c r="D7016" t="s">
        <v>12</v>
      </c>
      <c r="E7016" t="s">
        <v>6</v>
      </c>
      <c r="F7016" s="19">
        <v>0.16666666666666699</v>
      </c>
      <c r="G7016" s="25">
        <v>4</v>
      </c>
      <c r="H7016" s="19" t="str">
        <f t="shared" si="124"/>
        <v>Centerville Bridge Toward Va Beach Non-Summer Saturday 4</v>
      </c>
      <c r="I7016" s="11">
        <f>+Centerville!H36</f>
        <v>25.457499346085861</v>
      </c>
    </row>
    <row r="7017" spans="1:9" x14ac:dyDescent="0.25">
      <c r="A7017" t="s">
        <v>70</v>
      </c>
      <c r="B7017" t="s">
        <v>56</v>
      </c>
      <c r="C7017" t="s">
        <v>81</v>
      </c>
      <c r="D7017" t="s">
        <v>12</v>
      </c>
      <c r="E7017" t="s">
        <v>6</v>
      </c>
      <c r="F7017" s="19">
        <v>0.20833333333333301</v>
      </c>
      <c r="G7017" s="25">
        <v>5</v>
      </c>
      <c r="H7017" s="19" t="str">
        <f t="shared" si="124"/>
        <v>Centerville Bridge Toward Va Beach Non-Summer Saturday 5</v>
      </c>
      <c r="I7017" s="14">
        <f>+Centerville!H37</f>
        <v>48.435559903940238</v>
      </c>
    </row>
    <row r="7018" spans="1:9" x14ac:dyDescent="0.25">
      <c r="A7018" t="s">
        <v>70</v>
      </c>
      <c r="B7018" t="s">
        <v>56</v>
      </c>
      <c r="C7018" t="s">
        <v>81</v>
      </c>
      <c r="D7018" t="s">
        <v>12</v>
      </c>
      <c r="E7018" t="s">
        <v>6</v>
      </c>
      <c r="F7018" s="19">
        <v>0.25</v>
      </c>
      <c r="G7018" s="25">
        <v>6</v>
      </c>
      <c r="H7018" s="19" t="str">
        <f t="shared" si="124"/>
        <v>Centerville Bridge Toward Va Beach Non-Summer Saturday 6</v>
      </c>
      <c r="I7018" s="11">
        <f>+Centerville!H38</f>
        <v>115.49776396415794</v>
      </c>
    </row>
    <row r="7019" spans="1:9" x14ac:dyDescent="0.25">
      <c r="A7019" t="s">
        <v>70</v>
      </c>
      <c r="B7019" t="s">
        <v>56</v>
      </c>
      <c r="C7019" t="s">
        <v>81</v>
      </c>
      <c r="D7019" t="s">
        <v>12</v>
      </c>
      <c r="E7019" t="s">
        <v>6</v>
      </c>
      <c r="F7019" s="19">
        <v>0.29166666666666702</v>
      </c>
      <c r="G7019" s="25">
        <v>7</v>
      </c>
      <c r="H7019" s="19" t="str">
        <f t="shared" si="124"/>
        <v>Centerville Bridge Toward Va Beach Non-Summer Saturday 7</v>
      </c>
      <c r="I7019" s="14">
        <f>+Centerville!H39</f>
        <v>192.1800134398058</v>
      </c>
    </row>
    <row r="7020" spans="1:9" x14ac:dyDescent="0.25">
      <c r="A7020" t="s">
        <v>70</v>
      </c>
      <c r="B7020" t="s">
        <v>56</v>
      </c>
      <c r="C7020" t="s">
        <v>81</v>
      </c>
      <c r="D7020" t="s">
        <v>12</v>
      </c>
      <c r="E7020" t="s">
        <v>6</v>
      </c>
      <c r="F7020" s="19">
        <v>0.33333333333333298</v>
      </c>
      <c r="G7020" s="25">
        <v>8</v>
      </c>
      <c r="H7020" s="19" t="str">
        <f t="shared" si="124"/>
        <v>Centerville Bridge Toward Va Beach Non-Summer Saturday 8</v>
      </c>
      <c r="I7020" s="11">
        <f>+Centerville!H40</f>
        <v>200.75043423680049</v>
      </c>
    </row>
    <row r="7021" spans="1:9" x14ac:dyDescent="0.25">
      <c r="A7021" t="s">
        <v>70</v>
      </c>
      <c r="B7021" t="s">
        <v>56</v>
      </c>
      <c r="C7021" t="s">
        <v>81</v>
      </c>
      <c r="D7021" t="s">
        <v>12</v>
      </c>
      <c r="E7021" t="s">
        <v>6</v>
      </c>
      <c r="F7021" s="19">
        <v>0.375</v>
      </c>
      <c r="G7021" s="25">
        <v>9</v>
      </c>
      <c r="H7021" s="19" t="str">
        <f t="shared" si="124"/>
        <v>Centerville Bridge Toward Va Beach Non-Summer Saturday 9</v>
      </c>
      <c r="I7021" s="14">
        <f>+Centerville!H41</f>
        <v>312.60003881146463</v>
      </c>
    </row>
    <row r="7022" spans="1:9" x14ac:dyDescent="0.25">
      <c r="A7022" t="s">
        <v>70</v>
      </c>
      <c r="B7022" t="s">
        <v>56</v>
      </c>
      <c r="C7022" t="s">
        <v>81</v>
      </c>
      <c r="D7022" t="s">
        <v>12</v>
      </c>
      <c r="E7022" t="s">
        <v>6</v>
      </c>
      <c r="F7022" s="19">
        <v>0.41666666666666702</v>
      </c>
      <c r="G7022" s="25">
        <v>10</v>
      </c>
      <c r="H7022" s="19" t="str">
        <f t="shared" si="124"/>
        <v>Centerville Bridge Toward Va Beach Non-Summer Saturday 10</v>
      </c>
      <c r="I7022" s="11">
        <f>+Centerville!H42</f>
        <v>343.42969856112745</v>
      </c>
    </row>
    <row r="7023" spans="1:9" x14ac:dyDescent="0.25">
      <c r="A7023" t="s">
        <v>70</v>
      </c>
      <c r="B7023" t="s">
        <v>56</v>
      </c>
      <c r="C7023" t="s">
        <v>81</v>
      </c>
      <c r="D7023" t="s">
        <v>12</v>
      </c>
      <c r="E7023" t="s">
        <v>6</v>
      </c>
      <c r="F7023" s="19">
        <v>0.45833333333333298</v>
      </c>
      <c r="G7023" s="25">
        <v>11</v>
      </c>
      <c r="H7023" s="19" t="str">
        <f t="shared" si="124"/>
        <v>Centerville Bridge Toward Va Beach Non-Summer Saturday 11</v>
      </c>
      <c r="I7023" s="14">
        <f>+Centerville!H43</f>
        <v>427.21536938181174</v>
      </c>
    </row>
    <row r="7024" spans="1:9" x14ac:dyDescent="0.25">
      <c r="A7024" t="s">
        <v>70</v>
      </c>
      <c r="B7024" t="s">
        <v>56</v>
      </c>
      <c r="C7024" t="s">
        <v>81</v>
      </c>
      <c r="D7024" t="s">
        <v>12</v>
      </c>
      <c r="E7024" t="s">
        <v>6</v>
      </c>
      <c r="F7024" s="19">
        <v>0.5</v>
      </c>
      <c r="G7024" s="25">
        <v>12</v>
      </c>
      <c r="H7024" s="19" t="str">
        <f t="shared" si="124"/>
        <v>Centerville Bridge Toward Va Beach Non-Summer Saturday 12</v>
      </c>
      <c r="I7024" s="11">
        <f>+Centerville!H44</f>
        <v>506.78790521142571</v>
      </c>
    </row>
    <row r="7025" spans="1:9" x14ac:dyDescent="0.25">
      <c r="A7025" t="s">
        <v>70</v>
      </c>
      <c r="B7025" t="s">
        <v>56</v>
      </c>
      <c r="C7025" t="s">
        <v>81</v>
      </c>
      <c r="D7025" t="s">
        <v>12</v>
      </c>
      <c r="E7025" t="s">
        <v>6</v>
      </c>
      <c r="F7025" s="19">
        <v>0.54166666666666696</v>
      </c>
      <c r="G7025" s="25">
        <v>13</v>
      </c>
      <c r="H7025" s="19" t="str">
        <f t="shared" si="124"/>
        <v>Centerville Bridge Toward Va Beach Non-Summer Saturday 13</v>
      </c>
      <c r="I7025" s="14">
        <f>+Centerville!H45</f>
        <v>487.46694502441989</v>
      </c>
    </row>
    <row r="7026" spans="1:9" x14ac:dyDescent="0.25">
      <c r="A7026" t="s">
        <v>70</v>
      </c>
      <c r="B7026" t="s">
        <v>56</v>
      </c>
      <c r="C7026" t="s">
        <v>81</v>
      </c>
      <c r="D7026" t="s">
        <v>12</v>
      </c>
      <c r="E7026" t="s">
        <v>6</v>
      </c>
      <c r="F7026" s="19">
        <v>0.58333333333333304</v>
      </c>
      <c r="G7026" s="25">
        <v>14</v>
      </c>
      <c r="H7026" s="19" t="str">
        <f t="shared" si="124"/>
        <v>Centerville Bridge Toward Va Beach Non-Summer Saturday 14</v>
      </c>
      <c r="I7026" s="11">
        <f>+Centerville!H46</f>
        <v>446.26955994840637</v>
      </c>
    </row>
    <row r="7027" spans="1:9" x14ac:dyDescent="0.25">
      <c r="A7027" t="s">
        <v>70</v>
      </c>
      <c r="B7027" t="s">
        <v>56</v>
      </c>
      <c r="C7027" t="s">
        <v>81</v>
      </c>
      <c r="D7027" t="s">
        <v>12</v>
      </c>
      <c r="E7027" t="s">
        <v>6</v>
      </c>
      <c r="F7027" s="19">
        <v>0.625</v>
      </c>
      <c r="G7027" s="25">
        <v>15</v>
      </c>
      <c r="H7027" s="19" t="str">
        <f t="shared" si="124"/>
        <v>Centerville Bridge Toward Va Beach Non-Summer Saturday 15</v>
      </c>
      <c r="I7027" s="14">
        <f>+Centerville!H47</f>
        <v>380.42955905437447</v>
      </c>
    </row>
    <row r="7028" spans="1:9" x14ac:dyDescent="0.25">
      <c r="A7028" t="s">
        <v>70</v>
      </c>
      <c r="B7028" t="s">
        <v>56</v>
      </c>
      <c r="C7028" t="s">
        <v>81</v>
      </c>
      <c r="D7028" t="s">
        <v>12</v>
      </c>
      <c r="E7028" t="s">
        <v>6</v>
      </c>
      <c r="F7028" s="19">
        <v>0.66666666666666696</v>
      </c>
      <c r="G7028" s="25">
        <v>16</v>
      </c>
      <c r="H7028" s="19" t="str">
        <f t="shared" si="124"/>
        <v>Centerville Bridge Toward Va Beach Non-Summer Saturday 16</v>
      </c>
      <c r="I7028" s="11">
        <f>+Centerville!H48</f>
        <v>327.71109491156841</v>
      </c>
    </row>
    <row r="7029" spans="1:9" x14ac:dyDescent="0.25">
      <c r="A7029" t="s">
        <v>70</v>
      </c>
      <c r="B7029" t="s">
        <v>56</v>
      </c>
      <c r="C7029" t="s">
        <v>81</v>
      </c>
      <c r="D7029" t="s">
        <v>12</v>
      </c>
      <c r="E7029" t="s">
        <v>6</v>
      </c>
      <c r="F7029" s="19">
        <v>0.70833333333333304</v>
      </c>
      <c r="G7029" s="25">
        <v>17</v>
      </c>
      <c r="H7029" s="19" t="str">
        <f t="shared" si="124"/>
        <v>Centerville Bridge Toward Va Beach Non-Summer Saturday 17</v>
      </c>
      <c r="I7029" s="14">
        <f>+Centerville!H49</f>
        <v>234.79568789393096</v>
      </c>
    </row>
    <row r="7030" spans="1:9" x14ac:dyDescent="0.25">
      <c r="A7030" t="s">
        <v>70</v>
      </c>
      <c r="B7030" t="s">
        <v>56</v>
      </c>
      <c r="C7030" t="s">
        <v>81</v>
      </c>
      <c r="D7030" t="s">
        <v>12</v>
      </c>
      <c r="E7030" t="s">
        <v>6</v>
      </c>
      <c r="F7030" s="19">
        <v>0.75</v>
      </c>
      <c r="G7030" s="25">
        <v>18</v>
      </c>
      <c r="H7030" s="19" t="str">
        <f t="shared" si="124"/>
        <v>Centerville Bridge Toward Va Beach Non-Summer Saturday 18</v>
      </c>
      <c r="I7030" s="11">
        <f>+Centerville!H50</f>
        <v>209.76592482866744</v>
      </c>
    </row>
    <row r="7031" spans="1:9" x14ac:dyDescent="0.25">
      <c r="A7031" t="s">
        <v>70</v>
      </c>
      <c r="B7031" t="s">
        <v>56</v>
      </c>
      <c r="C7031" t="s">
        <v>81</v>
      </c>
      <c r="D7031" t="s">
        <v>12</v>
      </c>
      <c r="E7031" t="s">
        <v>6</v>
      </c>
      <c r="F7031" s="19">
        <v>0.79166666666666696</v>
      </c>
      <c r="G7031" s="25">
        <v>19</v>
      </c>
      <c r="H7031" s="19" t="str">
        <f t="shared" si="124"/>
        <v>Centerville Bridge Toward Va Beach Non-Summer Saturday 19</v>
      </c>
      <c r="I7031" s="14">
        <f>+Centerville!H51</f>
        <v>194.07225083951431</v>
      </c>
    </row>
    <row r="7032" spans="1:9" x14ac:dyDescent="0.25">
      <c r="A7032" t="s">
        <v>70</v>
      </c>
      <c r="B7032" t="s">
        <v>56</v>
      </c>
      <c r="C7032" t="s">
        <v>81</v>
      </c>
      <c r="D7032" t="s">
        <v>12</v>
      </c>
      <c r="E7032" t="s">
        <v>6</v>
      </c>
      <c r="F7032" s="19">
        <v>0.83333333333333304</v>
      </c>
      <c r="G7032" s="25">
        <v>20</v>
      </c>
      <c r="H7032" s="19" t="str">
        <f t="shared" si="124"/>
        <v>Centerville Bridge Toward Va Beach Non-Summer Saturday 20</v>
      </c>
      <c r="I7032" s="11">
        <f>+Centerville!H52</f>
        <v>142.57140001671854</v>
      </c>
    </row>
    <row r="7033" spans="1:9" x14ac:dyDescent="0.25">
      <c r="A7033" t="s">
        <v>70</v>
      </c>
      <c r="B7033" t="s">
        <v>56</v>
      </c>
      <c r="C7033" t="s">
        <v>81</v>
      </c>
      <c r="D7033" t="s">
        <v>12</v>
      </c>
      <c r="E7033" t="s">
        <v>6</v>
      </c>
      <c r="F7033" s="19">
        <v>0.875</v>
      </c>
      <c r="G7033" s="25">
        <v>21</v>
      </c>
      <c r="H7033" s="19" t="str">
        <f t="shared" si="124"/>
        <v>Centerville Bridge Toward Va Beach Non-Summer Saturday 21</v>
      </c>
      <c r="I7033" s="14">
        <f>+Centerville!H53</f>
        <v>127.06072944183192</v>
      </c>
    </row>
    <row r="7034" spans="1:9" x14ac:dyDescent="0.25">
      <c r="A7034" t="s">
        <v>70</v>
      </c>
      <c r="B7034" t="s">
        <v>56</v>
      </c>
      <c r="C7034" t="s">
        <v>81</v>
      </c>
      <c r="D7034" t="s">
        <v>12</v>
      </c>
      <c r="E7034" t="s">
        <v>6</v>
      </c>
      <c r="F7034" s="19">
        <v>0.91666666666666696</v>
      </c>
      <c r="G7034" s="25">
        <v>22</v>
      </c>
      <c r="H7034" s="19" t="str">
        <f t="shared" si="124"/>
        <v>Centerville Bridge Toward Va Beach Non-Summer Saturday 22</v>
      </c>
      <c r="I7034" s="11">
        <f>+Centerville!H54</f>
        <v>94.579706930208602</v>
      </c>
    </row>
    <row r="7035" spans="1:9" ht="15.75" thickBot="1" x14ac:dyDescent="0.3">
      <c r="A7035" t="s">
        <v>70</v>
      </c>
      <c r="B7035" t="s">
        <v>56</v>
      </c>
      <c r="C7035" t="s">
        <v>81</v>
      </c>
      <c r="D7035" t="s">
        <v>12</v>
      </c>
      <c r="E7035" t="s">
        <v>6</v>
      </c>
      <c r="F7035" s="19">
        <v>0.95833333333333304</v>
      </c>
      <c r="G7035" s="25">
        <v>23</v>
      </c>
      <c r="H7035" s="19" t="str">
        <f t="shared" si="124"/>
        <v>Centerville Bridge Toward Va Beach Non-Summer Saturday 23</v>
      </c>
      <c r="I7035" s="16">
        <f>+Centerville!H55</f>
        <v>81.500293979946633</v>
      </c>
    </row>
    <row r="7036" spans="1:9" x14ac:dyDescent="0.25">
      <c r="A7036" t="s">
        <v>70</v>
      </c>
      <c r="B7036" t="s">
        <v>56</v>
      </c>
      <c r="C7036" t="s">
        <v>81</v>
      </c>
      <c r="D7036" t="s">
        <v>12</v>
      </c>
      <c r="E7036" t="s">
        <v>7</v>
      </c>
      <c r="F7036" s="19">
        <v>0</v>
      </c>
      <c r="G7036" s="25">
        <v>0</v>
      </c>
      <c r="H7036" s="19" t="str">
        <f t="shared" si="124"/>
        <v>Centerville Bridge Toward Va Beach Non-Summer Sunday 0</v>
      </c>
      <c r="I7036" s="13">
        <f>+Centerville!I32</f>
        <v>44.116593771655324</v>
      </c>
    </row>
    <row r="7037" spans="1:9" x14ac:dyDescent="0.25">
      <c r="A7037" t="s">
        <v>70</v>
      </c>
      <c r="B7037" t="s">
        <v>56</v>
      </c>
      <c r="C7037" t="s">
        <v>81</v>
      </c>
      <c r="D7037" t="s">
        <v>12</v>
      </c>
      <c r="E7037" t="s">
        <v>7</v>
      </c>
      <c r="F7037" s="19">
        <v>4.1666666666666664E-2</v>
      </c>
      <c r="G7037" s="25">
        <v>1</v>
      </c>
      <c r="H7037" s="19" t="str">
        <f t="shared" si="124"/>
        <v>Centerville Bridge Toward Va Beach Non-Summer Sunday 1</v>
      </c>
      <c r="I7037" s="15">
        <f>+Centerville!I33</f>
        <v>17.278225662355819</v>
      </c>
    </row>
    <row r="7038" spans="1:9" x14ac:dyDescent="0.25">
      <c r="A7038" t="s">
        <v>70</v>
      </c>
      <c r="B7038" t="s">
        <v>56</v>
      </c>
      <c r="C7038" t="s">
        <v>81</v>
      </c>
      <c r="D7038" t="s">
        <v>12</v>
      </c>
      <c r="E7038" t="s">
        <v>7</v>
      </c>
      <c r="F7038" s="19">
        <v>8.3333333333333329E-2</v>
      </c>
      <c r="G7038" s="25">
        <v>2</v>
      </c>
      <c r="H7038" s="19" t="str">
        <f t="shared" si="124"/>
        <v>Centerville Bridge Toward Va Beach Non-Summer Sunday 2</v>
      </c>
      <c r="I7038" s="13">
        <f>+Centerville!I34</f>
        <v>28.720341903862657</v>
      </c>
    </row>
    <row r="7039" spans="1:9" x14ac:dyDescent="0.25">
      <c r="A7039" t="s">
        <v>70</v>
      </c>
      <c r="B7039" t="s">
        <v>56</v>
      </c>
      <c r="C7039" t="s">
        <v>81</v>
      </c>
      <c r="D7039" t="s">
        <v>12</v>
      </c>
      <c r="E7039" t="s">
        <v>7</v>
      </c>
      <c r="F7039" s="19">
        <v>0.125</v>
      </c>
      <c r="G7039" s="25">
        <v>3</v>
      </c>
      <c r="H7039" s="19" t="str">
        <f t="shared" si="124"/>
        <v>Centerville Bridge Toward Va Beach Non-Summer Sunday 3</v>
      </c>
      <c r="I7039" s="15">
        <f>+Centerville!I35</f>
        <v>9.0776464213119361</v>
      </c>
    </row>
    <row r="7040" spans="1:9" x14ac:dyDescent="0.25">
      <c r="A7040" t="s">
        <v>70</v>
      </c>
      <c r="B7040" t="s">
        <v>56</v>
      </c>
      <c r="C7040" t="s">
        <v>81</v>
      </c>
      <c r="D7040" t="s">
        <v>12</v>
      </c>
      <c r="E7040" t="s">
        <v>7</v>
      </c>
      <c r="F7040" s="19">
        <v>0.16666666666666699</v>
      </c>
      <c r="G7040" s="25">
        <v>4</v>
      </c>
      <c r="H7040" s="19" t="str">
        <f t="shared" si="124"/>
        <v>Centerville Bridge Toward Va Beach Non-Summer Sunday 4</v>
      </c>
      <c r="I7040" s="13">
        <f>+Centerville!I36</f>
        <v>20.065721851050615</v>
      </c>
    </row>
    <row r="7041" spans="1:9" x14ac:dyDescent="0.25">
      <c r="A7041" t="s">
        <v>70</v>
      </c>
      <c r="B7041" t="s">
        <v>56</v>
      </c>
      <c r="C7041" t="s">
        <v>81</v>
      </c>
      <c r="D7041" t="s">
        <v>12</v>
      </c>
      <c r="E7041" t="s">
        <v>7</v>
      </c>
      <c r="F7041" s="19">
        <v>0.20833333333333301</v>
      </c>
      <c r="G7041" s="25">
        <v>5</v>
      </c>
      <c r="H7041" s="19" t="str">
        <f t="shared" si="124"/>
        <v>Centerville Bridge Toward Va Beach Non-Summer Sunday 5</v>
      </c>
      <c r="I7041" s="15">
        <f>+Centerville!I37</f>
        <v>36.011568701814305</v>
      </c>
    </row>
    <row r="7042" spans="1:9" x14ac:dyDescent="0.25">
      <c r="A7042" t="s">
        <v>70</v>
      </c>
      <c r="B7042" t="s">
        <v>56</v>
      </c>
      <c r="C7042" t="s">
        <v>81</v>
      </c>
      <c r="D7042" t="s">
        <v>12</v>
      </c>
      <c r="E7042" t="s">
        <v>7</v>
      </c>
      <c r="F7042" s="19">
        <v>0.25</v>
      </c>
      <c r="G7042" s="25">
        <v>6</v>
      </c>
      <c r="H7042" s="19" t="str">
        <f t="shared" si="124"/>
        <v>Centerville Bridge Toward Va Beach Non-Summer Sunday 6</v>
      </c>
      <c r="I7042" s="13">
        <f>+Centerville!I38</f>
        <v>74.436115658168447</v>
      </c>
    </row>
    <row r="7043" spans="1:9" x14ac:dyDescent="0.25">
      <c r="A7043" t="s">
        <v>70</v>
      </c>
      <c r="B7043" t="s">
        <v>56</v>
      </c>
      <c r="C7043" t="s">
        <v>81</v>
      </c>
      <c r="D7043" t="s">
        <v>12</v>
      </c>
      <c r="E7043" t="s">
        <v>7</v>
      </c>
      <c r="F7043" s="19">
        <v>0.29166666666666702</v>
      </c>
      <c r="G7043" s="25">
        <v>7</v>
      </c>
      <c r="H7043" s="19" t="str">
        <f t="shared" si="124"/>
        <v>Centerville Bridge Toward Va Beach Non-Summer Sunday 7</v>
      </c>
      <c r="I7043" s="15">
        <f>+Centerville!I39</f>
        <v>112.13282373414636</v>
      </c>
    </row>
    <row r="7044" spans="1:9" x14ac:dyDescent="0.25">
      <c r="A7044" t="s">
        <v>70</v>
      </c>
      <c r="B7044" t="s">
        <v>56</v>
      </c>
      <c r="C7044" t="s">
        <v>81</v>
      </c>
      <c r="D7044" t="s">
        <v>12</v>
      </c>
      <c r="E7044" t="s">
        <v>7</v>
      </c>
      <c r="F7044" s="19">
        <v>0.33333333333333298</v>
      </c>
      <c r="G7044" s="25">
        <v>8</v>
      </c>
      <c r="H7044" s="19" t="str">
        <f t="shared" si="124"/>
        <v>Centerville Bridge Toward Va Beach Non-Summer Sunday 8</v>
      </c>
      <c r="I7044" s="13">
        <f>+Centerville!I40</f>
        <v>125.48296007726465</v>
      </c>
    </row>
    <row r="7045" spans="1:9" x14ac:dyDescent="0.25">
      <c r="A7045" t="s">
        <v>70</v>
      </c>
      <c r="B7045" t="s">
        <v>56</v>
      </c>
      <c r="C7045" t="s">
        <v>81</v>
      </c>
      <c r="D7045" t="s">
        <v>12</v>
      </c>
      <c r="E7045" t="s">
        <v>7</v>
      </c>
      <c r="F7045" s="19">
        <v>0.375</v>
      </c>
      <c r="G7045" s="25">
        <v>9</v>
      </c>
      <c r="H7045" s="19" t="str">
        <f t="shared" ref="H7045:H7059" si="125">+CONCATENATE(A7045," ",C7045," ",D7045," ",E7045," ",G7045)</f>
        <v>Centerville Bridge Toward Va Beach Non-Summer Sunday 9</v>
      </c>
      <c r="I7045" s="15">
        <f>+Centerville!I41</f>
        <v>224.36332751956408</v>
      </c>
    </row>
    <row r="7046" spans="1:9" x14ac:dyDescent="0.25">
      <c r="A7046" t="s">
        <v>70</v>
      </c>
      <c r="B7046" t="s">
        <v>56</v>
      </c>
      <c r="C7046" t="s">
        <v>81</v>
      </c>
      <c r="D7046" t="s">
        <v>12</v>
      </c>
      <c r="E7046" t="s">
        <v>7</v>
      </c>
      <c r="F7046" s="19">
        <v>0.41666666666666702</v>
      </c>
      <c r="G7046" s="25">
        <v>10</v>
      </c>
      <c r="H7046" s="19" t="str">
        <f t="shared" si="125"/>
        <v>Centerville Bridge Toward Va Beach Non-Summer Sunday 10</v>
      </c>
      <c r="I7046" s="13">
        <f>+Centerville!I42</f>
        <v>261.87113958705561</v>
      </c>
    </row>
    <row r="7047" spans="1:9" x14ac:dyDescent="0.25">
      <c r="A7047" t="s">
        <v>70</v>
      </c>
      <c r="B7047" t="s">
        <v>56</v>
      </c>
      <c r="C7047" t="s">
        <v>81</v>
      </c>
      <c r="D7047" t="s">
        <v>12</v>
      </c>
      <c r="E7047" t="s">
        <v>7</v>
      </c>
      <c r="F7047" s="19">
        <v>0.45833333333333298</v>
      </c>
      <c r="G7047" s="25">
        <v>11</v>
      </c>
      <c r="H7047" s="19" t="str">
        <f t="shared" si="125"/>
        <v>Centerville Bridge Toward Va Beach Non-Summer Sunday 11</v>
      </c>
      <c r="I7047" s="15">
        <f>+Centerville!I43</f>
        <v>362.79515079205441</v>
      </c>
    </row>
    <row r="7048" spans="1:9" x14ac:dyDescent="0.25">
      <c r="A7048" t="s">
        <v>70</v>
      </c>
      <c r="B7048" t="s">
        <v>56</v>
      </c>
      <c r="C7048" t="s">
        <v>81</v>
      </c>
      <c r="D7048" t="s">
        <v>12</v>
      </c>
      <c r="E7048" t="s">
        <v>7</v>
      </c>
      <c r="F7048" s="19">
        <v>0.5</v>
      </c>
      <c r="G7048" s="25">
        <v>12</v>
      </c>
      <c r="H7048" s="19" t="str">
        <f t="shared" si="125"/>
        <v>Centerville Bridge Toward Va Beach Non-Summer Sunday 12</v>
      </c>
      <c r="I7048" s="13">
        <f>+Centerville!I44</f>
        <v>447.68496003016253</v>
      </c>
    </row>
    <row r="7049" spans="1:9" x14ac:dyDescent="0.25">
      <c r="A7049" t="s">
        <v>70</v>
      </c>
      <c r="B7049" t="s">
        <v>56</v>
      </c>
      <c r="C7049" t="s">
        <v>81</v>
      </c>
      <c r="D7049" t="s">
        <v>12</v>
      </c>
      <c r="E7049" t="s">
        <v>7</v>
      </c>
      <c r="F7049" s="19">
        <v>0.54166666666666696</v>
      </c>
      <c r="G7049" s="25">
        <v>13</v>
      </c>
      <c r="H7049" s="19" t="str">
        <f t="shared" si="125"/>
        <v>Centerville Bridge Toward Va Beach Non-Summer Sunday 13</v>
      </c>
      <c r="I7049" s="15">
        <f>+Centerville!I45</f>
        <v>475.51784338211439</v>
      </c>
    </row>
    <row r="7050" spans="1:9" x14ac:dyDescent="0.25">
      <c r="A7050" t="s">
        <v>70</v>
      </c>
      <c r="B7050" t="s">
        <v>56</v>
      </c>
      <c r="C7050" t="s">
        <v>81</v>
      </c>
      <c r="D7050" t="s">
        <v>12</v>
      </c>
      <c r="E7050" t="s">
        <v>7</v>
      </c>
      <c r="F7050" s="19">
        <v>0.58333333333333304</v>
      </c>
      <c r="G7050" s="25">
        <v>14</v>
      </c>
      <c r="H7050" s="19" t="str">
        <f t="shared" si="125"/>
        <v>Centerville Bridge Toward Va Beach Non-Summer Sunday 14</v>
      </c>
      <c r="I7050" s="13">
        <f>+Centerville!I46</f>
        <v>419.07573791938972</v>
      </c>
    </row>
    <row r="7051" spans="1:9" x14ac:dyDescent="0.25">
      <c r="A7051" t="s">
        <v>70</v>
      </c>
      <c r="B7051" t="s">
        <v>56</v>
      </c>
      <c r="C7051" t="s">
        <v>81</v>
      </c>
      <c r="D7051" t="s">
        <v>12</v>
      </c>
      <c r="E7051" t="s">
        <v>7</v>
      </c>
      <c r="F7051" s="19">
        <v>0.625</v>
      </c>
      <c r="G7051" s="25">
        <v>15</v>
      </c>
      <c r="H7051" s="19" t="str">
        <f t="shared" si="125"/>
        <v>Centerville Bridge Toward Va Beach Non-Summer Sunday 15</v>
      </c>
      <c r="I7051" s="15">
        <f>+Centerville!I47</f>
        <v>324.49207921713054</v>
      </c>
    </row>
    <row r="7052" spans="1:9" x14ac:dyDescent="0.25">
      <c r="A7052" t="s">
        <v>70</v>
      </c>
      <c r="B7052" t="s">
        <v>56</v>
      </c>
      <c r="C7052" t="s">
        <v>81</v>
      </c>
      <c r="D7052" t="s">
        <v>12</v>
      </c>
      <c r="E7052" t="s">
        <v>7</v>
      </c>
      <c r="F7052" s="19">
        <v>0.66666666666666696</v>
      </c>
      <c r="G7052" s="25">
        <v>16</v>
      </c>
      <c r="H7052" s="19" t="str">
        <f t="shared" si="125"/>
        <v>Centerville Bridge Toward Va Beach Non-Summer Sunday 16</v>
      </c>
      <c r="I7052" s="13">
        <f>+Centerville!I48</f>
        <v>267.62363099171625</v>
      </c>
    </row>
    <row r="7053" spans="1:9" x14ac:dyDescent="0.25">
      <c r="A7053" t="s">
        <v>70</v>
      </c>
      <c r="B7053" t="s">
        <v>56</v>
      </c>
      <c r="C7053" t="s">
        <v>81</v>
      </c>
      <c r="D7053" t="s">
        <v>12</v>
      </c>
      <c r="E7053" t="s">
        <v>7</v>
      </c>
      <c r="F7053" s="19">
        <v>0.70833333333333304</v>
      </c>
      <c r="G7053" s="25">
        <v>17</v>
      </c>
      <c r="H7053" s="19" t="str">
        <f t="shared" si="125"/>
        <v>Centerville Bridge Toward Va Beach Non-Summer Sunday 17</v>
      </c>
      <c r="I7053" s="15">
        <f>+Centerville!I49</f>
        <v>195.69215515238079</v>
      </c>
    </row>
    <row r="7054" spans="1:9" x14ac:dyDescent="0.25">
      <c r="A7054" t="s">
        <v>70</v>
      </c>
      <c r="B7054" t="s">
        <v>56</v>
      </c>
      <c r="C7054" t="s">
        <v>81</v>
      </c>
      <c r="D7054" t="s">
        <v>12</v>
      </c>
      <c r="E7054" t="s">
        <v>7</v>
      </c>
      <c r="F7054" s="19">
        <v>0.75</v>
      </c>
      <c r="G7054" s="25">
        <v>18</v>
      </c>
      <c r="H7054" s="19" t="str">
        <f t="shared" si="125"/>
        <v>Centerville Bridge Toward Va Beach Non-Summer Sunday 18</v>
      </c>
      <c r="I7054" s="13">
        <f>+Centerville!I50</f>
        <v>174.80493735722285</v>
      </c>
    </row>
    <row r="7055" spans="1:9" x14ac:dyDescent="0.25">
      <c r="A7055" t="s">
        <v>70</v>
      </c>
      <c r="B7055" t="s">
        <v>56</v>
      </c>
      <c r="C7055" t="s">
        <v>81</v>
      </c>
      <c r="D7055" t="s">
        <v>12</v>
      </c>
      <c r="E7055" t="s">
        <v>7</v>
      </c>
      <c r="F7055" s="19">
        <v>0.79166666666666696</v>
      </c>
      <c r="G7055" s="25">
        <v>19</v>
      </c>
      <c r="H7055" s="19" t="str">
        <f t="shared" si="125"/>
        <v>Centerville Bridge Toward Va Beach Non-Summer Sunday 19</v>
      </c>
      <c r="I7055" s="15">
        <f>+Centerville!I51</f>
        <v>162.79616991416714</v>
      </c>
    </row>
    <row r="7056" spans="1:9" x14ac:dyDescent="0.25">
      <c r="A7056" t="s">
        <v>70</v>
      </c>
      <c r="B7056" t="s">
        <v>56</v>
      </c>
      <c r="C7056" t="s">
        <v>81</v>
      </c>
      <c r="D7056" t="s">
        <v>12</v>
      </c>
      <c r="E7056" t="s">
        <v>7</v>
      </c>
      <c r="F7056" s="19">
        <v>0.83333333333333304</v>
      </c>
      <c r="G7056" s="25">
        <v>20</v>
      </c>
      <c r="H7056" s="19" t="str">
        <f t="shared" si="125"/>
        <v>Centerville Bridge Toward Va Beach Non-Summer Sunday 20</v>
      </c>
      <c r="I7056" s="13">
        <f>+Centerville!I52</f>
        <v>127.3533576124421</v>
      </c>
    </row>
    <row r="7057" spans="1:9" x14ac:dyDescent="0.25">
      <c r="A7057" t="s">
        <v>70</v>
      </c>
      <c r="B7057" t="s">
        <v>56</v>
      </c>
      <c r="C7057" t="s">
        <v>81</v>
      </c>
      <c r="D7057" t="s">
        <v>12</v>
      </c>
      <c r="E7057" t="s">
        <v>7</v>
      </c>
      <c r="F7057" s="19">
        <v>0.875</v>
      </c>
      <c r="G7057" s="25">
        <v>21</v>
      </c>
      <c r="H7057" s="19" t="str">
        <f t="shared" si="125"/>
        <v>Centerville Bridge Toward Va Beach Non-Summer Sunday 21</v>
      </c>
      <c r="I7057" s="15">
        <f>+Centerville!I53</f>
        <v>92.051857062929841</v>
      </c>
    </row>
    <row r="7058" spans="1:9" x14ac:dyDescent="0.25">
      <c r="A7058" t="s">
        <v>70</v>
      </c>
      <c r="B7058" t="s">
        <v>56</v>
      </c>
      <c r="C7058" t="s">
        <v>81</v>
      </c>
      <c r="D7058" t="s">
        <v>12</v>
      </c>
      <c r="E7058" t="s">
        <v>7</v>
      </c>
      <c r="F7058" s="19">
        <v>0.91666666666666696</v>
      </c>
      <c r="G7058" s="25">
        <v>22</v>
      </c>
      <c r="H7058" s="19" t="str">
        <f t="shared" si="125"/>
        <v>Centerville Bridge Toward Va Beach Non-Summer Sunday 22</v>
      </c>
      <c r="I7058" s="13">
        <f>+Centerville!I54</f>
        <v>59.805836076469028</v>
      </c>
    </row>
    <row r="7059" spans="1:9" ht="15.75" thickBot="1" x14ac:dyDescent="0.3">
      <c r="A7059" s="29" t="s">
        <v>70</v>
      </c>
      <c r="B7059" s="29" t="s">
        <v>56</v>
      </c>
      <c r="C7059" s="29" t="s">
        <v>81</v>
      </c>
      <c r="D7059" s="29" t="s">
        <v>12</v>
      </c>
      <c r="E7059" s="29" t="s">
        <v>7</v>
      </c>
      <c r="F7059" s="30">
        <v>0.95833333333333304</v>
      </c>
      <c r="G7059" s="31">
        <v>23</v>
      </c>
      <c r="H7059" s="30" t="str">
        <f t="shared" si="125"/>
        <v>Centerville Bridge Toward Va Beach Non-Summer Sunday 23</v>
      </c>
      <c r="I7059" s="17">
        <f>+Centerville!I55</f>
        <v>47.207036477821191</v>
      </c>
    </row>
    <row r="7060" spans="1:9" x14ac:dyDescent="0.25">
      <c r="A7060" t="s">
        <v>70</v>
      </c>
      <c r="B7060" t="s">
        <v>59</v>
      </c>
      <c r="C7060" t="s">
        <v>80</v>
      </c>
      <c r="D7060" t="s">
        <v>11</v>
      </c>
      <c r="E7060" t="s">
        <v>1</v>
      </c>
      <c r="F7060" s="19">
        <v>0</v>
      </c>
      <c r="G7060" s="25">
        <v>0</v>
      </c>
      <c r="H7060" s="19" t="str">
        <f>+CONCATENATE(A7060," ",C7060," ",D7060," ",E7060," ",G7060)</f>
        <v>Centerville Bridge Away from Va Beach Summer Monday 0</v>
      </c>
      <c r="I7060" s="11">
        <f>+Centerville!M7</f>
        <v>66.000077991678225</v>
      </c>
    </row>
    <row r="7061" spans="1:9" x14ac:dyDescent="0.25">
      <c r="A7061" t="s">
        <v>70</v>
      </c>
      <c r="B7061" t="s">
        <v>59</v>
      </c>
      <c r="C7061" t="s">
        <v>80</v>
      </c>
      <c r="D7061" t="s">
        <v>11</v>
      </c>
      <c r="E7061" t="s">
        <v>1</v>
      </c>
      <c r="F7061" s="19">
        <v>4.1666666666666664E-2</v>
      </c>
      <c r="G7061" s="25">
        <v>1</v>
      </c>
      <c r="H7061" s="19" t="str">
        <f t="shared" ref="H7061:H7124" si="126">+CONCATENATE(A7061," ",C7061," ",D7061," ",E7061," ",G7061)</f>
        <v>Centerville Bridge Away from Va Beach Summer Monday 1</v>
      </c>
      <c r="I7061" s="14">
        <f>+Centerville!M8</f>
        <v>33.785005040297406</v>
      </c>
    </row>
    <row r="7062" spans="1:9" x14ac:dyDescent="0.25">
      <c r="A7062" t="s">
        <v>70</v>
      </c>
      <c r="B7062" t="s">
        <v>59</v>
      </c>
      <c r="C7062" t="s">
        <v>80</v>
      </c>
      <c r="D7062" t="s">
        <v>11</v>
      </c>
      <c r="E7062" t="s">
        <v>1</v>
      </c>
      <c r="F7062" s="19">
        <v>8.3333333333333329E-2</v>
      </c>
      <c r="G7062" s="25">
        <v>2</v>
      </c>
      <c r="H7062" s="19" t="str">
        <f t="shared" si="126"/>
        <v>Centerville Bridge Away from Va Beach Summer Monday 2</v>
      </c>
      <c r="I7062" s="11">
        <f>+Centerville!M9</f>
        <v>13.548728040248522</v>
      </c>
    </row>
    <row r="7063" spans="1:9" x14ac:dyDescent="0.25">
      <c r="A7063" t="s">
        <v>70</v>
      </c>
      <c r="B7063" t="s">
        <v>59</v>
      </c>
      <c r="C7063" t="s">
        <v>80</v>
      </c>
      <c r="D7063" t="s">
        <v>11</v>
      </c>
      <c r="E7063" t="s">
        <v>1</v>
      </c>
      <c r="F7063" s="19">
        <v>0.125</v>
      </c>
      <c r="G7063" s="25">
        <v>3</v>
      </c>
      <c r="H7063" s="19" t="str">
        <f t="shared" si="126"/>
        <v>Centerville Bridge Away from Va Beach Summer Monday 3</v>
      </c>
      <c r="I7063" s="14">
        <f>+Centerville!M10</f>
        <v>15.290084076761058</v>
      </c>
    </row>
    <row r="7064" spans="1:9" x14ac:dyDescent="0.25">
      <c r="A7064" t="s">
        <v>70</v>
      </c>
      <c r="B7064" t="s">
        <v>59</v>
      </c>
      <c r="C7064" t="s">
        <v>80</v>
      </c>
      <c r="D7064" t="s">
        <v>11</v>
      </c>
      <c r="E7064" t="s">
        <v>1</v>
      </c>
      <c r="F7064" s="19">
        <v>0.16666666666666699</v>
      </c>
      <c r="G7064" s="25">
        <v>4</v>
      </c>
      <c r="H7064" s="19" t="str">
        <f t="shared" si="126"/>
        <v>Centerville Bridge Away from Va Beach Summer Monday 4</v>
      </c>
      <c r="I7064" s="11">
        <f>+Centerville!M11</f>
        <v>28.872012680472174</v>
      </c>
    </row>
    <row r="7065" spans="1:9" x14ac:dyDescent="0.25">
      <c r="A7065" t="s">
        <v>70</v>
      </c>
      <c r="B7065" t="s">
        <v>59</v>
      </c>
      <c r="C7065" t="s">
        <v>80</v>
      </c>
      <c r="D7065" t="s">
        <v>11</v>
      </c>
      <c r="E7065" t="s">
        <v>1</v>
      </c>
      <c r="F7065" s="19">
        <v>0.20833333333333301</v>
      </c>
      <c r="G7065" s="25">
        <v>5</v>
      </c>
      <c r="H7065" s="19" t="str">
        <f t="shared" si="126"/>
        <v>Centerville Bridge Away from Va Beach Summer Monday 5</v>
      </c>
      <c r="I7065" s="14">
        <f>+Centerville!M12</f>
        <v>74.732953382350672</v>
      </c>
    </row>
    <row r="7066" spans="1:9" x14ac:dyDescent="0.25">
      <c r="A7066" t="s">
        <v>70</v>
      </c>
      <c r="B7066" t="s">
        <v>59</v>
      </c>
      <c r="C7066" t="s">
        <v>80</v>
      </c>
      <c r="D7066" t="s">
        <v>11</v>
      </c>
      <c r="E7066" t="s">
        <v>1</v>
      </c>
      <c r="F7066" s="19">
        <v>0.25</v>
      </c>
      <c r="G7066" s="25">
        <v>6</v>
      </c>
      <c r="H7066" s="19" t="str">
        <f t="shared" si="126"/>
        <v>Centerville Bridge Away from Va Beach Summer Monday 6</v>
      </c>
      <c r="I7066" s="11">
        <f>+Centerville!M13</f>
        <v>212.52798525417796</v>
      </c>
    </row>
    <row r="7067" spans="1:9" x14ac:dyDescent="0.25">
      <c r="A7067" t="s">
        <v>70</v>
      </c>
      <c r="B7067" t="s">
        <v>59</v>
      </c>
      <c r="C7067" t="s">
        <v>80</v>
      </c>
      <c r="D7067" t="s">
        <v>11</v>
      </c>
      <c r="E7067" t="s">
        <v>1</v>
      </c>
      <c r="F7067" s="19">
        <v>0.29166666666666702</v>
      </c>
      <c r="G7067" s="25">
        <v>7</v>
      </c>
      <c r="H7067" s="19" t="str">
        <f t="shared" si="126"/>
        <v>Centerville Bridge Away from Va Beach Summer Monday 7</v>
      </c>
      <c r="I7067" s="14">
        <f>+Centerville!M14</f>
        <v>325.47963121754685</v>
      </c>
    </row>
    <row r="7068" spans="1:9" x14ac:dyDescent="0.25">
      <c r="A7068" t="s">
        <v>70</v>
      </c>
      <c r="B7068" t="s">
        <v>59</v>
      </c>
      <c r="C7068" t="s">
        <v>80</v>
      </c>
      <c r="D7068" t="s">
        <v>11</v>
      </c>
      <c r="E7068" t="s">
        <v>1</v>
      </c>
      <c r="F7068" s="19">
        <v>0.33333333333333298</v>
      </c>
      <c r="G7068" s="25">
        <v>8</v>
      </c>
      <c r="H7068" s="19" t="str">
        <f t="shared" si="126"/>
        <v>Centerville Bridge Away from Va Beach Summer Monday 8</v>
      </c>
      <c r="I7068" s="11">
        <f>+Centerville!M15</f>
        <v>323.58112706438965</v>
      </c>
    </row>
    <row r="7069" spans="1:9" x14ac:dyDescent="0.25">
      <c r="A7069" t="s">
        <v>70</v>
      </c>
      <c r="B7069" t="s">
        <v>59</v>
      </c>
      <c r="C7069" t="s">
        <v>80</v>
      </c>
      <c r="D7069" t="s">
        <v>11</v>
      </c>
      <c r="E7069" t="s">
        <v>1</v>
      </c>
      <c r="F7069" s="19">
        <v>0.375</v>
      </c>
      <c r="G7069" s="25">
        <v>9</v>
      </c>
      <c r="H7069" s="19" t="str">
        <f t="shared" si="126"/>
        <v>Centerville Bridge Away from Va Beach Summer Monday 9</v>
      </c>
      <c r="I7069" s="14">
        <f>+Centerville!M16</f>
        <v>315.01342145781837</v>
      </c>
    </row>
    <row r="7070" spans="1:9" x14ac:dyDescent="0.25">
      <c r="A7070" t="s">
        <v>70</v>
      </c>
      <c r="B7070" t="s">
        <v>59</v>
      </c>
      <c r="C7070" t="s">
        <v>80</v>
      </c>
      <c r="D7070" t="s">
        <v>11</v>
      </c>
      <c r="E7070" t="s">
        <v>1</v>
      </c>
      <c r="F7070" s="19">
        <v>0.41666666666666702</v>
      </c>
      <c r="G7070" s="25">
        <v>10</v>
      </c>
      <c r="H7070" s="19" t="str">
        <f t="shared" si="126"/>
        <v>Centerville Bridge Away from Va Beach Summer Monday 10</v>
      </c>
      <c r="I7070" s="11">
        <f>+Centerville!M17</f>
        <v>372.5623082862009</v>
      </c>
    </row>
    <row r="7071" spans="1:9" x14ac:dyDescent="0.25">
      <c r="A7071" t="s">
        <v>70</v>
      </c>
      <c r="B7071" t="s">
        <v>59</v>
      </c>
      <c r="C7071" t="s">
        <v>80</v>
      </c>
      <c r="D7071" t="s">
        <v>11</v>
      </c>
      <c r="E7071" t="s">
        <v>1</v>
      </c>
      <c r="F7071" s="19">
        <v>0.45833333333333298</v>
      </c>
      <c r="G7071" s="25">
        <v>11</v>
      </c>
      <c r="H7071" s="19" t="str">
        <f t="shared" si="126"/>
        <v>Centerville Bridge Away from Va Beach Summer Monday 11</v>
      </c>
      <c r="I7071" s="14">
        <f>+Centerville!M18</f>
        <v>417.95782195044734</v>
      </c>
    </row>
    <row r="7072" spans="1:9" x14ac:dyDescent="0.25">
      <c r="A7072" t="s">
        <v>70</v>
      </c>
      <c r="B7072" t="s">
        <v>59</v>
      </c>
      <c r="C7072" t="s">
        <v>80</v>
      </c>
      <c r="D7072" t="s">
        <v>11</v>
      </c>
      <c r="E7072" t="s">
        <v>1</v>
      </c>
      <c r="F7072" s="19">
        <v>0.5</v>
      </c>
      <c r="G7072" s="25">
        <v>12</v>
      </c>
      <c r="H7072" s="19" t="str">
        <f t="shared" si="126"/>
        <v>Centerville Bridge Away from Va Beach Summer Monday 12</v>
      </c>
      <c r="I7072" s="11">
        <f>+Centerville!M19</f>
        <v>484.86793662107578</v>
      </c>
    </row>
    <row r="7073" spans="1:9" x14ac:dyDescent="0.25">
      <c r="A7073" t="s">
        <v>70</v>
      </c>
      <c r="B7073" t="s">
        <v>59</v>
      </c>
      <c r="C7073" t="s">
        <v>80</v>
      </c>
      <c r="D7073" t="s">
        <v>11</v>
      </c>
      <c r="E7073" t="s">
        <v>1</v>
      </c>
      <c r="F7073" s="19">
        <v>0.54166666666666696</v>
      </c>
      <c r="G7073" s="25">
        <v>13</v>
      </c>
      <c r="H7073" s="19" t="str">
        <f t="shared" si="126"/>
        <v>Centerville Bridge Away from Va Beach Summer Monday 13</v>
      </c>
      <c r="I7073" s="14">
        <f>+Centerville!M20</f>
        <v>525.07846048516478</v>
      </c>
    </row>
    <row r="7074" spans="1:9" x14ac:dyDescent="0.25">
      <c r="A7074" t="s">
        <v>70</v>
      </c>
      <c r="B7074" t="s">
        <v>59</v>
      </c>
      <c r="C7074" t="s">
        <v>80</v>
      </c>
      <c r="D7074" t="s">
        <v>11</v>
      </c>
      <c r="E7074" t="s">
        <v>1</v>
      </c>
      <c r="F7074" s="19">
        <v>0.58333333333333304</v>
      </c>
      <c r="G7074" s="25">
        <v>14</v>
      </c>
      <c r="H7074" s="19" t="str">
        <f t="shared" si="126"/>
        <v>Centerville Bridge Away from Va Beach Summer Monday 14</v>
      </c>
      <c r="I7074" s="11">
        <f>+Centerville!M21</f>
        <v>535.37595976723003</v>
      </c>
    </row>
    <row r="7075" spans="1:9" x14ac:dyDescent="0.25">
      <c r="A7075" t="s">
        <v>70</v>
      </c>
      <c r="B7075" t="s">
        <v>59</v>
      </c>
      <c r="C7075" t="s">
        <v>80</v>
      </c>
      <c r="D7075" t="s">
        <v>11</v>
      </c>
      <c r="E7075" t="s">
        <v>1</v>
      </c>
      <c r="F7075" s="19">
        <v>0.625</v>
      </c>
      <c r="G7075" s="25">
        <v>15</v>
      </c>
      <c r="H7075" s="19" t="str">
        <f t="shared" si="126"/>
        <v>Centerville Bridge Away from Va Beach Summer Monday 15</v>
      </c>
      <c r="I7075" s="14">
        <f>+Centerville!M22</f>
        <v>713.50499823124494</v>
      </c>
    </row>
    <row r="7076" spans="1:9" x14ac:dyDescent="0.25">
      <c r="A7076" t="s">
        <v>70</v>
      </c>
      <c r="B7076" t="s">
        <v>59</v>
      </c>
      <c r="C7076" t="s">
        <v>80</v>
      </c>
      <c r="D7076" t="s">
        <v>11</v>
      </c>
      <c r="E7076" t="s">
        <v>1</v>
      </c>
      <c r="F7076" s="19">
        <v>0.66666666666666696</v>
      </c>
      <c r="G7076" s="25">
        <v>16</v>
      </c>
      <c r="H7076" s="19" t="str">
        <f t="shared" si="126"/>
        <v>Centerville Bridge Away from Va Beach Summer Monday 16</v>
      </c>
      <c r="I7076" s="11">
        <f>+Centerville!M23</f>
        <v>916.29205802390788</v>
      </c>
    </row>
    <row r="7077" spans="1:9" x14ac:dyDescent="0.25">
      <c r="A7077" t="s">
        <v>70</v>
      </c>
      <c r="B7077" t="s">
        <v>59</v>
      </c>
      <c r="C7077" t="s">
        <v>80</v>
      </c>
      <c r="D7077" t="s">
        <v>11</v>
      </c>
      <c r="E7077" t="s">
        <v>1</v>
      </c>
      <c r="F7077" s="19">
        <v>0.70833333333333304</v>
      </c>
      <c r="G7077" s="25">
        <v>17</v>
      </c>
      <c r="H7077" s="19" t="str">
        <f t="shared" si="126"/>
        <v>Centerville Bridge Away from Va Beach Summer Monday 17</v>
      </c>
      <c r="I7077" s="14">
        <f>+Centerville!M24</f>
        <v>1007.8906930474445</v>
      </c>
    </row>
    <row r="7078" spans="1:9" x14ac:dyDescent="0.25">
      <c r="A7078" t="s">
        <v>70</v>
      </c>
      <c r="B7078" t="s">
        <v>59</v>
      </c>
      <c r="C7078" t="s">
        <v>80</v>
      </c>
      <c r="D7078" t="s">
        <v>11</v>
      </c>
      <c r="E7078" t="s">
        <v>1</v>
      </c>
      <c r="F7078" s="19">
        <v>0.75</v>
      </c>
      <c r="G7078" s="25">
        <v>18</v>
      </c>
      <c r="H7078" s="19" t="str">
        <f t="shared" si="126"/>
        <v>Centerville Bridge Away from Va Beach Summer Monday 18</v>
      </c>
      <c r="I7078" s="11">
        <f>+Centerville!M25</f>
        <v>640.16874332335419</v>
      </c>
    </row>
    <row r="7079" spans="1:9" x14ac:dyDescent="0.25">
      <c r="A7079" t="s">
        <v>70</v>
      </c>
      <c r="B7079" t="s">
        <v>59</v>
      </c>
      <c r="C7079" t="s">
        <v>80</v>
      </c>
      <c r="D7079" t="s">
        <v>11</v>
      </c>
      <c r="E7079" t="s">
        <v>1</v>
      </c>
      <c r="F7079" s="19">
        <v>0.79166666666666696</v>
      </c>
      <c r="G7079" s="25">
        <v>19</v>
      </c>
      <c r="H7079" s="19" t="str">
        <f t="shared" si="126"/>
        <v>Centerville Bridge Away from Va Beach Summer Monday 19</v>
      </c>
      <c r="I7079" s="14">
        <f>+Centerville!M26</f>
        <v>411.18667933316488</v>
      </c>
    </row>
    <row r="7080" spans="1:9" x14ac:dyDescent="0.25">
      <c r="A7080" t="s">
        <v>70</v>
      </c>
      <c r="B7080" t="s">
        <v>59</v>
      </c>
      <c r="C7080" t="s">
        <v>80</v>
      </c>
      <c r="D7080" t="s">
        <v>11</v>
      </c>
      <c r="E7080" t="s">
        <v>1</v>
      </c>
      <c r="F7080" s="19">
        <v>0.83333333333333304</v>
      </c>
      <c r="G7080" s="25">
        <v>20</v>
      </c>
      <c r="H7080" s="19" t="str">
        <f t="shared" si="126"/>
        <v>Centerville Bridge Away from Va Beach Summer Monday 20</v>
      </c>
      <c r="I7080" s="11">
        <f>+Centerville!M27</f>
        <v>372.2221522790843</v>
      </c>
    </row>
    <row r="7081" spans="1:9" x14ac:dyDescent="0.25">
      <c r="A7081" t="s">
        <v>70</v>
      </c>
      <c r="B7081" t="s">
        <v>59</v>
      </c>
      <c r="C7081" t="s">
        <v>80</v>
      </c>
      <c r="D7081" t="s">
        <v>11</v>
      </c>
      <c r="E7081" t="s">
        <v>1</v>
      </c>
      <c r="F7081" s="19">
        <v>0.875</v>
      </c>
      <c r="G7081" s="25">
        <v>21</v>
      </c>
      <c r="H7081" s="19" t="str">
        <f t="shared" si="126"/>
        <v>Centerville Bridge Away from Va Beach Summer Monday 21</v>
      </c>
      <c r="I7081" s="14">
        <f>+Centerville!M28</f>
        <v>277.45864429917225</v>
      </c>
    </row>
    <row r="7082" spans="1:9" x14ac:dyDescent="0.25">
      <c r="A7082" t="s">
        <v>70</v>
      </c>
      <c r="B7082" t="s">
        <v>59</v>
      </c>
      <c r="C7082" t="s">
        <v>80</v>
      </c>
      <c r="D7082" t="s">
        <v>11</v>
      </c>
      <c r="E7082" t="s">
        <v>1</v>
      </c>
      <c r="F7082" s="19">
        <v>0.91666666666666696</v>
      </c>
      <c r="G7082" s="25">
        <v>22</v>
      </c>
      <c r="H7082" s="19" t="str">
        <f t="shared" si="126"/>
        <v>Centerville Bridge Away from Va Beach Summer Monday 22</v>
      </c>
      <c r="I7082" s="11">
        <f>+Centerville!M29</f>
        <v>169.65474503894836</v>
      </c>
    </row>
    <row r="7083" spans="1:9" ht="15.75" thickBot="1" x14ac:dyDescent="0.3">
      <c r="A7083" t="s">
        <v>70</v>
      </c>
      <c r="B7083" t="s">
        <v>59</v>
      </c>
      <c r="C7083" t="s">
        <v>80</v>
      </c>
      <c r="D7083" t="s">
        <v>11</v>
      </c>
      <c r="E7083" t="s">
        <v>1</v>
      </c>
      <c r="F7083" s="19">
        <v>0.95833333333333304</v>
      </c>
      <c r="G7083" s="25">
        <v>23</v>
      </c>
      <c r="H7083" s="19" t="str">
        <f t="shared" si="126"/>
        <v>Centerville Bridge Away from Va Beach Summer Monday 23</v>
      </c>
      <c r="I7083" s="16">
        <f>+Centerville!M30</f>
        <v>69.582166117516337</v>
      </c>
    </row>
    <row r="7084" spans="1:9" x14ac:dyDescent="0.25">
      <c r="A7084" t="s">
        <v>70</v>
      </c>
      <c r="B7084" t="s">
        <v>59</v>
      </c>
      <c r="C7084" t="s">
        <v>80</v>
      </c>
      <c r="D7084" t="s">
        <v>11</v>
      </c>
      <c r="E7084" t="s">
        <v>2</v>
      </c>
      <c r="F7084" s="19">
        <v>0</v>
      </c>
      <c r="G7084" s="25">
        <v>0</v>
      </c>
      <c r="H7084" s="19" t="str">
        <f t="shared" si="126"/>
        <v>Centerville Bridge Away from Va Beach Summer Tuesday 0</v>
      </c>
      <c r="I7084" s="12">
        <f>+Centerville!N7</f>
        <v>61.235688800000005</v>
      </c>
    </row>
    <row r="7085" spans="1:9" x14ac:dyDescent="0.25">
      <c r="A7085" t="s">
        <v>70</v>
      </c>
      <c r="B7085" t="s">
        <v>59</v>
      </c>
      <c r="C7085" t="s">
        <v>80</v>
      </c>
      <c r="D7085" t="s">
        <v>11</v>
      </c>
      <c r="E7085" t="s">
        <v>2</v>
      </c>
      <c r="F7085" s="19">
        <v>4.1666666666666664E-2</v>
      </c>
      <c r="G7085" s="25">
        <v>1</v>
      </c>
      <c r="H7085" s="19" t="str">
        <f t="shared" si="126"/>
        <v>Centerville Bridge Away from Va Beach Summer Tuesday 1</v>
      </c>
      <c r="I7085" s="14">
        <f>+Centerville!N8</f>
        <v>35.556206400000001</v>
      </c>
    </row>
    <row r="7086" spans="1:9" x14ac:dyDescent="0.25">
      <c r="A7086" t="s">
        <v>70</v>
      </c>
      <c r="B7086" t="s">
        <v>59</v>
      </c>
      <c r="C7086" t="s">
        <v>80</v>
      </c>
      <c r="D7086" t="s">
        <v>11</v>
      </c>
      <c r="E7086" t="s">
        <v>2</v>
      </c>
      <c r="F7086" s="19">
        <v>8.3333333333333329E-2</v>
      </c>
      <c r="G7086" s="25">
        <v>2</v>
      </c>
      <c r="H7086" s="19" t="str">
        <f t="shared" si="126"/>
        <v>Centerville Bridge Away from Va Beach Summer Tuesday 2</v>
      </c>
      <c r="I7086" s="12">
        <f>+Centerville!N9</f>
        <v>13.333577399999999</v>
      </c>
    </row>
    <row r="7087" spans="1:9" x14ac:dyDescent="0.25">
      <c r="A7087" t="s">
        <v>70</v>
      </c>
      <c r="B7087" t="s">
        <v>59</v>
      </c>
      <c r="C7087" t="s">
        <v>80</v>
      </c>
      <c r="D7087" t="s">
        <v>11</v>
      </c>
      <c r="E7087" t="s">
        <v>2</v>
      </c>
      <c r="F7087" s="19">
        <v>0.125</v>
      </c>
      <c r="G7087" s="25">
        <v>3</v>
      </c>
      <c r="H7087" s="19" t="str">
        <f t="shared" si="126"/>
        <v>Centerville Bridge Away from Va Beach Summer Tuesday 3</v>
      </c>
      <c r="I7087" s="14">
        <f>+Centerville!N10</f>
        <v>18.271939400000001</v>
      </c>
    </row>
    <row r="7088" spans="1:9" x14ac:dyDescent="0.25">
      <c r="A7088" t="s">
        <v>70</v>
      </c>
      <c r="B7088" t="s">
        <v>59</v>
      </c>
      <c r="C7088" t="s">
        <v>80</v>
      </c>
      <c r="D7088" t="s">
        <v>11</v>
      </c>
      <c r="E7088" t="s">
        <v>2</v>
      </c>
      <c r="F7088" s="19">
        <v>0.16666666666666699</v>
      </c>
      <c r="G7088" s="25">
        <v>4</v>
      </c>
      <c r="H7088" s="19" t="str">
        <f t="shared" si="126"/>
        <v>Centerville Bridge Away from Va Beach Summer Tuesday 4</v>
      </c>
      <c r="I7088" s="12">
        <f>+Centerville!N11</f>
        <v>29.136335800000001</v>
      </c>
    </row>
    <row r="7089" spans="1:9" x14ac:dyDescent="0.25">
      <c r="A7089" t="s">
        <v>70</v>
      </c>
      <c r="B7089" t="s">
        <v>59</v>
      </c>
      <c r="C7089" t="s">
        <v>80</v>
      </c>
      <c r="D7089" t="s">
        <v>11</v>
      </c>
      <c r="E7089" t="s">
        <v>2</v>
      </c>
      <c r="F7089" s="19">
        <v>0.20833333333333301</v>
      </c>
      <c r="G7089" s="25">
        <v>5</v>
      </c>
      <c r="H7089" s="19" t="str">
        <f t="shared" si="126"/>
        <v>Centerville Bridge Away from Va Beach Summer Tuesday 5</v>
      </c>
      <c r="I7089" s="14">
        <f>+Centerville!N12</f>
        <v>78.519955799999991</v>
      </c>
    </row>
    <row r="7090" spans="1:9" x14ac:dyDescent="0.25">
      <c r="A7090" t="s">
        <v>70</v>
      </c>
      <c r="B7090" t="s">
        <v>59</v>
      </c>
      <c r="C7090" t="s">
        <v>80</v>
      </c>
      <c r="D7090" t="s">
        <v>11</v>
      </c>
      <c r="E7090" t="s">
        <v>2</v>
      </c>
      <c r="F7090" s="19">
        <v>0.25</v>
      </c>
      <c r="G7090" s="25">
        <v>6</v>
      </c>
      <c r="H7090" s="19" t="str">
        <f t="shared" si="126"/>
        <v>Centerville Bridge Away from Va Beach Summer Tuesday 6</v>
      </c>
      <c r="I7090" s="12">
        <f>+Centerville!N13</f>
        <v>235.06603120000003</v>
      </c>
    </row>
    <row r="7091" spans="1:9" x14ac:dyDescent="0.25">
      <c r="A7091" t="s">
        <v>70</v>
      </c>
      <c r="B7091" t="s">
        <v>59</v>
      </c>
      <c r="C7091" t="s">
        <v>80</v>
      </c>
      <c r="D7091" t="s">
        <v>11</v>
      </c>
      <c r="E7091" t="s">
        <v>2</v>
      </c>
      <c r="F7091" s="19">
        <v>0.29166666666666702</v>
      </c>
      <c r="G7091" s="25">
        <v>7</v>
      </c>
      <c r="H7091" s="19" t="str">
        <f t="shared" si="126"/>
        <v>Centerville Bridge Away from Va Beach Summer Tuesday 7</v>
      </c>
      <c r="I7091" s="14">
        <f>+Centerville!N14</f>
        <v>372.84633100000002</v>
      </c>
    </row>
    <row r="7092" spans="1:9" x14ac:dyDescent="0.25">
      <c r="A7092" t="s">
        <v>70</v>
      </c>
      <c r="B7092" t="s">
        <v>59</v>
      </c>
      <c r="C7092" t="s">
        <v>80</v>
      </c>
      <c r="D7092" t="s">
        <v>11</v>
      </c>
      <c r="E7092" t="s">
        <v>2</v>
      </c>
      <c r="F7092" s="19">
        <v>0.33333333333333298</v>
      </c>
      <c r="G7092" s="25">
        <v>8</v>
      </c>
      <c r="H7092" s="19" t="str">
        <f t="shared" si="126"/>
        <v>Centerville Bridge Away from Va Beach Summer Tuesday 8</v>
      </c>
      <c r="I7092" s="12">
        <f>+Centerville!N15</f>
        <v>351.61137439999999</v>
      </c>
    </row>
    <row r="7093" spans="1:9" x14ac:dyDescent="0.25">
      <c r="A7093" t="s">
        <v>70</v>
      </c>
      <c r="B7093" t="s">
        <v>59</v>
      </c>
      <c r="C7093" t="s">
        <v>80</v>
      </c>
      <c r="D7093" t="s">
        <v>11</v>
      </c>
      <c r="E7093" t="s">
        <v>2</v>
      </c>
      <c r="F7093" s="19">
        <v>0.375</v>
      </c>
      <c r="G7093" s="25">
        <v>9</v>
      </c>
      <c r="H7093" s="19" t="str">
        <f t="shared" si="126"/>
        <v>Centerville Bridge Away from Va Beach Summer Tuesday 9</v>
      </c>
      <c r="I7093" s="14">
        <f>+Centerville!N16</f>
        <v>345.19150380000002</v>
      </c>
    </row>
    <row r="7094" spans="1:9" x14ac:dyDescent="0.25">
      <c r="A7094" t="s">
        <v>70</v>
      </c>
      <c r="B7094" t="s">
        <v>59</v>
      </c>
      <c r="C7094" t="s">
        <v>80</v>
      </c>
      <c r="D7094" t="s">
        <v>11</v>
      </c>
      <c r="E7094" t="s">
        <v>2</v>
      </c>
      <c r="F7094" s="19">
        <v>0.41666666666666702</v>
      </c>
      <c r="G7094" s="25">
        <v>10</v>
      </c>
      <c r="H7094" s="19" t="str">
        <f t="shared" si="126"/>
        <v>Centerville Bridge Away from Va Beach Summer Tuesday 10</v>
      </c>
      <c r="I7094" s="12">
        <f>+Centerville!N17</f>
        <v>371.85865860000001</v>
      </c>
    </row>
    <row r="7095" spans="1:9" x14ac:dyDescent="0.25">
      <c r="A7095" t="s">
        <v>70</v>
      </c>
      <c r="B7095" t="s">
        <v>59</v>
      </c>
      <c r="C7095" t="s">
        <v>80</v>
      </c>
      <c r="D7095" t="s">
        <v>11</v>
      </c>
      <c r="E7095" t="s">
        <v>2</v>
      </c>
      <c r="F7095" s="19">
        <v>0.45833333333333298</v>
      </c>
      <c r="G7095" s="25">
        <v>11</v>
      </c>
      <c r="H7095" s="19" t="str">
        <f t="shared" si="126"/>
        <v>Centerville Bridge Away from Va Beach Summer Tuesday 11</v>
      </c>
      <c r="I7095" s="14">
        <f>+Centerville!N18</f>
        <v>416.79775280000001</v>
      </c>
    </row>
    <row r="7096" spans="1:9" x14ac:dyDescent="0.25">
      <c r="A7096" t="s">
        <v>70</v>
      </c>
      <c r="B7096" t="s">
        <v>59</v>
      </c>
      <c r="C7096" t="s">
        <v>80</v>
      </c>
      <c r="D7096" t="s">
        <v>11</v>
      </c>
      <c r="E7096" t="s">
        <v>2</v>
      </c>
      <c r="F7096" s="19">
        <v>0.5</v>
      </c>
      <c r="G7096" s="25">
        <v>12</v>
      </c>
      <c r="H7096" s="19" t="str">
        <f t="shared" si="126"/>
        <v>Centerville Bridge Away from Va Beach Summer Tuesday 12</v>
      </c>
      <c r="I7096" s="12">
        <f>+Centerville!N19</f>
        <v>490.87318280000005</v>
      </c>
    </row>
    <row r="7097" spans="1:9" x14ac:dyDescent="0.25">
      <c r="A7097" t="s">
        <v>70</v>
      </c>
      <c r="B7097" t="s">
        <v>59</v>
      </c>
      <c r="C7097" t="s">
        <v>80</v>
      </c>
      <c r="D7097" t="s">
        <v>11</v>
      </c>
      <c r="E7097" t="s">
        <v>2</v>
      </c>
      <c r="F7097" s="19">
        <v>0.54166666666666696</v>
      </c>
      <c r="G7097" s="25">
        <v>13</v>
      </c>
      <c r="H7097" s="19" t="str">
        <f t="shared" si="126"/>
        <v>Centerville Bridge Away from Va Beach Summer Tuesday 13</v>
      </c>
      <c r="I7097" s="14">
        <f>+Centerville!N20</f>
        <v>544.20749240000009</v>
      </c>
    </row>
    <row r="7098" spans="1:9" x14ac:dyDescent="0.25">
      <c r="A7098" t="s">
        <v>70</v>
      </c>
      <c r="B7098" t="s">
        <v>59</v>
      </c>
      <c r="C7098" t="s">
        <v>80</v>
      </c>
      <c r="D7098" t="s">
        <v>11</v>
      </c>
      <c r="E7098" t="s">
        <v>2</v>
      </c>
      <c r="F7098" s="19">
        <v>0.58333333333333304</v>
      </c>
      <c r="G7098" s="25">
        <v>14</v>
      </c>
      <c r="H7098" s="19" t="str">
        <f t="shared" si="126"/>
        <v>Centerville Bridge Away from Va Beach Summer Tuesday 14</v>
      </c>
      <c r="I7098" s="12">
        <f>+Centerville!N21</f>
        <v>562.97326799999996</v>
      </c>
    </row>
    <row r="7099" spans="1:9" x14ac:dyDescent="0.25">
      <c r="A7099" t="s">
        <v>70</v>
      </c>
      <c r="B7099" t="s">
        <v>59</v>
      </c>
      <c r="C7099" t="s">
        <v>80</v>
      </c>
      <c r="D7099" t="s">
        <v>11</v>
      </c>
      <c r="E7099" t="s">
        <v>2</v>
      </c>
      <c r="F7099" s="19">
        <v>0.625</v>
      </c>
      <c r="G7099" s="25">
        <v>15</v>
      </c>
      <c r="H7099" s="19" t="str">
        <f t="shared" si="126"/>
        <v>Centerville Bridge Away from Va Beach Summer Tuesday 15</v>
      </c>
      <c r="I7099" s="14">
        <f>+Centerville!N22</f>
        <v>803.47149740000009</v>
      </c>
    </row>
    <row r="7100" spans="1:9" x14ac:dyDescent="0.25">
      <c r="A7100" t="s">
        <v>70</v>
      </c>
      <c r="B7100" t="s">
        <v>59</v>
      </c>
      <c r="C7100" t="s">
        <v>80</v>
      </c>
      <c r="D7100" t="s">
        <v>11</v>
      </c>
      <c r="E7100" t="s">
        <v>2</v>
      </c>
      <c r="F7100" s="19">
        <v>0.66666666666666696</v>
      </c>
      <c r="G7100" s="25">
        <v>16</v>
      </c>
      <c r="H7100" s="19" t="str">
        <f t="shared" si="126"/>
        <v>Centerville Bridge Away from Va Beach Summer Tuesday 16</v>
      </c>
      <c r="I7100" s="12">
        <f>+Centerville!N23</f>
        <v>954.09153839999999</v>
      </c>
    </row>
    <row r="7101" spans="1:9" x14ac:dyDescent="0.25">
      <c r="A7101" t="s">
        <v>70</v>
      </c>
      <c r="B7101" t="s">
        <v>59</v>
      </c>
      <c r="C7101" t="s">
        <v>80</v>
      </c>
      <c r="D7101" t="s">
        <v>11</v>
      </c>
      <c r="E7101" t="s">
        <v>2</v>
      </c>
      <c r="F7101" s="19">
        <v>0.70833333333333304</v>
      </c>
      <c r="G7101" s="25">
        <v>17</v>
      </c>
      <c r="H7101" s="19" t="str">
        <f t="shared" si="126"/>
        <v>Centerville Bridge Away from Va Beach Summer Tuesday 17</v>
      </c>
      <c r="I7101" s="14">
        <f>+Centerville!N24</f>
        <v>1149.6506735999999</v>
      </c>
    </row>
    <row r="7102" spans="1:9" x14ac:dyDescent="0.25">
      <c r="A7102" t="s">
        <v>70</v>
      </c>
      <c r="B7102" t="s">
        <v>59</v>
      </c>
      <c r="C7102" t="s">
        <v>80</v>
      </c>
      <c r="D7102" t="s">
        <v>11</v>
      </c>
      <c r="E7102" t="s">
        <v>2</v>
      </c>
      <c r="F7102" s="19">
        <v>0.75</v>
      </c>
      <c r="G7102" s="25">
        <v>18</v>
      </c>
      <c r="H7102" s="19" t="str">
        <f t="shared" si="126"/>
        <v>Centerville Bridge Away from Va Beach Summer Tuesday 18</v>
      </c>
      <c r="I7102" s="12">
        <f>+Centerville!N25</f>
        <v>692.35835240000006</v>
      </c>
    </row>
    <row r="7103" spans="1:9" x14ac:dyDescent="0.25">
      <c r="A7103" t="s">
        <v>70</v>
      </c>
      <c r="B7103" t="s">
        <v>59</v>
      </c>
      <c r="C7103" t="s">
        <v>80</v>
      </c>
      <c r="D7103" t="s">
        <v>11</v>
      </c>
      <c r="E7103" t="s">
        <v>2</v>
      </c>
      <c r="F7103" s="19">
        <v>0.79166666666666696</v>
      </c>
      <c r="G7103" s="25">
        <v>19</v>
      </c>
      <c r="H7103" s="19" t="str">
        <f t="shared" si="126"/>
        <v>Centerville Bridge Away from Va Beach Summer Tuesday 19</v>
      </c>
      <c r="I7103" s="14">
        <f>+Centerville!N26</f>
        <v>454.32930399999998</v>
      </c>
    </row>
    <row r="7104" spans="1:9" x14ac:dyDescent="0.25">
      <c r="A7104" t="s">
        <v>70</v>
      </c>
      <c r="B7104" t="s">
        <v>59</v>
      </c>
      <c r="C7104" t="s">
        <v>80</v>
      </c>
      <c r="D7104" t="s">
        <v>11</v>
      </c>
      <c r="E7104" t="s">
        <v>2</v>
      </c>
      <c r="F7104" s="19">
        <v>0.83333333333333304</v>
      </c>
      <c r="G7104" s="25">
        <v>20</v>
      </c>
      <c r="H7104" s="19" t="str">
        <f t="shared" si="126"/>
        <v>Centerville Bridge Away from Va Beach Summer Tuesday 20</v>
      </c>
      <c r="I7104" s="12">
        <f>+Centerville!N27</f>
        <v>363.46344320000003</v>
      </c>
    </row>
    <row r="7105" spans="1:9" x14ac:dyDescent="0.25">
      <c r="A7105" t="s">
        <v>70</v>
      </c>
      <c r="B7105" t="s">
        <v>59</v>
      </c>
      <c r="C7105" t="s">
        <v>80</v>
      </c>
      <c r="D7105" t="s">
        <v>11</v>
      </c>
      <c r="E7105" t="s">
        <v>2</v>
      </c>
      <c r="F7105" s="19">
        <v>0.875</v>
      </c>
      <c r="G7105" s="25">
        <v>21</v>
      </c>
      <c r="H7105" s="19" t="str">
        <f t="shared" si="126"/>
        <v>Centerville Bridge Away from Va Beach Summer Tuesday 21</v>
      </c>
      <c r="I7105" s="14">
        <f>+Centerville!N28</f>
        <v>275.06676340000001</v>
      </c>
    </row>
    <row r="7106" spans="1:9" x14ac:dyDescent="0.25">
      <c r="A7106" t="s">
        <v>70</v>
      </c>
      <c r="B7106" t="s">
        <v>59</v>
      </c>
      <c r="C7106" t="s">
        <v>80</v>
      </c>
      <c r="D7106" t="s">
        <v>11</v>
      </c>
      <c r="E7106" t="s">
        <v>2</v>
      </c>
      <c r="F7106" s="19">
        <v>0.91666666666666696</v>
      </c>
      <c r="G7106" s="25">
        <v>22</v>
      </c>
      <c r="H7106" s="19" t="str">
        <f t="shared" si="126"/>
        <v>Centerville Bridge Away from Va Beach Summer Tuesday 22</v>
      </c>
      <c r="I7106" s="12">
        <f>+Centerville!N29</f>
        <v>174.32417860000001</v>
      </c>
    </row>
    <row r="7107" spans="1:9" ht="15.75" thickBot="1" x14ac:dyDescent="0.3">
      <c r="A7107" t="s">
        <v>70</v>
      </c>
      <c r="B7107" t="s">
        <v>59</v>
      </c>
      <c r="C7107" t="s">
        <v>80</v>
      </c>
      <c r="D7107" t="s">
        <v>11</v>
      </c>
      <c r="E7107" t="s">
        <v>2</v>
      </c>
      <c r="F7107" s="19">
        <v>0.95833333333333304</v>
      </c>
      <c r="G7107" s="25">
        <v>23</v>
      </c>
      <c r="H7107" s="19" t="str">
        <f t="shared" si="126"/>
        <v>Centerville Bridge Away from Va Beach Summer Tuesday 23</v>
      </c>
      <c r="I7107" s="16">
        <f>+Centerville!N30</f>
        <v>84.939826400000001</v>
      </c>
    </row>
    <row r="7108" spans="1:9" x14ac:dyDescent="0.25">
      <c r="A7108" t="s">
        <v>70</v>
      </c>
      <c r="B7108" t="s">
        <v>59</v>
      </c>
      <c r="C7108" t="s">
        <v>80</v>
      </c>
      <c r="D7108" t="s">
        <v>11</v>
      </c>
      <c r="E7108" t="s">
        <v>3</v>
      </c>
      <c r="F7108" s="19">
        <v>0</v>
      </c>
      <c r="G7108" s="25">
        <v>0</v>
      </c>
      <c r="H7108" s="19" t="str">
        <f t="shared" si="126"/>
        <v>Centerville Bridge Away from Va Beach Summer Wednesday 0</v>
      </c>
      <c r="I7108" s="11">
        <f>+Centerville!O7</f>
        <v>69.137067999999999</v>
      </c>
    </row>
    <row r="7109" spans="1:9" x14ac:dyDescent="0.25">
      <c r="A7109" t="s">
        <v>70</v>
      </c>
      <c r="B7109" t="s">
        <v>59</v>
      </c>
      <c r="C7109" t="s">
        <v>80</v>
      </c>
      <c r="D7109" t="s">
        <v>11</v>
      </c>
      <c r="E7109" t="s">
        <v>3</v>
      </c>
      <c r="F7109" s="19">
        <v>4.1666666666666664E-2</v>
      </c>
      <c r="G7109" s="25">
        <v>1</v>
      </c>
      <c r="H7109" s="19" t="str">
        <f t="shared" si="126"/>
        <v>Centerville Bridge Away from Va Beach Summer Wednesday 1</v>
      </c>
      <c r="I7109" s="14">
        <f>+Centerville!O8</f>
        <v>34.568534</v>
      </c>
    </row>
    <row r="7110" spans="1:9" x14ac:dyDescent="0.25">
      <c r="A7110" t="s">
        <v>70</v>
      </c>
      <c r="B7110" t="s">
        <v>59</v>
      </c>
      <c r="C7110" t="s">
        <v>80</v>
      </c>
      <c r="D7110" t="s">
        <v>11</v>
      </c>
      <c r="E7110" t="s">
        <v>3</v>
      </c>
      <c r="F7110" s="19">
        <v>8.3333333333333329E-2</v>
      </c>
      <c r="G7110" s="25">
        <v>2</v>
      </c>
      <c r="H7110" s="19" t="str">
        <f t="shared" si="126"/>
        <v>Centerville Bridge Away from Va Beach Summer Wednesday 2</v>
      </c>
      <c r="I7110" s="11">
        <f>+Centerville!O9</f>
        <v>16.790430799999999</v>
      </c>
    </row>
    <row r="7111" spans="1:9" x14ac:dyDescent="0.25">
      <c r="A7111" t="s">
        <v>70</v>
      </c>
      <c r="B7111" t="s">
        <v>59</v>
      </c>
      <c r="C7111" t="s">
        <v>80</v>
      </c>
      <c r="D7111" t="s">
        <v>11</v>
      </c>
      <c r="E7111" t="s">
        <v>3</v>
      </c>
      <c r="F7111" s="19">
        <v>0.125</v>
      </c>
      <c r="G7111" s="25">
        <v>3</v>
      </c>
      <c r="H7111" s="19" t="str">
        <f t="shared" si="126"/>
        <v>Centerville Bridge Away from Va Beach Summer Wednesday 3</v>
      </c>
      <c r="I7111" s="14">
        <f>+Centerville!O10</f>
        <v>12.839741199999999</v>
      </c>
    </row>
    <row r="7112" spans="1:9" x14ac:dyDescent="0.25">
      <c r="A7112" t="s">
        <v>70</v>
      </c>
      <c r="B7112" t="s">
        <v>59</v>
      </c>
      <c r="C7112" t="s">
        <v>80</v>
      </c>
      <c r="D7112" t="s">
        <v>11</v>
      </c>
      <c r="E7112" t="s">
        <v>3</v>
      </c>
      <c r="F7112" s="19">
        <v>0.16666666666666699</v>
      </c>
      <c r="G7112" s="25">
        <v>4</v>
      </c>
      <c r="H7112" s="19" t="str">
        <f t="shared" si="126"/>
        <v>Centerville Bridge Away from Va Beach Summer Wednesday 4</v>
      </c>
      <c r="I7112" s="11">
        <f>+Centerville!O11</f>
        <v>31.6055168</v>
      </c>
    </row>
    <row r="7113" spans="1:9" x14ac:dyDescent="0.25">
      <c r="A7113" t="s">
        <v>70</v>
      </c>
      <c r="B7113" t="s">
        <v>59</v>
      </c>
      <c r="C7113" t="s">
        <v>80</v>
      </c>
      <c r="D7113" t="s">
        <v>11</v>
      </c>
      <c r="E7113" t="s">
        <v>3</v>
      </c>
      <c r="F7113" s="19">
        <v>0.20833333333333301</v>
      </c>
      <c r="G7113" s="25">
        <v>5</v>
      </c>
      <c r="H7113" s="19" t="str">
        <f t="shared" si="126"/>
        <v>Centerville Bridge Away from Va Beach Summer Wednesday 5</v>
      </c>
      <c r="I7113" s="14">
        <f>+Centerville!O12</f>
        <v>80.989136800000011</v>
      </c>
    </row>
    <row r="7114" spans="1:9" x14ac:dyDescent="0.25">
      <c r="A7114" t="s">
        <v>70</v>
      </c>
      <c r="B7114" t="s">
        <v>59</v>
      </c>
      <c r="C7114" t="s">
        <v>80</v>
      </c>
      <c r="D7114" t="s">
        <v>11</v>
      </c>
      <c r="E7114" t="s">
        <v>3</v>
      </c>
      <c r="F7114" s="19">
        <v>0.25</v>
      </c>
      <c r="G7114" s="25">
        <v>6</v>
      </c>
      <c r="H7114" s="19" t="str">
        <f t="shared" si="126"/>
        <v>Centerville Bridge Away from Va Beach Summer Wednesday 6</v>
      </c>
      <c r="I7114" s="11">
        <f>+Centerville!O13</f>
        <v>203.46051440000002</v>
      </c>
    </row>
    <row r="7115" spans="1:9" x14ac:dyDescent="0.25">
      <c r="A7115" t="s">
        <v>70</v>
      </c>
      <c r="B7115" t="s">
        <v>59</v>
      </c>
      <c r="C7115" t="s">
        <v>80</v>
      </c>
      <c r="D7115" t="s">
        <v>11</v>
      </c>
      <c r="E7115" t="s">
        <v>3</v>
      </c>
      <c r="F7115" s="19">
        <v>0.29166666666666702</v>
      </c>
      <c r="G7115" s="25">
        <v>7</v>
      </c>
      <c r="H7115" s="19" t="str">
        <f t="shared" si="126"/>
        <v>Centerville Bridge Away from Va Beach Summer Wednesday 7</v>
      </c>
      <c r="I7115" s="14">
        <f>+Centerville!O14</f>
        <v>338.7716332</v>
      </c>
    </row>
    <row r="7116" spans="1:9" x14ac:dyDescent="0.25">
      <c r="A7116" t="s">
        <v>70</v>
      </c>
      <c r="B7116" t="s">
        <v>59</v>
      </c>
      <c r="C7116" t="s">
        <v>80</v>
      </c>
      <c r="D7116" t="s">
        <v>11</v>
      </c>
      <c r="E7116" t="s">
        <v>3</v>
      </c>
      <c r="F7116" s="19">
        <v>0.33333333333333298</v>
      </c>
      <c r="G7116" s="25">
        <v>8</v>
      </c>
      <c r="H7116" s="19" t="str">
        <f t="shared" si="126"/>
        <v>Centerville Bridge Away from Va Beach Summer Wednesday 8</v>
      </c>
      <c r="I7116" s="11">
        <f>+Centerville!O15</f>
        <v>327.90723680000002</v>
      </c>
    </row>
    <row r="7117" spans="1:9" x14ac:dyDescent="0.25">
      <c r="A7117" t="s">
        <v>70</v>
      </c>
      <c r="B7117" t="s">
        <v>59</v>
      </c>
      <c r="C7117" t="s">
        <v>80</v>
      </c>
      <c r="D7117" t="s">
        <v>11</v>
      </c>
      <c r="E7117" t="s">
        <v>3</v>
      </c>
      <c r="F7117" s="19">
        <v>0.375</v>
      </c>
      <c r="G7117" s="25">
        <v>9</v>
      </c>
      <c r="H7117" s="19" t="str">
        <f t="shared" si="126"/>
        <v>Centerville Bridge Away from Va Beach Summer Wednesday 9</v>
      </c>
      <c r="I7117" s="14">
        <f>+Centerville!O16</f>
        <v>306.17844400000001</v>
      </c>
    </row>
    <row r="7118" spans="1:9" x14ac:dyDescent="0.25">
      <c r="A7118" t="s">
        <v>70</v>
      </c>
      <c r="B7118" t="s">
        <v>59</v>
      </c>
      <c r="C7118" t="s">
        <v>80</v>
      </c>
      <c r="D7118" t="s">
        <v>11</v>
      </c>
      <c r="E7118" t="s">
        <v>3</v>
      </c>
      <c r="F7118" s="19">
        <v>0.41666666666666702</v>
      </c>
      <c r="G7118" s="25">
        <v>10</v>
      </c>
      <c r="H7118" s="19" t="str">
        <f t="shared" si="126"/>
        <v>Centerville Bridge Away from Va Beach Summer Wednesday 10</v>
      </c>
      <c r="I7118" s="11">
        <f>+Centerville!O17</f>
        <v>364.94495180000001</v>
      </c>
    </row>
    <row r="7119" spans="1:9" x14ac:dyDescent="0.25">
      <c r="A7119" t="s">
        <v>70</v>
      </c>
      <c r="B7119" t="s">
        <v>59</v>
      </c>
      <c r="C7119" t="s">
        <v>80</v>
      </c>
      <c r="D7119" t="s">
        <v>11</v>
      </c>
      <c r="E7119" t="s">
        <v>3</v>
      </c>
      <c r="F7119" s="19">
        <v>0.45833333333333298</v>
      </c>
      <c r="G7119" s="25">
        <v>11</v>
      </c>
      <c r="H7119" s="19" t="str">
        <f t="shared" si="126"/>
        <v>Centerville Bridge Away from Va Beach Summer Wednesday 11</v>
      </c>
      <c r="I7119" s="14">
        <f>+Centerville!O18</f>
        <v>423.71145960000001</v>
      </c>
    </row>
    <row r="7120" spans="1:9" x14ac:dyDescent="0.25">
      <c r="A7120" t="s">
        <v>70</v>
      </c>
      <c r="B7120" t="s">
        <v>59</v>
      </c>
      <c r="C7120" t="s">
        <v>80</v>
      </c>
      <c r="D7120" t="s">
        <v>11</v>
      </c>
      <c r="E7120" t="s">
        <v>3</v>
      </c>
      <c r="F7120" s="19">
        <v>0.5</v>
      </c>
      <c r="G7120" s="25">
        <v>12</v>
      </c>
      <c r="H7120" s="19" t="str">
        <f t="shared" si="126"/>
        <v>Centerville Bridge Away from Va Beach Summer Wednesday 12</v>
      </c>
      <c r="I7120" s="11">
        <f>+Centerville!O19</f>
        <v>457.29232120000006</v>
      </c>
    </row>
    <row r="7121" spans="1:9" x14ac:dyDescent="0.25">
      <c r="A7121" t="s">
        <v>70</v>
      </c>
      <c r="B7121" t="s">
        <v>59</v>
      </c>
      <c r="C7121" t="s">
        <v>80</v>
      </c>
      <c r="D7121" t="s">
        <v>11</v>
      </c>
      <c r="E7121" t="s">
        <v>3</v>
      </c>
      <c r="F7121" s="19">
        <v>0.54166666666666696</v>
      </c>
      <c r="G7121" s="25">
        <v>13</v>
      </c>
      <c r="H7121" s="19" t="str">
        <f t="shared" si="126"/>
        <v>Centerville Bridge Away from Va Beach Summer Wednesday 13</v>
      </c>
      <c r="I7121" s="14">
        <f>+Centerville!O20</f>
        <v>497.78688959999999</v>
      </c>
    </row>
    <row r="7122" spans="1:9" x14ac:dyDescent="0.25">
      <c r="A7122" t="s">
        <v>70</v>
      </c>
      <c r="B7122" t="s">
        <v>59</v>
      </c>
      <c r="C7122" t="s">
        <v>80</v>
      </c>
      <c r="D7122" t="s">
        <v>11</v>
      </c>
      <c r="E7122" t="s">
        <v>3</v>
      </c>
      <c r="F7122" s="19">
        <v>0.58333333333333304</v>
      </c>
      <c r="G7122" s="25">
        <v>14</v>
      </c>
      <c r="H7122" s="19" t="str">
        <f t="shared" si="126"/>
        <v>Centerville Bridge Away from Va Beach Summer Wednesday 14</v>
      </c>
      <c r="I7122" s="11">
        <f>+Centerville!O21</f>
        <v>536.30611320000003</v>
      </c>
    </row>
    <row r="7123" spans="1:9" x14ac:dyDescent="0.25">
      <c r="A7123" t="s">
        <v>70</v>
      </c>
      <c r="B7123" t="s">
        <v>59</v>
      </c>
      <c r="C7123" t="s">
        <v>80</v>
      </c>
      <c r="D7123" t="s">
        <v>11</v>
      </c>
      <c r="E7123" t="s">
        <v>3</v>
      </c>
      <c r="F7123" s="19">
        <v>0.625</v>
      </c>
      <c r="G7123" s="25">
        <v>15</v>
      </c>
      <c r="H7123" s="19" t="str">
        <f t="shared" si="126"/>
        <v>Centerville Bridge Away from Va Beach Summer Wednesday 15</v>
      </c>
      <c r="I7123" s="14">
        <f>+Centerville!O22</f>
        <v>690.87684379999996</v>
      </c>
    </row>
    <row r="7124" spans="1:9" x14ac:dyDescent="0.25">
      <c r="A7124" t="s">
        <v>70</v>
      </c>
      <c r="B7124" t="s">
        <v>59</v>
      </c>
      <c r="C7124" t="s">
        <v>80</v>
      </c>
      <c r="D7124" t="s">
        <v>11</v>
      </c>
      <c r="E7124" t="s">
        <v>3</v>
      </c>
      <c r="F7124" s="19">
        <v>0.66666666666666696</v>
      </c>
      <c r="G7124" s="25">
        <v>16</v>
      </c>
      <c r="H7124" s="19" t="str">
        <f t="shared" si="126"/>
        <v>Centerville Bridge Away from Va Beach Summer Wednesday 16</v>
      </c>
      <c r="I7124" s="11">
        <f>+Centerville!O23</f>
        <v>997.05528779999997</v>
      </c>
    </row>
    <row r="7125" spans="1:9" x14ac:dyDescent="0.25">
      <c r="A7125" t="s">
        <v>70</v>
      </c>
      <c r="B7125" t="s">
        <v>59</v>
      </c>
      <c r="C7125" t="s">
        <v>80</v>
      </c>
      <c r="D7125" t="s">
        <v>11</v>
      </c>
      <c r="E7125" t="s">
        <v>3</v>
      </c>
      <c r="F7125" s="19">
        <v>0.70833333333333304</v>
      </c>
      <c r="G7125" s="25">
        <v>17</v>
      </c>
      <c r="H7125" s="19" t="str">
        <f t="shared" ref="H7125:H7188" si="127">+CONCATENATE(A7125," ",C7125," ",D7125," ",E7125," ",G7125)</f>
        <v>Centerville Bridge Away from Va Beach Summer Wednesday 17</v>
      </c>
      <c r="I7125" s="14">
        <f>+Centerville!O24</f>
        <v>1142.2431306000001</v>
      </c>
    </row>
    <row r="7126" spans="1:9" x14ac:dyDescent="0.25">
      <c r="A7126" t="s">
        <v>70</v>
      </c>
      <c r="B7126" t="s">
        <v>59</v>
      </c>
      <c r="C7126" t="s">
        <v>80</v>
      </c>
      <c r="D7126" t="s">
        <v>11</v>
      </c>
      <c r="E7126" t="s">
        <v>3</v>
      </c>
      <c r="F7126" s="19">
        <v>0.75</v>
      </c>
      <c r="G7126" s="25">
        <v>18</v>
      </c>
      <c r="H7126" s="19" t="str">
        <f t="shared" si="127"/>
        <v>Centerville Bridge Away from Va Beach Summer Wednesday 18</v>
      </c>
      <c r="I7126" s="11">
        <f>+Centerville!O25</f>
        <v>741.24813620000009</v>
      </c>
    </row>
    <row r="7127" spans="1:9" x14ac:dyDescent="0.25">
      <c r="A7127" t="s">
        <v>70</v>
      </c>
      <c r="B7127" t="s">
        <v>59</v>
      </c>
      <c r="C7127" t="s">
        <v>80</v>
      </c>
      <c r="D7127" t="s">
        <v>11</v>
      </c>
      <c r="E7127" t="s">
        <v>3</v>
      </c>
      <c r="F7127" s="19">
        <v>0.79166666666666696</v>
      </c>
      <c r="G7127" s="25">
        <v>19</v>
      </c>
      <c r="H7127" s="19" t="str">
        <f t="shared" si="127"/>
        <v>Centerville Bridge Away from Va Beach Summer Wednesday 19</v>
      </c>
      <c r="I7127" s="14">
        <f>+Centerville!O26</f>
        <v>457.78615739999998</v>
      </c>
    </row>
    <row r="7128" spans="1:9" x14ac:dyDescent="0.25">
      <c r="A7128" t="s">
        <v>70</v>
      </c>
      <c r="B7128" t="s">
        <v>59</v>
      </c>
      <c r="C7128" t="s">
        <v>80</v>
      </c>
      <c r="D7128" t="s">
        <v>11</v>
      </c>
      <c r="E7128" t="s">
        <v>3</v>
      </c>
      <c r="F7128" s="19">
        <v>0.83333333333333304</v>
      </c>
      <c r="G7128" s="25">
        <v>20</v>
      </c>
      <c r="H7128" s="19" t="str">
        <f t="shared" si="127"/>
        <v>Centerville Bridge Away from Va Beach Summer Wednesday 20</v>
      </c>
      <c r="I7128" s="11">
        <f>+Centerville!O27</f>
        <v>480.5026226</v>
      </c>
    </row>
    <row r="7129" spans="1:9" x14ac:dyDescent="0.25">
      <c r="A7129" t="s">
        <v>70</v>
      </c>
      <c r="B7129" t="s">
        <v>59</v>
      </c>
      <c r="C7129" t="s">
        <v>80</v>
      </c>
      <c r="D7129" t="s">
        <v>11</v>
      </c>
      <c r="E7129" t="s">
        <v>3</v>
      </c>
      <c r="F7129" s="19">
        <v>0.875</v>
      </c>
      <c r="G7129" s="25">
        <v>21</v>
      </c>
      <c r="H7129" s="19" t="str">
        <f t="shared" si="127"/>
        <v>Centerville Bridge Away from Va Beach Summer Wednesday 21</v>
      </c>
      <c r="I7129" s="14">
        <f>+Centerville!O28</f>
        <v>384.20456360000003</v>
      </c>
    </row>
    <row r="7130" spans="1:9" x14ac:dyDescent="0.25">
      <c r="A7130" t="s">
        <v>70</v>
      </c>
      <c r="B7130" t="s">
        <v>59</v>
      </c>
      <c r="C7130" t="s">
        <v>80</v>
      </c>
      <c r="D7130" t="s">
        <v>11</v>
      </c>
      <c r="E7130" t="s">
        <v>3</v>
      </c>
      <c r="F7130" s="19">
        <v>0.91666666666666696</v>
      </c>
      <c r="G7130" s="25">
        <v>22</v>
      </c>
      <c r="H7130" s="19" t="str">
        <f t="shared" si="127"/>
        <v>Centerville Bridge Away from Va Beach Summer Wednesday 22</v>
      </c>
      <c r="I7130" s="11">
        <f>+Centerville!O29</f>
        <v>198.52215239999998</v>
      </c>
    </row>
    <row r="7131" spans="1:9" ht="15.75" thickBot="1" x14ac:dyDescent="0.3">
      <c r="A7131" t="s">
        <v>70</v>
      </c>
      <c r="B7131" t="s">
        <v>59</v>
      </c>
      <c r="C7131" t="s">
        <v>80</v>
      </c>
      <c r="D7131" t="s">
        <v>11</v>
      </c>
      <c r="E7131" t="s">
        <v>3</v>
      </c>
      <c r="F7131" s="19">
        <v>0.95833333333333304</v>
      </c>
      <c r="G7131" s="25">
        <v>23</v>
      </c>
      <c r="H7131" s="19" t="str">
        <f t="shared" si="127"/>
        <v>Centerville Bridge Away from Va Beach Summer Wednesday 23</v>
      </c>
      <c r="I7131" s="16">
        <f>+Centerville!O30</f>
        <v>118.52068800000001</v>
      </c>
    </row>
    <row r="7132" spans="1:9" x14ac:dyDescent="0.25">
      <c r="A7132" t="s">
        <v>70</v>
      </c>
      <c r="B7132" t="s">
        <v>59</v>
      </c>
      <c r="C7132" t="s">
        <v>80</v>
      </c>
      <c r="D7132" t="s">
        <v>11</v>
      </c>
      <c r="E7132" t="s">
        <v>4</v>
      </c>
      <c r="F7132" s="19">
        <v>0</v>
      </c>
      <c r="G7132" s="25">
        <v>0</v>
      </c>
      <c r="H7132" s="19" t="str">
        <f t="shared" si="127"/>
        <v>Centerville Bridge Away from Va Beach Summer Thursday 0</v>
      </c>
      <c r="I7132" s="11">
        <f>+Centerville!P7</f>
        <v>83.155577716227455</v>
      </c>
    </row>
    <row r="7133" spans="1:9" x14ac:dyDescent="0.25">
      <c r="A7133" t="s">
        <v>70</v>
      </c>
      <c r="B7133" t="s">
        <v>59</v>
      </c>
      <c r="C7133" t="s">
        <v>80</v>
      </c>
      <c r="D7133" t="s">
        <v>11</v>
      </c>
      <c r="E7133" t="s">
        <v>4</v>
      </c>
      <c r="F7133" s="19">
        <v>4.1666666666666664E-2</v>
      </c>
      <c r="G7133" s="25">
        <v>1</v>
      </c>
      <c r="H7133" s="19" t="str">
        <f t="shared" si="127"/>
        <v>Centerville Bridge Away from Va Beach Summer Thursday 1</v>
      </c>
      <c r="I7133" s="14">
        <f>+Centerville!P8</f>
        <v>40.554171430830252</v>
      </c>
    </row>
    <row r="7134" spans="1:9" x14ac:dyDescent="0.25">
      <c r="A7134" t="s">
        <v>70</v>
      </c>
      <c r="B7134" t="s">
        <v>59</v>
      </c>
      <c r="C7134" t="s">
        <v>80</v>
      </c>
      <c r="D7134" t="s">
        <v>11</v>
      </c>
      <c r="E7134" t="s">
        <v>4</v>
      </c>
      <c r="F7134" s="19">
        <v>8.3333333333333329E-2</v>
      </c>
      <c r="G7134" s="25">
        <v>2</v>
      </c>
      <c r="H7134" s="19" t="str">
        <f t="shared" si="127"/>
        <v>Centerville Bridge Away from Va Beach Summer Thursday 2</v>
      </c>
      <c r="I7134" s="11">
        <f>+Centerville!P9</f>
        <v>17.516417658953376</v>
      </c>
    </row>
    <row r="7135" spans="1:9" x14ac:dyDescent="0.25">
      <c r="A7135" t="s">
        <v>70</v>
      </c>
      <c r="B7135" t="s">
        <v>59</v>
      </c>
      <c r="C7135" t="s">
        <v>80</v>
      </c>
      <c r="D7135" t="s">
        <v>11</v>
      </c>
      <c r="E7135" t="s">
        <v>4</v>
      </c>
      <c r="F7135" s="19">
        <v>0.125</v>
      </c>
      <c r="G7135" s="25">
        <v>3</v>
      </c>
      <c r="H7135" s="19" t="str">
        <f t="shared" si="127"/>
        <v>Centerville Bridge Away from Va Beach Summer Thursday 3</v>
      </c>
      <c r="I7135" s="14">
        <f>+Centerville!P10</f>
        <v>16.232972594827988</v>
      </c>
    </row>
    <row r="7136" spans="1:9" x14ac:dyDescent="0.25">
      <c r="A7136" t="s">
        <v>70</v>
      </c>
      <c r="B7136" t="s">
        <v>59</v>
      </c>
      <c r="C7136" t="s">
        <v>80</v>
      </c>
      <c r="D7136" t="s">
        <v>11</v>
      </c>
      <c r="E7136" t="s">
        <v>4</v>
      </c>
      <c r="F7136" s="19">
        <v>0.16666666666666699</v>
      </c>
      <c r="G7136" s="25">
        <v>4</v>
      </c>
      <c r="H7136" s="19" t="str">
        <f t="shared" si="127"/>
        <v>Centerville Bridge Away from Va Beach Summer Thursday 4</v>
      </c>
      <c r="I7136" s="11">
        <f>+Centerville!P11</f>
        <v>28.895913353220912</v>
      </c>
    </row>
    <row r="7137" spans="1:9" x14ac:dyDescent="0.25">
      <c r="A7137" t="s">
        <v>70</v>
      </c>
      <c r="B7137" t="s">
        <v>59</v>
      </c>
      <c r="C7137" t="s">
        <v>80</v>
      </c>
      <c r="D7137" t="s">
        <v>11</v>
      </c>
      <c r="E7137" t="s">
        <v>4</v>
      </c>
      <c r="F7137" s="19">
        <v>0.20833333333333301</v>
      </c>
      <c r="G7137" s="25">
        <v>5</v>
      </c>
      <c r="H7137" s="19" t="str">
        <f t="shared" si="127"/>
        <v>Centerville Bridge Away from Va Beach Summer Thursday 5</v>
      </c>
      <c r="I7137" s="14">
        <f>+Centerville!P12</f>
        <v>76.033395645649705</v>
      </c>
    </row>
    <row r="7138" spans="1:9" x14ac:dyDescent="0.25">
      <c r="A7138" t="s">
        <v>70</v>
      </c>
      <c r="B7138" t="s">
        <v>59</v>
      </c>
      <c r="C7138" t="s">
        <v>80</v>
      </c>
      <c r="D7138" t="s">
        <v>11</v>
      </c>
      <c r="E7138" t="s">
        <v>4</v>
      </c>
      <c r="F7138" s="19">
        <v>0.25</v>
      </c>
      <c r="G7138" s="25">
        <v>6</v>
      </c>
      <c r="H7138" s="19" t="str">
        <f t="shared" si="127"/>
        <v>Centerville Bridge Away from Va Beach Summer Thursday 6</v>
      </c>
      <c r="I7138" s="11">
        <f>+Centerville!P13</f>
        <v>217.38460451217577</v>
      </c>
    </row>
    <row r="7139" spans="1:9" x14ac:dyDescent="0.25">
      <c r="A7139" t="s">
        <v>70</v>
      </c>
      <c r="B7139" t="s">
        <v>59</v>
      </c>
      <c r="C7139" t="s">
        <v>80</v>
      </c>
      <c r="D7139" t="s">
        <v>11</v>
      </c>
      <c r="E7139" t="s">
        <v>4</v>
      </c>
      <c r="F7139" s="19">
        <v>0.29166666666666702</v>
      </c>
      <c r="G7139" s="25">
        <v>7</v>
      </c>
      <c r="H7139" s="19" t="str">
        <f t="shared" si="127"/>
        <v>Centerville Bridge Away from Va Beach Summer Thursday 7</v>
      </c>
      <c r="I7139" s="14">
        <f>+Centerville!P14</f>
        <v>343.56965803482819</v>
      </c>
    </row>
    <row r="7140" spans="1:9" x14ac:dyDescent="0.25">
      <c r="A7140" t="s">
        <v>70</v>
      </c>
      <c r="B7140" t="s">
        <v>59</v>
      </c>
      <c r="C7140" t="s">
        <v>80</v>
      </c>
      <c r="D7140" t="s">
        <v>11</v>
      </c>
      <c r="E7140" t="s">
        <v>4</v>
      </c>
      <c r="F7140" s="19">
        <v>0.33333333333333298</v>
      </c>
      <c r="G7140" s="25">
        <v>8</v>
      </c>
      <c r="H7140" s="19" t="str">
        <f t="shared" si="127"/>
        <v>Centerville Bridge Away from Va Beach Summer Thursday 8</v>
      </c>
      <c r="I7140" s="11">
        <f>+Centerville!P15</f>
        <v>342.89091992044445</v>
      </c>
    </row>
    <row r="7141" spans="1:9" x14ac:dyDescent="0.25">
      <c r="A7141" t="s">
        <v>70</v>
      </c>
      <c r="B7141" t="s">
        <v>59</v>
      </c>
      <c r="C7141" t="s">
        <v>80</v>
      </c>
      <c r="D7141" t="s">
        <v>11</v>
      </c>
      <c r="E7141" t="s">
        <v>4</v>
      </c>
      <c r="F7141" s="19">
        <v>0.375</v>
      </c>
      <c r="G7141" s="25">
        <v>9</v>
      </c>
      <c r="H7141" s="19" t="str">
        <f t="shared" si="127"/>
        <v>Centerville Bridge Away from Va Beach Summer Thursday 9</v>
      </c>
      <c r="I7141" s="14">
        <f>+Centerville!P16</f>
        <v>333.73849026986824</v>
      </c>
    </row>
    <row r="7142" spans="1:9" x14ac:dyDescent="0.25">
      <c r="A7142" t="s">
        <v>70</v>
      </c>
      <c r="B7142" t="s">
        <v>59</v>
      </c>
      <c r="C7142" t="s">
        <v>80</v>
      </c>
      <c r="D7142" t="s">
        <v>11</v>
      </c>
      <c r="E7142" t="s">
        <v>4</v>
      </c>
      <c r="F7142" s="19">
        <v>0.41666666666666702</v>
      </c>
      <c r="G7142" s="25">
        <v>10</v>
      </c>
      <c r="H7142" s="19" t="str">
        <f t="shared" si="127"/>
        <v>Centerville Bridge Away from Va Beach Summer Thursday 10</v>
      </c>
      <c r="I7142" s="11">
        <f>+Centerville!P17</f>
        <v>414.15561942120615</v>
      </c>
    </row>
    <row r="7143" spans="1:9" x14ac:dyDescent="0.25">
      <c r="A7143" t="s">
        <v>70</v>
      </c>
      <c r="B7143" t="s">
        <v>59</v>
      </c>
      <c r="C7143" t="s">
        <v>80</v>
      </c>
      <c r="D7143" t="s">
        <v>11</v>
      </c>
      <c r="E7143" t="s">
        <v>4</v>
      </c>
      <c r="F7143" s="19">
        <v>0.45833333333333298</v>
      </c>
      <c r="G7143" s="25">
        <v>11</v>
      </c>
      <c r="H7143" s="19" t="str">
        <f t="shared" si="127"/>
        <v>Centerville Bridge Away from Va Beach Summer Thursday 11</v>
      </c>
      <c r="I7143" s="14">
        <f>+Centerville!P18</f>
        <v>462.15906219847477</v>
      </c>
    </row>
    <row r="7144" spans="1:9" x14ac:dyDescent="0.25">
      <c r="A7144" t="s">
        <v>70</v>
      </c>
      <c r="B7144" t="s">
        <v>59</v>
      </c>
      <c r="C7144" t="s">
        <v>80</v>
      </c>
      <c r="D7144" t="s">
        <v>11</v>
      </c>
      <c r="E7144" t="s">
        <v>4</v>
      </c>
      <c r="F7144" s="19">
        <v>0.5</v>
      </c>
      <c r="G7144" s="25">
        <v>12</v>
      </c>
      <c r="H7144" s="19" t="str">
        <f t="shared" si="127"/>
        <v>Centerville Bridge Away from Va Beach Summer Thursday 12</v>
      </c>
      <c r="I7144" s="11">
        <f>+Centerville!P19</f>
        <v>506.32808633833338</v>
      </c>
    </row>
    <row r="7145" spans="1:9" x14ac:dyDescent="0.25">
      <c r="A7145" t="s">
        <v>70</v>
      </c>
      <c r="B7145" t="s">
        <v>59</v>
      </c>
      <c r="C7145" t="s">
        <v>80</v>
      </c>
      <c r="D7145" t="s">
        <v>11</v>
      </c>
      <c r="E7145" t="s">
        <v>4</v>
      </c>
      <c r="F7145" s="19">
        <v>0.54166666666666696</v>
      </c>
      <c r="G7145" s="25">
        <v>13</v>
      </c>
      <c r="H7145" s="19" t="str">
        <f t="shared" si="127"/>
        <v>Centerville Bridge Away from Va Beach Summer Thursday 13</v>
      </c>
      <c r="I7145" s="14">
        <f>+Centerville!P20</f>
        <v>579.6833217000792</v>
      </c>
    </row>
    <row r="7146" spans="1:9" x14ac:dyDescent="0.25">
      <c r="A7146" t="s">
        <v>70</v>
      </c>
      <c r="B7146" t="s">
        <v>59</v>
      </c>
      <c r="C7146" t="s">
        <v>80</v>
      </c>
      <c r="D7146" t="s">
        <v>11</v>
      </c>
      <c r="E7146" t="s">
        <v>4</v>
      </c>
      <c r="F7146" s="19">
        <v>0.58333333333333304</v>
      </c>
      <c r="G7146" s="25">
        <v>14</v>
      </c>
      <c r="H7146" s="19" t="str">
        <f t="shared" si="127"/>
        <v>Centerville Bridge Away from Va Beach Summer Thursday 14</v>
      </c>
      <c r="I7146" s="11">
        <f>+Centerville!P21</f>
        <v>581.33604884512749</v>
      </c>
    </row>
    <row r="7147" spans="1:9" x14ac:dyDescent="0.25">
      <c r="A7147" t="s">
        <v>70</v>
      </c>
      <c r="B7147" t="s">
        <v>59</v>
      </c>
      <c r="C7147" t="s">
        <v>80</v>
      </c>
      <c r="D7147" t="s">
        <v>11</v>
      </c>
      <c r="E7147" t="s">
        <v>4</v>
      </c>
      <c r="F7147" s="19">
        <v>0.625</v>
      </c>
      <c r="G7147" s="25">
        <v>15</v>
      </c>
      <c r="H7147" s="19" t="str">
        <f t="shared" si="127"/>
        <v>Centerville Bridge Away from Va Beach Summer Thursday 15</v>
      </c>
      <c r="I7147" s="14">
        <f>+Centerville!P22</f>
        <v>782.8885898029979</v>
      </c>
    </row>
    <row r="7148" spans="1:9" x14ac:dyDescent="0.25">
      <c r="A7148" t="s">
        <v>70</v>
      </c>
      <c r="B7148" t="s">
        <v>59</v>
      </c>
      <c r="C7148" t="s">
        <v>80</v>
      </c>
      <c r="D7148" t="s">
        <v>11</v>
      </c>
      <c r="E7148" t="s">
        <v>4</v>
      </c>
      <c r="F7148" s="19">
        <v>0.66666666666666696</v>
      </c>
      <c r="G7148" s="25">
        <v>16</v>
      </c>
      <c r="H7148" s="19" t="str">
        <f t="shared" si="127"/>
        <v>Centerville Bridge Away from Va Beach Summer Thursday 16</v>
      </c>
      <c r="I7148" s="11">
        <f>+Centerville!P23</f>
        <v>1016.5809144776105</v>
      </c>
    </row>
    <row r="7149" spans="1:9" x14ac:dyDescent="0.25">
      <c r="A7149" t="s">
        <v>70</v>
      </c>
      <c r="B7149" t="s">
        <v>59</v>
      </c>
      <c r="C7149" t="s">
        <v>80</v>
      </c>
      <c r="D7149" t="s">
        <v>11</v>
      </c>
      <c r="E7149" t="s">
        <v>4</v>
      </c>
      <c r="F7149" s="19">
        <v>0.70833333333333304</v>
      </c>
      <c r="G7149" s="25">
        <v>17</v>
      </c>
      <c r="H7149" s="19" t="str">
        <f t="shared" si="127"/>
        <v>Centerville Bridge Away from Va Beach Summer Thursday 17</v>
      </c>
      <c r="I7149" s="14">
        <f>+Centerville!P24</f>
        <v>1119.5879219097767</v>
      </c>
    </row>
    <row r="7150" spans="1:9" x14ac:dyDescent="0.25">
      <c r="A7150" t="s">
        <v>70</v>
      </c>
      <c r="B7150" t="s">
        <v>59</v>
      </c>
      <c r="C7150" t="s">
        <v>80</v>
      </c>
      <c r="D7150" t="s">
        <v>11</v>
      </c>
      <c r="E7150" t="s">
        <v>4</v>
      </c>
      <c r="F7150" s="19">
        <v>0.75</v>
      </c>
      <c r="G7150" s="25">
        <v>18</v>
      </c>
      <c r="H7150" s="19" t="str">
        <f t="shared" si="127"/>
        <v>Centerville Bridge Away from Va Beach Summer Thursday 18</v>
      </c>
      <c r="I7150" s="11">
        <f>+Centerville!P25</f>
        <v>699.75673024132209</v>
      </c>
    </row>
    <row r="7151" spans="1:9" x14ac:dyDescent="0.25">
      <c r="A7151" t="s">
        <v>70</v>
      </c>
      <c r="B7151" t="s">
        <v>59</v>
      </c>
      <c r="C7151" t="s">
        <v>80</v>
      </c>
      <c r="D7151" t="s">
        <v>11</v>
      </c>
      <c r="E7151" t="s">
        <v>4</v>
      </c>
      <c r="F7151" s="19">
        <v>0.79166666666666696</v>
      </c>
      <c r="G7151" s="25">
        <v>19</v>
      </c>
      <c r="H7151" s="19" t="str">
        <f t="shared" si="127"/>
        <v>Centerville Bridge Away from Va Beach Summer Thursday 19</v>
      </c>
      <c r="I7151" s="14">
        <f>+Centerville!P26</f>
        <v>457.35327668750256</v>
      </c>
    </row>
    <row r="7152" spans="1:9" x14ac:dyDescent="0.25">
      <c r="A7152" t="s">
        <v>70</v>
      </c>
      <c r="B7152" t="s">
        <v>59</v>
      </c>
      <c r="C7152" t="s">
        <v>80</v>
      </c>
      <c r="D7152" t="s">
        <v>11</v>
      </c>
      <c r="E7152" t="s">
        <v>4</v>
      </c>
      <c r="F7152" s="19">
        <v>0.83333333333333304</v>
      </c>
      <c r="G7152" s="25">
        <v>20</v>
      </c>
      <c r="H7152" s="19" t="str">
        <f t="shared" si="127"/>
        <v>Centerville Bridge Away from Va Beach Summer Thursday 20</v>
      </c>
      <c r="I7152" s="11">
        <f>+Centerville!P27</f>
        <v>435.25071242792228</v>
      </c>
    </row>
    <row r="7153" spans="1:9" x14ac:dyDescent="0.25">
      <c r="A7153" t="s">
        <v>70</v>
      </c>
      <c r="B7153" t="s">
        <v>59</v>
      </c>
      <c r="C7153" t="s">
        <v>80</v>
      </c>
      <c r="D7153" t="s">
        <v>11</v>
      </c>
      <c r="E7153" t="s">
        <v>4</v>
      </c>
      <c r="F7153" s="19">
        <v>0.875</v>
      </c>
      <c r="G7153" s="25">
        <v>21</v>
      </c>
      <c r="H7153" s="19" t="str">
        <f t="shared" si="127"/>
        <v>Centerville Bridge Away from Va Beach Summer Thursday 21</v>
      </c>
      <c r="I7153" s="14">
        <f>+Centerville!P28</f>
        <v>335.93012268405067</v>
      </c>
    </row>
    <row r="7154" spans="1:9" x14ac:dyDescent="0.25">
      <c r="A7154" t="s">
        <v>70</v>
      </c>
      <c r="B7154" t="s">
        <v>59</v>
      </c>
      <c r="C7154" t="s">
        <v>80</v>
      </c>
      <c r="D7154" t="s">
        <v>11</v>
      </c>
      <c r="E7154" t="s">
        <v>4</v>
      </c>
      <c r="F7154" s="19">
        <v>0.91666666666666696</v>
      </c>
      <c r="G7154" s="25">
        <v>22</v>
      </c>
      <c r="H7154" s="19" t="str">
        <f t="shared" si="127"/>
        <v>Centerville Bridge Away from Va Beach Summer Thursday 22</v>
      </c>
      <c r="I7154" s="11">
        <f>+Centerville!P29</f>
        <v>198.54554531185059</v>
      </c>
    </row>
    <row r="7155" spans="1:9" ht="15.75" thickBot="1" x14ac:dyDescent="0.3">
      <c r="A7155" t="s">
        <v>70</v>
      </c>
      <c r="B7155" t="s">
        <v>59</v>
      </c>
      <c r="C7155" t="s">
        <v>80</v>
      </c>
      <c r="D7155" t="s">
        <v>11</v>
      </c>
      <c r="E7155" t="s">
        <v>4</v>
      </c>
      <c r="F7155" s="19">
        <v>0.95833333333333304</v>
      </c>
      <c r="G7155" s="25">
        <v>23</v>
      </c>
      <c r="H7155" s="19" t="str">
        <f t="shared" si="127"/>
        <v>Centerville Bridge Away from Va Beach Summer Thursday 23</v>
      </c>
      <c r="I7155" s="16">
        <f>+Centerville!P30</f>
        <v>101.91518352538399</v>
      </c>
    </row>
    <row r="7156" spans="1:9" x14ac:dyDescent="0.25">
      <c r="A7156" t="s">
        <v>70</v>
      </c>
      <c r="B7156" t="s">
        <v>59</v>
      </c>
      <c r="C7156" t="s">
        <v>80</v>
      </c>
      <c r="D7156" t="s">
        <v>11</v>
      </c>
      <c r="E7156" t="s">
        <v>5</v>
      </c>
      <c r="F7156" s="19">
        <v>0</v>
      </c>
      <c r="G7156" s="25">
        <v>0</v>
      </c>
      <c r="H7156" s="19" t="str">
        <f t="shared" si="127"/>
        <v>Centerville Bridge Away from Va Beach Summer Friday 0</v>
      </c>
      <c r="I7156" s="11">
        <f>+Centerville!Q7</f>
        <v>66.504873108737868</v>
      </c>
    </row>
    <row r="7157" spans="1:9" x14ac:dyDescent="0.25">
      <c r="A7157" t="s">
        <v>70</v>
      </c>
      <c r="B7157" t="s">
        <v>59</v>
      </c>
      <c r="C7157" t="s">
        <v>80</v>
      </c>
      <c r="D7157" t="s">
        <v>11</v>
      </c>
      <c r="E7157" t="s">
        <v>5</v>
      </c>
      <c r="F7157" s="19">
        <v>4.1666666666666664E-2</v>
      </c>
      <c r="G7157" s="25">
        <v>1</v>
      </c>
      <c r="H7157" s="19" t="str">
        <f t="shared" si="127"/>
        <v>Centerville Bridge Away from Va Beach Summer Friday 1</v>
      </c>
      <c r="I7157" s="14">
        <f>+Centerville!Q8</f>
        <v>43.169728662602246</v>
      </c>
    </row>
    <row r="7158" spans="1:9" x14ac:dyDescent="0.25">
      <c r="A7158" t="s">
        <v>70</v>
      </c>
      <c r="B7158" t="s">
        <v>59</v>
      </c>
      <c r="C7158" t="s">
        <v>80</v>
      </c>
      <c r="D7158" t="s">
        <v>11</v>
      </c>
      <c r="E7158" t="s">
        <v>5</v>
      </c>
      <c r="F7158" s="19">
        <v>8.3333333333333329E-2</v>
      </c>
      <c r="G7158" s="25">
        <v>2</v>
      </c>
      <c r="H7158" s="19" t="str">
        <f t="shared" si="127"/>
        <v>Centerville Bridge Away from Va Beach Summer Friday 2</v>
      </c>
      <c r="I7158" s="11">
        <f>+Centerville!Q9</f>
        <v>18.469728319018031</v>
      </c>
    </row>
    <row r="7159" spans="1:9" x14ac:dyDescent="0.25">
      <c r="A7159" t="s">
        <v>70</v>
      </c>
      <c r="B7159" t="s">
        <v>59</v>
      </c>
      <c r="C7159" t="s">
        <v>80</v>
      </c>
      <c r="D7159" t="s">
        <v>11</v>
      </c>
      <c r="E7159" t="s">
        <v>5</v>
      </c>
      <c r="F7159" s="19">
        <v>0.125</v>
      </c>
      <c r="G7159" s="25">
        <v>3</v>
      </c>
      <c r="H7159" s="19" t="str">
        <f t="shared" si="127"/>
        <v>Centerville Bridge Away from Va Beach Summer Friday 3</v>
      </c>
      <c r="I7159" s="14">
        <f>+Centerville!Q10</f>
        <v>19.877109299789375</v>
      </c>
    </row>
    <row r="7160" spans="1:9" x14ac:dyDescent="0.25">
      <c r="A7160" t="s">
        <v>70</v>
      </c>
      <c r="B7160" t="s">
        <v>59</v>
      </c>
      <c r="C7160" t="s">
        <v>80</v>
      </c>
      <c r="D7160" t="s">
        <v>11</v>
      </c>
      <c r="E7160" t="s">
        <v>5</v>
      </c>
      <c r="F7160" s="19">
        <v>0.16666666666666699</v>
      </c>
      <c r="G7160" s="25">
        <v>4</v>
      </c>
      <c r="H7160" s="19" t="str">
        <f t="shared" si="127"/>
        <v>Centerville Bridge Away from Va Beach Summer Friday 4</v>
      </c>
      <c r="I7160" s="11">
        <f>+Centerville!Q11</f>
        <v>29.254423444451945</v>
      </c>
    </row>
    <row r="7161" spans="1:9" x14ac:dyDescent="0.25">
      <c r="A7161" t="s">
        <v>70</v>
      </c>
      <c r="B7161" t="s">
        <v>59</v>
      </c>
      <c r="C7161" t="s">
        <v>80</v>
      </c>
      <c r="D7161" t="s">
        <v>11</v>
      </c>
      <c r="E7161" t="s">
        <v>5</v>
      </c>
      <c r="F7161" s="19">
        <v>0.20833333333333301</v>
      </c>
      <c r="G7161" s="25">
        <v>5</v>
      </c>
      <c r="H7161" s="19" t="str">
        <f t="shared" si="127"/>
        <v>Centerville Bridge Away from Va Beach Summer Friday 5</v>
      </c>
      <c r="I7161" s="14">
        <f>+Centerville!Q12</f>
        <v>78.261791684770174</v>
      </c>
    </row>
    <row r="7162" spans="1:9" x14ac:dyDescent="0.25">
      <c r="A7162" t="s">
        <v>70</v>
      </c>
      <c r="B7162" t="s">
        <v>59</v>
      </c>
      <c r="C7162" t="s">
        <v>80</v>
      </c>
      <c r="D7162" t="s">
        <v>11</v>
      </c>
      <c r="E7162" t="s">
        <v>5</v>
      </c>
      <c r="F7162" s="19">
        <v>0.25</v>
      </c>
      <c r="G7162" s="25">
        <v>6</v>
      </c>
      <c r="H7162" s="19" t="str">
        <f t="shared" si="127"/>
        <v>Centerville Bridge Away from Va Beach Summer Friday 6</v>
      </c>
      <c r="I7162" s="11">
        <f>+Centerville!Q13</f>
        <v>198.98761443667044</v>
      </c>
    </row>
    <row r="7163" spans="1:9" x14ac:dyDescent="0.25">
      <c r="A7163" t="s">
        <v>70</v>
      </c>
      <c r="B7163" t="s">
        <v>59</v>
      </c>
      <c r="C7163" t="s">
        <v>80</v>
      </c>
      <c r="D7163" t="s">
        <v>11</v>
      </c>
      <c r="E7163" t="s">
        <v>5</v>
      </c>
      <c r="F7163" s="19">
        <v>0.29166666666666702</v>
      </c>
      <c r="G7163" s="25">
        <v>7</v>
      </c>
      <c r="H7163" s="19" t="str">
        <f t="shared" si="127"/>
        <v>Centerville Bridge Away from Va Beach Summer Friday 7</v>
      </c>
      <c r="I7163" s="14">
        <f>+Centerville!Q14</f>
        <v>324.69086285385544</v>
      </c>
    </row>
    <row r="7164" spans="1:9" x14ac:dyDescent="0.25">
      <c r="A7164" t="s">
        <v>70</v>
      </c>
      <c r="B7164" t="s">
        <v>59</v>
      </c>
      <c r="C7164" t="s">
        <v>80</v>
      </c>
      <c r="D7164" t="s">
        <v>11</v>
      </c>
      <c r="E7164" t="s">
        <v>5</v>
      </c>
      <c r="F7164" s="19">
        <v>0.33333333333333298</v>
      </c>
      <c r="G7164" s="25">
        <v>8</v>
      </c>
      <c r="H7164" s="19" t="str">
        <f t="shared" si="127"/>
        <v>Centerville Bridge Away from Va Beach Summer Friday 8</v>
      </c>
      <c r="I7164" s="11">
        <f>+Centerville!Q15</f>
        <v>326.89927762676655</v>
      </c>
    </row>
    <row r="7165" spans="1:9" x14ac:dyDescent="0.25">
      <c r="A7165" t="s">
        <v>70</v>
      </c>
      <c r="B7165" t="s">
        <v>59</v>
      </c>
      <c r="C7165" t="s">
        <v>80</v>
      </c>
      <c r="D7165" t="s">
        <v>11</v>
      </c>
      <c r="E7165" t="s">
        <v>5</v>
      </c>
      <c r="F7165" s="19">
        <v>0.375</v>
      </c>
      <c r="G7165" s="25">
        <v>9</v>
      </c>
      <c r="H7165" s="19" t="str">
        <f t="shared" si="127"/>
        <v>Centerville Bridge Away from Va Beach Summer Friday 9</v>
      </c>
      <c r="I7165" s="14">
        <f>+Centerville!Q16</f>
        <v>331.8408965565207</v>
      </c>
    </row>
    <row r="7166" spans="1:9" x14ac:dyDescent="0.25">
      <c r="A7166" t="s">
        <v>70</v>
      </c>
      <c r="B7166" t="s">
        <v>59</v>
      </c>
      <c r="C7166" t="s">
        <v>80</v>
      </c>
      <c r="D7166" t="s">
        <v>11</v>
      </c>
      <c r="E7166" t="s">
        <v>5</v>
      </c>
      <c r="F7166" s="19">
        <v>0.41666666666666702</v>
      </c>
      <c r="G7166" s="25">
        <v>10</v>
      </c>
      <c r="H7166" s="19" t="str">
        <f t="shared" si="127"/>
        <v>Centerville Bridge Away from Va Beach Summer Friday 10</v>
      </c>
      <c r="I7166" s="11">
        <f>+Centerville!Q17</f>
        <v>419.26932697034886</v>
      </c>
    </row>
    <row r="7167" spans="1:9" x14ac:dyDescent="0.25">
      <c r="A7167" t="s">
        <v>70</v>
      </c>
      <c r="B7167" t="s">
        <v>59</v>
      </c>
      <c r="C7167" t="s">
        <v>80</v>
      </c>
      <c r="D7167" t="s">
        <v>11</v>
      </c>
      <c r="E7167" t="s">
        <v>5</v>
      </c>
      <c r="F7167" s="19">
        <v>0.45833333333333298</v>
      </c>
      <c r="G7167" s="25">
        <v>11</v>
      </c>
      <c r="H7167" s="19" t="str">
        <f t="shared" si="127"/>
        <v>Centerville Bridge Away from Va Beach Summer Friday 11</v>
      </c>
      <c r="I7167" s="14">
        <f>+Centerville!Q18</f>
        <v>493.1947828189783</v>
      </c>
    </row>
    <row r="7168" spans="1:9" x14ac:dyDescent="0.25">
      <c r="A7168" t="s">
        <v>70</v>
      </c>
      <c r="B7168" t="s">
        <v>59</v>
      </c>
      <c r="C7168" t="s">
        <v>80</v>
      </c>
      <c r="D7168" t="s">
        <v>11</v>
      </c>
      <c r="E7168" t="s">
        <v>5</v>
      </c>
      <c r="F7168" s="19">
        <v>0.5</v>
      </c>
      <c r="G7168" s="25">
        <v>12</v>
      </c>
      <c r="H7168" s="19" t="str">
        <f t="shared" si="127"/>
        <v>Centerville Bridge Away from Va Beach Summer Friday 12</v>
      </c>
      <c r="I7168" s="11">
        <f>+Centerville!Q19</f>
        <v>586.59647589329586</v>
      </c>
    </row>
    <row r="7169" spans="1:9" x14ac:dyDescent="0.25">
      <c r="A7169" t="s">
        <v>70</v>
      </c>
      <c r="B7169" t="s">
        <v>59</v>
      </c>
      <c r="C7169" t="s">
        <v>80</v>
      </c>
      <c r="D7169" t="s">
        <v>11</v>
      </c>
      <c r="E7169" t="s">
        <v>5</v>
      </c>
      <c r="F7169" s="19">
        <v>0.54166666666666696</v>
      </c>
      <c r="G7169" s="25">
        <v>13</v>
      </c>
      <c r="H7169" s="19" t="str">
        <f t="shared" si="127"/>
        <v>Centerville Bridge Away from Va Beach Summer Friday 13</v>
      </c>
      <c r="I7169" s="14">
        <f>+Centerville!Q20</f>
        <v>682.00116844258889</v>
      </c>
    </row>
    <row r="7170" spans="1:9" x14ac:dyDescent="0.25">
      <c r="A7170" t="s">
        <v>70</v>
      </c>
      <c r="B7170" t="s">
        <v>59</v>
      </c>
      <c r="C7170" t="s">
        <v>80</v>
      </c>
      <c r="D7170" t="s">
        <v>11</v>
      </c>
      <c r="E7170" t="s">
        <v>5</v>
      </c>
      <c r="F7170" s="19">
        <v>0.58333333333333304</v>
      </c>
      <c r="G7170" s="25">
        <v>14</v>
      </c>
      <c r="H7170" s="19" t="str">
        <f t="shared" si="127"/>
        <v>Centerville Bridge Away from Va Beach Summer Friday 14</v>
      </c>
      <c r="I7170" s="11">
        <f>+Centerville!Q21</f>
        <v>719.07832369277287</v>
      </c>
    </row>
    <row r="7171" spans="1:9" x14ac:dyDescent="0.25">
      <c r="A7171" t="s">
        <v>70</v>
      </c>
      <c r="B7171" t="s">
        <v>59</v>
      </c>
      <c r="C7171" t="s">
        <v>80</v>
      </c>
      <c r="D7171" t="s">
        <v>11</v>
      </c>
      <c r="E7171" t="s">
        <v>5</v>
      </c>
      <c r="F7171" s="19">
        <v>0.625</v>
      </c>
      <c r="G7171" s="25">
        <v>15</v>
      </c>
      <c r="H7171" s="19" t="str">
        <f t="shared" si="127"/>
        <v>Centerville Bridge Away from Va Beach Summer Friday 15</v>
      </c>
      <c r="I7171" s="14">
        <f>+Centerville!Q22</f>
        <v>886.58635704558935</v>
      </c>
    </row>
    <row r="7172" spans="1:9" x14ac:dyDescent="0.25">
      <c r="A7172" t="s">
        <v>70</v>
      </c>
      <c r="B7172" t="s">
        <v>59</v>
      </c>
      <c r="C7172" t="s">
        <v>80</v>
      </c>
      <c r="D7172" t="s">
        <v>11</v>
      </c>
      <c r="E7172" t="s">
        <v>5</v>
      </c>
      <c r="F7172" s="19">
        <v>0.66666666666666696</v>
      </c>
      <c r="G7172" s="25">
        <v>16</v>
      </c>
      <c r="H7172" s="19" t="str">
        <f t="shared" si="127"/>
        <v>Centerville Bridge Away from Va Beach Summer Friday 16</v>
      </c>
      <c r="I7172" s="11">
        <f>+Centerville!Q23</f>
        <v>996.80307567454406</v>
      </c>
    </row>
    <row r="7173" spans="1:9" x14ac:dyDescent="0.25">
      <c r="A7173" t="s">
        <v>70</v>
      </c>
      <c r="B7173" t="s">
        <v>59</v>
      </c>
      <c r="C7173" t="s">
        <v>80</v>
      </c>
      <c r="D7173" t="s">
        <v>11</v>
      </c>
      <c r="E7173" t="s">
        <v>5</v>
      </c>
      <c r="F7173" s="19">
        <v>0.70833333333333304</v>
      </c>
      <c r="G7173" s="25">
        <v>17</v>
      </c>
      <c r="H7173" s="19" t="str">
        <f t="shared" si="127"/>
        <v>Centerville Bridge Away from Va Beach Summer Friday 17</v>
      </c>
      <c r="I7173" s="14">
        <f>+Centerville!Q24</f>
        <v>1023.8336006982197</v>
      </c>
    </row>
    <row r="7174" spans="1:9" x14ac:dyDescent="0.25">
      <c r="A7174" t="s">
        <v>70</v>
      </c>
      <c r="B7174" t="s">
        <v>59</v>
      </c>
      <c r="C7174" t="s">
        <v>80</v>
      </c>
      <c r="D7174" t="s">
        <v>11</v>
      </c>
      <c r="E7174" t="s">
        <v>5</v>
      </c>
      <c r="F7174" s="19">
        <v>0.75</v>
      </c>
      <c r="G7174" s="25">
        <v>18</v>
      </c>
      <c r="H7174" s="19" t="str">
        <f t="shared" si="127"/>
        <v>Centerville Bridge Away from Va Beach Summer Friday 18</v>
      </c>
      <c r="I7174" s="11">
        <f>+Centerville!Q25</f>
        <v>611.36601267248454</v>
      </c>
    </row>
    <row r="7175" spans="1:9" x14ac:dyDescent="0.25">
      <c r="A7175" t="s">
        <v>70</v>
      </c>
      <c r="B7175" t="s">
        <v>59</v>
      </c>
      <c r="C7175" t="s">
        <v>80</v>
      </c>
      <c r="D7175" t="s">
        <v>11</v>
      </c>
      <c r="E7175" t="s">
        <v>5</v>
      </c>
      <c r="F7175" s="19">
        <v>0.79166666666666696</v>
      </c>
      <c r="G7175" s="25">
        <v>19</v>
      </c>
      <c r="H7175" s="19" t="str">
        <f t="shared" si="127"/>
        <v>Centerville Bridge Away from Va Beach Summer Friday 19</v>
      </c>
      <c r="I7175" s="14">
        <f>+Centerville!Q26</f>
        <v>414.27637260304465</v>
      </c>
    </row>
    <row r="7176" spans="1:9" x14ac:dyDescent="0.25">
      <c r="A7176" t="s">
        <v>70</v>
      </c>
      <c r="B7176" t="s">
        <v>59</v>
      </c>
      <c r="C7176" t="s">
        <v>80</v>
      </c>
      <c r="D7176" t="s">
        <v>11</v>
      </c>
      <c r="E7176" t="s">
        <v>5</v>
      </c>
      <c r="F7176" s="19">
        <v>0.83333333333333304</v>
      </c>
      <c r="G7176" s="25">
        <v>20</v>
      </c>
      <c r="H7176" s="19" t="str">
        <f t="shared" si="127"/>
        <v>Centerville Bridge Away from Va Beach Summer Friday 20</v>
      </c>
      <c r="I7176" s="11">
        <f>+Centerville!Q27</f>
        <v>379.46035609271587</v>
      </c>
    </row>
    <row r="7177" spans="1:9" x14ac:dyDescent="0.25">
      <c r="A7177" t="s">
        <v>70</v>
      </c>
      <c r="B7177" t="s">
        <v>59</v>
      </c>
      <c r="C7177" t="s">
        <v>80</v>
      </c>
      <c r="D7177" t="s">
        <v>11</v>
      </c>
      <c r="E7177" t="s">
        <v>5</v>
      </c>
      <c r="F7177" s="19">
        <v>0.875</v>
      </c>
      <c r="G7177" s="25">
        <v>21</v>
      </c>
      <c r="H7177" s="19" t="str">
        <f t="shared" si="127"/>
        <v>Centerville Bridge Away from Va Beach Summer Friday 21</v>
      </c>
      <c r="I7177" s="14">
        <f>+Centerville!Q28</f>
        <v>340.27762608944261</v>
      </c>
    </row>
    <row r="7178" spans="1:9" x14ac:dyDescent="0.25">
      <c r="A7178" t="s">
        <v>70</v>
      </c>
      <c r="B7178" t="s">
        <v>59</v>
      </c>
      <c r="C7178" t="s">
        <v>80</v>
      </c>
      <c r="D7178" t="s">
        <v>11</v>
      </c>
      <c r="E7178" t="s">
        <v>5</v>
      </c>
      <c r="F7178" s="19">
        <v>0.91666666666666696</v>
      </c>
      <c r="G7178" s="25">
        <v>22</v>
      </c>
      <c r="H7178" s="19" t="str">
        <f t="shared" si="127"/>
        <v>Centerville Bridge Away from Va Beach Summer Friday 22</v>
      </c>
      <c r="I7178" s="11">
        <f>+Centerville!Q29</f>
        <v>251.18742416693598</v>
      </c>
    </row>
    <row r="7179" spans="1:9" ht="15.75" thickBot="1" x14ac:dyDescent="0.3">
      <c r="A7179" t="s">
        <v>70</v>
      </c>
      <c r="B7179" t="s">
        <v>59</v>
      </c>
      <c r="C7179" t="s">
        <v>80</v>
      </c>
      <c r="D7179" t="s">
        <v>11</v>
      </c>
      <c r="E7179" t="s">
        <v>5</v>
      </c>
      <c r="F7179" s="19">
        <v>0.95833333333333304</v>
      </c>
      <c r="G7179" s="25">
        <v>23</v>
      </c>
      <c r="H7179" s="19" t="str">
        <f t="shared" si="127"/>
        <v>Centerville Bridge Away from Va Beach Summer Friday 23</v>
      </c>
      <c r="I7179" s="16">
        <f>+Centerville!Q30</f>
        <v>143.64412052186276</v>
      </c>
    </row>
    <row r="7180" spans="1:9" x14ac:dyDescent="0.25">
      <c r="A7180" t="s">
        <v>70</v>
      </c>
      <c r="B7180" t="s">
        <v>59</v>
      </c>
      <c r="C7180" t="s">
        <v>80</v>
      </c>
      <c r="D7180" t="s">
        <v>11</v>
      </c>
      <c r="E7180" t="s">
        <v>6</v>
      </c>
      <c r="F7180" s="19">
        <v>0</v>
      </c>
      <c r="G7180" s="25">
        <v>0</v>
      </c>
      <c r="H7180" s="19" t="str">
        <f t="shared" si="127"/>
        <v>Centerville Bridge Away from Va Beach Summer Saturday 0</v>
      </c>
      <c r="I7180" s="11">
        <f>+Centerville!R7</f>
        <v>134.62207688987516</v>
      </c>
    </row>
    <row r="7181" spans="1:9" x14ac:dyDescent="0.25">
      <c r="A7181" t="s">
        <v>70</v>
      </c>
      <c r="B7181" t="s">
        <v>59</v>
      </c>
      <c r="C7181" t="s">
        <v>80</v>
      </c>
      <c r="D7181" t="s">
        <v>11</v>
      </c>
      <c r="E7181" t="s">
        <v>6</v>
      </c>
      <c r="F7181" s="19">
        <v>4.1666666666666664E-2</v>
      </c>
      <c r="G7181" s="25">
        <v>1</v>
      </c>
      <c r="H7181" s="19" t="str">
        <f t="shared" si="127"/>
        <v>Centerville Bridge Away from Va Beach Summer Saturday 1</v>
      </c>
      <c r="I7181" s="14">
        <f>+Centerville!R8</f>
        <v>72.783745426319712</v>
      </c>
    </row>
    <row r="7182" spans="1:9" x14ac:dyDescent="0.25">
      <c r="A7182" t="s">
        <v>70</v>
      </c>
      <c r="B7182" t="s">
        <v>59</v>
      </c>
      <c r="C7182" t="s">
        <v>80</v>
      </c>
      <c r="D7182" t="s">
        <v>11</v>
      </c>
      <c r="E7182" t="s">
        <v>6</v>
      </c>
      <c r="F7182" s="19">
        <v>8.3333333333333329E-2</v>
      </c>
      <c r="G7182" s="25">
        <v>2</v>
      </c>
      <c r="H7182" s="19" t="str">
        <f t="shared" si="127"/>
        <v>Centerville Bridge Away from Va Beach Summer Saturday 2</v>
      </c>
      <c r="I7182" s="11">
        <f>+Centerville!R9</f>
        <v>31.187638130383391</v>
      </c>
    </row>
    <row r="7183" spans="1:9" x14ac:dyDescent="0.25">
      <c r="A7183" t="s">
        <v>70</v>
      </c>
      <c r="B7183" t="s">
        <v>59</v>
      </c>
      <c r="C7183" t="s">
        <v>80</v>
      </c>
      <c r="D7183" t="s">
        <v>11</v>
      </c>
      <c r="E7183" t="s">
        <v>6</v>
      </c>
      <c r="F7183" s="19">
        <v>0.125</v>
      </c>
      <c r="G7183" s="25">
        <v>3</v>
      </c>
      <c r="H7183" s="19" t="str">
        <f t="shared" si="127"/>
        <v>Centerville Bridge Away from Va Beach Summer Saturday 3</v>
      </c>
      <c r="I7183" s="14">
        <f>+Centerville!R10</f>
        <v>32.21111045504329</v>
      </c>
    </row>
    <row r="7184" spans="1:9" x14ac:dyDescent="0.25">
      <c r="A7184" t="s">
        <v>70</v>
      </c>
      <c r="B7184" t="s">
        <v>59</v>
      </c>
      <c r="C7184" t="s">
        <v>80</v>
      </c>
      <c r="D7184" t="s">
        <v>11</v>
      </c>
      <c r="E7184" t="s">
        <v>6</v>
      </c>
      <c r="F7184" s="19">
        <v>0.16666666666666699</v>
      </c>
      <c r="G7184" s="25">
        <v>4</v>
      </c>
      <c r="H7184" s="19" t="str">
        <f t="shared" si="127"/>
        <v>Centerville Bridge Away from Va Beach Summer Saturday 4</v>
      </c>
      <c r="I7184" s="11">
        <f>+Centerville!R11</f>
        <v>28.107191152512648</v>
      </c>
    </row>
    <row r="7185" spans="1:9" x14ac:dyDescent="0.25">
      <c r="A7185" t="s">
        <v>70</v>
      </c>
      <c r="B7185" t="s">
        <v>59</v>
      </c>
      <c r="C7185" t="s">
        <v>80</v>
      </c>
      <c r="D7185" t="s">
        <v>11</v>
      </c>
      <c r="E7185" t="s">
        <v>6</v>
      </c>
      <c r="F7185" s="19">
        <v>0.20833333333333301</v>
      </c>
      <c r="G7185" s="25">
        <v>5</v>
      </c>
      <c r="H7185" s="19" t="str">
        <f t="shared" si="127"/>
        <v>Centerville Bridge Away from Va Beach Summer Saturday 5</v>
      </c>
      <c r="I7185" s="14">
        <f>+Centerville!R12</f>
        <v>35.523638911022928</v>
      </c>
    </row>
    <row r="7186" spans="1:9" x14ac:dyDescent="0.25">
      <c r="A7186" t="s">
        <v>70</v>
      </c>
      <c r="B7186" t="s">
        <v>59</v>
      </c>
      <c r="C7186" t="s">
        <v>80</v>
      </c>
      <c r="D7186" t="s">
        <v>11</v>
      </c>
      <c r="E7186" t="s">
        <v>6</v>
      </c>
      <c r="F7186" s="19">
        <v>0.25</v>
      </c>
      <c r="G7186" s="25">
        <v>6</v>
      </c>
      <c r="H7186" s="19" t="str">
        <f t="shared" si="127"/>
        <v>Centerville Bridge Away from Va Beach Summer Saturday 6</v>
      </c>
      <c r="I7186" s="11">
        <f>+Centerville!R13</f>
        <v>68.95817715307976</v>
      </c>
    </row>
    <row r="7187" spans="1:9" x14ac:dyDescent="0.25">
      <c r="A7187" t="s">
        <v>70</v>
      </c>
      <c r="B7187" t="s">
        <v>59</v>
      </c>
      <c r="C7187" t="s">
        <v>80</v>
      </c>
      <c r="D7187" t="s">
        <v>11</v>
      </c>
      <c r="E7187" t="s">
        <v>6</v>
      </c>
      <c r="F7187" s="19">
        <v>0.29166666666666702</v>
      </c>
      <c r="G7187" s="25">
        <v>7</v>
      </c>
      <c r="H7187" s="19" t="str">
        <f t="shared" si="127"/>
        <v>Centerville Bridge Away from Va Beach Summer Saturday 7</v>
      </c>
      <c r="I7187" s="14">
        <f>+Centerville!R14</f>
        <v>120.85058143701541</v>
      </c>
    </row>
    <row r="7188" spans="1:9" x14ac:dyDescent="0.25">
      <c r="A7188" t="s">
        <v>70</v>
      </c>
      <c r="B7188" t="s">
        <v>59</v>
      </c>
      <c r="C7188" t="s">
        <v>80</v>
      </c>
      <c r="D7188" t="s">
        <v>11</v>
      </c>
      <c r="E7188" t="s">
        <v>6</v>
      </c>
      <c r="F7188" s="19">
        <v>0.33333333333333298</v>
      </c>
      <c r="G7188" s="25">
        <v>8</v>
      </c>
      <c r="H7188" s="19" t="str">
        <f t="shared" si="127"/>
        <v>Centerville Bridge Away from Va Beach Summer Saturday 8</v>
      </c>
      <c r="I7188" s="11">
        <f>+Centerville!R15</f>
        <v>182.86696432655214</v>
      </c>
    </row>
    <row r="7189" spans="1:9" x14ac:dyDescent="0.25">
      <c r="A7189" t="s">
        <v>70</v>
      </c>
      <c r="B7189" t="s">
        <v>59</v>
      </c>
      <c r="C7189" t="s">
        <v>80</v>
      </c>
      <c r="D7189" t="s">
        <v>11</v>
      </c>
      <c r="E7189" t="s">
        <v>6</v>
      </c>
      <c r="F7189" s="19">
        <v>0.375</v>
      </c>
      <c r="G7189" s="25">
        <v>9</v>
      </c>
      <c r="H7189" s="19" t="str">
        <f t="shared" ref="H7189:H7252" si="128">+CONCATENATE(A7189," ",C7189," ",D7189," ",E7189," ",G7189)</f>
        <v>Centerville Bridge Away from Va Beach Summer Saturday 9</v>
      </c>
      <c r="I7189" s="14">
        <f>+Centerville!R16</f>
        <v>283.90574960104288</v>
      </c>
    </row>
    <row r="7190" spans="1:9" x14ac:dyDescent="0.25">
      <c r="A7190" t="s">
        <v>70</v>
      </c>
      <c r="B7190" t="s">
        <v>59</v>
      </c>
      <c r="C7190" t="s">
        <v>80</v>
      </c>
      <c r="D7190" t="s">
        <v>11</v>
      </c>
      <c r="E7190" t="s">
        <v>6</v>
      </c>
      <c r="F7190" s="19">
        <v>0.41666666666666702</v>
      </c>
      <c r="G7190" s="25">
        <v>10</v>
      </c>
      <c r="H7190" s="19" t="str">
        <f t="shared" si="128"/>
        <v>Centerville Bridge Away from Va Beach Summer Saturday 10</v>
      </c>
      <c r="I7190" s="11">
        <f>+Centerville!R17</f>
        <v>500.76049540053657</v>
      </c>
    </row>
    <row r="7191" spans="1:9" x14ac:dyDescent="0.25">
      <c r="A7191" t="s">
        <v>70</v>
      </c>
      <c r="B7191" t="s">
        <v>59</v>
      </c>
      <c r="C7191" t="s">
        <v>80</v>
      </c>
      <c r="D7191" t="s">
        <v>11</v>
      </c>
      <c r="E7191" t="s">
        <v>6</v>
      </c>
      <c r="F7191" s="19">
        <v>0.45833333333333298</v>
      </c>
      <c r="G7191" s="25">
        <v>11</v>
      </c>
      <c r="H7191" s="19" t="str">
        <f t="shared" si="128"/>
        <v>Centerville Bridge Away from Va Beach Summer Saturday 11</v>
      </c>
      <c r="I7191" s="14">
        <f>+Centerville!R18</f>
        <v>550.903011503313</v>
      </c>
    </row>
    <row r="7192" spans="1:9" x14ac:dyDescent="0.25">
      <c r="A7192" t="s">
        <v>70</v>
      </c>
      <c r="B7192" t="s">
        <v>59</v>
      </c>
      <c r="C7192" t="s">
        <v>80</v>
      </c>
      <c r="D7192" t="s">
        <v>11</v>
      </c>
      <c r="E7192" t="s">
        <v>6</v>
      </c>
      <c r="F7192" s="19">
        <v>0.5</v>
      </c>
      <c r="G7192" s="25">
        <v>12</v>
      </c>
      <c r="H7192" s="19" t="str">
        <f t="shared" si="128"/>
        <v>Centerville Bridge Away from Va Beach Summer Saturday 12</v>
      </c>
      <c r="I7192" s="11">
        <f>+Centerville!R19</f>
        <v>609.91402871524281</v>
      </c>
    </row>
    <row r="7193" spans="1:9" x14ac:dyDescent="0.25">
      <c r="A7193" t="s">
        <v>70</v>
      </c>
      <c r="B7193" t="s">
        <v>59</v>
      </c>
      <c r="C7193" t="s">
        <v>80</v>
      </c>
      <c r="D7193" t="s">
        <v>11</v>
      </c>
      <c r="E7193" t="s">
        <v>6</v>
      </c>
      <c r="F7193" s="19">
        <v>0.54166666666666696</v>
      </c>
      <c r="G7193" s="25">
        <v>13</v>
      </c>
      <c r="H7193" s="19" t="str">
        <f t="shared" si="128"/>
        <v>Centerville Bridge Away from Va Beach Summer Saturday 13</v>
      </c>
      <c r="I7193" s="14">
        <f>+Centerville!R20</f>
        <v>706.15218580840872</v>
      </c>
    </row>
    <row r="7194" spans="1:9" x14ac:dyDescent="0.25">
      <c r="A7194" t="s">
        <v>70</v>
      </c>
      <c r="B7194" t="s">
        <v>59</v>
      </c>
      <c r="C7194" t="s">
        <v>80</v>
      </c>
      <c r="D7194" t="s">
        <v>11</v>
      </c>
      <c r="E7194" t="s">
        <v>6</v>
      </c>
      <c r="F7194" s="19">
        <v>0.58333333333333304</v>
      </c>
      <c r="G7194" s="25">
        <v>14</v>
      </c>
      <c r="H7194" s="19" t="str">
        <f t="shared" si="128"/>
        <v>Centerville Bridge Away from Va Beach Summer Saturday 14</v>
      </c>
      <c r="I7194" s="11">
        <f>+Centerville!R21</f>
        <v>648.49521822955023</v>
      </c>
    </row>
    <row r="7195" spans="1:9" x14ac:dyDescent="0.25">
      <c r="A7195" t="s">
        <v>70</v>
      </c>
      <c r="B7195" t="s">
        <v>59</v>
      </c>
      <c r="C7195" t="s">
        <v>80</v>
      </c>
      <c r="D7195" t="s">
        <v>11</v>
      </c>
      <c r="E7195" t="s">
        <v>6</v>
      </c>
      <c r="F7195" s="19">
        <v>0.625</v>
      </c>
      <c r="G7195" s="25">
        <v>15</v>
      </c>
      <c r="H7195" s="19" t="str">
        <f t="shared" si="128"/>
        <v>Centerville Bridge Away from Va Beach Summer Saturday 15</v>
      </c>
      <c r="I7195" s="14">
        <f>+Centerville!R22</f>
        <v>652.72457797600828</v>
      </c>
    </row>
    <row r="7196" spans="1:9" x14ac:dyDescent="0.25">
      <c r="A7196" t="s">
        <v>70</v>
      </c>
      <c r="B7196" t="s">
        <v>59</v>
      </c>
      <c r="C7196" t="s">
        <v>80</v>
      </c>
      <c r="D7196" t="s">
        <v>11</v>
      </c>
      <c r="E7196" t="s">
        <v>6</v>
      </c>
      <c r="F7196" s="19">
        <v>0.66666666666666696</v>
      </c>
      <c r="G7196" s="25">
        <v>16</v>
      </c>
      <c r="H7196" s="19" t="str">
        <f t="shared" si="128"/>
        <v>Centerville Bridge Away from Va Beach Summer Saturday 16</v>
      </c>
      <c r="I7196" s="11">
        <f>+Centerville!R23</f>
        <v>615.06035933105102</v>
      </c>
    </row>
    <row r="7197" spans="1:9" x14ac:dyDescent="0.25">
      <c r="A7197" t="s">
        <v>70</v>
      </c>
      <c r="B7197" t="s">
        <v>59</v>
      </c>
      <c r="C7197" t="s">
        <v>80</v>
      </c>
      <c r="D7197" t="s">
        <v>11</v>
      </c>
      <c r="E7197" t="s">
        <v>6</v>
      </c>
      <c r="F7197" s="19">
        <v>0.70833333333333304</v>
      </c>
      <c r="G7197" s="25">
        <v>17</v>
      </c>
      <c r="H7197" s="19" t="str">
        <f t="shared" si="128"/>
        <v>Centerville Bridge Away from Va Beach Summer Saturday 17</v>
      </c>
      <c r="I7197" s="14">
        <f>+Centerville!R24</f>
        <v>531.76239893523109</v>
      </c>
    </row>
    <row r="7198" spans="1:9" x14ac:dyDescent="0.25">
      <c r="A7198" t="s">
        <v>70</v>
      </c>
      <c r="B7198" t="s">
        <v>59</v>
      </c>
      <c r="C7198" t="s">
        <v>80</v>
      </c>
      <c r="D7198" t="s">
        <v>11</v>
      </c>
      <c r="E7198" t="s">
        <v>6</v>
      </c>
      <c r="F7198" s="19">
        <v>0.75</v>
      </c>
      <c r="G7198" s="25">
        <v>18</v>
      </c>
      <c r="H7198" s="19" t="str">
        <f t="shared" si="128"/>
        <v>Centerville Bridge Away from Va Beach Summer Saturday 18</v>
      </c>
      <c r="I7198" s="11">
        <f>+Centerville!R25</f>
        <v>403.91153969881844</v>
      </c>
    </row>
    <row r="7199" spans="1:9" x14ac:dyDescent="0.25">
      <c r="A7199" t="s">
        <v>70</v>
      </c>
      <c r="B7199" t="s">
        <v>59</v>
      </c>
      <c r="C7199" t="s">
        <v>80</v>
      </c>
      <c r="D7199" t="s">
        <v>11</v>
      </c>
      <c r="E7199" t="s">
        <v>6</v>
      </c>
      <c r="F7199" s="19">
        <v>0.79166666666666696</v>
      </c>
      <c r="G7199" s="25">
        <v>19</v>
      </c>
      <c r="H7199" s="19" t="str">
        <f t="shared" si="128"/>
        <v>Centerville Bridge Away from Va Beach Summer Saturday 19</v>
      </c>
      <c r="I7199" s="14">
        <f>+Centerville!R26</f>
        <v>379.25984887774064</v>
      </c>
    </row>
    <row r="7200" spans="1:9" x14ac:dyDescent="0.25">
      <c r="A7200" t="s">
        <v>70</v>
      </c>
      <c r="B7200" t="s">
        <v>59</v>
      </c>
      <c r="C7200" t="s">
        <v>80</v>
      </c>
      <c r="D7200" t="s">
        <v>11</v>
      </c>
      <c r="E7200" t="s">
        <v>6</v>
      </c>
      <c r="F7200" s="19">
        <v>0.83333333333333304</v>
      </c>
      <c r="G7200" s="25">
        <v>20</v>
      </c>
      <c r="H7200" s="19" t="str">
        <f t="shared" si="128"/>
        <v>Centerville Bridge Away from Va Beach Summer Saturday 20</v>
      </c>
      <c r="I7200" s="11">
        <f>+Centerville!R27</f>
        <v>387.29348076774193</v>
      </c>
    </row>
    <row r="7201" spans="1:9" x14ac:dyDescent="0.25">
      <c r="A7201" t="s">
        <v>70</v>
      </c>
      <c r="B7201" t="s">
        <v>59</v>
      </c>
      <c r="C7201" t="s">
        <v>80</v>
      </c>
      <c r="D7201" t="s">
        <v>11</v>
      </c>
      <c r="E7201" t="s">
        <v>6</v>
      </c>
      <c r="F7201" s="19">
        <v>0.875</v>
      </c>
      <c r="G7201" s="25">
        <v>21</v>
      </c>
      <c r="H7201" s="19" t="str">
        <f t="shared" si="128"/>
        <v>Centerville Bridge Away from Va Beach Summer Saturday 21</v>
      </c>
      <c r="I7201" s="14">
        <f>+Centerville!R28</f>
        <v>342.9154371443995</v>
      </c>
    </row>
    <row r="7202" spans="1:9" x14ac:dyDescent="0.25">
      <c r="A7202" t="s">
        <v>70</v>
      </c>
      <c r="B7202" t="s">
        <v>59</v>
      </c>
      <c r="C7202" t="s">
        <v>80</v>
      </c>
      <c r="D7202" t="s">
        <v>11</v>
      </c>
      <c r="E7202" t="s">
        <v>6</v>
      </c>
      <c r="F7202" s="19">
        <v>0.91666666666666696</v>
      </c>
      <c r="G7202" s="25">
        <v>22</v>
      </c>
      <c r="H7202" s="19" t="str">
        <f t="shared" si="128"/>
        <v>Centerville Bridge Away from Va Beach Summer Saturday 22</v>
      </c>
      <c r="I7202" s="11">
        <f>+Centerville!R29</f>
        <v>241.96228267077359</v>
      </c>
    </row>
    <row r="7203" spans="1:9" ht="15.75" thickBot="1" x14ac:dyDescent="0.3">
      <c r="A7203" t="s">
        <v>70</v>
      </c>
      <c r="B7203" t="s">
        <v>59</v>
      </c>
      <c r="C7203" t="s">
        <v>80</v>
      </c>
      <c r="D7203" t="s">
        <v>11</v>
      </c>
      <c r="E7203" t="s">
        <v>6</v>
      </c>
      <c r="F7203" s="19">
        <v>0.95833333333333304</v>
      </c>
      <c r="G7203" s="25">
        <v>23</v>
      </c>
      <c r="H7203" s="19" t="str">
        <f t="shared" si="128"/>
        <v>Centerville Bridge Away from Va Beach Summer Saturday 23</v>
      </c>
      <c r="I7203" s="16">
        <f>+Centerville!R30</f>
        <v>140.85152522617648</v>
      </c>
    </row>
    <row r="7204" spans="1:9" x14ac:dyDescent="0.25">
      <c r="A7204" t="s">
        <v>70</v>
      </c>
      <c r="B7204" t="s">
        <v>59</v>
      </c>
      <c r="C7204" t="s">
        <v>80</v>
      </c>
      <c r="D7204" t="s">
        <v>11</v>
      </c>
      <c r="E7204" t="s">
        <v>7</v>
      </c>
      <c r="F7204" s="19">
        <v>0</v>
      </c>
      <c r="G7204" s="25">
        <v>0</v>
      </c>
      <c r="H7204" s="19" t="str">
        <f t="shared" si="128"/>
        <v>Centerville Bridge Away from Va Beach Summer Sunday 0</v>
      </c>
      <c r="I7204" s="13">
        <f>+Centerville!S7</f>
        <v>125.17412051983356</v>
      </c>
    </row>
    <row r="7205" spans="1:9" x14ac:dyDescent="0.25">
      <c r="A7205" t="s">
        <v>70</v>
      </c>
      <c r="B7205" t="s">
        <v>59</v>
      </c>
      <c r="C7205" t="s">
        <v>80</v>
      </c>
      <c r="D7205" t="s">
        <v>11</v>
      </c>
      <c r="E7205" t="s">
        <v>7</v>
      </c>
      <c r="F7205" s="19">
        <v>4.1666666666666664E-2</v>
      </c>
      <c r="G7205" s="25">
        <v>1</v>
      </c>
      <c r="H7205" s="19" t="str">
        <f t="shared" si="128"/>
        <v>Centerville Bridge Away from Va Beach Summer Sunday 1</v>
      </c>
      <c r="I7205" s="15">
        <f>+Centerville!S8</f>
        <v>81.899092722428762</v>
      </c>
    </row>
    <row r="7206" spans="1:9" x14ac:dyDescent="0.25">
      <c r="A7206" t="s">
        <v>70</v>
      </c>
      <c r="B7206" t="s">
        <v>59</v>
      </c>
      <c r="C7206" t="s">
        <v>80</v>
      </c>
      <c r="D7206" t="s">
        <v>11</v>
      </c>
      <c r="E7206" t="s">
        <v>7</v>
      </c>
      <c r="F7206" s="19">
        <v>8.3333333333333329E-2</v>
      </c>
      <c r="G7206" s="25">
        <v>2</v>
      </c>
      <c r="H7206" s="19" t="str">
        <f t="shared" si="128"/>
        <v>Centerville Bridge Away from Va Beach Summer Sunday 2</v>
      </c>
      <c r="I7206" s="13">
        <f>+Centerville!S9</f>
        <v>33.094259450512709</v>
      </c>
    </row>
    <row r="7207" spans="1:9" x14ac:dyDescent="0.25">
      <c r="A7207" t="s">
        <v>70</v>
      </c>
      <c r="B7207" t="s">
        <v>59</v>
      </c>
      <c r="C7207" t="s">
        <v>80</v>
      </c>
      <c r="D7207" t="s">
        <v>11</v>
      </c>
      <c r="E7207" t="s">
        <v>7</v>
      </c>
      <c r="F7207" s="19">
        <v>0.125</v>
      </c>
      <c r="G7207" s="25">
        <v>3</v>
      </c>
      <c r="H7207" s="19" t="str">
        <f t="shared" si="128"/>
        <v>Centerville Bridge Away from Va Beach Summer Sunday 3</v>
      </c>
      <c r="I7207" s="15">
        <f>+Centerville!S10</f>
        <v>37.656079284600985</v>
      </c>
    </row>
    <row r="7208" spans="1:9" x14ac:dyDescent="0.25">
      <c r="A7208" t="s">
        <v>70</v>
      </c>
      <c r="B7208" t="s">
        <v>59</v>
      </c>
      <c r="C7208" t="s">
        <v>80</v>
      </c>
      <c r="D7208" t="s">
        <v>11</v>
      </c>
      <c r="E7208" t="s">
        <v>7</v>
      </c>
      <c r="F7208" s="19">
        <v>0.16666666666666699</v>
      </c>
      <c r="G7208" s="25">
        <v>4</v>
      </c>
      <c r="H7208" s="19" t="str">
        <f t="shared" si="128"/>
        <v>Centerville Bridge Away from Va Beach Summer Sunday 4</v>
      </c>
      <c r="I7208" s="13">
        <f>+Centerville!S11</f>
        <v>23.199586348105679</v>
      </c>
    </row>
    <row r="7209" spans="1:9" x14ac:dyDescent="0.25">
      <c r="A7209" t="s">
        <v>70</v>
      </c>
      <c r="B7209" t="s">
        <v>59</v>
      </c>
      <c r="C7209" t="s">
        <v>80</v>
      </c>
      <c r="D7209" t="s">
        <v>11</v>
      </c>
      <c r="E7209" t="s">
        <v>7</v>
      </c>
      <c r="F7209" s="19">
        <v>0.20833333333333301</v>
      </c>
      <c r="G7209" s="25">
        <v>5</v>
      </c>
      <c r="H7209" s="19" t="str">
        <f t="shared" si="128"/>
        <v>Centerville Bridge Away from Va Beach Summer Sunday 5</v>
      </c>
      <c r="I7209" s="15">
        <f>+Centerville!S12</f>
        <v>24.806426288860017</v>
      </c>
    </row>
    <row r="7210" spans="1:9" x14ac:dyDescent="0.25">
      <c r="A7210" t="s">
        <v>70</v>
      </c>
      <c r="B7210" t="s">
        <v>59</v>
      </c>
      <c r="C7210" t="s">
        <v>80</v>
      </c>
      <c r="D7210" t="s">
        <v>11</v>
      </c>
      <c r="E7210" t="s">
        <v>7</v>
      </c>
      <c r="F7210" s="19">
        <v>0.25</v>
      </c>
      <c r="G7210" s="25">
        <v>6</v>
      </c>
      <c r="H7210" s="19" t="str">
        <f t="shared" si="128"/>
        <v>Centerville Bridge Away from Va Beach Summer Sunday 6</v>
      </c>
      <c r="I7210" s="13">
        <f>+Centerville!S13</f>
        <v>44.081817193251638</v>
      </c>
    </row>
    <row r="7211" spans="1:9" x14ac:dyDescent="0.25">
      <c r="A7211" t="s">
        <v>70</v>
      </c>
      <c r="B7211" t="s">
        <v>59</v>
      </c>
      <c r="C7211" t="s">
        <v>80</v>
      </c>
      <c r="D7211" t="s">
        <v>11</v>
      </c>
      <c r="E7211" t="s">
        <v>7</v>
      </c>
      <c r="F7211" s="19">
        <v>0.29166666666666702</v>
      </c>
      <c r="G7211" s="25">
        <v>7</v>
      </c>
      <c r="H7211" s="19" t="str">
        <f t="shared" si="128"/>
        <v>Centerville Bridge Away from Va Beach Summer Sunday 7</v>
      </c>
      <c r="I7211" s="15">
        <f>+Centerville!S14</f>
        <v>72.083099331876369</v>
      </c>
    </row>
    <row r="7212" spans="1:9" x14ac:dyDescent="0.25">
      <c r="A7212" t="s">
        <v>70</v>
      </c>
      <c r="B7212" t="s">
        <v>59</v>
      </c>
      <c r="C7212" t="s">
        <v>80</v>
      </c>
      <c r="D7212" t="s">
        <v>11</v>
      </c>
      <c r="E7212" t="s">
        <v>7</v>
      </c>
      <c r="F7212" s="19">
        <v>0.33333333333333298</v>
      </c>
      <c r="G7212" s="25">
        <v>8</v>
      </c>
      <c r="H7212" s="19" t="str">
        <f t="shared" si="128"/>
        <v>Centerville Bridge Away from Va Beach Summer Sunday 8</v>
      </c>
      <c r="I7212" s="13">
        <f>+Centerville!S15</f>
        <v>108.63870730152694</v>
      </c>
    </row>
    <row r="7213" spans="1:9" x14ac:dyDescent="0.25">
      <c r="A7213" t="s">
        <v>70</v>
      </c>
      <c r="B7213" t="s">
        <v>59</v>
      </c>
      <c r="C7213" t="s">
        <v>80</v>
      </c>
      <c r="D7213" t="s">
        <v>11</v>
      </c>
      <c r="E7213" t="s">
        <v>7</v>
      </c>
      <c r="F7213" s="19">
        <v>0.375</v>
      </c>
      <c r="G7213" s="25">
        <v>9</v>
      </c>
      <c r="H7213" s="19" t="str">
        <f t="shared" si="128"/>
        <v>Centerville Bridge Away from Va Beach Summer Sunday 9</v>
      </c>
      <c r="I7213" s="15">
        <f>+Centerville!S16</f>
        <v>210.31127612846876</v>
      </c>
    </row>
    <row r="7214" spans="1:9" x14ac:dyDescent="0.25">
      <c r="A7214" t="s">
        <v>70</v>
      </c>
      <c r="B7214" t="s">
        <v>59</v>
      </c>
      <c r="C7214" t="s">
        <v>80</v>
      </c>
      <c r="D7214" t="s">
        <v>11</v>
      </c>
      <c r="E7214" t="s">
        <v>7</v>
      </c>
      <c r="F7214" s="19">
        <v>0.41666666666666702</v>
      </c>
      <c r="G7214" s="25">
        <v>10</v>
      </c>
      <c r="H7214" s="19" t="str">
        <f t="shared" si="128"/>
        <v>Centerville Bridge Away from Va Beach Summer Sunday 10</v>
      </c>
      <c r="I7214" s="13">
        <f>+Centerville!S17</f>
        <v>423.04307906543801</v>
      </c>
    </row>
    <row r="7215" spans="1:9" x14ac:dyDescent="0.25">
      <c r="A7215" t="s">
        <v>70</v>
      </c>
      <c r="B7215" t="s">
        <v>59</v>
      </c>
      <c r="C7215" t="s">
        <v>80</v>
      </c>
      <c r="D7215" t="s">
        <v>11</v>
      </c>
      <c r="E7215" t="s">
        <v>7</v>
      </c>
      <c r="F7215" s="19">
        <v>0.45833333333333298</v>
      </c>
      <c r="G7215" s="25">
        <v>11</v>
      </c>
      <c r="H7215" s="19" t="str">
        <f t="shared" si="128"/>
        <v>Centerville Bridge Away from Va Beach Summer Sunday 11</v>
      </c>
      <c r="I7215" s="15">
        <f>+Centerville!S18</f>
        <v>484.72445931222103</v>
      </c>
    </row>
    <row r="7216" spans="1:9" x14ac:dyDescent="0.25">
      <c r="A7216" t="s">
        <v>70</v>
      </c>
      <c r="B7216" t="s">
        <v>59</v>
      </c>
      <c r="C7216" t="s">
        <v>80</v>
      </c>
      <c r="D7216" t="s">
        <v>11</v>
      </c>
      <c r="E7216" t="s">
        <v>7</v>
      </c>
      <c r="F7216" s="19">
        <v>0.5</v>
      </c>
      <c r="G7216" s="25">
        <v>12</v>
      </c>
      <c r="H7216" s="19" t="str">
        <f t="shared" si="128"/>
        <v>Centerville Bridge Away from Va Beach Summer Sunday 12</v>
      </c>
      <c r="I7216" s="13">
        <f>+Centerville!S19</f>
        <v>570.59423376058703</v>
      </c>
    </row>
    <row r="7217" spans="1:9" x14ac:dyDescent="0.25">
      <c r="A7217" t="s">
        <v>70</v>
      </c>
      <c r="B7217" t="s">
        <v>59</v>
      </c>
      <c r="C7217" t="s">
        <v>80</v>
      </c>
      <c r="D7217" t="s">
        <v>11</v>
      </c>
      <c r="E7217" t="s">
        <v>7</v>
      </c>
      <c r="F7217" s="19">
        <v>0.54166666666666696</v>
      </c>
      <c r="G7217" s="25">
        <v>13</v>
      </c>
      <c r="H7217" s="19" t="str">
        <f t="shared" si="128"/>
        <v>Centerville Bridge Away from Va Beach Summer Sunday 13</v>
      </c>
      <c r="I7217" s="15">
        <f>+Centerville!S20</f>
        <v>641.07206624823812</v>
      </c>
    </row>
    <row r="7218" spans="1:9" x14ac:dyDescent="0.25">
      <c r="A7218" t="s">
        <v>70</v>
      </c>
      <c r="B7218" t="s">
        <v>59</v>
      </c>
      <c r="C7218" t="s">
        <v>80</v>
      </c>
      <c r="D7218" t="s">
        <v>11</v>
      </c>
      <c r="E7218" t="s">
        <v>7</v>
      </c>
      <c r="F7218" s="19">
        <v>0.58333333333333304</v>
      </c>
      <c r="G7218" s="25">
        <v>14</v>
      </c>
      <c r="H7218" s="19" t="str">
        <f t="shared" si="128"/>
        <v>Centerville Bridge Away from Va Beach Summer Sunday 14</v>
      </c>
      <c r="I7218" s="13">
        <f>+Centerville!S21</f>
        <v>564.51822679560598</v>
      </c>
    </row>
    <row r="7219" spans="1:9" x14ac:dyDescent="0.25">
      <c r="A7219" t="s">
        <v>70</v>
      </c>
      <c r="B7219" t="s">
        <v>59</v>
      </c>
      <c r="C7219" t="s">
        <v>80</v>
      </c>
      <c r="D7219" t="s">
        <v>11</v>
      </c>
      <c r="E7219" t="s">
        <v>7</v>
      </c>
      <c r="F7219" s="19">
        <v>0.625</v>
      </c>
      <c r="G7219" s="25">
        <v>15</v>
      </c>
      <c r="H7219" s="19" t="str">
        <f t="shared" si="128"/>
        <v>Centerville Bridge Away from Va Beach Summer Sunday 15</v>
      </c>
      <c r="I7219" s="15">
        <f>+Centerville!S22</f>
        <v>554.29707407807666</v>
      </c>
    </row>
    <row r="7220" spans="1:9" x14ac:dyDescent="0.25">
      <c r="A7220" t="s">
        <v>70</v>
      </c>
      <c r="B7220" t="s">
        <v>59</v>
      </c>
      <c r="C7220" t="s">
        <v>80</v>
      </c>
      <c r="D7220" t="s">
        <v>11</v>
      </c>
      <c r="E7220" t="s">
        <v>7</v>
      </c>
      <c r="F7220" s="19">
        <v>0.66666666666666696</v>
      </c>
      <c r="G7220" s="25">
        <v>16</v>
      </c>
      <c r="H7220" s="19" t="str">
        <f t="shared" si="128"/>
        <v>Centerville Bridge Away from Va Beach Summer Sunday 16</v>
      </c>
      <c r="I7220" s="13">
        <f>+Centerville!S23</f>
        <v>536.86943430923623</v>
      </c>
    </row>
    <row r="7221" spans="1:9" x14ac:dyDescent="0.25">
      <c r="A7221" t="s">
        <v>70</v>
      </c>
      <c r="B7221" t="s">
        <v>59</v>
      </c>
      <c r="C7221" t="s">
        <v>80</v>
      </c>
      <c r="D7221" t="s">
        <v>11</v>
      </c>
      <c r="E7221" t="s">
        <v>7</v>
      </c>
      <c r="F7221" s="19">
        <v>0.70833333333333304</v>
      </c>
      <c r="G7221" s="25">
        <v>17</v>
      </c>
      <c r="H7221" s="19" t="str">
        <f t="shared" si="128"/>
        <v>Centerville Bridge Away from Va Beach Summer Sunday 17</v>
      </c>
      <c r="I7221" s="15">
        <f>+Centerville!S24</f>
        <v>449.14852113896148</v>
      </c>
    </row>
    <row r="7222" spans="1:9" x14ac:dyDescent="0.25">
      <c r="A7222" t="s">
        <v>70</v>
      </c>
      <c r="B7222" t="s">
        <v>59</v>
      </c>
      <c r="C7222" t="s">
        <v>80</v>
      </c>
      <c r="D7222" t="s">
        <v>11</v>
      </c>
      <c r="E7222" t="s">
        <v>7</v>
      </c>
      <c r="F7222" s="19">
        <v>0.75</v>
      </c>
      <c r="G7222" s="25">
        <v>18</v>
      </c>
      <c r="H7222" s="19" t="str">
        <f t="shared" si="128"/>
        <v>Centerville Bridge Away from Va Beach Summer Sunday 18</v>
      </c>
      <c r="I7222" s="13">
        <f>+Centerville!S25</f>
        <v>326.45588480565738</v>
      </c>
    </row>
    <row r="7223" spans="1:9" x14ac:dyDescent="0.25">
      <c r="A7223" t="s">
        <v>70</v>
      </c>
      <c r="B7223" t="s">
        <v>59</v>
      </c>
      <c r="C7223" t="s">
        <v>80</v>
      </c>
      <c r="D7223" t="s">
        <v>11</v>
      </c>
      <c r="E7223" t="s">
        <v>7</v>
      </c>
      <c r="F7223" s="19">
        <v>0.79166666666666696</v>
      </c>
      <c r="G7223" s="25">
        <v>19</v>
      </c>
      <c r="H7223" s="19" t="str">
        <f t="shared" si="128"/>
        <v>Centerville Bridge Away from Va Beach Summer Sunday 19</v>
      </c>
      <c r="I7223" s="15">
        <f>+Centerville!S26</f>
        <v>320.39833125942948</v>
      </c>
    </row>
    <row r="7224" spans="1:9" x14ac:dyDescent="0.25">
      <c r="A7224" t="s">
        <v>70</v>
      </c>
      <c r="B7224" t="s">
        <v>59</v>
      </c>
      <c r="C7224" t="s">
        <v>80</v>
      </c>
      <c r="D7224" t="s">
        <v>11</v>
      </c>
      <c r="E7224" t="s">
        <v>7</v>
      </c>
      <c r="F7224" s="19">
        <v>0.83333333333333304</v>
      </c>
      <c r="G7224" s="25">
        <v>20</v>
      </c>
      <c r="H7224" s="19" t="str">
        <f t="shared" si="128"/>
        <v>Centerville Bridge Away from Va Beach Summer Sunday 20</v>
      </c>
      <c r="I7224" s="13">
        <f>+Centerville!S27</f>
        <v>326.65286685422302</v>
      </c>
    </row>
    <row r="7225" spans="1:9" x14ac:dyDescent="0.25">
      <c r="A7225" t="s">
        <v>70</v>
      </c>
      <c r="B7225" t="s">
        <v>59</v>
      </c>
      <c r="C7225" t="s">
        <v>80</v>
      </c>
      <c r="D7225" t="s">
        <v>11</v>
      </c>
      <c r="E7225" t="s">
        <v>7</v>
      </c>
      <c r="F7225" s="19">
        <v>0.875</v>
      </c>
      <c r="G7225" s="25">
        <v>21</v>
      </c>
      <c r="H7225" s="19" t="str">
        <f t="shared" si="128"/>
        <v>Centerville Bridge Away from Va Beach Summer Sunday 21</v>
      </c>
      <c r="I7225" s="15">
        <f>+Centerville!S28</f>
        <v>248.50785383180559</v>
      </c>
    </row>
    <row r="7226" spans="1:9" x14ac:dyDescent="0.25">
      <c r="A7226" t="s">
        <v>70</v>
      </c>
      <c r="B7226" t="s">
        <v>59</v>
      </c>
      <c r="C7226" t="s">
        <v>80</v>
      </c>
      <c r="D7226" t="s">
        <v>11</v>
      </c>
      <c r="E7226" t="s">
        <v>7</v>
      </c>
      <c r="F7226" s="19">
        <v>0.91666666666666696</v>
      </c>
      <c r="G7226" s="25">
        <v>22</v>
      </c>
      <c r="H7226" s="19" t="str">
        <f t="shared" si="128"/>
        <v>Centerville Bridge Away from Va Beach Summer Sunday 22</v>
      </c>
      <c r="I7226" s="13">
        <f>+Centerville!S29</f>
        <v>135.44118455357781</v>
      </c>
    </row>
    <row r="7227" spans="1:9" ht="15.75" thickBot="1" x14ac:dyDescent="0.3">
      <c r="A7227" s="29" t="s">
        <v>70</v>
      </c>
      <c r="B7227" s="29" t="s">
        <v>59</v>
      </c>
      <c r="C7227" s="29" t="s">
        <v>80</v>
      </c>
      <c r="D7227" s="29" t="s">
        <v>11</v>
      </c>
      <c r="E7227" s="29" t="s">
        <v>7</v>
      </c>
      <c r="F7227" s="30">
        <v>0.95833333333333304</v>
      </c>
      <c r="G7227" s="31">
        <v>23</v>
      </c>
      <c r="H7227" s="32" t="str">
        <f t="shared" si="128"/>
        <v>Centerville Bridge Away from Va Beach Summer Sunday 23</v>
      </c>
      <c r="I7227" s="17">
        <f>+Centerville!S30</f>
        <v>100.02436379392975</v>
      </c>
    </row>
    <row r="7228" spans="1:9" x14ac:dyDescent="0.25">
      <c r="A7228" t="s">
        <v>70</v>
      </c>
      <c r="B7228" t="s">
        <v>59</v>
      </c>
      <c r="C7228" t="s">
        <v>80</v>
      </c>
      <c r="D7228" t="s">
        <v>12</v>
      </c>
      <c r="E7228" t="s">
        <v>1</v>
      </c>
      <c r="F7228" s="19">
        <v>0</v>
      </c>
      <c r="G7228" s="25">
        <v>0</v>
      </c>
      <c r="H7228" s="19" t="str">
        <f t="shared" si="128"/>
        <v>Centerville Bridge Away from Va Beach Non-Summer Monday 0</v>
      </c>
      <c r="I7228" s="11">
        <f>+Centerville!M32</f>
        <v>37.713207162129898</v>
      </c>
    </row>
    <row r="7229" spans="1:9" x14ac:dyDescent="0.25">
      <c r="A7229" t="s">
        <v>70</v>
      </c>
      <c r="B7229" t="s">
        <v>59</v>
      </c>
      <c r="C7229" t="s">
        <v>80</v>
      </c>
      <c r="D7229" t="s">
        <v>12</v>
      </c>
      <c r="E7229" t="s">
        <v>1</v>
      </c>
      <c r="F7229" s="19">
        <v>4.1666666666666664E-2</v>
      </c>
      <c r="G7229" s="25">
        <v>1</v>
      </c>
      <c r="H7229" s="19" t="str">
        <f t="shared" si="128"/>
        <v>Centerville Bridge Away from Va Beach Non-Summer Monday 1</v>
      </c>
      <c r="I7229" s="14">
        <f>+Centerville!M33</f>
        <v>20.746132993075808</v>
      </c>
    </row>
    <row r="7230" spans="1:9" x14ac:dyDescent="0.25">
      <c r="A7230" t="s">
        <v>70</v>
      </c>
      <c r="B7230" t="s">
        <v>59</v>
      </c>
      <c r="C7230" t="s">
        <v>80</v>
      </c>
      <c r="D7230" t="s">
        <v>12</v>
      </c>
      <c r="E7230" t="s">
        <v>1</v>
      </c>
      <c r="F7230" s="19">
        <v>8.3333333333333329E-2</v>
      </c>
      <c r="G7230" s="25">
        <v>2</v>
      </c>
      <c r="H7230" s="19" t="str">
        <f t="shared" si="128"/>
        <v>Centerville Bridge Away from Va Beach Non-Summer Monday 2</v>
      </c>
      <c r="I7230" s="11">
        <f>+Centerville!M34</f>
        <v>8.6332850740467926</v>
      </c>
    </row>
    <row r="7231" spans="1:9" x14ac:dyDescent="0.25">
      <c r="A7231" t="s">
        <v>70</v>
      </c>
      <c r="B7231" t="s">
        <v>59</v>
      </c>
      <c r="C7231" t="s">
        <v>80</v>
      </c>
      <c r="D7231" t="s">
        <v>12</v>
      </c>
      <c r="E7231" t="s">
        <v>1</v>
      </c>
      <c r="F7231" s="19">
        <v>0.125</v>
      </c>
      <c r="G7231" s="25">
        <v>3</v>
      </c>
      <c r="H7231" s="19" t="str">
        <f t="shared" si="128"/>
        <v>Centerville Bridge Away from Va Beach Non-Summer Monday 3</v>
      </c>
      <c r="I7231" s="14">
        <f>+Centerville!M35</f>
        <v>11.753421151179804</v>
      </c>
    </row>
    <row r="7232" spans="1:9" x14ac:dyDescent="0.25">
      <c r="A7232" t="s">
        <v>70</v>
      </c>
      <c r="B7232" t="s">
        <v>59</v>
      </c>
      <c r="C7232" t="s">
        <v>80</v>
      </c>
      <c r="D7232" t="s">
        <v>12</v>
      </c>
      <c r="E7232" t="s">
        <v>1</v>
      </c>
      <c r="F7232" s="19">
        <v>0.16666666666666699</v>
      </c>
      <c r="G7232" s="25">
        <v>4</v>
      </c>
      <c r="H7232" s="19" t="str">
        <f t="shared" si="128"/>
        <v>Centerville Bridge Away from Va Beach Non-Summer Monday 4</v>
      </c>
      <c r="I7232" s="11">
        <f>+Centerville!M36</f>
        <v>21.182231013487794</v>
      </c>
    </row>
    <row r="7233" spans="1:9" x14ac:dyDescent="0.25">
      <c r="A7233" t="s">
        <v>70</v>
      </c>
      <c r="B7233" t="s">
        <v>59</v>
      </c>
      <c r="C7233" t="s">
        <v>80</v>
      </c>
      <c r="D7233" t="s">
        <v>12</v>
      </c>
      <c r="E7233" t="s">
        <v>1</v>
      </c>
      <c r="F7233" s="19">
        <v>0.20833333333333301</v>
      </c>
      <c r="G7233" s="25">
        <v>5</v>
      </c>
      <c r="H7233" s="19" t="str">
        <f t="shared" si="128"/>
        <v>Centerville Bridge Away from Va Beach Non-Summer Monday 5</v>
      </c>
      <c r="I7233" s="14">
        <f>+Centerville!M37</f>
        <v>59.038999077000973</v>
      </c>
    </row>
    <row r="7234" spans="1:9" x14ac:dyDescent="0.25">
      <c r="A7234" t="s">
        <v>70</v>
      </c>
      <c r="B7234" t="s">
        <v>59</v>
      </c>
      <c r="C7234" t="s">
        <v>80</v>
      </c>
      <c r="D7234" t="s">
        <v>12</v>
      </c>
      <c r="E7234" t="s">
        <v>1</v>
      </c>
      <c r="F7234" s="19">
        <v>0.25</v>
      </c>
      <c r="G7234" s="25">
        <v>6</v>
      </c>
      <c r="H7234" s="19" t="str">
        <f t="shared" si="128"/>
        <v>Centerville Bridge Away from Va Beach Non-Summer Monday 6</v>
      </c>
      <c r="I7234" s="11">
        <f>+Centerville!M38</f>
        <v>176.06427038569504</v>
      </c>
    </row>
    <row r="7235" spans="1:9" x14ac:dyDescent="0.25">
      <c r="A7235" t="s">
        <v>70</v>
      </c>
      <c r="B7235" t="s">
        <v>59</v>
      </c>
      <c r="C7235" t="s">
        <v>80</v>
      </c>
      <c r="D7235" t="s">
        <v>12</v>
      </c>
      <c r="E7235" t="s">
        <v>1</v>
      </c>
      <c r="F7235" s="19">
        <v>0.29166666666666702</v>
      </c>
      <c r="G7235" s="25">
        <v>7</v>
      </c>
      <c r="H7235" s="19" t="str">
        <f t="shared" si="128"/>
        <v>Centerville Bridge Away from Va Beach Non-Summer Monday 7</v>
      </c>
      <c r="I7235" s="14">
        <f>+Centerville!M39</f>
        <v>265.32991950809281</v>
      </c>
    </row>
    <row r="7236" spans="1:9" x14ac:dyDescent="0.25">
      <c r="A7236" t="s">
        <v>70</v>
      </c>
      <c r="B7236" t="s">
        <v>59</v>
      </c>
      <c r="C7236" t="s">
        <v>80</v>
      </c>
      <c r="D7236" t="s">
        <v>12</v>
      </c>
      <c r="E7236" t="s">
        <v>1</v>
      </c>
      <c r="F7236" s="19">
        <v>0.33333333333333298</v>
      </c>
      <c r="G7236" s="25">
        <v>8</v>
      </c>
      <c r="H7236" s="19" t="str">
        <f t="shared" si="128"/>
        <v>Centerville Bridge Away from Va Beach Non-Summer Monday 8</v>
      </c>
      <c r="I7236" s="11">
        <f>+Centerville!M40</f>
        <v>249.61201706396227</v>
      </c>
    </row>
    <row r="7237" spans="1:9" x14ac:dyDescent="0.25">
      <c r="A7237" t="s">
        <v>70</v>
      </c>
      <c r="B7237" t="s">
        <v>59</v>
      </c>
      <c r="C7237" t="s">
        <v>80</v>
      </c>
      <c r="D7237" t="s">
        <v>12</v>
      </c>
      <c r="E7237" t="s">
        <v>1</v>
      </c>
      <c r="F7237" s="19">
        <v>0.375</v>
      </c>
      <c r="G7237" s="25">
        <v>9</v>
      </c>
      <c r="H7237" s="19" t="str">
        <f t="shared" si="128"/>
        <v>Centerville Bridge Away from Va Beach Non-Summer Monday 9</v>
      </c>
      <c r="I7237" s="14">
        <f>+Centerville!M41</f>
        <v>248.16330648154147</v>
      </c>
    </row>
    <row r="7238" spans="1:9" x14ac:dyDescent="0.25">
      <c r="A7238" t="s">
        <v>70</v>
      </c>
      <c r="B7238" t="s">
        <v>59</v>
      </c>
      <c r="C7238" t="s">
        <v>80</v>
      </c>
      <c r="D7238" t="s">
        <v>12</v>
      </c>
      <c r="E7238" t="s">
        <v>1</v>
      </c>
      <c r="F7238" s="19">
        <v>0.41666666666666702</v>
      </c>
      <c r="G7238" s="25">
        <v>10</v>
      </c>
      <c r="H7238" s="19" t="str">
        <f t="shared" si="128"/>
        <v>Centerville Bridge Away from Va Beach Non-Summer Monday 10</v>
      </c>
      <c r="I7238" s="11">
        <f>+Centerville!M42</f>
        <v>302.94645048164358</v>
      </c>
    </row>
    <row r="7239" spans="1:9" x14ac:dyDescent="0.25">
      <c r="A7239" t="s">
        <v>70</v>
      </c>
      <c r="B7239" t="s">
        <v>59</v>
      </c>
      <c r="C7239" t="s">
        <v>80</v>
      </c>
      <c r="D7239" t="s">
        <v>12</v>
      </c>
      <c r="E7239" t="s">
        <v>1</v>
      </c>
      <c r="F7239" s="19">
        <v>0.45833333333333298</v>
      </c>
      <c r="G7239" s="25">
        <v>11</v>
      </c>
      <c r="H7239" s="19" t="str">
        <f t="shared" si="128"/>
        <v>Centerville Bridge Away from Va Beach Non-Summer Monday 11</v>
      </c>
      <c r="I7239" s="14">
        <f>+Centerville!M43</f>
        <v>329.20067578343412</v>
      </c>
    </row>
    <row r="7240" spans="1:9" x14ac:dyDescent="0.25">
      <c r="A7240" t="s">
        <v>70</v>
      </c>
      <c r="B7240" t="s">
        <v>59</v>
      </c>
      <c r="C7240" t="s">
        <v>80</v>
      </c>
      <c r="D7240" t="s">
        <v>12</v>
      </c>
      <c r="E7240" t="s">
        <v>1</v>
      </c>
      <c r="F7240" s="19">
        <v>0.5</v>
      </c>
      <c r="G7240" s="25">
        <v>12</v>
      </c>
      <c r="H7240" s="19" t="str">
        <f t="shared" si="128"/>
        <v>Centerville Bridge Away from Va Beach Non-Summer Monday 12</v>
      </c>
      <c r="I7240" s="11">
        <f>+Centerville!M44</f>
        <v>386.40445110077798</v>
      </c>
    </row>
    <row r="7241" spans="1:9" x14ac:dyDescent="0.25">
      <c r="A7241" t="s">
        <v>70</v>
      </c>
      <c r="B7241" t="s">
        <v>59</v>
      </c>
      <c r="C7241" t="s">
        <v>80</v>
      </c>
      <c r="D7241" t="s">
        <v>12</v>
      </c>
      <c r="E7241" t="s">
        <v>1</v>
      </c>
      <c r="F7241" s="19">
        <v>0.54166666666666696</v>
      </c>
      <c r="G7241" s="25">
        <v>13</v>
      </c>
      <c r="H7241" s="19" t="str">
        <f t="shared" si="128"/>
        <v>Centerville Bridge Away from Va Beach Non-Summer Monday 13</v>
      </c>
      <c r="I7241" s="14">
        <f>+Centerville!M45</f>
        <v>398.86314364292389</v>
      </c>
    </row>
    <row r="7242" spans="1:9" x14ac:dyDescent="0.25">
      <c r="A7242" t="s">
        <v>70</v>
      </c>
      <c r="B7242" t="s">
        <v>59</v>
      </c>
      <c r="C7242" t="s">
        <v>80</v>
      </c>
      <c r="D7242" t="s">
        <v>12</v>
      </c>
      <c r="E7242" t="s">
        <v>1</v>
      </c>
      <c r="F7242" s="19">
        <v>0.58333333333333304</v>
      </c>
      <c r="G7242" s="25">
        <v>14</v>
      </c>
      <c r="H7242" s="19" t="str">
        <f t="shared" si="128"/>
        <v>Centerville Bridge Away from Va Beach Non-Summer Monday 14</v>
      </c>
      <c r="I7242" s="11">
        <f>+Centerville!M46</f>
        <v>425.97349622475059</v>
      </c>
    </row>
    <row r="7243" spans="1:9" x14ac:dyDescent="0.25">
      <c r="A7243" t="s">
        <v>70</v>
      </c>
      <c r="B7243" t="s">
        <v>59</v>
      </c>
      <c r="C7243" t="s">
        <v>80</v>
      </c>
      <c r="D7243" t="s">
        <v>12</v>
      </c>
      <c r="E7243" t="s">
        <v>1</v>
      </c>
      <c r="F7243" s="19">
        <v>0.625</v>
      </c>
      <c r="G7243" s="25">
        <v>15</v>
      </c>
      <c r="H7243" s="19" t="str">
        <f t="shared" si="128"/>
        <v>Centerville Bridge Away from Va Beach Non-Summer Monday 15</v>
      </c>
      <c r="I7243" s="14">
        <f>+Centerville!M47</f>
        <v>600.33460541860916</v>
      </c>
    </row>
    <row r="7244" spans="1:9" x14ac:dyDescent="0.25">
      <c r="A7244" t="s">
        <v>70</v>
      </c>
      <c r="B7244" t="s">
        <v>59</v>
      </c>
      <c r="C7244" t="s">
        <v>80</v>
      </c>
      <c r="D7244" t="s">
        <v>12</v>
      </c>
      <c r="E7244" t="s">
        <v>1</v>
      </c>
      <c r="F7244" s="19">
        <v>0.66666666666666696</v>
      </c>
      <c r="G7244" s="25">
        <v>16</v>
      </c>
      <c r="H7244" s="19" t="str">
        <f t="shared" si="128"/>
        <v>Centerville Bridge Away from Va Beach Non-Summer Monday 16</v>
      </c>
      <c r="I7244" s="11">
        <f>+Centerville!M48</f>
        <v>776.701526977463</v>
      </c>
    </row>
    <row r="7245" spans="1:9" x14ac:dyDescent="0.25">
      <c r="A7245" t="s">
        <v>70</v>
      </c>
      <c r="B7245" t="s">
        <v>59</v>
      </c>
      <c r="C7245" t="s">
        <v>80</v>
      </c>
      <c r="D7245" t="s">
        <v>12</v>
      </c>
      <c r="E7245" t="s">
        <v>1</v>
      </c>
      <c r="F7245" s="19">
        <v>0.70833333333333304</v>
      </c>
      <c r="G7245" s="25">
        <v>17</v>
      </c>
      <c r="H7245" s="19" t="str">
        <f t="shared" si="128"/>
        <v>Centerville Bridge Away from Va Beach Non-Summer Monday 17</v>
      </c>
      <c r="I7245" s="14">
        <f>+Centerville!M49</f>
        <v>885.9613859619302</v>
      </c>
    </row>
    <row r="7246" spans="1:9" x14ac:dyDescent="0.25">
      <c r="A7246" t="s">
        <v>70</v>
      </c>
      <c r="B7246" t="s">
        <v>59</v>
      </c>
      <c r="C7246" t="s">
        <v>80</v>
      </c>
      <c r="D7246" t="s">
        <v>12</v>
      </c>
      <c r="E7246" t="s">
        <v>1</v>
      </c>
      <c r="F7246" s="19">
        <v>0.75</v>
      </c>
      <c r="G7246" s="25">
        <v>18</v>
      </c>
      <c r="H7246" s="19" t="str">
        <f t="shared" si="128"/>
        <v>Centerville Bridge Away from Va Beach Non-Summer Monday 18</v>
      </c>
      <c r="I7246" s="11">
        <f>+Centerville!M50</f>
        <v>518.45890984009725</v>
      </c>
    </row>
    <row r="7247" spans="1:9" x14ac:dyDescent="0.25">
      <c r="A7247" t="s">
        <v>70</v>
      </c>
      <c r="B7247" t="s">
        <v>59</v>
      </c>
      <c r="C7247" t="s">
        <v>80</v>
      </c>
      <c r="D7247" t="s">
        <v>12</v>
      </c>
      <c r="E7247" t="s">
        <v>1</v>
      </c>
      <c r="F7247" s="19">
        <v>0.79166666666666696</v>
      </c>
      <c r="G7247" s="25">
        <v>19</v>
      </c>
      <c r="H7247" s="19" t="str">
        <f t="shared" si="128"/>
        <v>Centerville Bridge Away from Va Beach Non-Summer Monday 19</v>
      </c>
      <c r="I7247" s="14">
        <f>+Centerville!M51</f>
        <v>324.48122906876137</v>
      </c>
    </row>
    <row r="7248" spans="1:9" x14ac:dyDescent="0.25">
      <c r="A7248" t="s">
        <v>70</v>
      </c>
      <c r="B7248" t="s">
        <v>59</v>
      </c>
      <c r="C7248" t="s">
        <v>80</v>
      </c>
      <c r="D7248" t="s">
        <v>12</v>
      </c>
      <c r="E7248" t="s">
        <v>1</v>
      </c>
      <c r="F7248" s="19">
        <v>0.83333333333333304</v>
      </c>
      <c r="G7248" s="25">
        <v>20</v>
      </c>
      <c r="H7248" s="19" t="str">
        <f t="shared" si="128"/>
        <v>Centerville Bridge Away from Va Beach Non-Summer Monday 20</v>
      </c>
      <c r="I7248" s="11">
        <f>+Centerville!M52</f>
        <v>249.56067931347329</v>
      </c>
    </row>
    <row r="7249" spans="1:9" x14ac:dyDescent="0.25">
      <c r="A7249" t="s">
        <v>70</v>
      </c>
      <c r="B7249" t="s">
        <v>59</v>
      </c>
      <c r="C7249" t="s">
        <v>80</v>
      </c>
      <c r="D7249" t="s">
        <v>12</v>
      </c>
      <c r="E7249" t="s">
        <v>1</v>
      </c>
      <c r="F7249" s="19">
        <v>0.875</v>
      </c>
      <c r="G7249" s="25">
        <v>21</v>
      </c>
      <c r="H7249" s="19" t="str">
        <f t="shared" si="128"/>
        <v>Centerville Bridge Away from Va Beach Non-Summer Monday 21</v>
      </c>
      <c r="I7249" s="14">
        <f>+Centerville!M53</f>
        <v>177.03492616504749</v>
      </c>
    </row>
    <row r="7250" spans="1:9" x14ac:dyDescent="0.25">
      <c r="A7250" t="s">
        <v>70</v>
      </c>
      <c r="B7250" t="s">
        <v>59</v>
      </c>
      <c r="C7250" t="s">
        <v>80</v>
      </c>
      <c r="D7250" t="s">
        <v>12</v>
      </c>
      <c r="E7250" t="s">
        <v>1</v>
      </c>
      <c r="F7250" s="19">
        <v>0.91666666666666696</v>
      </c>
      <c r="G7250" s="25">
        <v>22</v>
      </c>
      <c r="H7250" s="19" t="str">
        <f t="shared" si="128"/>
        <v>Centerville Bridge Away from Va Beach Non-Summer Monday 22</v>
      </c>
      <c r="I7250" s="11">
        <f>+Centerville!M54</f>
        <v>97.97749657766839</v>
      </c>
    </row>
    <row r="7251" spans="1:9" ht="15.75" thickBot="1" x14ac:dyDescent="0.3">
      <c r="A7251" t="s">
        <v>70</v>
      </c>
      <c r="B7251" t="s">
        <v>59</v>
      </c>
      <c r="C7251" t="s">
        <v>80</v>
      </c>
      <c r="D7251" t="s">
        <v>12</v>
      </c>
      <c r="E7251" t="s">
        <v>1</v>
      </c>
      <c r="F7251" s="19">
        <v>0.95833333333333304</v>
      </c>
      <c r="G7251" s="25">
        <v>23</v>
      </c>
      <c r="H7251" s="19" t="str">
        <f t="shared" si="128"/>
        <v>Centerville Bridge Away from Va Beach Non-Summer Monday 23</v>
      </c>
      <c r="I7251" s="16">
        <f>+Centerville!M55</f>
        <v>38.342535771750498</v>
      </c>
    </row>
    <row r="7252" spans="1:9" x14ac:dyDescent="0.25">
      <c r="A7252" t="s">
        <v>70</v>
      </c>
      <c r="B7252" t="s">
        <v>59</v>
      </c>
      <c r="C7252" t="s">
        <v>80</v>
      </c>
      <c r="D7252" t="s">
        <v>12</v>
      </c>
      <c r="E7252" t="s">
        <v>2</v>
      </c>
      <c r="F7252" s="19">
        <v>0</v>
      </c>
      <c r="G7252" s="25">
        <v>0</v>
      </c>
      <c r="H7252" s="19" t="str">
        <f t="shared" si="128"/>
        <v>Centerville Bridge Away from Va Beach Non-Summer Tuesday 0</v>
      </c>
      <c r="I7252" s="12">
        <f>+Centerville!N32</f>
        <v>39.54419480664653</v>
      </c>
    </row>
    <row r="7253" spans="1:9" x14ac:dyDescent="0.25">
      <c r="A7253" t="s">
        <v>70</v>
      </c>
      <c r="B7253" t="s">
        <v>59</v>
      </c>
      <c r="C7253" t="s">
        <v>80</v>
      </c>
      <c r="D7253" t="s">
        <v>12</v>
      </c>
      <c r="E7253" t="s">
        <v>2</v>
      </c>
      <c r="F7253" s="19">
        <v>4.1666666666666664E-2</v>
      </c>
      <c r="G7253" s="25">
        <v>1</v>
      </c>
      <c r="H7253" s="19" t="str">
        <f t="shared" ref="H7253:H7316" si="129">+CONCATENATE(A7253," ",C7253," ",D7253," ",E7253," ",G7253)</f>
        <v>Centerville Bridge Away from Va Beach Non-Summer Tuesday 1</v>
      </c>
      <c r="I7253" s="14">
        <f>+Centerville!N33</f>
        <v>24.444891900000005</v>
      </c>
    </row>
    <row r="7254" spans="1:9" x14ac:dyDescent="0.25">
      <c r="A7254" t="s">
        <v>70</v>
      </c>
      <c r="B7254" t="s">
        <v>59</v>
      </c>
      <c r="C7254" t="s">
        <v>80</v>
      </c>
      <c r="D7254" t="s">
        <v>12</v>
      </c>
      <c r="E7254" t="s">
        <v>2</v>
      </c>
      <c r="F7254" s="19">
        <v>8.3333333333333329E-2</v>
      </c>
      <c r="G7254" s="25">
        <v>2</v>
      </c>
      <c r="H7254" s="19" t="str">
        <f t="shared" si="129"/>
        <v>Centerville Bridge Away from Va Beach Non-Summer Tuesday 2</v>
      </c>
      <c r="I7254" s="12">
        <f>+Centerville!N34</f>
        <v>7.9615782409090903</v>
      </c>
    </row>
    <row r="7255" spans="1:9" x14ac:dyDescent="0.25">
      <c r="A7255" t="s">
        <v>70</v>
      </c>
      <c r="B7255" t="s">
        <v>59</v>
      </c>
      <c r="C7255" t="s">
        <v>80</v>
      </c>
      <c r="D7255" t="s">
        <v>12</v>
      </c>
      <c r="E7255" t="s">
        <v>2</v>
      </c>
      <c r="F7255" s="19">
        <v>0.125</v>
      </c>
      <c r="G7255" s="25">
        <v>3</v>
      </c>
      <c r="H7255" s="19" t="str">
        <f t="shared" si="129"/>
        <v>Centerville Bridge Away from Va Beach Non-Summer Tuesday 3</v>
      </c>
      <c r="I7255" s="14">
        <f>+Centerville!N35</f>
        <v>15.807631783552631</v>
      </c>
    </row>
    <row r="7256" spans="1:9" x14ac:dyDescent="0.25">
      <c r="A7256" t="s">
        <v>70</v>
      </c>
      <c r="B7256" t="s">
        <v>59</v>
      </c>
      <c r="C7256" t="s">
        <v>80</v>
      </c>
      <c r="D7256" t="s">
        <v>12</v>
      </c>
      <c r="E7256" t="s">
        <v>2</v>
      </c>
      <c r="F7256" s="19">
        <v>0.16666666666666699</v>
      </c>
      <c r="G7256" s="25">
        <v>4</v>
      </c>
      <c r="H7256" s="19" t="str">
        <f t="shared" si="129"/>
        <v>Centerville Bridge Away from Va Beach Non-Summer Tuesday 4</v>
      </c>
      <c r="I7256" s="12">
        <f>+Centerville!N36</f>
        <v>20.075646008536587</v>
      </c>
    </row>
    <row r="7257" spans="1:9" x14ac:dyDescent="0.25">
      <c r="A7257" t="s">
        <v>70</v>
      </c>
      <c r="B7257" t="s">
        <v>59</v>
      </c>
      <c r="C7257" t="s">
        <v>80</v>
      </c>
      <c r="D7257" t="s">
        <v>12</v>
      </c>
      <c r="E7257" t="s">
        <v>2</v>
      </c>
      <c r="F7257" s="19">
        <v>0.20833333333333301</v>
      </c>
      <c r="G7257" s="25">
        <v>5</v>
      </c>
      <c r="H7257" s="19" t="str">
        <f t="shared" si="129"/>
        <v>Centerville Bridge Away from Va Beach Non-Summer Tuesday 5</v>
      </c>
      <c r="I7257" s="14">
        <f>+Centerville!N37</f>
        <v>67.561000166797257</v>
      </c>
    </row>
    <row r="7258" spans="1:9" x14ac:dyDescent="0.25">
      <c r="A7258" t="s">
        <v>70</v>
      </c>
      <c r="B7258" t="s">
        <v>59</v>
      </c>
      <c r="C7258" t="s">
        <v>80</v>
      </c>
      <c r="D7258" t="s">
        <v>12</v>
      </c>
      <c r="E7258" t="s">
        <v>2</v>
      </c>
      <c r="F7258" s="19">
        <v>0.25</v>
      </c>
      <c r="G7258" s="25">
        <v>6</v>
      </c>
      <c r="H7258" s="19" t="str">
        <f t="shared" si="129"/>
        <v>Centerville Bridge Away from Va Beach Non-Summer Tuesday 6</v>
      </c>
      <c r="I7258" s="12">
        <f>+Centerville!N38</f>
        <v>209.47627995524388</v>
      </c>
    </row>
    <row r="7259" spans="1:9" x14ac:dyDescent="0.25">
      <c r="A7259" t="s">
        <v>70</v>
      </c>
      <c r="B7259" t="s">
        <v>59</v>
      </c>
      <c r="C7259" t="s">
        <v>80</v>
      </c>
      <c r="D7259" t="s">
        <v>12</v>
      </c>
      <c r="E7259" t="s">
        <v>2</v>
      </c>
      <c r="F7259" s="19">
        <v>0.29166666666666702</v>
      </c>
      <c r="G7259" s="25">
        <v>7</v>
      </c>
      <c r="H7259" s="19" t="str">
        <f t="shared" si="129"/>
        <v>Centerville Bridge Away from Va Beach Non-Summer Tuesday 7</v>
      </c>
      <c r="I7259" s="14">
        <f>+Centerville!N39</f>
        <v>315.45272315588426</v>
      </c>
    </row>
    <row r="7260" spans="1:9" x14ac:dyDescent="0.25">
      <c r="A7260" t="s">
        <v>70</v>
      </c>
      <c r="B7260" t="s">
        <v>59</v>
      </c>
      <c r="C7260" t="s">
        <v>80</v>
      </c>
      <c r="D7260" t="s">
        <v>12</v>
      </c>
      <c r="E7260" t="s">
        <v>2</v>
      </c>
      <c r="F7260" s="19">
        <v>0.33333333333333298</v>
      </c>
      <c r="G7260" s="25">
        <v>8</v>
      </c>
      <c r="H7260" s="19" t="str">
        <f t="shared" si="129"/>
        <v>Centerville Bridge Away from Va Beach Non-Summer Tuesday 8</v>
      </c>
      <c r="I7260" s="12">
        <f>+Centerville!N40</f>
        <v>288.47193484546949</v>
      </c>
    </row>
    <row r="7261" spans="1:9" x14ac:dyDescent="0.25">
      <c r="A7261" t="s">
        <v>70</v>
      </c>
      <c r="B7261" t="s">
        <v>59</v>
      </c>
      <c r="C7261" t="s">
        <v>80</v>
      </c>
      <c r="D7261" t="s">
        <v>12</v>
      </c>
      <c r="E7261" t="s">
        <v>2</v>
      </c>
      <c r="F7261" s="19">
        <v>0.375</v>
      </c>
      <c r="G7261" s="25">
        <v>9</v>
      </c>
      <c r="H7261" s="19" t="str">
        <f t="shared" si="129"/>
        <v>Centerville Bridge Away from Va Beach Non-Summer Tuesday 9</v>
      </c>
      <c r="I7261" s="14">
        <f>+Centerville!N41</f>
        <v>273.51934345550274</v>
      </c>
    </row>
    <row r="7262" spans="1:9" x14ac:dyDescent="0.25">
      <c r="A7262" t="s">
        <v>70</v>
      </c>
      <c r="B7262" t="s">
        <v>59</v>
      </c>
      <c r="C7262" t="s">
        <v>80</v>
      </c>
      <c r="D7262" t="s">
        <v>12</v>
      </c>
      <c r="E7262" t="s">
        <v>2</v>
      </c>
      <c r="F7262" s="19">
        <v>0.41666666666666702</v>
      </c>
      <c r="G7262" s="25">
        <v>10</v>
      </c>
      <c r="H7262" s="19" t="str">
        <f t="shared" si="129"/>
        <v>Centerville Bridge Away from Va Beach Non-Summer Tuesday 10</v>
      </c>
      <c r="I7262" s="12">
        <f>+Centerville!N42</f>
        <v>325.08689705753426</v>
      </c>
    </row>
    <row r="7263" spans="1:9" x14ac:dyDescent="0.25">
      <c r="A7263" t="s">
        <v>70</v>
      </c>
      <c r="B7263" t="s">
        <v>59</v>
      </c>
      <c r="C7263" t="s">
        <v>80</v>
      </c>
      <c r="D7263" t="s">
        <v>12</v>
      </c>
      <c r="E7263" t="s">
        <v>2</v>
      </c>
      <c r="F7263" s="19">
        <v>0.45833333333333298</v>
      </c>
      <c r="G7263" s="25">
        <v>11</v>
      </c>
      <c r="H7263" s="19" t="str">
        <f t="shared" si="129"/>
        <v>Centerville Bridge Away from Va Beach Non-Summer Tuesday 11</v>
      </c>
      <c r="I7263" s="14">
        <f>+Centerville!N43</f>
        <v>336.46258502675738</v>
      </c>
    </row>
    <row r="7264" spans="1:9" x14ac:dyDescent="0.25">
      <c r="A7264" t="s">
        <v>70</v>
      </c>
      <c r="B7264" t="s">
        <v>59</v>
      </c>
      <c r="C7264" t="s">
        <v>80</v>
      </c>
      <c r="D7264" t="s">
        <v>12</v>
      </c>
      <c r="E7264" t="s">
        <v>2</v>
      </c>
      <c r="F7264" s="19">
        <v>0.5</v>
      </c>
      <c r="G7264" s="25">
        <v>12</v>
      </c>
      <c r="H7264" s="19" t="str">
        <f t="shared" si="129"/>
        <v>Centerville Bridge Away from Va Beach Non-Summer Tuesday 12</v>
      </c>
      <c r="I7264" s="12">
        <f>+Centerville!N44</f>
        <v>410.16512121064113</v>
      </c>
    </row>
    <row r="7265" spans="1:9" x14ac:dyDescent="0.25">
      <c r="A7265" t="s">
        <v>70</v>
      </c>
      <c r="B7265" t="s">
        <v>59</v>
      </c>
      <c r="C7265" t="s">
        <v>80</v>
      </c>
      <c r="D7265" t="s">
        <v>12</v>
      </c>
      <c r="E7265" t="s">
        <v>2</v>
      </c>
      <c r="F7265" s="19">
        <v>0.54166666666666696</v>
      </c>
      <c r="G7265" s="25">
        <v>13</v>
      </c>
      <c r="H7265" s="19" t="str">
        <f t="shared" si="129"/>
        <v>Centerville Bridge Away from Va Beach Non-Summer Tuesday 13</v>
      </c>
      <c r="I7265" s="14">
        <f>+Centerville!N45</f>
        <v>442.42773399995241</v>
      </c>
    </row>
    <row r="7266" spans="1:9" x14ac:dyDescent="0.25">
      <c r="A7266" t="s">
        <v>70</v>
      </c>
      <c r="B7266" t="s">
        <v>59</v>
      </c>
      <c r="C7266" t="s">
        <v>80</v>
      </c>
      <c r="D7266" t="s">
        <v>12</v>
      </c>
      <c r="E7266" t="s">
        <v>2</v>
      </c>
      <c r="F7266" s="19">
        <v>0.58333333333333304</v>
      </c>
      <c r="G7266" s="25">
        <v>14</v>
      </c>
      <c r="H7266" s="19" t="str">
        <f t="shared" si="129"/>
        <v>Centerville Bridge Away from Va Beach Non-Summer Tuesday 14</v>
      </c>
      <c r="I7266" s="12">
        <f>+Centerville!N46</f>
        <v>466.60896736353033</v>
      </c>
    </row>
    <row r="7267" spans="1:9" x14ac:dyDescent="0.25">
      <c r="A7267" t="s">
        <v>70</v>
      </c>
      <c r="B7267" t="s">
        <v>59</v>
      </c>
      <c r="C7267" t="s">
        <v>80</v>
      </c>
      <c r="D7267" t="s">
        <v>12</v>
      </c>
      <c r="E7267" t="s">
        <v>2</v>
      </c>
      <c r="F7267" s="19">
        <v>0.625</v>
      </c>
      <c r="G7267" s="25">
        <v>15</v>
      </c>
      <c r="H7267" s="19" t="str">
        <f t="shared" si="129"/>
        <v>Centerville Bridge Away from Va Beach Non-Summer Tuesday 15</v>
      </c>
      <c r="I7267" s="14">
        <f>+Centerville!N47</f>
        <v>669.13150971797097</v>
      </c>
    </row>
    <row r="7268" spans="1:9" x14ac:dyDescent="0.25">
      <c r="A7268" t="s">
        <v>70</v>
      </c>
      <c r="B7268" t="s">
        <v>59</v>
      </c>
      <c r="C7268" t="s">
        <v>80</v>
      </c>
      <c r="D7268" t="s">
        <v>12</v>
      </c>
      <c r="E7268" t="s">
        <v>2</v>
      </c>
      <c r="F7268" s="19">
        <v>0.66666666666666696</v>
      </c>
      <c r="G7268" s="25">
        <v>16</v>
      </c>
      <c r="H7268" s="19" t="str">
        <f t="shared" si="129"/>
        <v>Centerville Bridge Away from Va Beach Non-Summer Tuesday 16</v>
      </c>
      <c r="I7268" s="12">
        <f>+Centerville!N48</f>
        <v>835.16692939589529</v>
      </c>
    </row>
    <row r="7269" spans="1:9" x14ac:dyDescent="0.25">
      <c r="A7269" t="s">
        <v>70</v>
      </c>
      <c r="B7269" t="s">
        <v>59</v>
      </c>
      <c r="C7269" t="s">
        <v>80</v>
      </c>
      <c r="D7269" t="s">
        <v>12</v>
      </c>
      <c r="E7269" t="s">
        <v>2</v>
      </c>
      <c r="F7269" s="19">
        <v>0.70833333333333304</v>
      </c>
      <c r="G7269" s="25">
        <v>17</v>
      </c>
      <c r="H7269" s="19" t="str">
        <f t="shared" si="129"/>
        <v>Centerville Bridge Away from Va Beach Non-Summer Tuesday 17</v>
      </c>
      <c r="I7269" s="14">
        <f>+Centerville!N49</f>
        <v>1001.6346354788002</v>
      </c>
    </row>
    <row r="7270" spans="1:9" x14ac:dyDescent="0.25">
      <c r="A7270" t="s">
        <v>70</v>
      </c>
      <c r="B7270" t="s">
        <v>59</v>
      </c>
      <c r="C7270" t="s">
        <v>80</v>
      </c>
      <c r="D7270" t="s">
        <v>12</v>
      </c>
      <c r="E7270" t="s">
        <v>2</v>
      </c>
      <c r="F7270" s="19">
        <v>0.75</v>
      </c>
      <c r="G7270" s="25">
        <v>18</v>
      </c>
      <c r="H7270" s="19" t="str">
        <f t="shared" si="129"/>
        <v>Centerville Bridge Away from Va Beach Non-Summer Tuesday 18</v>
      </c>
      <c r="I7270" s="12">
        <f>+Centerville!N50</f>
        <v>562.83927534795976</v>
      </c>
    </row>
    <row r="7271" spans="1:9" x14ac:dyDescent="0.25">
      <c r="A7271" t="s">
        <v>70</v>
      </c>
      <c r="B7271" t="s">
        <v>59</v>
      </c>
      <c r="C7271" t="s">
        <v>80</v>
      </c>
      <c r="D7271" t="s">
        <v>12</v>
      </c>
      <c r="E7271" t="s">
        <v>2</v>
      </c>
      <c r="F7271" s="19">
        <v>0.79166666666666696</v>
      </c>
      <c r="G7271" s="25">
        <v>19</v>
      </c>
      <c r="H7271" s="19" t="str">
        <f t="shared" si="129"/>
        <v>Centerville Bridge Away from Va Beach Non-Summer Tuesday 19</v>
      </c>
      <c r="I7271" s="14">
        <f>+Centerville!N51</f>
        <v>348.2361667814518</v>
      </c>
    </row>
    <row r="7272" spans="1:9" x14ac:dyDescent="0.25">
      <c r="A7272" t="s">
        <v>70</v>
      </c>
      <c r="B7272" t="s">
        <v>59</v>
      </c>
      <c r="C7272" t="s">
        <v>80</v>
      </c>
      <c r="D7272" t="s">
        <v>12</v>
      </c>
      <c r="E7272" t="s">
        <v>2</v>
      </c>
      <c r="F7272" s="19">
        <v>0.83333333333333304</v>
      </c>
      <c r="G7272" s="25">
        <v>20</v>
      </c>
      <c r="H7272" s="19" t="str">
        <f t="shared" si="129"/>
        <v>Centerville Bridge Away from Va Beach Non-Summer Tuesday 20</v>
      </c>
      <c r="I7272" s="12">
        <f>+Centerville!N52</f>
        <v>270.11668239857107</v>
      </c>
    </row>
    <row r="7273" spans="1:9" x14ac:dyDescent="0.25">
      <c r="A7273" t="s">
        <v>70</v>
      </c>
      <c r="B7273" t="s">
        <v>59</v>
      </c>
      <c r="C7273" t="s">
        <v>80</v>
      </c>
      <c r="D7273" t="s">
        <v>12</v>
      </c>
      <c r="E7273" t="s">
        <v>2</v>
      </c>
      <c r="F7273" s="19">
        <v>0.875</v>
      </c>
      <c r="G7273" s="25">
        <v>21</v>
      </c>
      <c r="H7273" s="19" t="str">
        <f t="shared" si="129"/>
        <v>Centerville Bridge Away from Va Beach Non-Summer Tuesday 21</v>
      </c>
      <c r="I7273" s="14">
        <f>+Centerville!N53</f>
        <v>191.34677870073827</v>
      </c>
    </row>
    <row r="7274" spans="1:9" x14ac:dyDescent="0.25">
      <c r="A7274" t="s">
        <v>70</v>
      </c>
      <c r="B7274" t="s">
        <v>59</v>
      </c>
      <c r="C7274" t="s">
        <v>80</v>
      </c>
      <c r="D7274" t="s">
        <v>12</v>
      </c>
      <c r="E7274" t="s">
        <v>2</v>
      </c>
      <c r="F7274" s="19">
        <v>0.91666666666666696</v>
      </c>
      <c r="G7274" s="25">
        <v>22</v>
      </c>
      <c r="H7274" s="19" t="str">
        <f t="shared" si="129"/>
        <v>Centerville Bridge Away from Va Beach Non-Summer Tuesday 22</v>
      </c>
      <c r="I7274" s="12">
        <f>+Centerville!N54</f>
        <v>121.79755110078946</v>
      </c>
    </row>
    <row r="7275" spans="1:9" ht="15.75" thickBot="1" x14ac:dyDescent="0.3">
      <c r="A7275" t="s">
        <v>70</v>
      </c>
      <c r="B7275" t="s">
        <v>59</v>
      </c>
      <c r="C7275" t="s">
        <v>80</v>
      </c>
      <c r="D7275" t="s">
        <v>12</v>
      </c>
      <c r="E7275" t="s">
        <v>2</v>
      </c>
      <c r="F7275" s="19">
        <v>0.95833333333333304</v>
      </c>
      <c r="G7275" s="25">
        <v>23</v>
      </c>
      <c r="H7275" s="19" t="str">
        <f t="shared" si="129"/>
        <v>Centerville Bridge Away from Va Beach Non-Summer Tuesday 23</v>
      </c>
      <c r="I7275" s="16">
        <f>+Centerville!N55</f>
        <v>47.168839466666661</v>
      </c>
    </row>
    <row r="7276" spans="1:9" x14ac:dyDescent="0.25">
      <c r="A7276" t="s">
        <v>70</v>
      </c>
      <c r="B7276" t="s">
        <v>59</v>
      </c>
      <c r="C7276" t="s">
        <v>80</v>
      </c>
      <c r="D7276" t="s">
        <v>12</v>
      </c>
      <c r="E7276" t="s">
        <v>3</v>
      </c>
      <c r="F7276" s="19">
        <v>0</v>
      </c>
      <c r="G7276" s="25">
        <v>0</v>
      </c>
      <c r="H7276" s="19" t="str">
        <f t="shared" si="129"/>
        <v>Centerville Bridge Away from Va Beach Non-Summer Wednesday 0</v>
      </c>
      <c r="I7276" s="11">
        <f>+Centerville!O32</f>
        <v>35.672806613888881</v>
      </c>
    </row>
    <row r="7277" spans="1:9" x14ac:dyDescent="0.25">
      <c r="A7277" t="s">
        <v>70</v>
      </c>
      <c r="B7277" t="s">
        <v>59</v>
      </c>
      <c r="C7277" t="s">
        <v>80</v>
      </c>
      <c r="D7277" t="s">
        <v>12</v>
      </c>
      <c r="E7277" t="s">
        <v>3</v>
      </c>
      <c r="F7277" s="19">
        <v>4.1666666666666664E-2</v>
      </c>
      <c r="G7277" s="25">
        <v>1</v>
      </c>
      <c r="H7277" s="19" t="str">
        <f t="shared" si="129"/>
        <v>Centerville Bridge Away from Va Beach Non-Summer Wednesday 1</v>
      </c>
      <c r="I7277" s="14">
        <f>+Centerville!O33</f>
        <v>22.556511965408806</v>
      </c>
    </row>
    <row r="7278" spans="1:9" x14ac:dyDescent="0.25">
      <c r="A7278" t="s">
        <v>70</v>
      </c>
      <c r="B7278" t="s">
        <v>59</v>
      </c>
      <c r="C7278" t="s">
        <v>80</v>
      </c>
      <c r="D7278" t="s">
        <v>12</v>
      </c>
      <c r="E7278" t="s">
        <v>3</v>
      </c>
      <c r="F7278" s="19">
        <v>8.3333333333333329E-2</v>
      </c>
      <c r="G7278" s="25">
        <v>2</v>
      </c>
      <c r="H7278" s="19" t="str">
        <f t="shared" si="129"/>
        <v>Centerville Bridge Away from Va Beach Non-Summer Wednesday 2</v>
      </c>
      <c r="I7278" s="11">
        <f>+Centerville!O34</f>
        <v>11.14263744385965</v>
      </c>
    </row>
    <row r="7279" spans="1:9" x14ac:dyDescent="0.25">
      <c r="A7279" t="s">
        <v>70</v>
      </c>
      <c r="B7279" t="s">
        <v>59</v>
      </c>
      <c r="C7279" t="s">
        <v>80</v>
      </c>
      <c r="D7279" t="s">
        <v>12</v>
      </c>
      <c r="E7279" t="s">
        <v>3</v>
      </c>
      <c r="F7279" s="19">
        <v>0.125</v>
      </c>
      <c r="G7279" s="25">
        <v>3</v>
      </c>
      <c r="H7279" s="19" t="str">
        <f t="shared" si="129"/>
        <v>Centerville Bridge Away from Va Beach Non-Summer Wednesday 3</v>
      </c>
      <c r="I7279" s="14">
        <f>+Centerville!O35</f>
        <v>10.803539817777775</v>
      </c>
    </row>
    <row r="7280" spans="1:9" x14ac:dyDescent="0.25">
      <c r="A7280" t="s">
        <v>70</v>
      </c>
      <c r="B7280" t="s">
        <v>59</v>
      </c>
      <c r="C7280" t="s">
        <v>80</v>
      </c>
      <c r="D7280" t="s">
        <v>12</v>
      </c>
      <c r="E7280" t="s">
        <v>3</v>
      </c>
      <c r="F7280" s="19">
        <v>0.16666666666666699</v>
      </c>
      <c r="G7280" s="25">
        <v>4</v>
      </c>
      <c r="H7280" s="19" t="str">
        <f t="shared" si="129"/>
        <v>Centerville Bridge Away from Va Beach Non-Summer Wednesday 4</v>
      </c>
      <c r="I7280" s="11">
        <f>+Centerville!O36</f>
        <v>26.958582809264858</v>
      </c>
    </row>
    <row r="7281" spans="1:9" x14ac:dyDescent="0.25">
      <c r="A7281" t="s">
        <v>70</v>
      </c>
      <c r="B7281" t="s">
        <v>59</v>
      </c>
      <c r="C7281" t="s">
        <v>80</v>
      </c>
      <c r="D7281" t="s">
        <v>12</v>
      </c>
      <c r="E7281" t="s">
        <v>3</v>
      </c>
      <c r="F7281" s="19">
        <v>0.20833333333333301</v>
      </c>
      <c r="G7281" s="25">
        <v>5</v>
      </c>
      <c r="H7281" s="19" t="str">
        <f t="shared" si="129"/>
        <v>Centerville Bridge Away from Va Beach Non-Summer Wednesday 5</v>
      </c>
      <c r="I7281" s="14">
        <f>+Centerville!O37</f>
        <v>68.029142788695381</v>
      </c>
    </row>
    <row r="7282" spans="1:9" x14ac:dyDescent="0.25">
      <c r="A7282" t="s">
        <v>70</v>
      </c>
      <c r="B7282" t="s">
        <v>59</v>
      </c>
      <c r="C7282" t="s">
        <v>80</v>
      </c>
      <c r="D7282" t="s">
        <v>12</v>
      </c>
      <c r="E7282" t="s">
        <v>3</v>
      </c>
      <c r="F7282" s="19">
        <v>0.25</v>
      </c>
      <c r="G7282" s="25">
        <v>6</v>
      </c>
      <c r="H7282" s="19" t="str">
        <f t="shared" si="129"/>
        <v>Centerville Bridge Away from Va Beach Non-Summer Wednesday 6</v>
      </c>
      <c r="I7282" s="11">
        <f>+Centerville!O38</f>
        <v>180.02472167727274</v>
      </c>
    </row>
    <row r="7283" spans="1:9" x14ac:dyDescent="0.25">
      <c r="A7283" t="s">
        <v>70</v>
      </c>
      <c r="B7283" t="s">
        <v>59</v>
      </c>
      <c r="C7283" t="s">
        <v>80</v>
      </c>
      <c r="D7283" t="s">
        <v>12</v>
      </c>
      <c r="E7283" t="s">
        <v>3</v>
      </c>
      <c r="F7283" s="19">
        <v>0.29166666666666702</v>
      </c>
      <c r="G7283" s="25">
        <v>7</v>
      </c>
      <c r="H7283" s="19" t="str">
        <f t="shared" si="129"/>
        <v>Centerville Bridge Away from Va Beach Non-Summer Wednesday 7</v>
      </c>
      <c r="I7283" s="14">
        <f>+Centerville!O39</f>
        <v>274.77145496766042</v>
      </c>
    </row>
    <row r="7284" spans="1:9" x14ac:dyDescent="0.25">
      <c r="A7284" t="s">
        <v>70</v>
      </c>
      <c r="B7284" t="s">
        <v>59</v>
      </c>
      <c r="C7284" t="s">
        <v>80</v>
      </c>
      <c r="D7284" t="s">
        <v>12</v>
      </c>
      <c r="E7284" t="s">
        <v>3</v>
      </c>
      <c r="F7284" s="19">
        <v>0.33333333333333298</v>
      </c>
      <c r="G7284" s="25">
        <v>8</v>
      </c>
      <c r="H7284" s="19" t="str">
        <f t="shared" si="129"/>
        <v>Centerville Bridge Away from Va Beach Non-Summer Wednesday 8</v>
      </c>
      <c r="I7284" s="11">
        <f>+Centerville!O40</f>
        <v>267.96866704639893</v>
      </c>
    </row>
    <row r="7285" spans="1:9" x14ac:dyDescent="0.25">
      <c r="A7285" t="s">
        <v>70</v>
      </c>
      <c r="B7285" t="s">
        <v>59</v>
      </c>
      <c r="C7285" t="s">
        <v>80</v>
      </c>
      <c r="D7285" t="s">
        <v>12</v>
      </c>
      <c r="E7285" t="s">
        <v>3</v>
      </c>
      <c r="F7285" s="19">
        <v>0.375</v>
      </c>
      <c r="G7285" s="25">
        <v>9</v>
      </c>
      <c r="H7285" s="19" t="str">
        <f t="shared" si="129"/>
        <v>Centerville Bridge Away from Va Beach Non-Summer Wednesday 9</v>
      </c>
      <c r="I7285" s="14">
        <f>+Centerville!O41</f>
        <v>243.42989192063496</v>
      </c>
    </row>
    <row r="7286" spans="1:9" x14ac:dyDescent="0.25">
      <c r="A7286" t="s">
        <v>70</v>
      </c>
      <c r="B7286" t="s">
        <v>59</v>
      </c>
      <c r="C7286" t="s">
        <v>80</v>
      </c>
      <c r="D7286" t="s">
        <v>12</v>
      </c>
      <c r="E7286" t="s">
        <v>3</v>
      </c>
      <c r="F7286" s="19">
        <v>0.41666666666666702</v>
      </c>
      <c r="G7286" s="25">
        <v>10</v>
      </c>
      <c r="H7286" s="19" t="str">
        <f t="shared" si="129"/>
        <v>Centerville Bridge Away from Va Beach Non-Summer Wednesday 10</v>
      </c>
      <c r="I7286" s="11">
        <f>+Centerville!O42</f>
        <v>296.07501513400967</v>
      </c>
    </row>
    <row r="7287" spans="1:9" x14ac:dyDescent="0.25">
      <c r="A7287" t="s">
        <v>70</v>
      </c>
      <c r="B7287" t="s">
        <v>59</v>
      </c>
      <c r="C7287" t="s">
        <v>80</v>
      </c>
      <c r="D7287" t="s">
        <v>12</v>
      </c>
      <c r="E7287" t="s">
        <v>3</v>
      </c>
      <c r="F7287" s="19">
        <v>0.45833333333333298</v>
      </c>
      <c r="G7287" s="25">
        <v>11</v>
      </c>
      <c r="H7287" s="19" t="str">
        <f t="shared" si="129"/>
        <v>Centerville Bridge Away from Va Beach Non-Summer Wednesday 11</v>
      </c>
      <c r="I7287" s="14">
        <f>+Centerville!O43</f>
        <v>325.9031156069347</v>
      </c>
    </row>
    <row r="7288" spans="1:9" x14ac:dyDescent="0.25">
      <c r="A7288" t="s">
        <v>70</v>
      </c>
      <c r="B7288" t="s">
        <v>59</v>
      </c>
      <c r="C7288" t="s">
        <v>80</v>
      </c>
      <c r="D7288" t="s">
        <v>12</v>
      </c>
      <c r="E7288" t="s">
        <v>3</v>
      </c>
      <c r="F7288" s="19">
        <v>0.5</v>
      </c>
      <c r="G7288" s="25">
        <v>12</v>
      </c>
      <c r="H7288" s="19" t="str">
        <f t="shared" si="129"/>
        <v>Centerville Bridge Away from Va Beach Non-Summer Wednesday 12</v>
      </c>
      <c r="I7288" s="11">
        <f>+Centerville!O44</f>
        <v>354.29640228423915</v>
      </c>
    </row>
    <row r="7289" spans="1:9" x14ac:dyDescent="0.25">
      <c r="A7289" t="s">
        <v>70</v>
      </c>
      <c r="B7289" t="s">
        <v>59</v>
      </c>
      <c r="C7289" t="s">
        <v>80</v>
      </c>
      <c r="D7289" t="s">
        <v>12</v>
      </c>
      <c r="E7289" t="s">
        <v>3</v>
      </c>
      <c r="F7289" s="19">
        <v>0.54166666666666696</v>
      </c>
      <c r="G7289" s="25">
        <v>13</v>
      </c>
      <c r="H7289" s="19" t="str">
        <f t="shared" si="129"/>
        <v>Centerville Bridge Away from Va Beach Non-Summer Wednesday 13</v>
      </c>
      <c r="I7289" s="14">
        <f>+Centerville!O45</f>
        <v>375.30563922510993</v>
      </c>
    </row>
    <row r="7290" spans="1:9" x14ac:dyDescent="0.25">
      <c r="A7290" t="s">
        <v>70</v>
      </c>
      <c r="B7290" t="s">
        <v>59</v>
      </c>
      <c r="C7290" t="s">
        <v>80</v>
      </c>
      <c r="D7290" t="s">
        <v>12</v>
      </c>
      <c r="E7290" t="s">
        <v>3</v>
      </c>
      <c r="F7290" s="19">
        <v>0.58333333333333304</v>
      </c>
      <c r="G7290" s="25">
        <v>14</v>
      </c>
      <c r="H7290" s="19" t="str">
        <f t="shared" si="129"/>
        <v>Centerville Bridge Away from Va Beach Non-Summer Wednesday 14</v>
      </c>
      <c r="I7290" s="11">
        <f>+Centerville!O46</f>
        <v>417.00323185626382</v>
      </c>
    </row>
    <row r="7291" spans="1:9" x14ac:dyDescent="0.25">
      <c r="A7291" t="s">
        <v>70</v>
      </c>
      <c r="B7291" t="s">
        <v>59</v>
      </c>
      <c r="C7291" t="s">
        <v>80</v>
      </c>
      <c r="D7291" t="s">
        <v>12</v>
      </c>
      <c r="E7291" t="s">
        <v>3</v>
      </c>
      <c r="F7291" s="19">
        <v>0.625</v>
      </c>
      <c r="G7291" s="25">
        <v>15</v>
      </c>
      <c r="H7291" s="19" t="str">
        <f t="shared" si="129"/>
        <v>Centerville Bridge Away from Va Beach Non-Summer Wednesday 15</v>
      </c>
      <c r="I7291" s="14">
        <f>+Centerville!O47</f>
        <v>558.38772075991108</v>
      </c>
    </row>
    <row r="7292" spans="1:9" x14ac:dyDescent="0.25">
      <c r="A7292" t="s">
        <v>70</v>
      </c>
      <c r="B7292" t="s">
        <v>59</v>
      </c>
      <c r="C7292" t="s">
        <v>80</v>
      </c>
      <c r="D7292" t="s">
        <v>12</v>
      </c>
      <c r="E7292" t="s">
        <v>3</v>
      </c>
      <c r="F7292" s="19">
        <v>0.66666666666666696</v>
      </c>
      <c r="G7292" s="25">
        <v>16</v>
      </c>
      <c r="H7292" s="19" t="str">
        <f t="shared" si="129"/>
        <v>Centerville Bridge Away from Va Beach Non-Summer Wednesday 16</v>
      </c>
      <c r="I7292" s="11">
        <f>+Centerville!O48</f>
        <v>880.55996790419692</v>
      </c>
    </row>
    <row r="7293" spans="1:9" x14ac:dyDescent="0.25">
      <c r="A7293" t="s">
        <v>70</v>
      </c>
      <c r="B7293" t="s">
        <v>59</v>
      </c>
      <c r="C7293" t="s">
        <v>80</v>
      </c>
      <c r="D7293" t="s">
        <v>12</v>
      </c>
      <c r="E7293" t="s">
        <v>3</v>
      </c>
      <c r="F7293" s="19">
        <v>0.70833333333333304</v>
      </c>
      <c r="G7293" s="25">
        <v>17</v>
      </c>
      <c r="H7293" s="19" t="str">
        <f t="shared" si="129"/>
        <v>Centerville Bridge Away from Va Beach Non-Summer Wednesday 17</v>
      </c>
      <c r="I7293" s="14">
        <f>+Centerville!O49</f>
        <v>966.75224971184571</v>
      </c>
    </row>
    <row r="7294" spans="1:9" x14ac:dyDescent="0.25">
      <c r="A7294" t="s">
        <v>70</v>
      </c>
      <c r="B7294" t="s">
        <v>59</v>
      </c>
      <c r="C7294" t="s">
        <v>80</v>
      </c>
      <c r="D7294" t="s">
        <v>12</v>
      </c>
      <c r="E7294" t="s">
        <v>3</v>
      </c>
      <c r="F7294" s="19">
        <v>0.75</v>
      </c>
      <c r="G7294" s="25">
        <v>18</v>
      </c>
      <c r="H7294" s="19" t="str">
        <f t="shared" si="129"/>
        <v>Centerville Bridge Away from Va Beach Non-Summer Wednesday 18</v>
      </c>
      <c r="I7294" s="11">
        <f>+Centerville!O50</f>
        <v>594.02684098043778</v>
      </c>
    </row>
    <row r="7295" spans="1:9" x14ac:dyDescent="0.25">
      <c r="A7295" t="s">
        <v>70</v>
      </c>
      <c r="B7295" t="s">
        <v>59</v>
      </c>
      <c r="C7295" t="s">
        <v>80</v>
      </c>
      <c r="D7295" t="s">
        <v>12</v>
      </c>
      <c r="E7295" t="s">
        <v>3</v>
      </c>
      <c r="F7295" s="19">
        <v>0.79166666666666696</v>
      </c>
      <c r="G7295" s="25">
        <v>19</v>
      </c>
      <c r="H7295" s="19" t="str">
        <f t="shared" si="129"/>
        <v>Centerville Bridge Away from Va Beach Non-Summer Wednesday 19</v>
      </c>
      <c r="I7295" s="14">
        <f>+Centerville!O51</f>
        <v>343.81479304365422</v>
      </c>
    </row>
    <row r="7296" spans="1:9" x14ac:dyDescent="0.25">
      <c r="A7296" t="s">
        <v>70</v>
      </c>
      <c r="B7296" t="s">
        <v>59</v>
      </c>
      <c r="C7296" t="s">
        <v>80</v>
      </c>
      <c r="D7296" t="s">
        <v>12</v>
      </c>
      <c r="E7296" t="s">
        <v>3</v>
      </c>
      <c r="F7296" s="19">
        <v>0.83333333333333304</v>
      </c>
      <c r="G7296" s="25">
        <v>20</v>
      </c>
      <c r="H7296" s="19" t="str">
        <f t="shared" si="129"/>
        <v>Centerville Bridge Away from Va Beach Non-Summer Wednesday 20</v>
      </c>
      <c r="I7296" s="11">
        <f>+Centerville!O52</f>
        <v>317.46916435227791</v>
      </c>
    </row>
    <row r="7297" spans="1:9" x14ac:dyDescent="0.25">
      <c r="A7297" t="s">
        <v>70</v>
      </c>
      <c r="B7297" t="s">
        <v>59</v>
      </c>
      <c r="C7297" t="s">
        <v>80</v>
      </c>
      <c r="D7297" t="s">
        <v>12</v>
      </c>
      <c r="E7297" t="s">
        <v>3</v>
      </c>
      <c r="F7297" s="19">
        <v>0.875</v>
      </c>
      <c r="G7297" s="25">
        <v>21</v>
      </c>
      <c r="H7297" s="19" t="str">
        <f t="shared" si="129"/>
        <v>Centerville Bridge Away from Va Beach Non-Summer Wednesday 21</v>
      </c>
      <c r="I7297" s="14">
        <f>+Centerville!O53</f>
        <v>247.75734569917859</v>
      </c>
    </row>
    <row r="7298" spans="1:9" x14ac:dyDescent="0.25">
      <c r="A7298" t="s">
        <v>70</v>
      </c>
      <c r="B7298" t="s">
        <v>59</v>
      </c>
      <c r="C7298" t="s">
        <v>80</v>
      </c>
      <c r="D7298" t="s">
        <v>12</v>
      </c>
      <c r="E7298" t="s">
        <v>3</v>
      </c>
      <c r="F7298" s="19">
        <v>0.91666666666666696</v>
      </c>
      <c r="G7298" s="25">
        <v>22</v>
      </c>
      <c r="H7298" s="19" t="str">
        <f t="shared" si="129"/>
        <v>Centerville Bridge Away from Va Beach Non-Summer Wednesday 22</v>
      </c>
      <c r="I7298" s="11">
        <f>+Centerville!O54</f>
        <v>120.66801458280506</v>
      </c>
    </row>
    <row r="7299" spans="1:9" ht="15.75" thickBot="1" x14ac:dyDescent="0.3">
      <c r="A7299" t="s">
        <v>70</v>
      </c>
      <c r="B7299" t="s">
        <v>59</v>
      </c>
      <c r="C7299" t="s">
        <v>80</v>
      </c>
      <c r="D7299" t="s">
        <v>12</v>
      </c>
      <c r="E7299" t="s">
        <v>3</v>
      </c>
      <c r="F7299" s="19">
        <v>0.95833333333333304</v>
      </c>
      <c r="G7299" s="25">
        <v>23</v>
      </c>
      <c r="H7299" s="19" t="str">
        <f t="shared" si="129"/>
        <v>Centerville Bridge Away from Va Beach Non-Summer Wednesday 23</v>
      </c>
      <c r="I7299" s="16">
        <f>+Centerville!O55</f>
        <v>49.335074886505815</v>
      </c>
    </row>
    <row r="7300" spans="1:9" x14ac:dyDescent="0.25">
      <c r="A7300" t="s">
        <v>70</v>
      </c>
      <c r="B7300" t="s">
        <v>59</v>
      </c>
      <c r="C7300" t="s">
        <v>80</v>
      </c>
      <c r="D7300" t="s">
        <v>12</v>
      </c>
      <c r="E7300" t="s">
        <v>4</v>
      </c>
      <c r="F7300" s="19">
        <v>0</v>
      </c>
      <c r="G7300" s="25">
        <v>0</v>
      </c>
      <c r="H7300" s="19" t="str">
        <f t="shared" si="129"/>
        <v>Centerville Bridge Away from Va Beach Non-Summer Thursday 0</v>
      </c>
      <c r="I7300" s="11">
        <f>+Centerville!P32</f>
        <v>40.525856108205261</v>
      </c>
    </row>
    <row r="7301" spans="1:9" x14ac:dyDescent="0.25">
      <c r="A7301" t="s">
        <v>70</v>
      </c>
      <c r="B7301" t="s">
        <v>59</v>
      </c>
      <c r="C7301" t="s">
        <v>80</v>
      </c>
      <c r="D7301" t="s">
        <v>12</v>
      </c>
      <c r="E7301" t="s">
        <v>4</v>
      </c>
      <c r="F7301" s="19">
        <v>4.1666666666666664E-2</v>
      </c>
      <c r="G7301" s="25">
        <v>1</v>
      </c>
      <c r="H7301" s="19" t="str">
        <f t="shared" si="129"/>
        <v>Centerville Bridge Away from Va Beach Non-Summer Thursday 1</v>
      </c>
      <c r="I7301" s="14">
        <f>+Centerville!P33</f>
        <v>24.942509893947964</v>
      </c>
    </row>
    <row r="7302" spans="1:9" x14ac:dyDescent="0.25">
      <c r="A7302" t="s">
        <v>70</v>
      </c>
      <c r="B7302" t="s">
        <v>59</v>
      </c>
      <c r="C7302" t="s">
        <v>80</v>
      </c>
      <c r="D7302" t="s">
        <v>12</v>
      </c>
      <c r="E7302" t="s">
        <v>4</v>
      </c>
      <c r="F7302" s="19">
        <v>8.3333333333333329E-2</v>
      </c>
      <c r="G7302" s="25">
        <v>2</v>
      </c>
      <c r="H7302" s="19" t="str">
        <f t="shared" si="129"/>
        <v>Centerville Bridge Away from Va Beach Non-Summer Thursday 2</v>
      </c>
      <c r="I7302" s="11">
        <f>+Centerville!P34</f>
        <v>9.6374914550447031</v>
      </c>
    </row>
    <row r="7303" spans="1:9" x14ac:dyDescent="0.25">
      <c r="A7303" t="s">
        <v>70</v>
      </c>
      <c r="B7303" t="s">
        <v>59</v>
      </c>
      <c r="C7303" t="s">
        <v>80</v>
      </c>
      <c r="D7303" t="s">
        <v>12</v>
      </c>
      <c r="E7303" t="s">
        <v>4</v>
      </c>
      <c r="F7303" s="19">
        <v>0.125</v>
      </c>
      <c r="G7303" s="25">
        <v>3</v>
      </c>
      <c r="H7303" s="19" t="str">
        <f t="shared" si="129"/>
        <v>Centerville Bridge Away from Va Beach Non-Summer Thursday 3</v>
      </c>
      <c r="I7303" s="14">
        <f>+Centerville!P35</f>
        <v>13.834468072653403</v>
      </c>
    </row>
    <row r="7304" spans="1:9" x14ac:dyDescent="0.25">
      <c r="A7304" t="s">
        <v>70</v>
      </c>
      <c r="B7304" t="s">
        <v>59</v>
      </c>
      <c r="C7304" t="s">
        <v>80</v>
      </c>
      <c r="D7304" t="s">
        <v>12</v>
      </c>
      <c r="E7304" t="s">
        <v>4</v>
      </c>
      <c r="F7304" s="19">
        <v>0.16666666666666699</v>
      </c>
      <c r="G7304" s="25">
        <v>4</v>
      </c>
      <c r="H7304" s="19" t="str">
        <f t="shared" si="129"/>
        <v>Centerville Bridge Away from Va Beach Non-Summer Thursday 4</v>
      </c>
      <c r="I7304" s="11">
        <f>+Centerville!P36</f>
        <v>23.514437877115686</v>
      </c>
    </row>
    <row r="7305" spans="1:9" x14ac:dyDescent="0.25">
      <c r="A7305" t="s">
        <v>70</v>
      </c>
      <c r="B7305" t="s">
        <v>59</v>
      </c>
      <c r="C7305" t="s">
        <v>80</v>
      </c>
      <c r="D7305" t="s">
        <v>12</v>
      </c>
      <c r="E7305" t="s">
        <v>4</v>
      </c>
      <c r="F7305" s="19">
        <v>0.20833333333333301</v>
      </c>
      <c r="G7305" s="25">
        <v>5</v>
      </c>
      <c r="H7305" s="19" t="str">
        <f t="shared" si="129"/>
        <v>Centerville Bridge Away from Va Beach Non-Summer Thursday 5</v>
      </c>
      <c r="I7305" s="14">
        <f>+Centerville!P37</f>
        <v>64.551078600436284</v>
      </c>
    </row>
    <row r="7306" spans="1:9" x14ac:dyDescent="0.25">
      <c r="A7306" t="s">
        <v>70</v>
      </c>
      <c r="B7306" t="s">
        <v>59</v>
      </c>
      <c r="C7306" t="s">
        <v>80</v>
      </c>
      <c r="D7306" t="s">
        <v>12</v>
      </c>
      <c r="E7306" t="s">
        <v>4</v>
      </c>
      <c r="F7306" s="19">
        <v>0.25</v>
      </c>
      <c r="G7306" s="25">
        <v>6</v>
      </c>
      <c r="H7306" s="19" t="str">
        <f t="shared" si="129"/>
        <v>Centerville Bridge Away from Va Beach Non-Summer Thursday 6</v>
      </c>
      <c r="I7306" s="11">
        <f>+Centerville!P38</f>
        <v>187.348479191683</v>
      </c>
    </row>
    <row r="7307" spans="1:9" x14ac:dyDescent="0.25">
      <c r="A7307" t="s">
        <v>70</v>
      </c>
      <c r="B7307" t="s">
        <v>59</v>
      </c>
      <c r="C7307" t="s">
        <v>80</v>
      </c>
      <c r="D7307" t="s">
        <v>12</v>
      </c>
      <c r="E7307" t="s">
        <v>4</v>
      </c>
      <c r="F7307" s="19">
        <v>0.29166666666666702</v>
      </c>
      <c r="G7307" s="25">
        <v>7</v>
      </c>
      <c r="H7307" s="19" t="str">
        <f t="shared" si="129"/>
        <v>Centerville Bridge Away from Va Beach Non-Summer Thursday 7</v>
      </c>
      <c r="I7307" s="14">
        <f>+Centerville!P39</f>
        <v>286.73082194522908</v>
      </c>
    </row>
    <row r="7308" spans="1:9" x14ac:dyDescent="0.25">
      <c r="A7308" t="s">
        <v>70</v>
      </c>
      <c r="B7308" t="s">
        <v>59</v>
      </c>
      <c r="C7308" t="s">
        <v>80</v>
      </c>
      <c r="D7308" t="s">
        <v>12</v>
      </c>
      <c r="E7308" t="s">
        <v>4</v>
      </c>
      <c r="F7308" s="19">
        <v>0.33333333333333298</v>
      </c>
      <c r="G7308" s="25">
        <v>8</v>
      </c>
      <c r="H7308" s="19" t="str">
        <f t="shared" si="129"/>
        <v>Centerville Bridge Away from Va Beach Non-Summer Thursday 8</v>
      </c>
      <c r="I7308" s="11">
        <f>+Centerville!P40</f>
        <v>285.87956300787107</v>
      </c>
    </row>
    <row r="7309" spans="1:9" x14ac:dyDescent="0.25">
      <c r="A7309" t="s">
        <v>70</v>
      </c>
      <c r="B7309" t="s">
        <v>59</v>
      </c>
      <c r="C7309" t="s">
        <v>80</v>
      </c>
      <c r="D7309" t="s">
        <v>12</v>
      </c>
      <c r="E7309" t="s">
        <v>4</v>
      </c>
      <c r="F7309" s="19">
        <v>0.375</v>
      </c>
      <c r="G7309" s="25">
        <v>9</v>
      </c>
      <c r="H7309" s="19" t="str">
        <f t="shared" si="129"/>
        <v>Centerville Bridge Away from Va Beach Non-Summer Thursday 9</v>
      </c>
      <c r="I7309" s="14">
        <f>+Centerville!P41</f>
        <v>272.38278867106902</v>
      </c>
    </row>
    <row r="7310" spans="1:9" x14ac:dyDescent="0.25">
      <c r="A7310" t="s">
        <v>70</v>
      </c>
      <c r="B7310" t="s">
        <v>59</v>
      </c>
      <c r="C7310" t="s">
        <v>80</v>
      </c>
      <c r="D7310" t="s">
        <v>12</v>
      </c>
      <c r="E7310" t="s">
        <v>4</v>
      </c>
      <c r="F7310" s="19">
        <v>0.41666666666666702</v>
      </c>
      <c r="G7310" s="25">
        <v>10</v>
      </c>
      <c r="H7310" s="19" t="str">
        <f t="shared" si="129"/>
        <v>Centerville Bridge Away from Va Beach Non-Summer Thursday 10</v>
      </c>
      <c r="I7310" s="11">
        <f>+Centerville!P42</f>
        <v>315.51192733794755</v>
      </c>
    </row>
    <row r="7311" spans="1:9" x14ac:dyDescent="0.25">
      <c r="A7311" t="s">
        <v>70</v>
      </c>
      <c r="B7311" t="s">
        <v>59</v>
      </c>
      <c r="C7311" t="s">
        <v>80</v>
      </c>
      <c r="D7311" t="s">
        <v>12</v>
      </c>
      <c r="E7311" t="s">
        <v>4</v>
      </c>
      <c r="F7311" s="19">
        <v>0.45833333333333298</v>
      </c>
      <c r="G7311" s="25">
        <v>11</v>
      </c>
      <c r="H7311" s="19" t="str">
        <f t="shared" si="129"/>
        <v>Centerville Bridge Away from Va Beach Non-Summer Thursday 11</v>
      </c>
      <c r="I7311" s="14">
        <f>+Centerville!P43</f>
        <v>355.36431284178985</v>
      </c>
    </row>
    <row r="7312" spans="1:9" x14ac:dyDescent="0.25">
      <c r="A7312" t="s">
        <v>70</v>
      </c>
      <c r="B7312" t="s">
        <v>59</v>
      </c>
      <c r="C7312" t="s">
        <v>80</v>
      </c>
      <c r="D7312" t="s">
        <v>12</v>
      </c>
      <c r="E7312" t="s">
        <v>4</v>
      </c>
      <c r="F7312" s="19">
        <v>0.5</v>
      </c>
      <c r="G7312" s="25">
        <v>12</v>
      </c>
      <c r="H7312" s="19" t="str">
        <f t="shared" si="129"/>
        <v>Centerville Bridge Away from Va Beach Non-Summer Thursday 12</v>
      </c>
      <c r="I7312" s="11">
        <f>+Centerville!P44</f>
        <v>394.24495338895559</v>
      </c>
    </row>
    <row r="7313" spans="1:9" x14ac:dyDescent="0.25">
      <c r="A7313" t="s">
        <v>70</v>
      </c>
      <c r="B7313" t="s">
        <v>59</v>
      </c>
      <c r="C7313" t="s">
        <v>80</v>
      </c>
      <c r="D7313" t="s">
        <v>12</v>
      </c>
      <c r="E7313" t="s">
        <v>4</v>
      </c>
      <c r="F7313" s="19">
        <v>0.54166666666666696</v>
      </c>
      <c r="G7313" s="25">
        <v>13</v>
      </c>
      <c r="H7313" s="19" t="str">
        <f t="shared" si="129"/>
        <v>Centerville Bridge Away from Va Beach Non-Summer Thursday 13</v>
      </c>
      <c r="I7313" s="14">
        <f>+Centerville!P45</f>
        <v>422.33414211892693</v>
      </c>
    </row>
    <row r="7314" spans="1:9" x14ac:dyDescent="0.25">
      <c r="A7314" t="s">
        <v>70</v>
      </c>
      <c r="B7314" t="s">
        <v>59</v>
      </c>
      <c r="C7314" t="s">
        <v>80</v>
      </c>
      <c r="D7314" t="s">
        <v>12</v>
      </c>
      <c r="E7314" t="s">
        <v>4</v>
      </c>
      <c r="F7314" s="19">
        <v>0.58333333333333304</v>
      </c>
      <c r="G7314" s="25">
        <v>14</v>
      </c>
      <c r="H7314" s="19" t="str">
        <f t="shared" si="129"/>
        <v>Centerville Bridge Away from Va Beach Non-Summer Thursday 14</v>
      </c>
      <c r="I7314" s="11">
        <f>+Centerville!P46</f>
        <v>447.7576942464612</v>
      </c>
    </row>
    <row r="7315" spans="1:9" x14ac:dyDescent="0.25">
      <c r="A7315" t="s">
        <v>70</v>
      </c>
      <c r="B7315" t="s">
        <v>59</v>
      </c>
      <c r="C7315" t="s">
        <v>80</v>
      </c>
      <c r="D7315" t="s">
        <v>12</v>
      </c>
      <c r="E7315" t="s">
        <v>4</v>
      </c>
      <c r="F7315" s="19">
        <v>0.625</v>
      </c>
      <c r="G7315" s="25">
        <v>15</v>
      </c>
      <c r="H7315" s="19" t="str">
        <f t="shared" si="129"/>
        <v>Centerville Bridge Away from Va Beach Non-Summer Thursday 15</v>
      </c>
      <c r="I7315" s="14">
        <f>+Centerville!P47</f>
        <v>620.38584805479434</v>
      </c>
    </row>
    <row r="7316" spans="1:9" x14ac:dyDescent="0.25">
      <c r="A7316" t="s">
        <v>70</v>
      </c>
      <c r="B7316" t="s">
        <v>59</v>
      </c>
      <c r="C7316" t="s">
        <v>80</v>
      </c>
      <c r="D7316" t="s">
        <v>12</v>
      </c>
      <c r="E7316" t="s">
        <v>4</v>
      </c>
      <c r="F7316" s="19">
        <v>0.66666666666666696</v>
      </c>
      <c r="G7316" s="25">
        <v>16</v>
      </c>
      <c r="H7316" s="19" t="str">
        <f t="shared" si="129"/>
        <v>Centerville Bridge Away from Va Beach Non-Summer Thursday 16</v>
      </c>
      <c r="I7316" s="11">
        <f>+Centerville!P48</f>
        <v>867.07627539747125</v>
      </c>
    </row>
    <row r="7317" spans="1:9" x14ac:dyDescent="0.25">
      <c r="A7317" t="s">
        <v>70</v>
      </c>
      <c r="B7317" t="s">
        <v>59</v>
      </c>
      <c r="C7317" t="s">
        <v>80</v>
      </c>
      <c r="D7317" t="s">
        <v>12</v>
      </c>
      <c r="E7317" t="s">
        <v>4</v>
      </c>
      <c r="F7317" s="19">
        <v>0.70833333333333304</v>
      </c>
      <c r="G7317" s="25">
        <v>17</v>
      </c>
      <c r="H7317" s="19" t="str">
        <f t="shared" ref="H7317:H7380" si="130">+CONCATENATE(A7317," ",C7317," ",D7317," ",E7317," ",G7317)</f>
        <v>Centerville Bridge Away from Va Beach Non-Summer Thursday 17</v>
      </c>
      <c r="I7317" s="14">
        <f>+Centerville!P49</f>
        <v>957.31513996445415</v>
      </c>
    </row>
    <row r="7318" spans="1:9" x14ac:dyDescent="0.25">
      <c r="A7318" t="s">
        <v>70</v>
      </c>
      <c r="B7318" t="s">
        <v>59</v>
      </c>
      <c r="C7318" t="s">
        <v>80</v>
      </c>
      <c r="D7318" t="s">
        <v>12</v>
      </c>
      <c r="E7318" t="s">
        <v>4</v>
      </c>
      <c r="F7318" s="19">
        <v>0.75</v>
      </c>
      <c r="G7318" s="25">
        <v>18</v>
      </c>
      <c r="H7318" s="19" t="str">
        <f t="shared" si="130"/>
        <v>Centerville Bridge Away from Va Beach Non-Summer Thursday 18</v>
      </c>
      <c r="I7318" s="11">
        <f>+Centerville!P50</f>
        <v>551.40246807174424</v>
      </c>
    </row>
    <row r="7319" spans="1:9" x14ac:dyDescent="0.25">
      <c r="A7319" t="s">
        <v>70</v>
      </c>
      <c r="B7319" t="s">
        <v>59</v>
      </c>
      <c r="C7319" t="s">
        <v>80</v>
      </c>
      <c r="D7319" t="s">
        <v>12</v>
      </c>
      <c r="E7319" t="s">
        <v>4</v>
      </c>
      <c r="F7319" s="19">
        <v>0.79166666666666696</v>
      </c>
      <c r="G7319" s="25">
        <v>19</v>
      </c>
      <c r="H7319" s="19" t="str">
        <f t="shared" si="130"/>
        <v>Centerville Bridge Away from Va Beach Non-Summer Thursday 19</v>
      </c>
      <c r="I7319" s="14">
        <f>+Centerville!P51</f>
        <v>360.37839000625326</v>
      </c>
    </row>
    <row r="7320" spans="1:9" x14ac:dyDescent="0.25">
      <c r="A7320" t="s">
        <v>70</v>
      </c>
      <c r="B7320" t="s">
        <v>59</v>
      </c>
      <c r="C7320" t="s">
        <v>80</v>
      </c>
      <c r="D7320" t="s">
        <v>12</v>
      </c>
      <c r="E7320" t="s">
        <v>4</v>
      </c>
      <c r="F7320" s="19">
        <v>0.83333333333333304</v>
      </c>
      <c r="G7320" s="25">
        <v>20</v>
      </c>
      <c r="H7320" s="19" t="str">
        <f t="shared" si="130"/>
        <v>Centerville Bridge Away from Va Beach Non-Summer Thursday 20</v>
      </c>
      <c r="I7320" s="11">
        <f>+Centerville!P52</f>
        <v>302.44983365475122</v>
      </c>
    </row>
    <row r="7321" spans="1:9" x14ac:dyDescent="0.25">
      <c r="A7321" t="s">
        <v>70</v>
      </c>
      <c r="B7321" t="s">
        <v>59</v>
      </c>
      <c r="C7321" t="s">
        <v>80</v>
      </c>
      <c r="D7321" t="s">
        <v>12</v>
      </c>
      <c r="E7321" t="s">
        <v>4</v>
      </c>
      <c r="F7321" s="19">
        <v>0.875</v>
      </c>
      <c r="G7321" s="25">
        <v>21</v>
      </c>
      <c r="H7321" s="19" t="str">
        <f t="shared" si="130"/>
        <v>Centerville Bridge Away from Va Beach Non-Summer Thursday 21</v>
      </c>
      <c r="I7321" s="14">
        <f>+Centerville!P53</f>
        <v>226.01937479339756</v>
      </c>
    </row>
    <row r="7322" spans="1:9" x14ac:dyDescent="0.25">
      <c r="A7322" t="s">
        <v>70</v>
      </c>
      <c r="B7322" t="s">
        <v>59</v>
      </c>
      <c r="C7322" t="s">
        <v>80</v>
      </c>
      <c r="D7322" t="s">
        <v>12</v>
      </c>
      <c r="E7322" t="s">
        <v>4</v>
      </c>
      <c r="F7322" s="19">
        <v>0.91666666666666696</v>
      </c>
      <c r="G7322" s="25">
        <v>22</v>
      </c>
      <c r="H7322" s="19" t="str">
        <f t="shared" si="130"/>
        <v>Centerville Bridge Away from Va Beach Non-Summer Thursday 22</v>
      </c>
      <c r="I7322" s="11">
        <f>+Centerville!P54</f>
        <v>119.97252586513972</v>
      </c>
    </row>
    <row r="7323" spans="1:9" ht="15.75" thickBot="1" x14ac:dyDescent="0.3">
      <c r="A7323" t="s">
        <v>70</v>
      </c>
      <c r="B7323" t="s">
        <v>59</v>
      </c>
      <c r="C7323" t="s">
        <v>80</v>
      </c>
      <c r="D7323" t="s">
        <v>12</v>
      </c>
      <c r="E7323" t="s">
        <v>4</v>
      </c>
      <c r="F7323" s="19">
        <v>0.95833333333333304</v>
      </c>
      <c r="G7323" s="25">
        <v>23</v>
      </c>
      <c r="H7323" s="19" t="str">
        <f t="shared" si="130"/>
        <v>Centerville Bridge Away from Va Beach Non-Summer Thursday 23</v>
      </c>
      <c r="I7323" s="16">
        <f>+Centerville!P55</f>
        <v>54.395102034475819</v>
      </c>
    </row>
    <row r="7324" spans="1:9" x14ac:dyDescent="0.25">
      <c r="A7324" t="s">
        <v>70</v>
      </c>
      <c r="B7324" t="s">
        <v>59</v>
      </c>
      <c r="C7324" t="s">
        <v>80</v>
      </c>
      <c r="D7324" t="s">
        <v>12</v>
      </c>
      <c r="E7324" t="s">
        <v>5</v>
      </c>
      <c r="F7324" s="19">
        <v>0</v>
      </c>
      <c r="G7324" s="25">
        <v>0</v>
      </c>
      <c r="H7324" s="19" t="str">
        <f t="shared" si="130"/>
        <v>Centerville Bridge Away from Va Beach Non-Summer Friday 0</v>
      </c>
      <c r="I7324" s="11">
        <f>+Centerville!Q32</f>
        <v>44.708272009431347</v>
      </c>
    </row>
    <row r="7325" spans="1:9" x14ac:dyDescent="0.25">
      <c r="A7325" t="s">
        <v>70</v>
      </c>
      <c r="B7325" t="s">
        <v>59</v>
      </c>
      <c r="C7325" t="s">
        <v>80</v>
      </c>
      <c r="D7325" t="s">
        <v>12</v>
      </c>
      <c r="E7325" t="s">
        <v>5</v>
      </c>
      <c r="F7325" s="19">
        <v>4.1666666666666664E-2</v>
      </c>
      <c r="G7325" s="25">
        <v>1</v>
      </c>
      <c r="H7325" s="19" t="str">
        <f t="shared" si="130"/>
        <v>Centerville Bridge Away from Va Beach Non-Summer Friday 1</v>
      </c>
      <c r="I7325" s="14">
        <f>+Centerville!Q33</f>
        <v>28.519132341115256</v>
      </c>
    </row>
    <row r="7326" spans="1:9" x14ac:dyDescent="0.25">
      <c r="A7326" t="s">
        <v>70</v>
      </c>
      <c r="B7326" t="s">
        <v>59</v>
      </c>
      <c r="C7326" t="s">
        <v>80</v>
      </c>
      <c r="D7326" t="s">
        <v>12</v>
      </c>
      <c r="E7326" t="s">
        <v>5</v>
      </c>
      <c r="F7326" s="19">
        <v>8.3333333333333329E-2</v>
      </c>
      <c r="G7326" s="25">
        <v>2</v>
      </c>
      <c r="H7326" s="19" t="str">
        <f t="shared" si="130"/>
        <v>Centerville Bridge Away from Va Beach Non-Summer Friday 2</v>
      </c>
      <c r="I7326" s="11">
        <f>+Centerville!Q34</f>
        <v>13.548728040248522</v>
      </c>
    </row>
    <row r="7327" spans="1:9" x14ac:dyDescent="0.25">
      <c r="A7327" t="s">
        <v>70</v>
      </c>
      <c r="B7327" t="s">
        <v>59</v>
      </c>
      <c r="C7327" t="s">
        <v>80</v>
      </c>
      <c r="D7327" t="s">
        <v>12</v>
      </c>
      <c r="E7327" t="s">
        <v>5</v>
      </c>
      <c r="F7327" s="19">
        <v>0.125</v>
      </c>
      <c r="G7327" s="25">
        <v>3</v>
      </c>
      <c r="H7327" s="19" t="str">
        <f t="shared" si="130"/>
        <v>Centerville Bridge Away from Va Beach Non-Summer Friday 3</v>
      </c>
      <c r="I7327" s="14">
        <f>+Centerville!Q35</f>
        <v>15.952654386754036</v>
      </c>
    </row>
    <row r="7328" spans="1:9" x14ac:dyDescent="0.25">
      <c r="A7328" t="s">
        <v>70</v>
      </c>
      <c r="B7328" t="s">
        <v>59</v>
      </c>
      <c r="C7328" t="s">
        <v>80</v>
      </c>
      <c r="D7328" t="s">
        <v>12</v>
      </c>
      <c r="E7328" t="s">
        <v>5</v>
      </c>
      <c r="F7328" s="19">
        <v>0.16666666666666699</v>
      </c>
      <c r="G7328" s="25">
        <v>4</v>
      </c>
      <c r="H7328" s="19" t="str">
        <f t="shared" si="130"/>
        <v>Centerville Bridge Away from Va Beach Non-Summer Friday 4</v>
      </c>
      <c r="I7328" s="11">
        <f>+Centerville!Q36</f>
        <v>22.514433729308603</v>
      </c>
    </row>
    <row r="7329" spans="1:9" x14ac:dyDescent="0.25">
      <c r="A7329" t="s">
        <v>70</v>
      </c>
      <c r="B7329" t="s">
        <v>59</v>
      </c>
      <c r="C7329" t="s">
        <v>80</v>
      </c>
      <c r="D7329" t="s">
        <v>12</v>
      </c>
      <c r="E7329" t="s">
        <v>5</v>
      </c>
      <c r="F7329" s="19">
        <v>0.20833333333333301</v>
      </c>
      <c r="G7329" s="25">
        <v>5</v>
      </c>
      <c r="H7329" s="19" t="str">
        <f t="shared" si="130"/>
        <v>Centerville Bridge Away from Va Beach Non-Summer Friday 5</v>
      </c>
      <c r="I7329" s="14">
        <f>+Centerville!Q37</f>
        <v>61.833088921283853</v>
      </c>
    </row>
    <row r="7330" spans="1:9" x14ac:dyDescent="0.25">
      <c r="A7330" t="s">
        <v>70</v>
      </c>
      <c r="B7330" t="s">
        <v>59</v>
      </c>
      <c r="C7330" t="s">
        <v>80</v>
      </c>
      <c r="D7330" t="s">
        <v>12</v>
      </c>
      <c r="E7330" t="s">
        <v>5</v>
      </c>
      <c r="F7330" s="19">
        <v>0.25</v>
      </c>
      <c r="G7330" s="25">
        <v>6</v>
      </c>
      <c r="H7330" s="19" t="str">
        <f t="shared" si="130"/>
        <v>Centerville Bridge Away from Va Beach Non-Summer Friday 6</v>
      </c>
      <c r="I7330" s="11">
        <f>+Centerville!Q38</f>
        <v>178.5374667586822</v>
      </c>
    </row>
    <row r="7331" spans="1:9" x14ac:dyDescent="0.25">
      <c r="A7331" t="s">
        <v>70</v>
      </c>
      <c r="B7331" t="s">
        <v>59</v>
      </c>
      <c r="C7331" t="s">
        <v>80</v>
      </c>
      <c r="D7331" t="s">
        <v>12</v>
      </c>
      <c r="E7331" t="s">
        <v>5</v>
      </c>
      <c r="F7331" s="19">
        <v>0.29166666666666702</v>
      </c>
      <c r="G7331" s="25">
        <v>7</v>
      </c>
      <c r="H7331" s="19" t="str">
        <f t="shared" si="130"/>
        <v>Centerville Bridge Away from Va Beach Non-Summer Friday 7</v>
      </c>
      <c r="I7331" s="14">
        <f>+Centerville!Q39</f>
        <v>271.58984979819718</v>
      </c>
    </row>
    <row r="7332" spans="1:9" x14ac:dyDescent="0.25">
      <c r="A7332" t="s">
        <v>70</v>
      </c>
      <c r="B7332" t="s">
        <v>59</v>
      </c>
      <c r="C7332" t="s">
        <v>80</v>
      </c>
      <c r="D7332" t="s">
        <v>12</v>
      </c>
      <c r="E7332" t="s">
        <v>5</v>
      </c>
      <c r="F7332" s="19">
        <v>0.33333333333333298</v>
      </c>
      <c r="G7332" s="25">
        <v>8</v>
      </c>
      <c r="H7332" s="19" t="str">
        <f t="shared" si="130"/>
        <v>Centerville Bridge Away from Va Beach Non-Summer Friday 8</v>
      </c>
      <c r="I7332" s="11">
        <f>+Centerville!Q40</f>
        <v>263.36283908051155</v>
      </c>
    </row>
    <row r="7333" spans="1:9" x14ac:dyDescent="0.25">
      <c r="A7333" t="s">
        <v>70</v>
      </c>
      <c r="B7333" t="s">
        <v>59</v>
      </c>
      <c r="C7333" t="s">
        <v>80</v>
      </c>
      <c r="D7333" t="s">
        <v>12</v>
      </c>
      <c r="E7333" t="s">
        <v>5</v>
      </c>
      <c r="F7333" s="19">
        <v>0.375</v>
      </c>
      <c r="G7333" s="25">
        <v>9</v>
      </c>
      <c r="H7333" s="19" t="str">
        <f t="shared" si="130"/>
        <v>Centerville Bridge Away from Va Beach Non-Summer Friday 9</v>
      </c>
      <c r="I7333" s="14">
        <f>+Centerville!Q41</f>
        <v>264.60818641445758</v>
      </c>
    </row>
    <row r="7334" spans="1:9" x14ac:dyDescent="0.25">
      <c r="A7334" t="s">
        <v>70</v>
      </c>
      <c r="B7334" t="s">
        <v>59</v>
      </c>
      <c r="C7334" t="s">
        <v>80</v>
      </c>
      <c r="D7334" t="s">
        <v>12</v>
      </c>
      <c r="E7334" t="s">
        <v>5</v>
      </c>
      <c r="F7334" s="19">
        <v>0.41666666666666702</v>
      </c>
      <c r="G7334" s="25">
        <v>10</v>
      </c>
      <c r="H7334" s="19" t="str">
        <f t="shared" si="130"/>
        <v>Centerville Bridge Away from Va Beach Non-Summer Friday 10</v>
      </c>
      <c r="I7334" s="11">
        <f>+Centerville!Q42</f>
        <v>322.13622956631286</v>
      </c>
    </row>
    <row r="7335" spans="1:9" x14ac:dyDescent="0.25">
      <c r="A7335" t="s">
        <v>70</v>
      </c>
      <c r="B7335" t="s">
        <v>59</v>
      </c>
      <c r="C7335" t="s">
        <v>80</v>
      </c>
      <c r="D7335" t="s">
        <v>12</v>
      </c>
      <c r="E7335" t="s">
        <v>5</v>
      </c>
      <c r="F7335" s="19">
        <v>0.45833333333333298</v>
      </c>
      <c r="G7335" s="25">
        <v>11</v>
      </c>
      <c r="H7335" s="19" t="str">
        <f t="shared" si="130"/>
        <v>Centerville Bridge Away from Va Beach Non-Summer Friday 11</v>
      </c>
      <c r="I7335" s="14">
        <f>+Centerville!Q43</f>
        <v>383.4125607952293</v>
      </c>
    </row>
    <row r="7336" spans="1:9" x14ac:dyDescent="0.25">
      <c r="A7336" t="s">
        <v>70</v>
      </c>
      <c r="B7336" t="s">
        <v>59</v>
      </c>
      <c r="C7336" t="s">
        <v>80</v>
      </c>
      <c r="D7336" t="s">
        <v>12</v>
      </c>
      <c r="E7336" t="s">
        <v>5</v>
      </c>
      <c r="F7336" s="19">
        <v>0.5</v>
      </c>
      <c r="G7336" s="25">
        <v>12</v>
      </c>
      <c r="H7336" s="19" t="str">
        <f t="shared" si="130"/>
        <v>Centerville Bridge Away from Va Beach Non-Summer Friday 12</v>
      </c>
      <c r="I7336" s="11">
        <f>+Centerville!Q44</f>
        <v>468.4656384350493</v>
      </c>
    </row>
    <row r="7337" spans="1:9" x14ac:dyDescent="0.25">
      <c r="A7337" t="s">
        <v>70</v>
      </c>
      <c r="B7337" t="s">
        <v>59</v>
      </c>
      <c r="C7337" t="s">
        <v>80</v>
      </c>
      <c r="D7337" t="s">
        <v>12</v>
      </c>
      <c r="E7337" t="s">
        <v>5</v>
      </c>
      <c r="F7337" s="19">
        <v>0.54166666666666696</v>
      </c>
      <c r="G7337" s="25">
        <v>13</v>
      </c>
      <c r="H7337" s="19" t="str">
        <f t="shared" si="130"/>
        <v>Centerville Bridge Away from Va Beach Non-Summer Friday 13</v>
      </c>
      <c r="I7337" s="14">
        <f>+Centerville!Q45</f>
        <v>515.59476830005008</v>
      </c>
    </row>
    <row r="7338" spans="1:9" x14ac:dyDescent="0.25">
      <c r="A7338" t="s">
        <v>70</v>
      </c>
      <c r="B7338" t="s">
        <v>59</v>
      </c>
      <c r="C7338" t="s">
        <v>80</v>
      </c>
      <c r="D7338" t="s">
        <v>12</v>
      </c>
      <c r="E7338" t="s">
        <v>5</v>
      </c>
      <c r="F7338" s="19">
        <v>0.58333333333333304</v>
      </c>
      <c r="G7338" s="25">
        <v>14</v>
      </c>
      <c r="H7338" s="19" t="str">
        <f t="shared" si="130"/>
        <v>Centerville Bridge Away from Va Beach Non-Summer Friday 14</v>
      </c>
      <c r="I7338" s="11">
        <f>+Centerville!Q46</f>
        <v>518.4028962834052</v>
      </c>
    </row>
    <row r="7339" spans="1:9" x14ac:dyDescent="0.25">
      <c r="A7339" t="s">
        <v>70</v>
      </c>
      <c r="B7339" t="s">
        <v>59</v>
      </c>
      <c r="C7339" t="s">
        <v>80</v>
      </c>
      <c r="D7339" t="s">
        <v>12</v>
      </c>
      <c r="E7339" t="s">
        <v>5</v>
      </c>
      <c r="F7339" s="19">
        <v>0.625</v>
      </c>
      <c r="G7339" s="25">
        <v>15</v>
      </c>
      <c r="H7339" s="19" t="str">
        <f t="shared" si="130"/>
        <v>Centerville Bridge Away from Va Beach Non-Summer Friday 15</v>
      </c>
      <c r="I7339" s="14">
        <f>+Centerville!Q47</f>
        <v>668.78164199805633</v>
      </c>
    </row>
    <row r="7340" spans="1:9" x14ac:dyDescent="0.25">
      <c r="A7340" t="s">
        <v>70</v>
      </c>
      <c r="B7340" t="s">
        <v>59</v>
      </c>
      <c r="C7340" t="s">
        <v>80</v>
      </c>
      <c r="D7340" t="s">
        <v>12</v>
      </c>
      <c r="E7340" t="s">
        <v>5</v>
      </c>
      <c r="F7340" s="19">
        <v>0.66666666666666696</v>
      </c>
      <c r="G7340" s="25">
        <v>16</v>
      </c>
      <c r="H7340" s="19" t="str">
        <f t="shared" si="130"/>
        <v>Centerville Bridge Away from Va Beach Non-Summer Friday 16</v>
      </c>
      <c r="I7340" s="11">
        <f>+Centerville!Q48</f>
        <v>811.91071031018623</v>
      </c>
    </row>
    <row r="7341" spans="1:9" x14ac:dyDescent="0.25">
      <c r="A7341" t="s">
        <v>70</v>
      </c>
      <c r="B7341" t="s">
        <v>59</v>
      </c>
      <c r="C7341" t="s">
        <v>80</v>
      </c>
      <c r="D7341" t="s">
        <v>12</v>
      </c>
      <c r="E7341" t="s">
        <v>5</v>
      </c>
      <c r="F7341" s="19">
        <v>0.70833333333333304</v>
      </c>
      <c r="G7341" s="25">
        <v>17</v>
      </c>
      <c r="H7341" s="19" t="str">
        <f t="shared" si="130"/>
        <v>Centerville Bridge Away from Va Beach Non-Summer Friday 17</v>
      </c>
      <c r="I7341" s="14">
        <f>+Centerville!Q49</f>
        <v>839.12006908806643</v>
      </c>
    </row>
    <row r="7342" spans="1:9" x14ac:dyDescent="0.25">
      <c r="A7342" t="s">
        <v>70</v>
      </c>
      <c r="B7342" t="s">
        <v>59</v>
      </c>
      <c r="C7342" t="s">
        <v>80</v>
      </c>
      <c r="D7342" t="s">
        <v>12</v>
      </c>
      <c r="E7342" t="s">
        <v>5</v>
      </c>
      <c r="F7342" s="19">
        <v>0.75</v>
      </c>
      <c r="G7342" s="25">
        <v>18</v>
      </c>
      <c r="H7342" s="19" t="str">
        <f t="shared" si="130"/>
        <v>Centerville Bridge Away from Va Beach Non-Summer Friday 18</v>
      </c>
      <c r="I7342" s="11">
        <f>+Centerville!Q50</f>
        <v>489.64642106478351</v>
      </c>
    </row>
    <row r="7343" spans="1:9" x14ac:dyDescent="0.25">
      <c r="A7343" t="s">
        <v>70</v>
      </c>
      <c r="B7343" t="s">
        <v>59</v>
      </c>
      <c r="C7343" t="s">
        <v>80</v>
      </c>
      <c r="D7343" t="s">
        <v>12</v>
      </c>
      <c r="E7343" t="s">
        <v>5</v>
      </c>
      <c r="F7343" s="19">
        <v>0.79166666666666696</v>
      </c>
      <c r="G7343" s="25">
        <v>19</v>
      </c>
      <c r="H7343" s="19" t="str">
        <f t="shared" si="130"/>
        <v>Centerville Bridge Away from Va Beach Non-Summer Friday 19</v>
      </c>
      <c r="I7343" s="14">
        <f>+Centerville!Q51</f>
        <v>304.54934911578698</v>
      </c>
    </row>
    <row r="7344" spans="1:9" x14ac:dyDescent="0.25">
      <c r="A7344" t="s">
        <v>70</v>
      </c>
      <c r="B7344" t="s">
        <v>59</v>
      </c>
      <c r="C7344" t="s">
        <v>80</v>
      </c>
      <c r="D7344" t="s">
        <v>12</v>
      </c>
      <c r="E7344" t="s">
        <v>5</v>
      </c>
      <c r="F7344" s="19">
        <v>0.83333333333333304</v>
      </c>
      <c r="G7344" s="25">
        <v>20</v>
      </c>
      <c r="H7344" s="19" t="str">
        <f t="shared" si="130"/>
        <v>Centerville Bridge Away from Va Beach Non-Summer Friday 20</v>
      </c>
      <c r="I7344" s="11">
        <f>+Centerville!Q52</f>
        <v>267.26819698142555</v>
      </c>
    </row>
    <row r="7345" spans="1:9" x14ac:dyDescent="0.25">
      <c r="A7345" t="s">
        <v>70</v>
      </c>
      <c r="B7345" t="s">
        <v>59</v>
      </c>
      <c r="C7345" t="s">
        <v>80</v>
      </c>
      <c r="D7345" t="s">
        <v>12</v>
      </c>
      <c r="E7345" t="s">
        <v>5</v>
      </c>
      <c r="F7345" s="19">
        <v>0.875</v>
      </c>
      <c r="G7345" s="25">
        <v>21</v>
      </c>
      <c r="H7345" s="19" t="str">
        <f t="shared" si="130"/>
        <v>Centerville Bridge Away from Va Beach Non-Summer Friday 21</v>
      </c>
      <c r="I7345" s="14">
        <f>+Centerville!Q53</f>
        <v>231.2481024845566</v>
      </c>
    </row>
    <row r="7346" spans="1:9" x14ac:dyDescent="0.25">
      <c r="A7346" t="s">
        <v>70</v>
      </c>
      <c r="B7346" t="s">
        <v>59</v>
      </c>
      <c r="C7346" t="s">
        <v>80</v>
      </c>
      <c r="D7346" t="s">
        <v>12</v>
      </c>
      <c r="E7346" t="s">
        <v>5</v>
      </c>
      <c r="F7346" s="19">
        <v>0.91666666666666696</v>
      </c>
      <c r="G7346" s="25">
        <v>22</v>
      </c>
      <c r="H7346" s="19" t="str">
        <f t="shared" si="130"/>
        <v>Centerville Bridge Away from Va Beach Non-Summer Friday 22</v>
      </c>
      <c r="I7346" s="11">
        <f>+Centerville!Q54</f>
        <v>170.97262239554297</v>
      </c>
    </row>
    <row r="7347" spans="1:9" ht="15.75" thickBot="1" x14ac:dyDescent="0.3">
      <c r="A7347" t="s">
        <v>70</v>
      </c>
      <c r="B7347" t="s">
        <v>59</v>
      </c>
      <c r="C7347" t="s">
        <v>80</v>
      </c>
      <c r="D7347" t="s">
        <v>12</v>
      </c>
      <c r="E7347" t="s">
        <v>5</v>
      </c>
      <c r="F7347" s="19">
        <v>0.95833333333333304</v>
      </c>
      <c r="G7347" s="25">
        <v>23</v>
      </c>
      <c r="H7347" s="19" t="str">
        <f t="shared" si="130"/>
        <v>Centerville Bridge Away from Va Beach Non-Summer Friday 23</v>
      </c>
      <c r="I7347" s="16">
        <f>+Centerville!Q55</f>
        <v>95.791836548905238</v>
      </c>
    </row>
    <row r="7348" spans="1:9" x14ac:dyDescent="0.25">
      <c r="A7348" t="s">
        <v>70</v>
      </c>
      <c r="B7348" t="s">
        <v>59</v>
      </c>
      <c r="C7348" t="s">
        <v>80</v>
      </c>
      <c r="D7348" t="s">
        <v>12</v>
      </c>
      <c r="E7348" t="s">
        <v>6</v>
      </c>
      <c r="F7348" s="19">
        <v>0</v>
      </c>
      <c r="G7348" s="25">
        <v>0</v>
      </c>
      <c r="H7348" s="19" t="str">
        <f t="shared" si="130"/>
        <v>Centerville Bridge Away from Va Beach Non-Summer Saturday 0</v>
      </c>
      <c r="I7348" s="11">
        <f>+Centerville!R32</f>
        <v>76.632419322940365</v>
      </c>
    </row>
    <row r="7349" spans="1:9" x14ac:dyDescent="0.25">
      <c r="A7349" t="s">
        <v>70</v>
      </c>
      <c r="B7349" t="s">
        <v>59</v>
      </c>
      <c r="C7349" t="s">
        <v>80</v>
      </c>
      <c r="D7349" t="s">
        <v>12</v>
      </c>
      <c r="E7349" t="s">
        <v>6</v>
      </c>
      <c r="F7349" s="19">
        <v>4.1666666666666664E-2</v>
      </c>
      <c r="G7349" s="25">
        <v>1</v>
      </c>
      <c r="H7349" s="19" t="str">
        <f t="shared" si="130"/>
        <v>Centerville Bridge Away from Va Beach Non-Summer Saturday 1</v>
      </c>
      <c r="I7349" s="14">
        <f>+Centerville!R33</f>
        <v>47.390768798501121</v>
      </c>
    </row>
    <row r="7350" spans="1:9" x14ac:dyDescent="0.25">
      <c r="A7350" t="s">
        <v>70</v>
      </c>
      <c r="B7350" t="s">
        <v>59</v>
      </c>
      <c r="C7350" t="s">
        <v>80</v>
      </c>
      <c r="D7350" t="s">
        <v>12</v>
      </c>
      <c r="E7350" t="s">
        <v>6</v>
      </c>
      <c r="F7350" s="19">
        <v>8.3333333333333329E-2</v>
      </c>
      <c r="G7350" s="25">
        <v>2</v>
      </c>
      <c r="H7350" s="19" t="str">
        <f t="shared" si="130"/>
        <v>Centerville Bridge Away from Va Beach Non-Summer Saturday 2</v>
      </c>
      <c r="I7350" s="11">
        <f>+Centerville!R34</f>
        <v>19.24175018093408</v>
      </c>
    </row>
    <row r="7351" spans="1:9" x14ac:dyDescent="0.25">
      <c r="A7351" t="s">
        <v>70</v>
      </c>
      <c r="B7351" t="s">
        <v>59</v>
      </c>
      <c r="C7351" t="s">
        <v>80</v>
      </c>
      <c r="D7351" t="s">
        <v>12</v>
      </c>
      <c r="E7351" t="s">
        <v>6</v>
      </c>
      <c r="F7351" s="19">
        <v>0.125</v>
      </c>
      <c r="G7351" s="25">
        <v>3</v>
      </c>
      <c r="H7351" s="19" t="str">
        <f t="shared" si="130"/>
        <v>Centerville Bridge Away from Va Beach Non-Summer Saturday 3</v>
      </c>
      <c r="I7351" s="14">
        <f>+Centerville!R35</f>
        <v>24.806632406137133</v>
      </c>
    </row>
    <row r="7352" spans="1:9" x14ac:dyDescent="0.25">
      <c r="A7352" t="s">
        <v>70</v>
      </c>
      <c r="B7352" t="s">
        <v>59</v>
      </c>
      <c r="C7352" t="s">
        <v>80</v>
      </c>
      <c r="D7352" t="s">
        <v>12</v>
      </c>
      <c r="E7352" t="s">
        <v>6</v>
      </c>
      <c r="F7352" s="19">
        <v>0.16666666666666699</v>
      </c>
      <c r="G7352" s="25">
        <v>4</v>
      </c>
      <c r="H7352" s="19" t="str">
        <f t="shared" si="130"/>
        <v>Centerville Bridge Away from Va Beach Non-Summer Saturday 4</v>
      </c>
      <c r="I7352" s="11">
        <f>+Centerville!R36</f>
        <v>22.619596689403036</v>
      </c>
    </row>
    <row r="7353" spans="1:9" x14ac:dyDescent="0.25">
      <c r="A7353" t="s">
        <v>70</v>
      </c>
      <c r="B7353" t="s">
        <v>59</v>
      </c>
      <c r="C7353" t="s">
        <v>80</v>
      </c>
      <c r="D7353" t="s">
        <v>12</v>
      </c>
      <c r="E7353" t="s">
        <v>6</v>
      </c>
      <c r="F7353" s="19">
        <v>0.20833333333333301</v>
      </c>
      <c r="G7353" s="25">
        <v>5</v>
      </c>
      <c r="H7353" s="19" t="str">
        <f t="shared" si="130"/>
        <v>Centerville Bridge Away from Va Beach Non-Summer Saturday 5</v>
      </c>
      <c r="I7353" s="14">
        <f>+Centerville!R37</f>
        <v>27.157939575420443</v>
      </c>
    </row>
    <row r="7354" spans="1:9" x14ac:dyDescent="0.25">
      <c r="A7354" t="s">
        <v>70</v>
      </c>
      <c r="B7354" t="s">
        <v>59</v>
      </c>
      <c r="C7354" t="s">
        <v>80</v>
      </c>
      <c r="D7354" t="s">
        <v>12</v>
      </c>
      <c r="E7354" t="s">
        <v>6</v>
      </c>
      <c r="F7354" s="19">
        <v>0.25</v>
      </c>
      <c r="G7354" s="25">
        <v>6</v>
      </c>
      <c r="H7354" s="19" t="str">
        <f t="shared" si="130"/>
        <v>Centerville Bridge Away from Va Beach Non-Summer Saturday 6</v>
      </c>
      <c r="I7354" s="11">
        <f>+Centerville!R38</f>
        <v>49.0691871110336</v>
      </c>
    </row>
    <row r="7355" spans="1:9" x14ac:dyDescent="0.25">
      <c r="A7355" t="s">
        <v>70</v>
      </c>
      <c r="B7355" t="s">
        <v>59</v>
      </c>
      <c r="C7355" t="s">
        <v>80</v>
      </c>
      <c r="D7355" t="s">
        <v>12</v>
      </c>
      <c r="E7355" t="s">
        <v>6</v>
      </c>
      <c r="F7355" s="19">
        <v>0.29166666666666702</v>
      </c>
      <c r="G7355" s="25">
        <v>7</v>
      </c>
      <c r="H7355" s="19" t="str">
        <f t="shared" si="130"/>
        <v>Centerville Bridge Away from Va Beach Non-Summer Saturday 7</v>
      </c>
      <c r="I7355" s="14">
        <f>+Centerville!R39</f>
        <v>83.438171135180582</v>
      </c>
    </row>
    <row r="7356" spans="1:9" x14ac:dyDescent="0.25">
      <c r="A7356" t="s">
        <v>70</v>
      </c>
      <c r="B7356" t="s">
        <v>59</v>
      </c>
      <c r="C7356" t="s">
        <v>80</v>
      </c>
      <c r="D7356" t="s">
        <v>12</v>
      </c>
      <c r="E7356" t="s">
        <v>6</v>
      </c>
      <c r="F7356" s="19">
        <v>0.33333333333333298</v>
      </c>
      <c r="G7356" s="25">
        <v>8</v>
      </c>
      <c r="H7356" s="19" t="str">
        <f t="shared" si="130"/>
        <v>Centerville Bridge Away from Va Beach Non-Summer Saturday 8</v>
      </c>
      <c r="I7356" s="11">
        <f>+Centerville!R40</f>
        <v>146.18296644249583</v>
      </c>
    </row>
    <row r="7357" spans="1:9" x14ac:dyDescent="0.25">
      <c r="A7357" t="s">
        <v>70</v>
      </c>
      <c r="B7357" t="s">
        <v>59</v>
      </c>
      <c r="C7357" t="s">
        <v>80</v>
      </c>
      <c r="D7357" t="s">
        <v>12</v>
      </c>
      <c r="E7357" t="s">
        <v>6</v>
      </c>
      <c r="F7357" s="19">
        <v>0.375</v>
      </c>
      <c r="G7357" s="25">
        <v>9</v>
      </c>
      <c r="H7357" s="19" t="str">
        <f t="shared" si="130"/>
        <v>Centerville Bridge Away from Va Beach Non-Summer Saturday 9</v>
      </c>
      <c r="I7357" s="14">
        <f>+Centerville!R41</f>
        <v>230.59816105441971</v>
      </c>
    </row>
    <row r="7358" spans="1:9" x14ac:dyDescent="0.25">
      <c r="A7358" t="s">
        <v>70</v>
      </c>
      <c r="B7358" t="s">
        <v>59</v>
      </c>
      <c r="C7358" t="s">
        <v>80</v>
      </c>
      <c r="D7358" t="s">
        <v>12</v>
      </c>
      <c r="E7358" t="s">
        <v>6</v>
      </c>
      <c r="F7358" s="19">
        <v>0.41666666666666702</v>
      </c>
      <c r="G7358" s="25">
        <v>10</v>
      </c>
      <c r="H7358" s="19" t="str">
        <f t="shared" si="130"/>
        <v>Centerville Bridge Away from Va Beach Non-Summer Saturday 10</v>
      </c>
      <c r="I7358" s="11">
        <f>+Centerville!R42</f>
        <v>382.11810489567904</v>
      </c>
    </row>
    <row r="7359" spans="1:9" x14ac:dyDescent="0.25">
      <c r="A7359" t="s">
        <v>70</v>
      </c>
      <c r="B7359" t="s">
        <v>59</v>
      </c>
      <c r="C7359" t="s">
        <v>80</v>
      </c>
      <c r="D7359" t="s">
        <v>12</v>
      </c>
      <c r="E7359" t="s">
        <v>6</v>
      </c>
      <c r="F7359" s="19">
        <v>0.45833333333333298</v>
      </c>
      <c r="G7359" s="25">
        <v>11</v>
      </c>
      <c r="H7359" s="19" t="str">
        <f t="shared" si="130"/>
        <v>Centerville Bridge Away from Va Beach Non-Summer Saturday 11</v>
      </c>
      <c r="I7359" s="14">
        <f>+Centerville!R43</f>
        <v>433.07806080336064</v>
      </c>
    </row>
    <row r="7360" spans="1:9" x14ac:dyDescent="0.25">
      <c r="A7360" t="s">
        <v>70</v>
      </c>
      <c r="B7360" t="s">
        <v>59</v>
      </c>
      <c r="C7360" t="s">
        <v>80</v>
      </c>
      <c r="D7360" t="s">
        <v>12</v>
      </c>
      <c r="E7360" t="s">
        <v>6</v>
      </c>
      <c r="F7360" s="19">
        <v>0.5</v>
      </c>
      <c r="G7360" s="25">
        <v>12</v>
      </c>
      <c r="H7360" s="19" t="str">
        <f t="shared" si="130"/>
        <v>Centerville Bridge Away from Va Beach Non-Summer Saturday 12</v>
      </c>
      <c r="I7360" s="11">
        <f>+Centerville!R44</f>
        <v>509.43366432937404</v>
      </c>
    </row>
    <row r="7361" spans="1:9" x14ac:dyDescent="0.25">
      <c r="A7361" t="s">
        <v>70</v>
      </c>
      <c r="B7361" t="s">
        <v>59</v>
      </c>
      <c r="C7361" t="s">
        <v>80</v>
      </c>
      <c r="D7361" t="s">
        <v>12</v>
      </c>
      <c r="E7361" t="s">
        <v>6</v>
      </c>
      <c r="F7361" s="19">
        <v>0.54166666666666696</v>
      </c>
      <c r="G7361" s="25">
        <v>13</v>
      </c>
      <c r="H7361" s="19" t="str">
        <f t="shared" si="130"/>
        <v>Centerville Bridge Away from Va Beach Non-Summer Saturday 13</v>
      </c>
      <c r="I7361" s="14">
        <f>+Centerville!R45</f>
        <v>540.62935947193648</v>
      </c>
    </row>
    <row r="7362" spans="1:9" x14ac:dyDescent="0.25">
      <c r="A7362" t="s">
        <v>70</v>
      </c>
      <c r="B7362" t="s">
        <v>59</v>
      </c>
      <c r="C7362" t="s">
        <v>80</v>
      </c>
      <c r="D7362" t="s">
        <v>12</v>
      </c>
      <c r="E7362" t="s">
        <v>6</v>
      </c>
      <c r="F7362" s="19">
        <v>0.58333333333333304</v>
      </c>
      <c r="G7362" s="25">
        <v>14</v>
      </c>
      <c r="H7362" s="19" t="str">
        <f t="shared" si="130"/>
        <v>Centerville Bridge Away from Va Beach Non-Summer Saturday 14</v>
      </c>
      <c r="I7362" s="11">
        <f>+Centerville!R46</f>
        <v>503.08160166056729</v>
      </c>
    </row>
    <row r="7363" spans="1:9" x14ac:dyDescent="0.25">
      <c r="A7363" t="s">
        <v>70</v>
      </c>
      <c r="B7363" t="s">
        <v>59</v>
      </c>
      <c r="C7363" t="s">
        <v>80</v>
      </c>
      <c r="D7363" t="s">
        <v>12</v>
      </c>
      <c r="E7363" t="s">
        <v>6</v>
      </c>
      <c r="F7363" s="19">
        <v>0.625</v>
      </c>
      <c r="G7363" s="25">
        <v>15</v>
      </c>
      <c r="H7363" s="19" t="str">
        <f t="shared" si="130"/>
        <v>Centerville Bridge Away from Va Beach Non-Summer Saturday 15</v>
      </c>
      <c r="I7363" s="14">
        <f>+Centerville!R47</f>
        <v>497.59954817969378</v>
      </c>
    </row>
    <row r="7364" spans="1:9" x14ac:dyDescent="0.25">
      <c r="A7364" t="s">
        <v>70</v>
      </c>
      <c r="B7364" t="s">
        <v>59</v>
      </c>
      <c r="C7364" t="s">
        <v>80</v>
      </c>
      <c r="D7364" t="s">
        <v>12</v>
      </c>
      <c r="E7364" t="s">
        <v>6</v>
      </c>
      <c r="F7364" s="19">
        <v>0.66666666666666696</v>
      </c>
      <c r="G7364" s="25">
        <v>16</v>
      </c>
      <c r="H7364" s="19" t="str">
        <f t="shared" si="130"/>
        <v>Centerville Bridge Away from Va Beach Non-Summer Saturday 16</v>
      </c>
      <c r="I7364" s="11">
        <f>+Centerville!R48</f>
        <v>476.04466885428587</v>
      </c>
    </row>
    <row r="7365" spans="1:9" x14ac:dyDescent="0.25">
      <c r="A7365" t="s">
        <v>70</v>
      </c>
      <c r="B7365" t="s">
        <v>59</v>
      </c>
      <c r="C7365" t="s">
        <v>80</v>
      </c>
      <c r="D7365" t="s">
        <v>12</v>
      </c>
      <c r="E7365" t="s">
        <v>6</v>
      </c>
      <c r="F7365" s="19">
        <v>0.70833333333333304</v>
      </c>
      <c r="G7365" s="25">
        <v>17</v>
      </c>
      <c r="H7365" s="19" t="str">
        <f t="shared" si="130"/>
        <v>Centerville Bridge Away from Va Beach Non-Summer Saturday 17</v>
      </c>
      <c r="I7365" s="14">
        <f>+Centerville!R49</f>
        <v>411.79534030224164</v>
      </c>
    </row>
    <row r="7366" spans="1:9" x14ac:dyDescent="0.25">
      <c r="A7366" t="s">
        <v>70</v>
      </c>
      <c r="B7366" t="s">
        <v>59</v>
      </c>
      <c r="C7366" t="s">
        <v>80</v>
      </c>
      <c r="D7366" t="s">
        <v>12</v>
      </c>
      <c r="E7366" t="s">
        <v>6</v>
      </c>
      <c r="F7366" s="19">
        <v>0.75</v>
      </c>
      <c r="G7366" s="25">
        <v>18</v>
      </c>
      <c r="H7366" s="19" t="str">
        <f t="shared" si="130"/>
        <v>Centerville Bridge Away from Va Beach Non-Summer Saturday 18</v>
      </c>
      <c r="I7366" s="11">
        <f>+Centerville!R50</f>
        <v>308.10692444815965</v>
      </c>
    </row>
    <row r="7367" spans="1:9" x14ac:dyDescent="0.25">
      <c r="A7367" t="s">
        <v>70</v>
      </c>
      <c r="B7367" t="s">
        <v>59</v>
      </c>
      <c r="C7367" t="s">
        <v>80</v>
      </c>
      <c r="D7367" t="s">
        <v>12</v>
      </c>
      <c r="E7367" t="s">
        <v>6</v>
      </c>
      <c r="F7367" s="19">
        <v>0.79166666666666696</v>
      </c>
      <c r="G7367" s="25">
        <v>19</v>
      </c>
      <c r="H7367" s="19" t="str">
        <f t="shared" si="130"/>
        <v>Centerville Bridge Away from Va Beach Non-Summer Saturday 19</v>
      </c>
      <c r="I7367" s="14">
        <f>+Centerville!R51</f>
        <v>279.64470486429508</v>
      </c>
    </row>
    <row r="7368" spans="1:9" x14ac:dyDescent="0.25">
      <c r="A7368" t="s">
        <v>70</v>
      </c>
      <c r="B7368" t="s">
        <v>59</v>
      </c>
      <c r="C7368" t="s">
        <v>80</v>
      </c>
      <c r="D7368" t="s">
        <v>12</v>
      </c>
      <c r="E7368" t="s">
        <v>6</v>
      </c>
      <c r="F7368" s="19">
        <v>0.83333333333333304</v>
      </c>
      <c r="G7368" s="25">
        <v>20</v>
      </c>
      <c r="H7368" s="19" t="str">
        <f t="shared" si="130"/>
        <v>Centerville Bridge Away from Va Beach Non-Summer Saturday 20</v>
      </c>
      <c r="I7368" s="11">
        <f>+Centerville!R52</f>
        <v>262.54254227241626</v>
      </c>
    </row>
    <row r="7369" spans="1:9" x14ac:dyDescent="0.25">
      <c r="A7369" t="s">
        <v>70</v>
      </c>
      <c r="B7369" t="s">
        <v>59</v>
      </c>
      <c r="C7369" t="s">
        <v>80</v>
      </c>
      <c r="D7369" t="s">
        <v>12</v>
      </c>
      <c r="E7369" t="s">
        <v>6</v>
      </c>
      <c r="F7369" s="19">
        <v>0.875</v>
      </c>
      <c r="G7369" s="25">
        <v>21</v>
      </c>
      <c r="H7369" s="19" t="str">
        <f t="shared" si="130"/>
        <v>Centerville Bridge Away from Va Beach Non-Summer Saturday 21</v>
      </c>
      <c r="I7369" s="14">
        <f>+Centerville!R53</f>
        <v>226.42579308927239</v>
      </c>
    </row>
    <row r="7370" spans="1:9" x14ac:dyDescent="0.25">
      <c r="A7370" t="s">
        <v>70</v>
      </c>
      <c r="B7370" t="s">
        <v>59</v>
      </c>
      <c r="C7370" t="s">
        <v>80</v>
      </c>
      <c r="D7370" t="s">
        <v>12</v>
      </c>
      <c r="E7370" t="s">
        <v>6</v>
      </c>
      <c r="F7370" s="19">
        <v>0.91666666666666696</v>
      </c>
      <c r="G7370" s="25">
        <v>22</v>
      </c>
      <c r="H7370" s="19" t="str">
        <f t="shared" si="130"/>
        <v>Centerville Bridge Away from Va Beach Non-Summer Saturday 22</v>
      </c>
      <c r="I7370" s="11">
        <f>+Centerville!R54</f>
        <v>163.42030655735141</v>
      </c>
    </row>
    <row r="7371" spans="1:9" ht="15.75" thickBot="1" x14ac:dyDescent="0.3">
      <c r="A7371" t="s">
        <v>70</v>
      </c>
      <c r="B7371" t="s">
        <v>59</v>
      </c>
      <c r="C7371" t="s">
        <v>80</v>
      </c>
      <c r="D7371" t="s">
        <v>12</v>
      </c>
      <c r="E7371" t="s">
        <v>6</v>
      </c>
      <c r="F7371" s="19">
        <v>0.95833333333333304</v>
      </c>
      <c r="G7371" s="25">
        <v>23</v>
      </c>
      <c r="H7371" s="19" t="str">
        <f t="shared" si="130"/>
        <v>Centerville Bridge Away from Va Beach Non-Summer Saturday 23</v>
      </c>
      <c r="I7371" s="16">
        <f>+Centerville!R55</f>
        <v>81.925437324449675</v>
      </c>
    </row>
    <row r="7372" spans="1:9" x14ac:dyDescent="0.25">
      <c r="A7372" t="s">
        <v>70</v>
      </c>
      <c r="B7372" t="s">
        <v>59</v>
      </c>
      <c r="C7372" t="s">
        <v>80</v>
      </c>
      <c r="D7372" t="s">
        <v>12</v>
      </c>
      <c r="E7372" t="s">
        <v>7</v>
      </c>
      <c r="F7372" s="19">
        <v>0</v>
      </c>
      <c r="G7372" s="25">
        <v>0</v>
      </c>
      <c r="H7372" s="19" t="str">
        <f t="shared" si="130"/>
        <v>Centerville Bridge Away from Va Beach Non-Summer Sunday 0</v>
      </c>
      <c r="I7372" s="13">
        <f>+Centerville!S32</f>
        <v>74.585362109431358</v>
      </c>
    </row>
    <row r="7373" spans="1:9" x14ac:dyDescent="0.25">
      <c r="A7373" t="s">
        <v>70</v>
      </c>
      <c r="B7373" t="s">
        <v>59</v>
      </c>
      <c r="C7373" t="s">
        <v>80</v>
      </c>
      <c r="D7373" t="s">
        <v>12</v>
      </c>
      <c r="E7373" t="s">
        <v>7</v>
      </c>
      <c r="F7373" s="19">
        <v>4.1666666666666664E-2</v>
      </c>
      <c r="G7373" s="25">
        <v>1</v>
      </c>
      <c r="H7373" s="19" t="str">
        <f t="shared" si="130"/>
        <v>Centerville Bridge Away from Va Beach Non-Summer Sunday 1</v>
      </c>
      <c r="I7373" s="15">
        <f>+Centerville!S33</f>
        <v>53.60154413350682</v>
      </c>
    </row>
    <row r="7374" spans="1:9" x14ac:dyDescent="0.25">
      <c r="A7374" t="s">
        <v>70</v>
      </c>
      <c r="B7374" t="s">
        <v>59</v>
      </c>
      <c r="C7374" t="s">
        <v>80</v>
      </c>
      <c r="D7374" t="s">
        <v>12</v>
      </c>
      <c r="E7374" t="s">
        <v>7</v>
      </c>
      <c r="F7374" s="19">
        <v>8.3333333333333329E-2</v>
      </c>
      <c r="G7374" s="25">
        <v>2</v>
      </c>
      <c r="H7374" s="19" t="str">
        <f t="shared" si="130"/>
        <v>Centerville Bridge Away from Va Beach Non-Summer Sunday 2</v>
      </c>
      <c r="I7374" s="13">
        <f>+Centerville!S34</f>
        <v>20.735838295875638</v>
      </c>
    </row>
    <row r="7375" spans="1:9" x14ac:dyDescent="0.25">
      <c r="A7375" t="s">
        <v>70</v>
      </c>
      <c r="B7375" t="s">
        <v>59</v>
      </c>
      <c r="C7375" t="s">
        <v>80</v>
      </c>
      <c r="D7375" t="s">
        <v>12</v>
      </c>
      <c r="E7375" t="s">
        <v>7</v>
      </c>
      <c r="F7375" s="19">
        <v>0.125</v>
      </c>
      <c r="G7375" s="25">
        <v>3</v>
      </c>
      <c r="H7375" s="19" t="str">
        <f t="shared" si="130"/>
        <v>Centerville Bridge Away from Va Beach Non-Summer Sunday 3</v>
      </c>
      <c r="I7375" s="15">
        <f>+Centerville!S35</f>
        <v>24.846386624736716</v>
      </c>
    </row>
    <row r="7376" spans="1:9" x14ac:dyDescent="0.25">
      <c r="A7376" t="s">
        <v>70</v>
      </c>
      <c r="B7376" t="s">
        <v>59</v>
      </c>
      <c r="C7376" t="s">
        <v>80</v>
      </c>
      <c r="D7376" t="s">
        <v>12</v>
      </c>
      <c r="E7376" t="s">
        <v>7</v>
      </c>
      <c r="F7376" s="19">
        <v>0.16666666666666699</v>
      </c>
      <c r="G7376" s="25">
        <v>4</v>
      </c>
      <c r="H7376" s="19" t="str">
        <f t="shared" si="130"/>
        <v>Centerville Bridge Away from Va Beach Non-Summer Sunday 4</v>
      </c>
      <c r="I7376" s="13">
        <f>+Centerville!S36</f>
        <v>16.726487478656548</v>
      </c>
    </row>
    <row r="7377" spans="1:9" x14ac:dyDescent="0.25">
      <c r="A7377" t="s">
        <v>70</v>
      </c>
      <c r="B7377" t="s">
        <v>59</v>
      </c>
      <c r="C7377" t="s">
        <v>80</v>
      </c>
      <c r="D7377" t="s">
        <v>12</v>
      </c>
      <c r="E7377" t="s">
        <v>7</v>
      </c>
      <c r="F7377" s="19">
        <v>0.20833333333333301</v>
      </c>
      <c r="G7377" s="25">
        <v>5</v>
      </c>
      <c r="H7377" s="19" t="str">
        <f t="shared" si="130"/>
        <v>Centerville Bridge Away from Va Beach Non-Summer Sunday 5</v>
      </c>
      <c r="I7377" s="15">
        <f>+Centerville!S37</f>
        <v>17.840238084454121</v>
      </c>
    </row>
    <row r="7378" spans="1:9" x14ac:dyDescent="0.25">
      <c r="A7378" t="s">
        <v>70</v>
      </c>
      <c r="B7378" t="s">
        <v>59</v>
      </c>
      <c r="C7378" t="s">
        <v>80</v>
      </c>
      <c r="D7378" t="s">
        <v>12</v>
      </c>
      <c r="E7378" t="s">
        <v>7</v>
      </c>
      <c r="F7378" s="19">
        <v>0.25</v>
      </c>
      <c r="G7378" s="25">
        <v>6</v>
      </c>
      <c r="H7378" s="19" t="str">
        <f t="shared" si="130"/>
        <v>Centerville Bridge Away from Va Beach Non-Summer Sunday 6</v>
      </c>
      <c r="I7378" s="13">
        <f>+Centerville!S38</f>
        <v>28.770379831959257</v>
      </c>
    </row>
    <row r="7379" spans="1:9" x14ac:dyDescent="0.25">
      <c r="A7379" t="s">
        <v>70</v>
      </c>
      <c r="B7379" t="s">
        <v>59</v>
      </c>
      <c r="C7379" t="s">
        <v>80</v>
      </c>
      <c r="D7379" t="s">
        <v>12</v>
      </c>
      <c r="E7379" t="s">
        <v>7</v>
      </c>
      <c r="F7379" s="19">
        <v>0.29166666666666702</v>
      </c>
      <c r="G7379" s="25">
        <v>7</v>
      </c>
      <c r="H7379" s="19" t="str">
        <f t="shared" si="130"/>
        <v>Centerville Bridge Away from Va Beach Non-Summer Sunday 7</v>
      </c>
      <c r="I7379" s="15">
        <f>+Centerville!S39</f>
        <v>52.429620936563751</v>
      </c>
    </row>
    <row r="7380" spans="1:9" x14ac:dyDescent="0.25">
      <c r="A7380" t="s">
        <v>70</v>
      </c>
      <c r="B7380" t="s">
        <v>59</v>
      </c>
      <c r="C7380" t="s">
        <v>80</v>
      </c>
      <c r="D7380" t="s">
        <v>12</v>
      </c>
      <c r="E7380" t="s">
        <v>7</v>
      </c>
      <c r="F7380" s="19">
        <v>0.33333333333333298</v>
      </c>
      <c r="G7380" s="25">
        <v>8</v>
      </c>
      <c r="H7380" s="19" t="str">
        <f t="shared" si="130"/>
        <v>Centerville Bridge Away from Va Beach Non-Summer Sunday 8</v>
      </c>
      <c r="I7380" s="13">
        <f>+Centerville!S40</f>
        <v>82.843671100949919</v>
      </c>
    </row>
    <row r="7381" spans="1:9" x14ac:dyDescent="0.25">
      <c r="A7381" t="s">
        <v>70</v>
      </c>
      <c r="B7381" t="s">
        <v>59</v>
      </c>
      <c r="C7381" t="s">
        <v>80</v>
      </c>
      <c r="D7381" t="s">
        <v>12</v>
      </c>
      <c r="E7381" t="s">
        <v>7</v>
      </c>
      <c r="F7381" s="19">
        <v>0.375</v>
      </c>
      <c r="G7381" s="25">
        <v>9</v>
      </c>
      <c r="H7381" s="19" t="str">
        <f t="shared" ref="H7381:H7395" si="131">+CONCATENATE(A7381," ",C7381," ",D7381," ",E7381," ",G7381)</f>
        <v>Centerville Bridge Away from Va Beach Non-Summer Sunday 9</v>
      </c>
      <c r="I7381" s="15">
        <f>+Centerville!S41</f>
        <v>167.07830206945548</v>
      </c>
    </row>
    <row r="7382" spans="1:9" x14ac:dyDescent="0.25">
      <c r="A7382" t="s">
        <v>70</v>
      </c>
      <c r="B7382" t="s">
        <v>59</v>
      </c>
      <c r="C7382" t="s">
        <v>80</v>
      </c>
      <c r="D7382" t="s">
        <v>12</v>
      </c>
      <c r="E7382" t="s">
        <v>7</v>
      </c>
      <c r="F7382" s="19">
        <v>0.41666666666666702</v>
      </c>
      <c r="G7382" s="25">
        <v>10</v>
      </c>
      <c r="H7382" s="19" t="str">
        <f t="shared" si="131"/>
        <v>Centerville Bridge Away from Va Beach Non-Summer Sunday 10</v>
      </c>
      <c r="I7382" s="13">
        <f>+Centerville!S42</f>
        <v>365.03759245408452</v>
      </c>
    </row>
    <row r="7383" spans="1:9" x14ac:dyDescent="0.25">
      <c r="A7383" t="s">
        <v>70</v>
      </c>
      <c r="B7383" t="s">
        <v>59</v>
      </c>
      <c r="C7383" t="s">
        <v>80</v>
      </c>
      <c r="D7383" t="s">
        <v>12</v>
      </c>
      <c r="E7383" t="s">
        <v>7</v>
      </c>
      <c r="F7383" s="19">
        <v>0.45833333333333298</v>
      </c>
      <c r="G7383" s="25">
        <v>11</v>
      </c>
      <c r="H7383" s="19" t="str">
        <f t="shared" si="131"/>
        <v>Centerville Bridge Away from Va Beach Non-Summer Sunday 11</v>
      </c>
      <c r="I7383" s="15">
        <f>+Centerville!S43</f>
        <v>415.36360752816495</v>
      </c>
    </row>
    <row r="7384" spans="1:9" x14ac:dyDescent="0.25">
      <c r="A7384" t="s">
        <v>70</v>
      </c>
      <c r="B7384" t="s">
        <v>59</v>
      </c>
      <c r="C7384" t="s">
        <v>80</v>
      </c>
      <c r="D7384" t="s">
        <v>12</v>
      </c>
      <c r="E7384" t="s">
        <v>7</v>
      </c>
      <c r="F7384" s="19">
        <v>0.5</v>
      </c>
      <c r="G7384" s="25">
        <v>12</v>
      </c>
      <c r="H7384" s="19" t="str">
        <f t="shared" si="131"/>
        <v>Centerville Bridge Away from Va Beach Non-Summer Sunday 12</v>
      </c>
      <c r="I7384" s="13">
        <f>+Centerville!S44</f>
        <v>468.62280331313838</v>
      </c>
    </row>
    <row r="7385" spans="1:9" x14ac:dyDescent="0.25">
      <c r="A7385" t="s">
        <v>70</v>
      </c>
      <c r="B7385" t="s">
        <v>59</v>
      </c>
      <c r="C7385" t="s">
        <v>80</v>
      </c>
      <c r="D7385" t="s">
        <v>12</v>
      </c>
      <c r="E7385" t="s">
        <v>7</v>
      </c>
      <c r="F7385" s="19">
        <v>0.54166666666666696</v>
      </c>
      <c r="G7385" s="25">
        <v>13</v>
      </c>
      <c r="H7385" s="19" t="str">
        <f t="shared" si="131"/>
        <v>Centerville Bridge Away from Va Beach Non-Summer Sunday 13</v>
      </c>
      <c r="I7385" s="15">
        <f>+Centerville!S45</f>
        <v>526.33509878712607</v>
      </c>
    </row>
    <row r="7386" spans="1:9" x14ac:dyDescent="0.25">
      <c r="A7386" t="s">
        <v>70</v>
      </c>
      <c r="B7386" t="s">
        <v>59</v>
      </c>
      <c r="C7386" t="s">
        <v>80</v>
      </c>
      <c r="D7386" t="s">
        <v>12</v>
      </c>
      <c r="E7386" t="s">
        <v>7</v>
      </c>
      <c r="F7386" s="19">
        <v>0.58333333333333304</v>
      </c>
      <c r="G7386" s="25">
        <v>14</v>
      </c>
      <c r="H7386" s="19" t="str">
        <f t="shared" si="131"/>
        <v>Centerville Bridge Away from Va Beach Non-Summer Sunday 14</v>
      </c>
      <c r="I7386" s="13">
        <f>+Centerville!S46</f>
        <v>446.23287838063794</v>
      </c>
    </row>
    <row r="7387" spans="1:9" x14ac:dyDescent="0.25">
      <c r="A7387" t="s">
        <v>70</v>
      </c>
      <c r="B7387" t="s">
        <v>59</v>
      </c>
      <c r="C7387" t="s">
        <v>80</v>
      </c>
      <c r="D7387" t="s">
        <v>12</v>
      </c>
      <c r="E7387" t="s">
        <v>7</v>
      </c>
      <c r="F7387" s="19">
        <v>0.625</v>
      </c>
      <c r="G7387" s="25">
        <v>15</v>
      </c>
      <c r="H7387" s="19" t="str">
        <f t="shared" si="131"/>
        <v>Centerville Bridge Away from Va Beach Non-Summer Sunday 15</v>
      </c>
      <c r="I7387" s="15">
        <f>+Centerville!S47</f>
        <v>426.50139710300994</v>
      </c>
    </row>
    <row r="7388" spans="1:9" x14ac:dyDescent="0.25">
      <c r="A7388" t="s">
        <v>70</v>
      </c>
      <c r="B7388" t="s">
        <v>59</v>
      </c>
      <c r="C7388" t="s">
        <v>80</v>
      </c>
      <c r="D7388" t="s">
        <v>12</v>
      </c>
      <c r="E7388" t="s">
        <v>7</v>
      </c>
      <c r="F7388" s="19">
        <v>0.66666666666666696</v>
      </c>
      <c r="G7388" s="25">
        <v>16</v>
      </c>
      <c r="H7388" s="19" t="str">
        <f t="shared" si="131"/>
        <v>Centerville Bridge Away from Va Beach Non-Summer Sunday 16</v>
      </c>
      <c r="I7388" s="13">
        <f>+Centerville!S48</f>
        <v>388.58508788324616</v>
      </c>
    </row>
    <row r="7389" spans="1:9" x14ac:dyDescent="0.25">
      <c r="A7389" t="s">
        <v>70</v>
      </c>
      <c r="B7389" t="s">
        <v>59</v>
      </c>
      <c r="C7389" t="s">
        <v>80</v>
      </c>
      <c r="D7389" t="s">
        <v>12</v>
      </c>
      <c r="E7389" t="s">
        <v>7</v>
      </c>
      <c r="F7389" s="19">
        <v>0.70833333333333304</v>
      </c>
      <c r="G7389" s="25">
        <v>17</v>
      </c>
      <c r="H7389" s="19" t="str">
        <f t="shared" si="131"/>
        <v>Centerville Bridge Away from Va Beach Non-Summer Sunday 17</v>
      </c>
      <c r="I7389" s="15">
        <f>+Centerville!S49</f>
        <v>333.24067625861863</v>
      </c>
    </row>
    <row r="7390" spans="1:9" x14ac:dyDescent="0.25">
      <c r="A7390" t="s">
        <v>70</v>
      </c>
      <c r="B7390" t="s">
        <v>59</v>
      </c>
      <c r="C7390" t="s">
        <v>80</v>
      </c>
      <c r="D7390" t="s">
        <v>12</v>
      </c>
      <c r="E7390" t="s">
        <v>7</v>
      </c>
      <c r="F7390" s="19">
        <v>0.75</v>
      </c>
      <c r="G7390" s="25">
        <v>18</v>
      </c>
      <c r="H7390" s="19" t="str">
        <f t="shared" si="131"/>
        <v>Centerville Bridge Away from Va Beach Non-Summer Sunday 18</v>
      </c>
      <c r="I7390" s="13">
        <f>+Centerville!S50</f>
        <v>247.6380228459995</v>
      </c>
    </row>
    <row r="7391" spans="1:9" x14ac:dyDescent="0.25">
      <c r="A7391" t="s">
        <v>70</v>
      </c>
      <c r="B7391" t="s">
        <v>59</v>
      </c>
      <c r="C7391" t="s">
        <v>80</v>
      </c>
      <c r="D7391" t="s">
        <v>12</v>
      </c>
      <c r="E7391" t="s">
        <v>7</v>
      </c>
      <c r="F7391" s="19">
        <v>0.79166666666666696</v>
      </c>
      <c r="G7391" s="25">
        <v>19</v>
      </c>
      <c r="H7391" s="19" t="str">
        <f t="shared" si="131"/>
        <v>Centerville Bridge Away from Va Beach Non-Summer Sunday 19</v>
      </c>
      <c r="I7391" s="15">
        <f>+Centerville!S51</f>
        <v>217.2869704449468</v>
      </c>
    </row>
    <row r="7392" spans="1:9" x14ac:dyDescent="0.25">
      <c r="A7392" t="s">
        <v>70</v>
      </c>
      <c r="B7392" t="s">
        <v>59</v>
      </c>
      <c r="C7392" t="s">
        <v>80</v>
      </c>
      <c r="D7392" t="s">
        <v>12</v>
      </c>
      <c r="E7392" t="s">
        <v>7</v>
      </c>
      <c r="F7392" s="19">
        <v>0.83333333333333304</v>
      </c>
      <c r="G7392" s="25">
        <v>20</v>
      </c>
      <c r="H7392" s="19" t="str">
        <f t="shared" si="131"/>
        <v>Centerville Bridge Away from Va Beach Non-Summer Sunday 20</v>
      </c>
      <c r="I7392" s="13">
        <f>+Centerville!S52</f>
        <v>223.21100207927503</v>
      </c>
    </row>
    <row r="7393" spans="1:9" x14ac:dyDescent="0.25">
      <c r="A7393" t="s">
        <v>70</v>
      </c>
      <c r="B7393" t="s">
        <v>59</v>
      </c>
      <c r="C7393" t="s">
        <v>80</v>
      </c>
      <c r="D7393" t="s">
        <v>12</v>
      </c>
      <c r="E7393" t="s">
        <v>7</v>
      </c>
      <c r="F7393" s="19">
        <v>0.875</v>
      </c>
      <c r="G7393" s="25">
        <v>21</v>
      </c>
      <c r="H7393" s="19" t="str">
        <f t="shared" si="131"/>
        <v>Centerville Bridge Away from Va Beach Non-Summer Sunday 21</v>
      </c>
      <c r="I7393" s="15">
        <f>+Centerville!S53</f>
        <v>141.9818083114852</v>
      </c>
    </row>
    <row r="7394" spans="1:9" x14ac:dyDescent="0.25">
      <c r="A7394" t="s">
        <v>70</v>
      </c>
      <c r="B7394" t="s">
        <v>59</v>
      </c>
      <c r="C7394" t="s">
        <v>80</v>
      </c>
      <c r="D7394" t="s">
        <v>12</v>
      </c>
      <c r="E7394" t="s">
        <v>7</v>
      </c>
      <c r="F7394" s="19">
        <v>0.91666666666666696</v>
      </c>
      <c r="G7394" s="25">
        <v>22</v>
      </c>
      <c r="H7394" s="19" t="str">
        <f t="shared" si="131"/>
        <v>Centerville Bridge Away from Va Beach Non-Summer Sunday 22</v>
      </c>
      <c r="I7394" s="13">
        <f>+Centerville!S54</f>
        <v>86.613828491746872</v>
      </c>
    </row>
    <row r="7395" spans="1:9" ht="15.75" thickBot="1" x14ac:dyDescent="0.3">
      <c r="A7395" s="29" t="s">
        <v>70</v>
      </c>
      <c r="B7395" s="29" t="s">
        <v>59</v>
      </c>
      <c r="C7395" s="29" t="s">
        <v>80</v>
      </c>
      <c r="D7395" s="29" t="s">
        <v>12</v>
      </c>
      <c r="E7395" s="29" t="s">
        <v>7</v>
      </c>
      <c r="F7395" s="30">
        <v>0.95833333333333304</v>
      </c>
      <c r="G7395" s="31">
        <v>23</v>
      </c>
      <c r="H7395" s="30" t="str">
        <f t="shared" si="131"/>
        <v>Centerville Bridge Away from Va Beach Non-Summer Sunday 23</v>
      </c>
      <c r="I7395" s="17">
        <f>+Centerville!S55</f>
        <v>53.289602764818909</v>
      </c>
    </row>
    <row r="7396" spans="1:9" x14ac:dyDescent="0.25">
      <c r="A7396" t="s">
        <v>52</v>
      </c>
      <c r="B7396" t="s">
        <v>56</v>
      </c>
      <c r="C7396" t="s">
        <v>80</v>
      </c>
      <c r="D7396" t="s">
        <v>11</v>
      </c>
      <c r="E7396" t="s">
        <v>1</v>
      </c>
      <c r="F7396" s="19">
        <v>0</v>
      </c>
      <c r="G7396" s="25">
        <v>0</v>
      </c>
      <c r="H7396" s="19" t="str">
        <f>+CONCATENATE(A7396," ",C7396," ",D7396," ",E7396," ",G7396)</f>
        <v>Hazelwood Bridge Away from Va Beach Summer Monday 0</v>
      </c>
      <c r="I7396" s="11">
        <f>+Hazelwood!C7</f>
        <v>38.423224606438531</v>
      </c>
    </row>
    <row r="7397" spans="1:9" x14ac:dyDescent="0.25">
      <c r="A7397" t="s">
        <v>52</v>
      </c>
      <c r="B7397" t="s">
        <v>56</v>
      </c>
      <c r="C7397" t="s">
        <v>80</v>
      </c>
      <c r="D7397" t="s">
        <v>11</v>
      </c>
      <c r="E7397" t="s">
        <v>1</v>
      </c>
      <c r="F7397" s="19">
        <v>4.1666666666666664E-2</v>
      </c>
      <c r="G7397" s="25">
        <v>1</v>
      </c>
      <c r="H7397" s="19" t="str">
        <f t="shared" ref="H7397:H7460" si="132">+CONCATENATE(A7397," ",C7397," ",D7397," ",E7397," ",G7397)</f>
        <v>Hazelwood Bridge Away from Va Beach Summer Monday 1</v>
      </c>
      <c r="I7397" s="14">
        <f>+Hazelwood!C8</f>
        <v>20.75808967098197</v>
      </c>
    </row>
    <row r="7398" spans="1:9" x14ac:dyDescent="0.25">
      <c r="A7398" t="s">
        <v>52</v>
      </c>
      <c r="B7398" t="s">
        <v>56</v>
      </c>
      <c r="C7398" t="s">
        <v>80</v>
      </c>
      <c r="D7398" t="s">
        <v>11</v>
      </c>
      <c r="E7398" t="s">
        <v>1</v>
      </c>
      <c r="F7398" s="19">
        <v>8.3333333333333329E-2</v>
      </c>
      <c r="G7398" s="25">
        <v>2</v>
      </c>
      <c r="H7398" s="19" t="str">
        <f t="shared" si="132"/>
        <v>Hazelwood Bridge Away from Va Beach Summer Monday 2</v>
      </c>
      <c r="I7398" s="11">
        <f>+Hazelwood!C9</f>
        <v>14.043065133161958</v>
      </c>
    </row>
    <row r="7399" spans="1:9" x14ac:dyDescent="0.25">
      <c r="A7399" t="s">
        <v>52</v>
      </c>
      <c r="B7399" t="s">
        <v>56</v>
      </c>
      <c r="C7399" t="s">
        <v>80</v>
      </c>
      <c r="D7399" t="s">
        <v>11</v>
      </c>
      <c r="E7399" t="s">
        <v>1</v>
      </c>
      <c r="F7399" s="19">
        <v>0.125</v>
      </c>
      <c r="G7399" s="25">
        <v>3</v>
      </c>
      <c r="H7399" s="19" t="str">
        <f t="shared" si="132"/>
        <v>Hazelwood Bridge Away from Va Beach Summer Monday 3</v>
      </c>
      <c r="I7399" s="14">
        <f>+Hazelwood!C10</f>
        <v>16.209706065150755</v>
      </c>
    </row>
    <row r="7400" spans="1:9" x14ac:dyDescent="0.25">
      <c r="A7400" t="s">
        <v>52</v>
      </c>
      <c r="B7400" t="s">
        <v>56</v>
      </c>
      <c r="C7400" t="s">
        <v>80</v>
      </c>
      <c r="D7400" t="s">
        <v>11</v>
      </c>
      <c r="E7400" t="s">
        <v>1</v>
      </c>
      <c r="F7400" s="19">
        <v>0.16666666666666699</v>
      </c>
      <c r="G7400" s="25">
        <v>4</v>
      </c>
      <c r="H7400" s="19" t="str">
        <f t="shared" si="132"/>
        <v>Hazelwood Bridge Away from Va Beach Summer Monday 4</v>
      </c>
      <c r="I7400" s="11">
        <f>+Hazelwood!C11</f>
        <v>61.663158597863834</v>
      </c>
    </row>
    <row r="7401" spans="1:9" x14ac:dyDescent="0.25">
      <c r="A7401" t="s">
        <v>52</v>
      </c>
      <c r="B7401" t="s">
        <v>56</v>
      </c>
      <c r="C7401" t="s">
        <v>80</v>
      </c>
      <c r="D7401" t="s">
        <v>11</v>
      </c>
      <c r="E7401" t="s">
        <v>1</v>
      </c>
      <c r="F7401" s="19">
        <v>0.20833333333333301</v>
      </c>
      <c r="G7401" s="25">
        <v>5</v>
      </c>
      <c r="H7401" s="19" t="str">
        <f t="shared" si="132"/>
        <v>Hazelwood Bridge Away from Va Beach Summer Monday 5</v>
      </c>
      <c r="I7401" s="14">
        <f>+Hazelwood!C12</f>
        <v>212.39383796531871</v>
      </c>
    </row>
    <row r="7402" spans="1:9" x14ac:dyDescent="0.25">
      <c r="A7402" t="s">
        <v>52</v>
      </c>
      <c r="B7402" t="s">
        <v>56</v>
      </c>
      <c r="C7402" t="s">
        <v>80</v>
      </c>
      <c r="D7402" t="s">
        <v>11</v>
      </c>
      <c r="E7402" t="s">
        <v>1</v>
      </c>
      <c r="F7402" s="19">
        <v>0.25</v>
      </c>
      <c r="G7402" s="25">
        <v>6</v>
      </c>
      <c r="H7402" s="19" t="str">
        <f t="shared" si="132"/>
        <v>Hazelwood Bridge Away from Va Beach Summer Monday 6</v>
      </c>
      <c r="I7402" s="11">
        <f>+Hazelwood!C13</f>
        <v>332.79531777394988</v>
      </c>
    </row>
    <row r="7403" spans="1:9" x14ac:dyDescent="0.25">
      <c r="A7403" t="s">
        <v>52</v>
      </c>
      <c r="B7403" t="s">
        <v>56</v>
      </c>
      <c r="C7403" t="s">
        <v>80</v>
      </c>
      <c r="D7403" t="s">
        <v>11</v>
      </c>
      <c r="E7403" t="s">
        <v>1</v>
      </c>
      <c r="F7403" s="19">
        <v>0.29166666666666702</v>
      </c>
      <c r="G7403" s="25">
        <v>7</v>
      </c>
      <c r="H7403" s="19" t="str">
        <f t="shared" si="132"/>
        <v>Hazelwood Bridge Away from Va Beach Summer Monday 7</v>
      </c>
      <c r="I7403" s="14">
        <f>+Hazelwood!C14</f>
        <v>375.44795888598463</v>
      </c>
    </row>
    <row r="7404" spans="1:9" x14ac:dyDescent="0.25">
      <c r="A7404" t="s">
        <v>52</v>
      </c>
      <c r="B7404" t="s">
        <v>56</v>
      </c>
      <c r="C7404" t="s">
        <v>80</v>
      </c>
      <c r="D7404" t="s">
        <v>11</v>
      </c>
      <c r="E7404" t="s">
        <v>1</v>
      </c>
      <c r="F7404" s="19">
        <v>0.33333333333333298</v>
      </c>
      <c r="G7404" s="25">
        <v>8</v>
      </c>
      <c r="H7404" s="19" t="str">
        <f t="shared" si="132"/>
        <v>Hazelwood Bridge Away from Va Beach Summer Monday 8</v>
      </c>
      <c r="I7404" s="11">
        <f>+Hazelwood!C15</f>
        <v>372.26748407461696</v>
      </c>
    </row>
    <row r="7405" spans="1:9" x14ac:dyDescent="0.25">
      <c r="A7405" t="s">
        <v>52</v>
      </c>
      <c r="B7405" t="s">
        <v>56</v>
      </c>
      <c r="C7405" t="s">
        <v>80</v>
      </c>
      <c r="D7405" t="s">
        <v>11</v>
      </c>
      <c r="E7405" t="s">
        <v>1</v>
      </c>
      <c r="F7405" s="19">
        <v>0.375</v>
      </c>
      <c r="G7405" s="25">
        <v>9</v>
      </c>
      <c r="H7405" s="19" t="str">
        <f t="shared" si="132"/>
        <v>Hazelwood Bridge Away from Va Beach Summer Monday 9</v>
      </c>
      <c r="I7405" s="14">
        <f>+Hazelwood!C16</f>
        <v>364.08806167823064</v>
      </c>
    </row>
    <row r="7406" spans="1:9" x14ac:dyDescent="0.25">
      <c r="A7406" t="s">
        <v>52</v>
      </c>
      <c r="B7406" t="s">
        <v>56</v>
      </c>
      <c r="C7406" t="s">
        <v>80</v>
      </c>
      <c r="D7406" t="s">
        <v>11</v>
      </c>
      <c r="E7406" t="s">
        <v>1</v>
      </c>
      <c r="F7406" s="19">
        <v>0.41666666666666702</v>
      </c>
      <c r="G7406" s="25">
        <v>10</v>
      </c>
      <c r="H7406" s="19" t="str">
        <f t="shared" si="132"/>
        <v>Hazelwood Bridge Away from Va Beach Summer Monday 10</v>
      </c>
      <c r="I7406" s="11">
        <f>+Hazelwood!C17</f>
        <v>384.92549238820163</v>
      </c>
    </row>
    <row r="7407" spans="1:9" x14ac:dyDescent="0.25">
      <c r="A7407" t="s">
        <v>52</v>
      </c>
      <c r="B7407" t="s">
        <v>56</v>
      </c>
      <c r="C7407" t="s">
        <v>80</v>
      </c>
      <c r="D7407" t="s">
        <v>11</v>
      </c>
      <c r="E7407" t="s">
        <v>1</v>
      </c>
      <c r="F7407" s="19">
        <v>0.45833333333333298</v>
      </c>
      <c r="G7407" s="25">
        <v>11</v>
      </c>
      <c r="H7407" s="19" t="str">
        <f t="shared" si="132"/>
        <v>Hazelwood Bridge Away from Va Beach Summer Monday 11</v>
      </c>
      <c r="I7407" s="14">
        <f>+Hazelwood!C18</f>
        <v>408.13746890904463</v>
      </c>
    </row>
    <row r="7408" spans="1:9" x14ac:dyDescent="0.25">
      <c r="A7408" t="s">
        <v>52</v>
      </c>
      <c r="B7408" t="s">
        <v>56</v>
      </c>
      <c r="C7408" t="s">
        <v>80</v>
      </c>
      <c r="D7408" t="s">
        <v>11</v>
      </c>
      <c r="E7408" t="s">
        <v>1</v>
      </c>
      <c r="F7408" s="19">
        <v>0.5</v>
      </c>
      <c r="G7408" s="25">
        <v>12</v>
      </c>
      <c r="H7408" s="19" t="str">
        <f t="shared" si="132"/>
        <v>Hazelwood Bridge Away from Va Beach Summer Monday 12</v>
      </c>
      <c r="I7408" s="11">
        <f>+Hazelwood!C19</f>
        <v>484.23872781025449</v>
      </c>
    </row>
    <row r="7409" spans="1:9" x14ac:dyDescent="0.25">
      <c r="A7409" t="s">
        <v>52</v>
      </c>
      <c r="B7409" t="s">
        <v>56</v>
      </c>
      <c r="C7409" t="s">
        <v>80</v>
      </c>
      <c r="D7409" t="s">
        <v>11</v>
      </c>
      <c r="E7409" t="s">
        <v>1</v>
      </c>
      <c r="F7409" s="19">
        <v>0.54166666666666696</v>
      </c>
      <c r="G7409" s="25">
        <v>13</v>
      </c>
      <c r="H7409" s="19" t="str">
        <f t="shared" si="132"/>
        <v>Hazelwood Bridge Away from Va Beach Summer Monday 13</v>
      </c>
      <c r="I7409" s="14">
        <f>+Hazelwood!C20</f>
        <v>492.88886180352182</v>
      </c>
    </row>
    <row r="7410" spans="1:9" x14ac:dyDescent="0.25">
      <c r="A7410" t="s">
        <v>52</v>
      </c>
      <c r="B7410" t="s">
        <v>56</v>
      </c>
      <c r="C7410" t="s">
        <v>80</v>
      </c>
      <c r="D7410" t="s">
        <v>11</v>
      </c>
      <c r="E7410" t="s">
        <v>1</v>
      </c>
      <c r="F7410" s="19">
        <v>0.58333333333333304</v>
      </c>
      <c r="G7410" s="25">
        <v>14</v>
      </c>
      <c r="H7410" s="19" t="str">
        <f t="shared" si="132"/>
        <v>Hazelwood Bridge Away from Va Beach Summer Monday 14</v>
      </c>
      <c r="I7410" s="11">
        <f>+Hazelwood!C21</f>
        <v>591.45940663441547</v>
      </c>
    </row>
    <row r="7411" spans="1:9" x14ac:dyDescent="0.25">
      <c r="A7411" t="s">
        <v>52</v>
      </c>
      <c r="B7411" t="s">
        <v>56</v>
      </c>
      <c r="C7411" t="s">
        <v>80</v>
      </c>
      <c r="D7411" t="s">
        <v>11</v>
      </c>
      <c r="E7411" t="s">
        <v>1</v>
      </c>
      <c r="F7411" s="19">
        <v>0.625</v>
      </c>
      <c r="G7411" s="25">
        <v>15</v>
      </c>
      <c r="H7411" s="19" t="str">
        <f t="shared" si="132"/>
        <v>Hazelwood Bridge Away from Va Beach Summer Monday 15</v>
      </c>
      <c r="I7411" s="14">
        <f>+Hazelwood!C22</f>
        <v>708.40223781752741</v>
      </c>
    </row>
    <row r="7412" spans="1:9" x14ac:dyDescent="0.25">
      <c r="A7412" t="s">
        <v>52</v>
      </c>
      <c r="B7412" t="s">
        <v>56</v>
      </c>
      <c r="C7412" t="s">
        <v>80</v>
      </c>
      <c r="D7412" t="s">
        <v>11</v>
      </c>
      <c r="E7412" t="s">
        <v>1</v>
      </c>
      <c r="F7412" s="19">
        <v>0.66666666666666696</v>
      </c>
      <c r="G7412" s="25">
        <v>16</v>
      </c>
      <c r="H7412" s="19" t="str">
        <f t="shared" si="132"/>
        <v>Hazelwood Bridge Away from Va Beach Summer Monday 16</v>
      </c>
      <c r="I7412" s="11">
        <f>+Hazelwood!C23</f>
        <v>802.27214681856208</v>
      </c>
    </row>
    <row r="7413" spans="1:9" x14ac:dyDescent="0.25">
      <c r="A7413" t="s">
        <v>52</v>
      </c>
      <c r="B7413" t="s">
        <v>56</v>
      </c>
      <c r="C7413" t="s">
        <v>80</v>
      </c>
      <c r="D7413" t="s">
        <v>11</v>
      </c>
      <c r="E7413" t="s">
        <v>1</v>
      </c>
      <c r="F7413" s="19">
        <v>0.70833333333333304</v>
      </c>
      <c r="G7413" s="25">
        <v>17</v>
      </c>
      <c r="H7413" s="19" t="str">
        <f t="shared" si="132"/>
        <v>Hazelwood Bridge Away from Va Beach Summer Monday 17</v>
      </c>
      <c r="I7413" s="14">
        <f>+Hazelwood!C24</f>
        <v>884.92075323558811</v>
      </c>
    </row>
    <row r="7414" spans="1:9" x14ac:dyDescent="0.25">
      <c r="A7414" t="s">
        <v>52</v>
      </c>
      <c r="B7414" t="s">
        <v>56</v>
      </c>
      <c r="C7414" t="s">
        <v>80</v>
      </c>
      <c r="D7414" t="s">
        <v>11</v>
      </c>
      <c r="E7414" t="s">
        <v>1</v>
      </c>
      <c r="F7414" s="19">
        <v>0.75</v>
      </c>
      <c r="G7414" s="25">
        <v>18</v>
      </c>
      <c r="H7414" s="19" t="str">
        <f t="shared" si="132"/>
        <v>Hazelwood Bridge Away from Va Beach Summer Monday 18</v>
      </c>
      <c r="I7414" s="11">
        <f>+Hazelwood!C25</f>
        <v>655.55420599781155</v>
      </c>
    </row>
    <row r="7415" spans="1:9" x14ac:dyDescent="0.25">
      <c r="A7415" t="s">
        <v>52</v>
      </c>
      <c r="B7415" t="s">
        <v>56</v>
      </c>
      <c r="C7415" t="s">
        <v>80</v>
      </c>
      <c r="D7415" t="s">
        <v>11</v>
      </c>
      <c r="E7415" t="s">
        <v>1</v>
      </c>
      <c r="F7415" s="19">
        <v>0.79166666666666696</v>
      </c>
      <c r="G7415" s="25">
        <v>19</v>
      </c>
      <c r="H7415" s="19" t="str">
        <f t="shared" si="132"/>
        <v>Hazelwood Bridge Away from Va Beach Summer Monday 19</v>
      </c>
      <c r="I7415" s="14">
        <f>+Hazelwood!C26</f>
        <v>422.71132084865224</v>
      </c>
    </row>
    <row r="7416" spans="1:9" x14ac:dyDescent="0.25">
      <c r="A7416" t="s">
        <v>52</v>
      </c>
      <c r="B7416" t="s">
        <v>56</v>
      </c>
      <c r="C7416" t="s">
        <v>80</v>
      </c>
      <c r="D7416" t="s">
        <v>11</v>
      </c>
      <c r="E7416" t="s">
        <v>1</v>
      </c>
      <c r="F7416" s="19">
        <v>0.83333333333333304</v>
      </c>
      <c r="G7416" s="25">
        <v>20</v>
      </c>
      <c r="H7416" s="19" t="str">
        <f t="shared" si="132"/>
        <v>Hazelwood Bridge Away from Va Beach Summer Monday 20</v>
      </c>
      <c r="I7416" s="11">
        <f>+Hazelwood!C27</f>
        <v>408.59335129817072</v>
      </c>
    </row>
    <row r="7417" spans="1:9" x14ac:dyDescent="0.25">
      <c r="A7417" t="s">
        <v>52</v>
      </c>
      <c r="B7417" t="s">
        <v>56</v>
      </c>
      <c r="C7417" t="s">
        <v>80</v>
      </c>
      <c r="D7417" t="s">
        <v>11</v>
      </c>
      <c r="E7417" t="s">
        <v>1</v>
      </c>
      <c r="F7417" s="19">
        <v>0.875</v>
      </c>
      <c r="G7417" s="25">
        <v>21</v>
      </c>
      <c r="H7417" s="19" t="str">
        <f t="shared" si="132"/>
        <v>Hazelwood Bridge Away from Va Beach Summer Monday 21</v>
      </c>
      <c r="I7417" s="14">
        <f>+Hazelwood!C28</f>
        <v>271.56168632654277</v>
      </c>
    </row>
    <row r="7418" spans="1:9" x14ac:dyDescent="0.25">
      <c r="A7418" t="s">
        <v>52</v>
      </c>
      <c r="B7418" t="s">
        <v>56</v>
      </c>
      <c r="C7418" t="s">
        <v>80</v>
      </c>
      <c r="D7418" t="s">
        <v>11</v>
      </c>
      <c r="E7418" t="s">
        <v>1</v>
      </c>
      <c r="F7418" s="19">
        <v>0.91666666666666696</v>
      </c>
      <c r="G7418" s="25">
        <v>22</v>
      </c>
      <c r="H7418" s="19" t="str">
        <f t="shared" si="132"/>
        <v>Hazelwood Bridge Away from Va Beach Summer Monday 22</v>
      </c>
      <c r="I7418" s="11">
        <f>+Hazelwood!C29</f>
        <v>170.39605758274632</v>
      </c>
    </row>
    <row r="7419" spans="1:9" ht="15.75" thickBot="1" x14ac:dyDescent="0.3">
      <c r="A7419" t="s">
        <v>52</v>
      </c>
      <c r="B7419" t="s">
        <v>56</v>
      </c>
      <c r="C7419" t="s">
        <v>80</v>
      </c>
      <c r="D7419" t="s">
        <v>11</v>
      </c>
      <c r="E7419" t="s">
        <v>1</v>
      </c>
      <c r="F7419" s="19">
        <v>0.95833333333333304</v>
      </c>
      <c r="G7419" s="25">
        <v>23</v>
      </c>
      <c r="H7419" s="19" t="str">
        <f t="shared" si="132"/>
        <v>Hazelwood Bridge Away from Va Beach Summer Monday 23</v>
      </c>
      <c r="I7419" s="16">
        <f>+Hazelwood!C30</f>
        <v>102.79129627585239</v>
      </c>
    </row>
    <row r="7420" spans="1:9" x14ac:dyDescent="0.25">
      <c r="A7420" t="s">
        <v>52</v>
      </c>
      <c r="B7420" t="s">
        <v>56</v>
      </c>
      <c r="C7420" t="s">
        <v>80</v>
      </c>
      <c r="D7420" t="s">
        <v>11</v>
      </c>
      <c r="E7420" t="s">
        <v>2</v>
      </c>
      <c r="F7420" s="19">
        <v>0</v>
      </c>
      <c r="G7420" s="25">
        <v>0</v>
      </c>
      <c r="H7420" s="19" t="str">
        <f t="shared" si="132"/>
        <v>Hazelwood Bridge Away from Va Beach Summer Tuesday 0</v>
      </c>
      <c r="I7420" s="12">
        <f>+Hazelwood!D7</f>
        <v>29.756550645642456</v>
      </c>
    </row>
    <row r="7421" spans="1:9" x14ac:dyDescent="0.25">
      <c r="A7421" t="s">
        <v>52</v>
      </c>
      <c r="B7421" t="s">
        <v>56</v>
      </c>
      <c r="C7421" t="s">
        <v>80</v>
      </c>
      <c r="D7421" t="s">
        <v>11</v>
      </c>
      <c r="E7421" t="s">
        <v>2</v>
      </c>
      <c r="F7421" s="19">
        <v>4.1666666666666664E-2</v>
      </c>
      <c r="G7421" s="25">
        <v>1</v>
      </c>
      <c r="H7421" s="19" t="str">
        <f t="shared" si="132"/>
        <v>Hazelwood Bridge Away from Va Beach Summer Tuesday 1</v>
      </c>
      <c r="I7421" s="14">
        <f>+Hazelwood!D8</f>
        <v>27.265305762295082</v>
      </c>
    </row>
    <row r="7422" spans="1:9" x14ac:dyDescent="0.25">
      <c r="A7422" t="s">
        <v>52</v>
      </c>
      <c r="B7422" t="s">
        <v>56</v>
      </c>
      <c r="C7422" t="s">
        <v>80</v>
      </c>
      <c r="D7422" t="s">
        <v>11</v>
      </c>
      <c r="E7422" t="s">
        <v>2</v>
      </c>
      <c r="F7422" s="19">
        <v>8.3333333333333329E-2</v>
      </c>
      <c r="G7422" s="25">
        <v>2</v>
      </c>
      <c r="H7422" s="19" t="str">
        <f t="shared" si="132"/>
        <v>Hazelwood Bridge Away from Va Beach Summer Tuesday 2</v>
      </c>
      <c r="I7422" s="12">
        <f>+Hazelwood!D9</f>
        <v>15.160219635009087</v>
      </c>
    </row>
    <row r="7423" spans="1:9" x14ac:dyDescent="0.25">
      <c r="A7423" t="s">
        <v>52</v>
      </c>
      <c r="B7423" t="s">
        <v>56</v>
      </c>
      <c r="C7423" t="s">
        <v>80</v>
      </c>
      <c r="D7423" t="s">
        <v>11</v>
      </c>
      <c r="E7423" t="s">
        <v>2</v>
      </c>
      <c r="F7423" s="19">
        <v>0.125</v>
      </c>
      <c r="G7423" s="25">
        <v>3</v>
      </c>
      <c r="H7423" s="19" t="str">
        <f t="shared" si="132"/>
        <v>Hazelwood Bridge Away from Va Beach Summer Tuesday 3</v>
      </c>
      <c r="I7423" s="14">
        <f>+Hazelwood!D10</f>
        <v>16.632629668814399</v>
      </c>
    </row>
    <row r="7424" spans="1:9" x14ac:dyDescent="0.25">
      <c r="A7424" t="s">
        <v>52</v>
      </c>
      <c r="B7424" t="s">
        <v>56</v>
      </c>
      <c r="C7424" t="s">
        <v>80</v>
      </c>
      <c r="D7424" t="s">
        <v>11</v>
      </c>
      <c r="E7424" t="s">
        <v>2</v>
      </c>
      <c r="F7424" s="19">
        <v>0.16666666666666699</v>
      </c>
      <c r="G7424" s="25">
        <v>4</v>
      </c>
      <c r="H7424" s="19" t="str">
        <f t="shared" si="132"/>
        <v>Hazelwood Bridge Away from Va Beach Summer Tuesday 4</v>
      </c>
      <c r="I7424" s="12">
        <f>+Hazelwood!D11</f>
        <v>67.484745201978683</v>
      </c>
    </row>
    <row r="7425" spans="1:9" x14ac:dyDescent="0.25">
      <c r="A7425" t="s">
        <v>52</v>
      </c>
      <c r="B7425" t="s">
        <v>56</v>
      </c>
      <c r="C7425" t="s">
        <v>80</v>
      </c>
      <c r="D7425" t="s">
        <v>11</v>
      </c>
      <c r="E7425" t="s">
        <v>2</v>
      </c>
      <c r="F7425" s="19">
        <v>0.20833333333333301</v>
      </c>
      <c r="G7425" s="25">
        <v>5</v>
      </c>
      <c r="H7425" s="19" t="str">
        <f t="shared" si="132"/>
        <v>Hazelwood Bridge Away from Va Beach Summer Tuesday 5</v>
      </c>
      <c r="I7425" s="14">
        <f>+Hazelwood!D12</f>
        <v>228.45164486254728</v>
      </c>
    </row>
    <row r="7426" spans="1:9" x14ac:dyDescent="0.25">
      <c r="A7426" t="s">
        <v>52</v>
      </c>
      <c r="B7426" t="s">
        <v>56</v>
      </c>
      <c r="C7426" t="s">
        <v>80</v>
      </c>
      <c r="D7426" t="s">
        <v>11</v>
      </c>
      <c r="E7426" t="s">
        <v>2</v>
      </c>
      <c r="F7426" s="19">
        <v>0.25</v>
      </c>
      <c r="G7426" s="25">
        <v>6</v>
      </c>
      <c r="H7426" s="19" t="str">
        <f t="shared" si="132"/>
        <v>Hazelwood Bridge Away from Va Beach Summer Tuesday 6</v>
      </c>
      <c r="I7426" s="12">
        <f>+Hazelwood!D13</f>
        <v>347.66045245529068</v>
      </c>
    </row>
    <row r="7427" spans="1:9" x14ac:dyDescent="0.25">
      <c r="A7427" t="s">
        <v>52</v>
      </c>
      <c r="B7427" t="s">
        <v>56</v>
      </c>
      <c r="C7427" t="s">
        <v>80</v>
      </c>
      <c r="D7427" t="s">
        <v>11</v>
      </c>
      <c r="E7427" t="s">
        <v>2</v>
      </c>
      <c r="F7427" s="19">
        <v>0.29166666666666702</v>
      </c>
      <c r="G7427" s="25">
        <v>7</v>
      </c>
      <c r="H7427" s="19" t="str">
        <f t="shared" si="132"/>
        <v>Hazelwood Bridge Away from Va Beach Summer Tuesday 7</v>
      </c>
      <c r="I7427" s="14">
        <f>+Hazelwood!D14</f>
        <v>389.55516713019188</v>
      </c>
    </row>
    <row r="7428" spans="1:9" x14ac:dyDescent="0.25">
      <c r="A7428" t="s">
        <v>52</v>
      </c>
      <c r="B7428" t="s">
        <v>56</v>
      </c>
      <c r="C7428" t="s">
        <v>80</v>
      </c>
      <c r="D7428" t="s">
        <v>11</v>
      </c>
      <c r="E7428" t="s">
        <v>2</v>
      </c>
      <c r="F7428" s="19">
        <v>0.33333333333333298</v>
      </c>
      <c r="G7428" s="25">
        <v>8</v>
      </c>
      <c r="H7428" s="19" t="str">
        <f t="shared" si="132"/>
        <v>Hazelwood Bridge Away from Va Beach Summer Tuesday 8</v>
      </c>
      <c r="I7428" s="12">
        <f>+Hazelwood!D15</f>
        <v>379.08015517322355</v>
      </c>
    </row>
    <row r="7429" spans="1:9" x14ac:dyDescent="0.25">
      <c r="A7429" t="s">
        <v>52</v>
      </c>
      <c r="B7429" t="s">
        <v>56</v>
      </c>
      <c r="C7429" t="s">
        <v>80</v>
      </c>
      <c r="D7429" t="s">
        <v>11</v>
      </c>
      <c r="E7429" t="s">
        <v>2</v>
      </c>
      <c r="F7429" s="19">
        <v>0.375</v>
      </c>
      <c r="G7429" s="25">
        <v>9</v>
      </c>
      <c r="H7429" s="19" t="str">
        <f t="shared" si="132"/>
        <v>Hazelwood Bridge Away from Va Beach Summer Tuesday 9</v>
      </c>
      <c r="I7429" s="14">
        <f>+Hazelwood!D16</f>
        <v>370.42160175876887</v>
      </c>
    </row>
    <row r="7430" spans="1:9" x14ac:dyDescent="0.25">
      <c r="A7430" t="s">
        <v>52</v>
      </c>
      <c r="B7430" t="s">
        <v>56</v>
      </c>
      <c r="C7430" t="s">
        <v>80</v>
      </c>
      <c r="D7430" t="s">
        <v>11</v>
      </c>
      <c r="E7430" t="s">
        <v>2</v>
      </c>
      <c r="F7430" s="19">
        <v>0.41666666666666702</v>
      </c>
      <c r="G7430" s="25">
        <v>10</v>
      </c>
      <c r="H7430" s="19" t="str">
        <f t="shared" si="132"/>
        <v>Hazelwood Bridge Away from Va Beach Summer Tuesday 10</v>
      </c>
      <c r="I7430" s="12">
        <f>+Hazelwood!D17</f>
        <v>358.88910831550925</v>
      </c>
    </row>
    <row r="7431" spans="1:9" x14ac:dyDescent="0.25">
      <c r="A7431" t="s">
        <v>52</v>
      </c>
      <c r="B7431" t="s">
        <v>56</v>
      </c>
      <c r="C7431" t="s">
        <v>80</v>
      </c>
      <c r="D7431" t="s">
        <v>11</v>
      </c>
      <c r="E7431" t="s">
        <v>2</v>
      </c>
      <c r="F7431" s="19">
        <v>0.45833333333333298</v>
      </c>
      <c r="G7431" s="25">
        <v>11</v>
      </c>
      <c r="H7431" s="19" t="str">
        <f t="shared" si="132"/>
        <v>Hazelwood Bridge Away from Va Beach Summer Tuesday 11</v>
      </c>
      <c r="I7431" s="14">
        <f>+Hazelwood!D18</f>
        <v>382.04879039705855</v>
      </c>
    </row>
    <row r="7432" spans="1:9" x14ac:dyDescent="0.25">
      <c r="A7432" t="s">
        <v>52</v>
      </c>
      <c r="B7432" t="s">
        <v>56</v>
      </c>
      <c r="C7432" t="s">
        <v>80</v>
      </c>
      <c r="D7432" t="s">
        <v>11</v>
      </c>
      <c r="E7432" t="s">
        <v>2</v>
      </c>
      <c r="F7432" s="19">
        <v>0.5</v>
      </c>
      <c r="G7432" s="25">
        <v>12</v>
      </c>
      <c r="H7432" s="19" t="str">
        <f t="shared" si="132"/>
        <v>Hazelwood Bridge Away from Va Beach Summer Tuesday 12</v>
      </c>
      <c r="I7432" s="12">
        <f>+Hazelwood!D19</f>
        <v>480.76835799103225</v>
      </c>
    </row>
    <row r="7433" spans="1:9" x14ac:dyDescent="0.25">
      <c r="A7433" t="s">
        <v>52</v>
      </c>
      <c r="B7433" t="s">
        <v>56</v>
      </c>
      <c r="C7433" t="s">
        <v>80</v>
      </c>
      <c r="D7433" t="s">
        <v>11</v>
      </c>
      <c r="E7433" t="s">
        <v>2</v>
      </c>
      <c r="F7433" s="19">
        <v>0.54166666666666696</v>
      </c>
      <c r="G7433" s="25">
        <v>13</v>
      </c>
      <c r="H7433" s="19" t="str">
        <f t="shared" si="132"/>
        <v>Hazelwood Bridge Away from Va Beach Summer Tuesday 13</v>
      </c>
      <c r="I7433" s="14">
        <f>+Hazelwood!D20</f>
        <v>484.59953340862722</v>
      </c>
    </row>
    <row r="7434" spans="1:9" x14ac:dyDescent="0.25">
      <c r="A7434" t="s">
        <v>52</v>
      </c>
      <c r="B7434" t="s">
        <v>56</v>
      </c>
      <c r="C7434" t="s">
        <v>80</v>
      </c>
      <c r="D7434" t="s">
        <v>11</v>
      </c>
      <c r="E7434" t="s">
        <v>2</v>
      </c>
      <c r="F7434" s="19">
        <v>0.58333333333333304</v>
      </c>
      <c r="G7434" s="25">
        <v>14</v>
      </c>
      <c r="H7434" s="19" t="str">
        <f t="shared" si="132"/>
        <v>Hazelwood Bridge Away from Va Beach Summer Tuesday 14</v>
      </c>
      <c r="I7434" s="12">
        <f>+Hazelwood!D21</f>
        <v>546.28958854427435</v>
      </c>
    </row>
    <row r="7435" spans="1:9" x14ac:dyDescent="0.25">
      <c r="A7435" t="s">
        <v>52</v>
      </c>
      <c r="B7435" t="s">
        <v>56</v>
      </c>
      <c r="C7435" t="s">
        <v>80</v>
      </c>
      <c r="D7435" t="s">
        <v>11</v>
      </c>
      <c r="E7435" t="s">
        <v>2</v>
      </c>
      <c r="F7435" s="19">
        <v>0.625</v>
      </c>
      <c r="G7435" s="25">
        <v>15</v>
      </c>
      <c r="H7435" s="19" t="str">
        <f t="shared" si="132"/>
        <v>Hazelwood Bridge Away from Va Beach Summer Tuesday 15</v>
      </c>
      <c r="I7435" s="14">
        <f>+Hazelwood!D22</f>
        <v>778.04144073060775</v>
      </c>
    </row>
    <row r="7436" spans="1:9" x14ac:dyDescent="0.25">
      <c r="A7436" t="s">
        <v>52</v>
      </c>
      <c r="B7436" t="s">
        <v>56</v>
      </c>
      <c r="C7436" t="s">
        <v>80</v>
      </c>
      <c r="D7436" t="s">
        <v>11</v>
      </c>
      <c r="E7436" t="s">
        <v>2</v>
      </c>
      <c r="F7436" s="19">
        <v>0.66666666666666696</v>
      </c>
      <c r="G7436" s="25">
        <v>16</v>
      </c>
      <c r="H7436" s="19" t="str">
        <f t="shared" si="132"/>
        <v>Hazelwood Bridge Away from Va Beach Summer Tuesday 16</v>
      </c>
      <c r="I7436" s="12">
        <f>+Hazelwood!D23</f>
        <v>780.74590537186282</v>
      </c>
    </row>
    <row r="7437" spans="1:9" x14ac:dyDescent="0.25">
      <c r="A7437" t="s">
        <v>52</v>
      </c>
      <c r="B7437" t="s">
        <v>56</v>
      </c>
      <c r="C7437" t="s">
        <v>80</v>
      </c>
      <c r="D7437" t="s">
        <v>11</v>
      </c>
      <c r="E7437" t="s">
        <v>2</v>
      </c>
      <c r="F7437" s="19">
        <v>0.70833333333333304</v>
      </c>
      <c r="G7437" s="25">
        <v>17</v>
      </c>
      <c r="H7437" s="19" t="str">
        <f t="shared" si="132"/>
        <v>Hazelwood Bridge Away from Va Beach Summer Tuesday 17</v>
      </c>
      <c r="I7437" s="14">
        <f>+Hazelwood!D24</f>
        <v>910.04657013277915</v>
      </c>
    </row>
    <row r="7438" spans="1:9" x14ac:dyDescent="0.25">
      <c r="A7438" t="s">
        <v>52</v>
      </c>
      <c r="B7438" t="s">
        <v>56</v>
      </c>
      <c r="C7438" t="s">
        <v>80</v>
      </c>
      <c r="D7438" t="s">
        <v>11</v>
      </c>
      <c r="E7438" t="s">
        <v>2</v>
      </c>
      <c r="F7438" s="19">
        <v>0.75</v>
      </c>
      <c r="G7438" s="25">
        <v>18</v>
      </c>
      <c r="H7438" s="19" t="str">
        <f t="shared" si="132"/>
        <v>Hazelwood Bridge Away from Va Beach Summer Tuesday 18</v>
      </c>
      <c r="I7438" s="12">
        <f>+Hazelwood!D25</f>
        <v>610.92267277069072</v>
      </c>
    </row>
    <row r="7439" spans="1:9" x14ac:dyDescent="0.25">
      <c r="A7439" t="s">
        <v>52</v>
      </c>
      <c r="B7439" t="s">
        <v>56</v>
      </c>
      <c r="C7439" t="s">
        <v>80</v>
      </c>
      <c r="D7439" t="s">
        <v>11</v>
      </c>
      <c r="E7439" t="s">
        <v>2</v>
      </c>
      <c r="F7439" s="19">
        <v>0.79166666666666696</v>
      </c>
      <c r="G7439" s="25">
        <v>19</v>
      </c>
      <c r="H7439" s="19" t="str">
        <f t="shared" si="132"/>
        <v>Hazelwood Bridge Away from Va Beach Summer Tuesday 19</v>
      </c>
      <c r="I7439" s="14">
        <f>+Hazelwood!D26</f>
        <v>464.83286243470445</v>
      </c>
    </row>
    <row r="7440" spans="1:9" x14ac:dyDescent="0.25">
      <c r="A7440" t="s">
        <v>52</v>
      </c>
      <c r="B7440" t="s">
        <v>56</v>
      </c>
      <c r="C7440" t="s">
        <v>80</v>
      </c>
      <c r="D7440" t="s">
        <v>11</v>
      </c>
      <c r="E7440" t="s">
        <v>2</v>
      </c>
      <c r="F7440" s="19">
        <v>0.83333333333333304</v>
      </c>
      <c r="G7440" s="25">
        <v>20</v>
      </c>
      <c r="H7440" s="19" t="str">
        <f t="shared" si="132"/>
        <v>Hazelwood Bridge Away from Va Beach Summer Tuesday 20</v>
      </c>
      <c r="I7440" s="12">
        <f>+Hazelwood!D27</f>
        <v>384.36510758065901</v>
      </c>
    </row>
    <row r="7441" spans="1:9" x14ac:dyDescent="0.25">
      <c r="A7441" t="s">
        <v>52</v>
      </c>
      <c r="B7441" t="s">
        <v>56</v>
      </c>
      <c r="C7441" t="s">
        <v>80</v>
      </c>
      <c r="D7441" t="s">
        <v>11</v>
      </c>
      <c r="E7441" t="s">
        <v>2</v>
      </c>
      <c r="F7441" s="19">
        <v>0.875</v>
      </c>
      <c r="G7441" s="25">
        <v>21</v>
      </c>
      <c r="H7441" s="19" t="str">
        <f t="shared" si="132"/>
        <v>Hazelwood Bridge Away from Va Beach Summer Tuesday 21</v>
      </c>
      <c r="I7441" s="14">
        <f>+Hazelwood!D28</f>
        <v>267.48675185168258</v>
      </c>
    </row>
    <row r="7442" spans="1:9" x14ac:dyDescent="0.25">
      <c r="A7442" t="s">
        <v>52</v>
      </c>
      <c r="B7442" t="s">
        <v>56</v>
      </c>
      <c r="C7442" t="s">
        <v>80</v>
      </c>
      <c r="D7442" t="s">
        <v>11</v>
      </c>
      <c r="E7442" t="s">
        <v>2</v>
      </c>
      <c r="F7442" s="19">
        <v>0.91666666666666696</v>
      </c>
      <c r="G7442" s="25">
        <v>22</v>
      </c>
      <c r="H7442" s="19" t="str">
        <f t="shared" si="132"/>
        <v>Hazelwood Bridge Away from Va Beach Summer Tuesday 22</v>
      </c>
      <c r="I7442" s="12">
        <f>+Hazelwood!D29</f>
        <v>161.71213184134615</v>
      </c>
    </row>
    <row r="7443" spans="1:9" ht="15.75" thickBot="1" x14ac:dyDescent="0.3">
      <c r="A7443" t="s">
        <v>52</v>
      </c>
      <c r="B7443" t="s">
        <v>56</v>
      </c>
      <c r="C7443" t="s">
        <v>80</v>
      </c>
      <c r="D7443" t="s">
        <v>11</v>
      </c>
      <c r="E7443" t="s">
        <v>2</v>
      </c>
      <c r="F7443" s="19">
        <v>0.95833333333333304</v>
      </c>
      <c r="G7443" s="25">
        <v>23</v>
      </c>
      <c r="H7443" s="19" t="str">
        <f t="shared" si="132"/>
        <v>Hazelwood Bridge Away from Va Beach Summer Tuesday 23</v>
      </c>
      <c r="I7443" s="16">
        <f>+Hazelwood!D30</f>
        <v>96.143606253215637</v>
      </c>
    </row>
    <row r="7444" spans="1:9" x14ac:dyDescent="0.25">
      <c r="A7444" t="s">
        <v>52</v>
      </c>
      <c r="B7444" t="s">
        <v>56</v>
      </c>
      <c r="C7444" t="s">
        <v>80</v>
      </c>
      <c r="D7444" t="s">
        <v>11</v>
      </c>
      <c r="E7444" t="s">
        <v>3</v>
      </c>
      <c r="F7444" s="19">
        <v>0</v>
      </c>
      <c r="G7444" s="25">
        <v>0</v>
      </c>
      <c r="H7444" s="19" t="str">
        <f t="shared" si="132"/>
        <v>Hazelwood Bridge Away from Va Beach Summer Wednesday 0</v>
      </c>
      <c r="I7444" s="11">
        <f>+Hazelwood!E7</f>
        <v>71.301942016856202</v>
      </c>
    </row>
    <row r="7445" spans="1:9" x14ac:dyDescent="0.25">
      <c r="A7445" t="s">
        <v>52</v>
      </c>
      <c r="B7445" t="s">
        <v>56</v>
      </c>
      <c r="C7445" t="s">
        <v>80</v>
      </c>
      <c r="D7445" t="s">
        <v>11</v>
      </c>
      <c r="E7445" t="s">
        <v>3</v>
      </c>
      <c r="F7445" s="19">
        <v>4.1666666666666664E-2</v>
      </c>
      <c r="G7445" s="25">
        <v>1</v>
      </c>
      <c r="H7445" s="19" t="str">
        <f t="shared" si="132"/>
        <v>Hazelwood Bridge Away from Va Beach Summer Wednesday 1</v>
      </c>
      <c r="I7445" s="14">
        <f>+Hazelwood!E8</f>
        <v>27.79733397113139</v>
      </c>
    </row>
    <row r="7446" spans="1:9" x14ac:dyDescent="0.25">
      <c r="A7446" t="s">
        <v>52</v>
      </c>
      <c r="B7446" t="s">
        <v>56</v>
      </c>
      <c r="C7446" t="s">
        <v>80</v>
      </c>
      <c r="D7446" t="s">
        <v>11</v>
      </c>
      <c r="E7446" t="s">
        <v>3</v>
      </c>
      <c r="F7446" s="19">
        <v>8.3333333333333329E-2</v>
      </c>
      <c r="G7446" s="25">
        <v>2</v>
      </c>
      <c r="H7446" s="19" t="str">
        <f t="shared" si="132"/>
        <v>Hazelwood Bridge Away from Va Beach Summer Wednesday 2</v>
      </c>
      <c r="I7446" s="11">
        <f>+Hazelwood!E9</f>
        <v>17.764822335816621</v>
      </c>
    </row>
    <row r="7447" spans="1:9" x14ac:dyDescent="0.25">
      <c r="A7447" t="s">
        <v>52</v>
      </c>
      <c r="B7447" t="s">
        <v>56</v>
      </c>
      <c r="C7447" t="s">
        <v>80</v>
      </c>
      <c r="D7447" t="s">
        <v>11</v>
      </c>
      <c r="E7447" t="s">
        <v>3</v>
      </c>
      <c r="F7447" s="19">
        <v>0.125</v>
      </c>
      <c r="G7447" s="25">
        <v>3</v>
      </c>
      <c r="H7447" s="19" t="str">
        <f t="shared" si="132"/>
        <v>Hazelwood Bridge Away from Va Beach Summer Wednesday 3</v>
      </c>
      <c r="I7447" s="14">
        <f>+Hazelwood!E10</f>
        <v>18.895121666401362</v>
      </c>
    </row>
    <row r="7448" spans="1:9" x14ac:dyDescent="0.25">
      <c r="A7448" t="s">
        <v>52</v>
      </c>
      <c r="B7448" t="s">
        <v>56</v>
      </c>
      <c r="C7448" t="s">
        <v>80</v>
      </c>
      <c r="D7448" t="s">
        <v>11</v>
      </c>
      <c r="E7448" t="s">
        <v>3</v>
      </c>
      <c r="F7448" s="19">
        <v>0.16666666666666699</v>
      </c>
      <c r="G7448" s="25">
        <v>4</v>
      </c>
      <c r="H7448" s="19" t="str">
        <f t="shared" si="132"/>
        <v>Hazelwood Bridge Away from Va Beach Summer Wednesday 4</v>
      </c>
      <c r="I7448" s="11">
        <f>+Hazelwood!E11</f>
        <v>61.089863003681614</v>
      </c>
    </row>
    <row r="7449" spans="1:9" x14ac:dyDescent="0.25">
      <c r="A7449" t="s">
        <v>52</v>
      </c>
      <c r="B7449" t="s">
        <v>56</v>
      </c>
      <c r="C7449" t="s">
        <v>80</v>
      </c>
      <c r="D7449" t="s">
        <v>11</v>
      </c>
      <c r="E7449" t="s">
        <v>3</v>
      </c>
      <c r="F7449" s="19">
        <v>0.20833333333333301</v>
      </c>
      <c r="G7449" s="25">
        <v>5</v>
      </c>
      <c r="H7449" s="19" t="str">
        <f t="shared" si="132"/>
        <v>Hazelwood Bridge Away from Va Beach Summer Wednesday 5</v>
      </c>
      <c r="I7449" s="14">
        <f>+Hazelwood!E12</f>
        <v>220.43237276647773</v>
      </c>
    </row>
    <row r="7450" spans="1:9" x14ac:dyDescent="0.25">
      <c r="A7450" t="s">
        <v>52</v>
      </c>
      <c r="B7450" t="s">
        <v>56</v>
      </c>
      <c r="C7450" t="s">
        <v>80</v>
      </c>
      <c r="D7450" t="s">
        <v>11</v>
      </c>
      <c r="E7450" t="s">
        <v>3</v>
      </c>
      <c r="F7450" s="19">
        <v>0.25</v>
      </c>
      <c r="G7450" s="25">
        <v>6</v>
      </c>
      <c r="H7450" s="19" t="str">
        <f t="shared" si="132"/>
        <v>Hazelwood Bridge Away from Va Beach Summer Wednesday 6</v>
      </c>
      <c r="I7450" s="11">
        <f>+Hazelwood!E13</f>
        <v>357.35795082932287</v>
      </c>
    </row>
    <row r="7451" spans="1:9" x14ac:dyDescent="0.25">
      <c r="A7451" t="s">
        <v>52</v>
      </c>
      <c r="B7451" t="s">
        <v>56</v>
      </c>
      <c r="C7451" t="s">
        <v>80</v>
      </c>
      <c r="D7451" t="s">
        <v>11</v>
      </c>
      <c r="E7451" t="s">
        <v>3</v>
      </c>
      <c r="F7451" s="19">
        <v>0.29166666666666702</v>
      </c>
      <c r="G7451" s="25">
        <v>7</v>
      </c>
      <c r="H7451" s="19" t="str">
        <f t="shared" si="132"/>
        <v>Hazelwood Bridge Away from Va Beach Summer Wednesday 7</v>
      </c>
      <c r="I7451" s="14">
        <f>+Hazelwood!E14</f>
        <v>410.83849674335295</v>
      </c>
    </row>
    <row r="7452" spans="1:9" x14ac:dyDescent="0.25">
      <c r="A7452" t="s">
        <v>52</v>
      </c>
      <c r="B7452" t="s">
        <v>56</v>
      </c>
      <c r="C7452" t="s">
        <v>80</v>
      </c>
      <c r="D7452" t="s">
        <v>11</v>
      </c>
      <c r="E7452" t="s">
        <v>3</v>
      </c>
      <c r="F7452" s="19">
        <v>0.33333333333333298</v>
      </c>
      <c r="G7452" s="25">
        <v>8</v>
      </c>
      <c r="H7452" s="19" t="str">
        <f t="shared" si="132"/>
        <v>Hazelwood Bridge Away from Va Beach Summer Wednesday 8</v>
      </c>
      <c r="I7452" s="11">
        <f>+Hazelwood!E15</f>
        <v>392.14258339409997</v>
      </c>
    </row>
    <row r="7453" spans="1:9" x14ac:dyDescent="0.25">
      <c r="A7453" t="s">
        <v>52</v>
      </c>
      <c r="B7453" t="s">
        <v>56</v>
      </c>
      <c r="C7453" t="s">
        <v>80</v>
      </c>
      <c r="D7453" t="s">
        <v>11</v>
      </c>
      <c r="E7453" t="s">
        <v>3</v>
      </c>
      <c r="F7453" s="19">
        <v>0.375</v>
      </c>
      <c r="G7453" s="25">
        <v>9</v>
      </c>
      <c r="H7453" s="19" t="str">
        <f t="shared" si="132"/>
        <v>Hazelwood Bridge Away from Va Beach Summer Wednesday 9</v>
      </c>
      <c r="I7453" s="14">
        <f>+Hazelwood!E16</f>
        <v>359.75560259074587</v>
      </c>
    </row>
    <row r="7454" spans="1:9" x14ac:dyDescent="0.25">
      <c r="A7454" t="s">
        <v>52</v>
      </c>
      <c r="B7454" t="s">
        <v>56</v>
      </c>
      <c r="C7454" t="s">
        <v>80</v>
      </c>
      <c r="D7454" t="s">
        <v>11</v>
      </c>
      <c r="E7454" t="s">
        <v>3</v>
      </c>
      <c r="F7454" s="19">
        <v>0.41666666666666702</v>
      </c>
      <c r="G7454" s="25">
        <v>10</v>
      </c>
      <c r="H7454" s="19" t="str">
        <f t="shared" si="132"/>
        <v>Hazelwood Bridge Away from Va Beach Summer Wednesday 10</v>
      </c>
      <c r="I7454" s="11">
        <f>+Hazelwood!E17</f>
        <v>433.24546410122429</v>
      </c>
    </row>
    <row r="7455" spans="1:9" x14ac:dyDescent="0.25">
      <c r="A7455" t="s">
        <v>52</v>
      </c>
      <c r="B7455" t="s">
        <v>56</v>
      </c>
      <c r="C7455" t="s">
        <v>80</v>
      </c>
      <c r="D7455" t="s">
        <v>11</v>
      </c>
      <c r="E7455" t="s">
        <v>3</v>
      </c>
      <c r="F7455" s="19">
        <v>0.45833333333333298</v>
      </c>
      <c r="G7455" s="25">
        <v>11</v>
      </c>
      <c r="H7455" s="19" t="str">
        <f t="shared" si="132"/>
        <v>Hazelwood Bridge Away from Va Beach Summer Wednesday 11</v>
      </c>
      <c r="I7455" s="14">
        <f>+Hazelwood!E18</f>
        <v>463.77684595322052</v>
      </c>
    </row>
    <row r="7456" spans="1:9" x14ac:dyDescent="0.25">
      <c r="A7456" t="s">
        <v>52</v>
      </c>
      <c r="B7456" t="s">
        <v>56</v>
      </c>
      <c r="C7456" t="s">
        <v>80</v>
      </c>
      <c r="D7456" t="s">
        <v>11</v>
      </c>
      <c r="E7456" t="s">
        <v>3</v>
      </c>
      <c r="F7456" s="19">
        <v>0.5</v>
      </c>
      <c r="G7456" s="25">
        <v>12</v>
      </c>
      <c r="H7456" s="19" t="str">
        <f t="shared" si="132"/>
        <v>Hazelwood Bridge Away from Va Beach Summer Wednesday 12</v>
      </c>
      <c r="I7456" s="11">
        <f>+Hazelwood!E19</f>
        <v>456.83397137406098</v>
      </c>
    </row>
    <row r="7457" spans="1:9" x14ac:dyDescent="0.25">
      <c r="A7457" t="s">
        <v>52</v>
      </c>
      <c r="B7457" t="s">
        <v>56</v>
      </c>
      <c r="C7457" t="s">
        <v>80</v>
      </c>
      <c r="D7457" t="s">
        <v>11</v>
      </c>
      <c r="E7457" t="s">
        <v>3</v>
      </c>
      <c r="F7457" s="19">
        <v>0.54166666666666696</v>
      </c>
      <c r="G7457" s="25">
        <v>13</v>
      </c>
      <c r="H7457" s="19" t="str">
        <f t="shared" si="132"/>
        <v>Hazelwood Bridge Away from Va Beach Summer Wednesday 13</v>
      </c>
      <c r="I7457" s="14">
        <f>+Hazelwood!E20</f>
        <v>484.66544834100586</v>
      </c>
    </row>
    <row r="7458" spans="1:9" x14ac:dyDescent="0.25">
      <c r="A7458" t="s">
        <v>52</v>
      </c>
      <c r="B7458" t="s">
        <v>56</v>
      </c>
      <c r="C7458" t="s">
        <v>80</v>
      </c>
      <c r="D7458" t="s">
        <v>11</v>
      </c>
      <c r="E7458" t="s">
        <v>3</v>
      </c>
      <c r="F7458" s="19">
        <v>0.58333333333333304</v>
      </c>
      <c r="G7458" s="25">
        <v>14</v>
      </c>
      <c r="H7458" s="19" t="str">
        <f t="shared" si="132"/>
        <v>Hazelwood Bridge Away from Va Beach Summer Wednesday 14</v>
      </c>
      <c r="I7458" s="11">
        <f>+Hazelwood!E21</f>
        <v>639.55485744055454</v>
      </c>
    </row>
    <row r="7459" spans="1:9" x14ac:dyDescent="0.25">
      <c r="A7459" t="s">
        <v>52</v>
      </c>
      <c r="B7459" t="s">
        <v>56</v>
      </c>
      <c r="C7459" t="s">
        <v>80</v>
      </c>
      <c r="D7459" t="s">
        <v>11</v>
      </c>
      <c r="E7459" t="s">
        <v>3</v>
      </c>
      <c r="F7459" s="19">
        <v>0.625</v>
      </c>
      <c r="G7459" s="25">
        <v>15</v>
      </c>
      <c r="H7459" s="19" t="str">
        <f t="shared" si="132"/>
        <v>Hazelwood Bridge Away from Va Beach Summer Wednesday 15</v>
      </c>
      <c r="I7459" s="14">
        <f>+Hazelwood!E22</f>
        <v>839.20196899166069</v>
      </c>
    </row>
    <row r="7460" spans="1:9" x14ac:dyDescent="0.25">
      <c r="A7460" t="s">
        <v>52</v>
      </c>
      <c r="B7460" t="s">
        <v>56</v>
      </c>
      <c r="C7460" t="s">
        <v>80</v>
      </c>
      <c r="D7460" t="s">
        <v>11</v>
      </c>
      <c r="E7460" t="s">
        <v>3</v>
      </c>
      <c r="F7460" s="19">
        <v>0.66666666666666696</v>
      </c>
      <c r="G7460" s="25">
        <v>16</v>
      </c>
      <c r="H7460" s="19" t="str">
        <f t="shared" si="132"/>
        <v>Hazelwood Bridge Away from Va Beach Summer Wednesday 16</v>
      </c>
      <c r="I7460" s="11">
        <f>+Hazelwood!E23</f>
        <v>934.33636315218064</v>
      </c>
    </row>
    <row r="7461" spans="1:9" x14ac:dyDescent="0.25">
      <c r="A7461" t="s">
        <v>52</v>
      </c>
      <c r="B7461" t="s">
        <v>56</v>
      </c>
      <c r="C7461" t="s">
        <v>80</v>
      </c>
      <c r="D7461" t="s">
        <v>11</v>
      </c>
      <c r="E7461" t="s">
        <v>3</v>
      </c>
      <c r="F7461" s="19">
        <v>0.70833333333333304</v>
      </c>
      <c r="G7461" s="25">
        <v>17</v>
      </c>
      <c r="H7461" s="19" t="str">
        <f t="shared" ref="H7461:H7524" si="133">+CONCATENATE(A7461," ",C7461," ",D7461," ",E7461," ",G7461)</f>
        <v>Hazelwood Bridge Away from Va Beach Summer Wednesday 17</v>
      </c>
      <c r="I7461" s="14">
        <f>+Hazelwood!E24</f>
        <v>885.78487137094544</v>
      </c>
    </row>
    <row r="7462" spans="1:9" x14ac:dyDescent="0.25">
      <c r="A7462" t="s">
        <v>52</v>
      </c>
      <c r="B7462" t="s">
        <v>56</v>
      </c>
      <c r="C7462" t="s">
        <v>80</v>
      </c>
      <c r="D7462" t="s">
        <v>11</v>
      </c>
      <c r="E7462" t="s">
        <v>3</v>
      </c>
      <c r="F7462" s="19">
        <v>0.75</v>
      </c>
      <c r="G7462" s="25">
        <v>18</v>
      </c>
      <c r="H7462" s="19" t="str">
        <f t="shared" si="133"/>
        <v>Hazelwood Bridge Away from Va Beach Summer Wednesday 18</v>
      </c>
      <c r="I7462" s="11">
        <f>+Hazelwood!E25</f>
        <v>697.18460989262269</v>
      </c>
    </row>
    <row r="7463" spans="1:9" x14ac:dyDescent="0.25">
      <c r="A7463" t="s">
        <v>52</v>
      </c>
      <c r="B7463" t="s">
        <v>56</v>
      </c>
      <c r="C7463" t="s">
        <v>80</v>
      </c>
      <c r="D7463" t="s">
        <v>11</v>
      </c>
      <c r="E7463" t="s">
        <v>3</v>
      </c>
      <c r="F7463" s="19">
        <v>0.79166666666666696</v>
      </c>
      <c r="G7463" s="25">
        <v>19</v>
      </c>
      <c r="H7463" s="19" t="str">
        <f t="shared" si="133"/>
        <v>Hazelwood Bridge Away from Va Beach Summer Wednesday 19</v>
      </c>
      <c r="I7463" s="14">
        <f>+Hazelwood!E26</f>
        <v>422.86932807600664</v>
      </c>
    </row>
    <row r="7464" spans="1:9" x14ac:dyDescent="0.25">
      <c r="A7464" t="s">
        <v>52</v>
      </c>
      <c r="B7464" t="s">
        <v>56</v>
      </c>
      <c r="C7464" t="s">
        <v>80</v>
      </c>
      <c r="D7464" t="s">
        <v>11</v>
      </c>
      <c r="E7464" t="s">
        <v>3</v>
      </c>
      <c r="F7464" s="19">
        <v>0.83333333333333304</v>
      </c>
      <c r="G7464" s="25">
        <v>20</v>
      </c>
      <c r="H7464" s="19" t="str">
        <f t="shared" si="133"/>
        <v>Hazelwood Bridge Away from Va Beach Summer Wednesday 20</v>
      </c>
      <c r="I7464" s="11">
        <f>+Hazelwood!E27</f>
        <v>392.76706059604089</v>
      </c>
    </row>
    <row r="7465" spans="1:9" x14ac:dyDescent="0.25">
      <c r="A7465" t="s">
        <v>52</v>
      </c>
      <c r="B7465" t="s">
        <v>56</v>
      </c>
      <c r="C7465" t="s">
        <v>80</v>
      </c>
      <c r="D7465" t="s">
        <v>11</v>
      </c>
      <c r="E7465" t="s">
        <v>3</v>
      </c>
      <c r="F7465" s="19">
        <v>0.875</v>
      </c>
      <c r="G7465" s="25">
        <v>21</v>
      </c>
      <c r="H7465" s="19" t="str">
        <f t="shared" si="133"/>
        <v>Hazelwood Bridge Away from Va Beach Summer Wednesday 21</v>
      </c>
      <c r="I7465" s="14">
        <f>+Hazelwood!E28</f>
        <v>278.30120344520122</v>
      </c>
    </row>
    <row r="7466" spans="1:9" x14ac:dyDescent="0.25">
      <c r="A7466" t="s">
        <v>52</v>
      </c>
      <c r="B7466" t="s">
        <v>56</v>
      </c>
      <c r="C7466" t="s">
        <v>80</v>
      </c>
      <c r="D7466" t="s">
        <v>11</v>
      </c>
      <c r="E7466" t="s">
        <v>3</v>
      </c>
      <c r="F7466" s="19">
        <v>0.91666666666666696</v>
      </c>
      <c r="G7466" s="25">
        <v>22</v>
      </c>
      <c r="H7466" s="19" t="str">
        <f t="shared" si="133"/>
        <v>Hazelwood Bridge Away from Va Beach Summer Wednesday 22</v>
      </c>
      <c r="I7466" s="11">
        <f>+Hazelwood!E29</f>
        <v>194.07760534588235</v>
      </c>
    </row>
    <row r="7467" spans="1:9" ht="15.75" thickBot="1" x14ac:dyDescent="0.3">
      <c r="A7467" t="s">
        <v>52</v>
      </c>
      <c r="B7467" t="s">
        <v>56</v>
      </c>
      <c r="C7467" t="s">
        <v>80</v>
      </c>
      <c r="D7467" t="s">
        <v>11</v>
      </c>
      <c r="E7467" t="s">
        <v>3</v>
      </c>
      <c r="F7467" s="19">
        <v>0.95833333333333304</v>
      </c>
      <c r="G7467" s="25">
        <v>23</v>
      </c>
      <c r="H7467" s="19" t="str">
        <f t="shared" si="133"/>
        <v>Hazelwood Bridge Away from Va Beach Summer Wednesday 23</v>
      </c>
      <c r="I7467" s="16">
        <f>+Hazelwood!E30</f>
        <v>127.14809150231515</v>
      </c>
    </row>
    <row r="7468" spans="1:9" x14ac:dyDescent="0.25">
      <c r="A7468" t="s">
        <v>52</v>
      </c>
      <c r="B7468" t="s">
        <v>56</v>
      </c>
      <c r="C7468" t="s">
        <v>80</v>
      </c>
      <c r="D7468" t="s">
        <v>11</v>
      </c>
      <c r="E7468" t="s">
        <v>4</v>
      </c>
      <c r="F7468" s="19">
        <v>0</v>
      </c>
      <c r="G7468" s="25">
        <v>0</v>
      </c>
      <c r="H7468" s="19" t="str">
        <f t="shared" si="133"/>
        <v>Hazelwood Bridge Away from Va Beach Summer Thursday 0</v>
      </c>
      <c r="I7468" s="11">
        <f>+Hazelwood!F7</f>
        <v>51.824926209695967</v>
      </c>
    </row>
    <row r="7469" spans="1:9" x14ac:dyDescent="0.25">
      <c r="A7469" t="s">
        <v>52</v>
      </c>
      <c r="B7469" t="s">
        <v>56</v>
      </c>
      <c r="C7469" t="s">
        <v>80</v>
      </c>
      <c r="D7469" t="s">
        <v>11</v>
      </c>
      <c r="E7469" t="s">
        <v>4</v>
      </c>
      <c r="F7469" s="19">
        <v>4.1666666666666664E-2</v>
      </c>
      <c r="G7469" s="25">
        <v>1</v>
      </c>
      <c r="H7469" s="19" t="str">
        <f t="shared" si="133"/>
        <v>Hazelwood Bridge Away from Va Beach Summer Thursday 1</v>
      </c>
      <c r="I7469" s="14">
        <f>+Hazelwood!F8</f>
        <v>25.538576530353399</v>
      </c>
    </row>
    <row r="7470" spans="1:9" x14ac:dyDescent="0.25">
      <c r="A7470" t="s">
        <v>52</v>
      </c>
      <c r="B7470" t="s">
        <v>56</v>
      </c>
      <c r="C7470" t="s">
        <v>80</v>
      </c>
      <c r="D7470" t="s">
        <v>11</v>
      </c>
      <c r="E7470" t="s">
        <v>4</v>
      </c>
      <c r="F7470" s="19">
        <v>8.3333333333333329E-2</v>
      </c>
      <c r="G7470" s="25">
        <v>2</v>
      </c>
      <c r="H7470" s="19" t="str">
        <f t="shared" si="133"/>
        <v>Hazelwood Bridge Away from Va Beach Summer Thursday 2</v>
      </c>
      <c r="I7470" s="11">
        <f>+Hazelwood!F9</f>
        <v>15.841207620844965</v>
      </c>
    </row>
    <row r="7471" spans="1:9" x14ac:dyDescent="0.25">
      <c r="A7471" t="s">
        <v>52</v>
      </c>
      <c r="B7471" t="s">
        <v>56</v>
      </c>
      <c r="C7471" t="s">
        <v>80</v>
      </c>
      <c r="D7471" t="s">
        <v>11</v>
      </c>
      <c r="E7471" t="s">
        <v>4</v>
      </c>
      <c r="F7471" s="19">
        <v>0.125</v>
      </c>
      <c r="G7471" s="25">
        <v>3</v>
      </c>
      <c r="H7471" s="19" t="str">
        <f t="shared" si="133"/>
        <v>Hazelwood Bridge Away from Va Beach Summer Thursday 3</v>
      </c>
      <c r="I7471" s="14">
        <f>+Hazelwood!F10</f>
        <v>17.213040606003108</v>
      </c>
    </row>
    <row r="7472" spans="1:9" x14ac:dyDescent="0.25">
      <c r="A7472" t="s">
        <v>52</v>
      </c>
      <c r="B7472" t="s">
        <v>56</v>
      </c>
      <c r="C7472" t="s">
        <v>80</v>
      </c>
      <c r="D7472" t="s">
        <v>11</v>
      </c>
      <c r="E7472" t="s">
        <v>4</v>
      </c>
      <c r="F7472" s="19">
        <v>0.16666666666666699</v>
      </c>
      <c r="G7472" s="25">
        <v>4</v>
      </c>
      <c r="H7472" s="19" t="str">
        <f t="shared" si="133"/>
        <v>Hazelwood Bridge Away from Va Beach Summer Thursday 4</v>
      </c>
      <c r="I7472" s="11">
        <f>+Hazelwood!F11</f>
        <v>65.899309373647512</v>
      </c>
    </row>
    <row r="7473" spans="1:9" x14ac:dyDescent="0.25">
      <c r="A7473" t="s">
        <v>52</v>
      </c>
      <c r="B7473" t="s">
        <v>56</v>
      </c>
      <c r="C7473" t="s">
        <v>80</v>
      </c>
      <c r="D7473" t="s">
        <v>11</v>
      </c>
      <c r="E7473" t="s">
        <v>4</v>
      </c>
      <c r="F7473" s="19">
        <v>0.20833333333333301</v>
      </c>
      <c r="G7473" s="25">
        <v>5</v>
      </c>
      <c r="H7473" s="19" t="str">
        <f t="shared" si="133"/>
        <v>Hazelwood Bridge Away from Va Beach Summer Thursday 5</v>
      </c>
      <c r="I7473" s="14">
        <f>+Hazelwood!F12</f>
        <v>219.96232499341804</v>
      </c>
    </row>
    <row r="7474" spans="1:9" x14ac:dyDescent="0.25">
      <c r="A7474" t="s">
        <v>52</v>
      </c>
      <c r="B7474" t="s">
        <v>56</v>
      </c>
      <c r="C7474" t="s">
        <v>80</v>
      </c>
      <c r="D7474" t="s">
        <v>11</v>
      </c>
      <c r="E7474" t="s">
        <v>4</v>
      </c>
      <c r="F7474" s="19">
        <v>0.25</v>
      </c>
      <c r="G7474" s="25">
        <v>6</v>
      </c>
      <c r="H7474" s="19" t="str">
        <f t="shared" si="133"/>
        <v>Hazelwood Bridge Away from Va Beach Summer Thursday 6</v>
      </c>
      <c r="I7474" s="11">
        <f>+Hazelwood!F13</f>
        <v>343.73092057887868</v>
      </c>
    </row>
    <row r="7475" spans="1:9" x14ac:dyDescent="0.25">
      <c r="A7475" t="s">
        <v>52</v>
      </c>
      <c r="B7475" t="s">
        <v>56</v>
      </c>
      <c r="C7475" t="s">
        <v>80</v>
      </c>
      <c r="D7475" t="s">
        <v>11</v>
      </c>
      <c r="E7475" t="s">
        <v>4</v>
      </c>
      <c r="F7475" s="19">
        <v>0.29166666666666702</v>
      </c>
      <c r="G7475" s="25">
        <v>7</v>
      </c>
      <c r="H7475" s="19" t="str">
        <f t="shared" si="133"/>
        <v>Hazelwood Bridge Away from Va Beach Summer Thursday 7</v>
      </c>
      <c r="I7475" s="14">
        <f>+Hazelwood!F14</f>
        <v>411.05292835503894</v>
      </c>
    </row>
    <row r="7476" spans="1:9" x14ac:dyDescent="0.25">
      <c r="A7476" t="s">
        <v>52</v>
      </c>
      <c r="B7476" t="s">
        <v>56</v>
      </c>
      <c r="C7476" t="s">
        <v>80</v>
      </c>
      <c r="D7476" t="s">
        <v>11</v>
      </c>
      <c r="E7476" t="s">
        <v>4</v>
      </c>
      <c r="F7476" s="19">
        <v>0.33333333333333298</v>
      </c>
      <c r="G7476" s="25">
        <v>8</v>
      </c>
      <c r="H7476" s="19" t="str">
        <f t="shared" si="133"/>
        <v>Hazelwood Bridge Away from Va Beach Summer Thursday 8</v>
      </c>
      <c r="I7476" s="11">
        <f>+Hazelwood!F15</f>
        <v>395.44486477000339</v>
      </c>
    </row>
    <row r="7477" spans="1:9" x14ac:dyDescent="0.25">
      <c r="A7477" t="s">
        <v>52</v>
      </c>
      <c r="B7477" t="s">
        <v>56</v>
      </c>
      <c r="C7477" t="s">
        <v>80</v>
      </c>
      <c r="D7477" t="s">
        <v>11</v>
      </c>
      <c r="E7477" t="s">
        <v>4</v>
      </c>
      <c r="F7477" s="19">
        <v>0.375</v>
      </c>
      <c r="G7477" s="25">
        <v>9</v>
      </c>
      <c r="H7477" s="19" t="str">
        <f t="shared" si="133"/>
        <v>Hazelwood Bridge Away from Va Beach Summer Thursday 9</v>
      </c>
      <c r="I7477" s="14">
        <f>+Hazelwood!F16</f>
        <v>369.37200865814884</v>
      </c>
    </row>
    <row r="7478" spans="1:9" x14ac:dyDescent="0.25">
      <c r="A7478" t="s">
        <v>52</v>
      </c>
      <c r="B7478" t="s">
        <v>56</v>
      </c>
      <c r="C7478" t="s">
        <v>80</v>
      </c>
      <c r="D7478" t="s">
        <v>11</v>
      </c>
      <c r="E7478" t="s">
        <v>4</v>
      </c>
      <c r="F7478" s="19">
        <v>0.41666666666666702</v>
      </c>
      <c r="G7478" s="25">
        <v>10</v>
      </c>
      <c r="H7478" s="19" t="str">
        <f t="shared" si="133"/>
        <v>Hazelwood Bridge Away from Va Beach Summer Thursday 10</v>
      </c>
      <c r="I7478" s="11">
        <f>+Hazelwood!F17</f>
        <v>398.7417987665159</v>
      </c>
    </row>
    <row r="7479" spans="1:9" x14ac:dyDescent="0.25">
      <c r="A7479" t="s">
        <v>52</v>
      </c>
      <c r="B7479" t="s">
        <v>56</v>
      </c>
      <c r="C7479" t="s">
        <v>80</v>
      </c>
      <c r="D7479" t="s">
        <v>11</v>
      </c>
      <c r="E7479" t="s">
        <v>4</v>
      </c>
      <c r="F7479" s="19">
        <v>0.45833333333333298</v>
      </c>
      <c r="G7479" s="25">
        <v>11</v>
      </c>
      <c r="H7479" s="19" t="str">
        <f t="shared" si="133"/>
        <v>Hazelwood Bridge Away from Va Beach Summer Thursday 11</v>
      </c>
      <c r="I7479" s="14">
        <f>+Hazelwood!F18</f>
        <v>430.53601123121319</v>
      </c>
    </row>
    <row r="7480" spans="1:9" x14ac:dyDescent="0.25">
      <c r="A7480" t="s">
        <v>52</v>
      </c>
      <c r="B7480" t="s">
        <v>56</v>
      </c>
      <c r="C7480" t="s">
        <v>80</v>
      </c>
      <c r="D7480" t="s">
        <v>11</v>
      </c>
      <c r="E7480" t="s">
        <v>4</v>
      </c>
      <c r="F7480" s="19">
        <v>0.5</v>
      </c>
      <c r="G7480" s="25">
        <v>12</v>
      </c>
      <c r="H7480" s="19" t="str">
        <f t="shared" si="133"/>
        <v>Hazelwood Bridge Away from Va Beach Summer Thursday 12</v>
      </c>
      <c r="I7480" s="11">
        <f>+Hazelwood!F19</f>
        <v>473.69303154750224</v>
      </c>
    </row>
    <row r="7481" spans="1:9" x14ac:dyDescent="0.25">
      <c r="A7481" t="s">
        <v>52</v>
      </c>
      <c r="B7481" t="s">
        <v>56</v>
      </c>
      <c r="C7481" t="s">
        <v>80</v>
      </c>
      <c r="D7481" t="s">
        <v>11</v>
      </c>
      <c r="E7481" t="s">
        <v>4</v>
      </c>
      <c r="F7481" s="19">
        <v>0.54166666666666696</v>
      </c>
      <c r="G7481" s="25">
        <v>13</v>
      </c>
      <c r="H7481" s="19" t="str">
        <f t="shared" si="133"/>
        <v>Hazelwood Bridge Away from Va Beach Summer Thursday 13</v>
      </c>
      <c r="I7481" s="14">
        <f>+Hazelwood!F20</f>
        <v>502.3947540369449</v>
      </c>
    </row>
    <row r="7482" spans="1:9" x14ac:dyDescent="0.25">
      <c r="A7482" t="s">
        <v>52</v>
      </c>
      <c r="B7482" t="s">
        <v>56</v>
      </c>
      <c r="C7482" t="s">
        <v>80</v>
      </c>
      <c r="D7482" t="s">
        <v>11</v>
      </c>
      <c r="E7482" t="s">
        <v>4</v>
      </c>
      <c r="F7482" s="19">
        <v>0.58333333333333304</v>
      </c>
      <c r="G7482" s="25">
        <v>14</v>
      </c>
      <c r="H7482" s="19" t="str">
        <f t="shared" si="133"/>
        <v>Hazelwood Bridge Away from Va Beach Summer Thursday 14</v>
      </c>
      <c r="I7482" s="11">
        <f>+Hazelwood!F21</f>
        <v>610.51549984258622</v>
      </c>
    </row>
    <row r="7483" spans="1:9" x14ac:dyDescent="0.25">
      <c r="A7483" t="s">
        <v>52</v>
      </c>
      <c r="B7483" t="s">
        <v>56</v>
      </c>
      <c r="C7483" t="s">
        <v>80</v>
      </c>
      <c r="D7483" t="s">
        <v>11</v>
      </c>
      <c r="E7483" t="s">
        <v>4</v>
      </c>
      <c r="F7483" s="19">
        <v>0.625</v>
      </c>
      <c r="G7483" s="25">
        <v>15</v>
      </c>
      <c r="H7483" s="19" t="str">
        <f t="shared" si="133"/>
        <v>Hazelwood Bridge Away from Va Beach Summer Thursday 15</v>
      </c>
      <c r="I7483" s="14">
        <f>+Hazelwood!F22</f>
        <v>719.15014126600011</v>
      </c>
    </row>
    <row r="7484" spans="1:9" x14ac:dyDescent="0.25">
      <c r="A7484" t="s">
        <v>52</v>
      </c>
      <c r="B7484" t="s">
        <v>56</v>
      </c>
      <c r="C7484" t="s">
        <v>80</v>
      </c>
      <c r="D7484" t="s">
        <v>11</v>
      </c>
      <c r="E7484" t="s">
        <v>4</v>
      </c>
      <c r="F7484" s="19">
        <v>0.66666666666666696</v>
      </c>
      <c r="G7484" s="25">
        <v>16</v>
      </c>
      <c r="H7484" s="19" t="str">
        <f t="shared" si="133"/>
        <v>Hazelwood Bridge Away from Va Beach Summer Thursday 16</v>
      </c>
      <c r="I7484" s="11">
        <f>+Hazelwood!F23</f>
        <v>784.80750159154468</v>
      </c>
    </row>
    <row r="7485" spans="1:9" x14ac:dyDescent="0.25">
      <c r="A7485" t="s">
        <v>52</v>
      </c>
      <c r="B7485" t="s">
        <v>56</v>
      </c>
      <c r="C7485" t="s">
        <v>80</v>
      </c>
      <c r="D7485" t="s">
        <v>11</v>
      </c>
      <c r="E7485" t="s">
        <v>4</v>
      </c>
      <c r="F7485" s="19">
        <v>0.70833333333333304</v>
      </c>
      <c r="G7485" s="25">
        <v>17</v>
      </c>
      <c r="H7485" s="19" t="str">
        <f t="shared" si="133"/>
        <v>Hazelwood Bridge Away from Va Beach Summer Thursday 17</v>
      </c>
      <c r="I7485" s="14">
        <f>+Hazelwood!F24</f>
        <v>830.2678976601087</v>
      </c>
    </row>
    <row r="7486" spans="1:9" x14ac:dyDescent="0.25">
      <c r="A7486" t="s">
        <v>52</v>
      </c>
      <c r="B7486" t="s">
        <v>56</v>
      </c>
      <c r="C7486" t="s">
        <v>80</v>
      </c>
      <c r="D7486" t="s">
        <v>11</v>
      </c>
      <c r="E7486" t="s">
        <v>4</v>
      </c>
      <c r="F7486" s="19">
        <v>0.75</v>
      </c>
      <c r="G7486" s="25">
        <v>18</v>
      </c>
      <c r="H7486" s="19" t="str">
        <f t="shared" si="133"/>
        <v>Hazelwood Bridge Away from Va Beach Summer Thursday 18</v>
      </c>
      <c r="I7486" s="11">
        <f>+Hazelwood!F25</f>
        <v>654.19828728209836</v>
      </c>
    </row>
    <row r="7487" spans="1:9" x14ac:dyDescent="0.25">
      <c r="A7487" t="s">
        <v>52</v>
      </c>
      <c r="B7487" t="s">
        <v>56</v>
      </c>
      <c r="C7487" t="s">
        <v>80</v>
      </c>
      <c r="D7487" t="s">
        <v>11</v>
      </c>
      <c r="E7487" t="s">
        <v>4</v>
      </c>
      <c r="F7487" s="19">
        <v>0.79166666666666696</v>
      </c>
      <c r="G7487" s="25">
        <v>19</v>
      </c>
      <c r="H7487" s="19" t="str">
        <f t="shared" si="133"/>
        <v>Hazelwood Bridge Away from Va Beach Summer Thursday 19</v>
      </c>
      <c r="I7487" s="14">
        <f>+Hazelwood!F26</f>
        <v>450.89333752260541</v>
      </c>
    </row>
    <row r="7488" spans="1:9" x14ac:dyDescent="0.25">
      <c r="A7488" t="s">
        <v>52</v>
      </c>
      <c r="B7488" t="s">
        <v>56</v>
      </c>
      <c r="C7488" t="s">
        <v>80</v>
      </c>
      <c r="D7488" t="s">
        <v>11</v>
      </c>
      <c r="E7488" t="s">
        <v>4</v>
      </c>
      <c r="F7488" s="19">
        <v>0.83333333333333304</v>
      </c>
      <c r="G7488" s="25">
        <v>20</v>
      </c>
      <c r="H7488" s="19" t="str">
        <f t="shared" si="133"/>
        <v>Hazelwood Bridge Away from Va Beach Summer Thursday 20</v>
      </c>
      <c r="I7488" s="11">
        <f>+Hazelwood!F27</f>
        <v>386.81305115885652</v>
      </c>
    </row>
    <row r="7489" spans="1:9" x14ac:dyDescent="0.25">
      <c r="A7489" t="s">
        <v>52</v>
      </c>
      <c r="B7489" t="s">
        <v>56</v>
      </c>
      <c r="C7489" t="s">
        <v>80</v>
      </c>
      <c r="D7489" t="s">
        <v>11</v>
      </c>
      <c r="E7489" t="s">
        <v>4</v>
      </c>
      <c r="F7489" s="19">
        <v>0.875</v>
      </c>
      <c r="G7489" s="25">
        <v>21</v>
      </c>
      <c r="H7489" s="19" t="str">
        <f t="shared" si="133"/>
        <v>Hazelwood Bridge Away from Va Beach Summer Thursday 21</v>
      </c>
      <c r="I7489" s="14">
        <f>+Hazelwood!F28</f>
        <v>271.24106656399869</v>
      </c>
    </row>
    <row r="7490" spans="1:9" x14ac:dyDescent="0.25">
      <c r="A7490" t="s">
        <v>52</v>
      </c>
      <c r="B7490" t="s">
        <v>56</v>
      </c>
      <c r="C7490" t="s">
        <v>80</v>
      </c>
      <c r="D7490" t="s">
        <v>11</v>
      </c>
      <c r="E7490" t="s">
        <v>4</v>
      </c>
      <c r="F7490" s="19">
        <v>0.91666666666666696</v>
      </c>
      <c r="G7490" s="25">
        <v>22</v>
      </c>
      <c r="H7490" s="19" t="str">
        <f t="shared" si="133"/>
        <v>Hazelwood Bridge Away from Va Beach Summer Thursday 22</v>
      </c>
      <c r="I7490" s="11">
        <f>+Hazelwood!F29</f>
        <v>188.95321659227173</v>
      </c>
    </row>
    <row r="7491" spans="1:9" ht="15.75" thickBot="1" x14ac:dyDescent="0.3">
      <c r="A7491" t="s">
        <v>52</v>
      </c>
      <c r="B7491" t="s">
        <v>56</v>
      </c>
      <c r="C7491" t="s">
        <v>80</v>
      </c>
      <c r="D7491" t="s">
        <v>11</v>
      </c>
      <c r="E7491" t="s">
        <v>4</v>
      </c>
      <c r="F7491" s="19">
        <v>0.95833333333333304</v>
      </c>
      <c r="G7491" s="25">
        <v>23</v>
      </c>
      <c r="H7491" s="19" t="str">
        <f t="shared" si="133"/>
        <v>Hazelwood Bridge Away from Va Beach Summer Thursday 23</v>
      </c>
      <c r="I7491" s="16">
        <f>+Hazelwood!F30</f>
        <v>112.72730720209624</v>
      </c>
    </row>
    <row r="7492" spans="1:9" x14ac:dyDescent="0.25">
      <c r="A7492" t="s">
        <v>52</v>
      </c>
      <c r="B7492" t="s">
        <v>56</v>
      </c>
      <c r="C7492" t="s">
        <v>80</v>
      </c>
      <c r="D7492" t="s">
        <v>11</v>
      </c>
      <c r="E7492" t="s">
        <v>5</v>
      </c>
      <c r="F7492" s="19">
        <v>0</v>
      </c>
      <c r="G7492" s="25">
        <v>0</v>
      </c>
      <c r="H7492" s="19" t="str">
        <f t="shared" si="133"/>
        <v>Hazelwood Bridge Away from Va Beach Summer Friday 0</v>
      </c>
      <c r="I7492" s="11">
        <f>+Hazelwood!G7</f>
        <v>53.31028053000783</v>
      </c>
    </row>
    <row r="7493" spans="1:9" x14ac:dyDescent="0.25">
      <c r="A7493" t="s">
        <v>52</v>
      </c>
      <c r="B7493" t="s">
        <v>56</v>
      </c>
      <c r="C7493" t="s">
        <v>80</v>
      </c>
      <c r="D7493" t="s">
        <v>11</v>
      </c>
      <c r="E7493" t="s">
        <v>5</v>
      </c>
      <c r="F7493" s="19">
        <v>4.1666666666666664E-2</v>
      </c>
      <c r="G7493" s="25">
        <v>1</v>
      </c>
      <c r="H7493" s="19" t="str">
        <f t="shared" si="133"/>
        <v>Hazelwood Bridge Away from Va Beach Summer Friday 1</v>
      </c>
      <c r="I7493" s="14">
        <f>+Hazelwood!G8</f>
        <v>27.283625766791534</v>
      </c>
    </row>
    <row r="7494" spans="1:9" x14ac:dyDescent="0.25">
      <c r="A7494" t="s">
        <v>52</v>
      </c>
      <c r="B7494" t="s">
        <v>56</v>
      </c>
      <c r="C7494" t="s">
        <v>80</v>
      </c>
      <c r="D7494" t="s">
        <v>11</v>
      </c>
      <c r="E7494" t="s">
        <v>5</v>
      </c>
      <c r="F7494" s="19">
        <v>8.3333333333333329E-2</v>
      </c>
      <c r="G7494" s="25">
        <v>2</v>
      </c>
      <c r="H7494" s="19" t="str">
        <f t="shared" si="133"/>
        <v>Hazelwood Bridge Away from Va Beach Summer Friday 2</v>
      </c>
      <c r="I7494" s="11">
        <f>+Hazelwood!G9</f>
        <v>17.609878102455063</v>
      </c>
    </row>
    <row r="7495" spans="1:9" x14ac:dyDescent="0.25">
      <c r="A7495" t="s">
        <v>52</v>
      </c>
      <c r="B7495" t="s">
        <v>56</v>
      </c>
      <c r="C7495" t="s">
        <v>80</v>
      </c>
      <c r="D7495" t="s">
        <v>11</v>
      </c>
      <c r="E7495" t="s">
        <v>5</v>
      </c>
      <c r="F7495" s="19">
        <v>0.125</v>
      </c>
      <c r="G7495" s="25">
        <v>3</v>
      </c>
      <c r="H7495" s="19" t="str">
        <f t="shared" si="133"/>
        <v>Hazelwood Bridge Away from Va Beach Summer Friday 3</v>
      </c>
      <c r="I7495" s="14">
        <f>+Hazelwood!G10</f>
        <v>18.74672803907167</v>
      </c>
    </row>
    <row r="7496" spans="1:9" x14ac:dyDescent="0.25">
      <c r="A7496" t="s">
        <v>52</v>
      </c>
      <c r="B7496" t="s">
        <v>56</v>
      </c>
      <c r="C7496" t="s">
        <v>80</v>
      </c>
      <c r="D7496" t="s">
        <v>11</v>
      </c>
      <c r="E7496" t="s">
        <v>5</v>
      </c>
      <c r="F7496" s="19">
        <v>0.16666666666666699</v>
      </c>
      <c r="G7496" s="25">
        <v>4</v>
      </c>
      <c r="H7496" s="19" t="str">
        <f t="shared" si="133"/>
        <v>Hazelwood Bridge Away from Va Beach Summer Friday 4</v>
      </c>
      <c r="I7496" s="11">
        <f>+Hazelwood!G11</f>
        <v>69.611884522934389</v>
      </c>
    </row>
    <row r="7497" spans="1:9" x14ac:dyDescent="0.25">
      <c r="A7497" t="s">
        <v>52</v>
      </c>
      <c r="B7497" t="s">
        <v>56</v>
      </c>
      <c r="C7497" t="s">
        <v>80</v>
      </c>
      <c r="D7497" t="s">
        <v>11</v>
      </c>
      <c r="E7497" t="s">
        <v>5</v>
      </c>
      <c r="F7497" s="19">
        <v>0.20833333333333301</v>
      </c>
      <c r="G7497" s="25">
        <v>5</v>
      </c>
      <c r="H7497" s="19" t="str">
        <f t="shared" si="133"/>
        <v>Hazelwood Bridge Away from Va Beach Summer Friday 5</v>
      </c>
      <c r="I7497" s="14">
        <f>+Hazelwood!G12</f>
        <v>240.2442066333625</v>
      </c>
    </row>
    <row r="7498" spans="1:9" x14ac:dyDescent="0.25">
      <c r="A7498" t="s">
        <v>52</v>
      </c>
      <c r="B7498" t="s">
        <v>56</v>
      </c>
      <c r="C7498" t="s">
        <v>80</v>
      </c>
      <c r="D7498" t="s">
        <v>11</v>
      </c>
      <c r="E7498" t="s">
        <v>5</v>
      </c>
      <c r="F7498" s="19">
        <v>0.25</v>
      </c>
      <c r="G7498" s="25">
        <v>6</v>
      </c>
      <c r="H7498" s="19" t="str">
        <f t="shared" si="133"/>
        <v>Hazelwood Bridge Away from Va Beach Summer Friday 6</v>
      </c>
      <c r="I7498" s="11">
        <f>+Hazelwood!G13</f>
        <v>383.06202270771831</v>
      </c>
    </row>
    <row r="7499" spans="1:9" x14ac:dyDescent="0.25">
      <c r="A7499" t="s">
        <v>52</v>
      </c>
      <c r="B7499" t="s">
        <v>56</v>
      </c>
      <c r="C7499" t="s">
        <v>80</v>
      </c>
      <c r="D7499" t="s">
        <v>11</v>
      </c>
      <c r="E7499" t="s">
        <v>5</v>
      </c>
      <c r="F7499" s="19">
        <v>0.29166666666666702</v>
      </c>
      <c r="G7499" s="25">
        <v>7</v>
      </c>
      <c r="H7499" s="19" t="str">
        <f t="shared" si="133"/>
        <v>Hazelwood Bridge Away from Va Beach Summer Friday 7</v>
      </c>
      <c r="I7499" s="14">
        <f>+Hazelwood!G14</f>
        <v>442.19833858066727</v>
      </c>
    </row>
    <row r="7500" spans="1:9" x14ac:dyDescent="0.25">
      <c r="A7500" t="s">
        <v>52</v>
      </c>
      <c r="B7500" t="s">
        <v>56</v>
      </c>
      <c r="C7500" t="s">
        <v>80</v>
      </c>
      <c r="D7500" t="s">
        <v>11</v>
      </c>
      <c r="E7500" t="s">
        <v>5</v>
      </c>
      <c r="F7500" s="19">
        <v>0.33333333333333298</v>
      </c>
      <c r="G7500" s="25">
        <v>8</v>
      </c>
      <c r="H7500" s="19" t="str">
        <f t="shared" si="133"/>
        <v>Hazelwood Bridge Away from Va Beach Summer Friday 8</v>
      </c>
      <c r="I7500" s="11">
        <f>+Hazelwood!G15</f>
        <v>427.52489148207553</v>
      </c>
    </row>
    <row r="7501" spans="1:9" x14ac:dyDescent="0.25">
      <c r="A7501" t="s">
        <v>52</v>
      </c>
      <c r="B7501" t="s">
        <v>56</v>
      </c>
      <c r="C7501" t="s">
        <v>80</v>
      </c>
      <c r="D7501" t="s">
        <v>11</v>
      </c>
      <c r="E7501" t="s">
        <v>5</v>
      </c>
      <c r="F7501" s="19">
        <v>0.375</v>
      </c>
      <c r="G7501" s="25">
        <v>9</v>
      </c>
      <c r="H7501" s="19" t="str">
        <f t="shared" si="133"/>
        <v>Hazelwood Bridge Away from Va Beach Summer Friday 9</v>
      </c>
      <c r="I7501" s="14">
        <f>+Hazelwood!G16</f>
        <v>419.5908623560137</v>
      </c>
    </row>
    <row r="7502" spans="1:9" x14ac:dyDescent="0.25">
      <c r="A7502" t="s">
        <v>52</v>
      </c>
      <c r="B7502" t="s">
        <v>56</v>
      </c>
      <c r="C7502" t="s">
        <v>80</v>
      </c>
      <c r="D7502" t="s">
        <v>11</v>
      </c>
      <c r="E7502" t="s">
        <v>5</v>
      </c>
      <c r="F7502" s="19">
        <v>0.41666666666666702</v>
      </c>
      <c r="G7502" s="25">
        <v>10</v>
      </c>
      <c r="H7502" s="19" t="str">
        <f t="shared" si="133"/>
        <v>Hazelwood Bridge Away from Va Beach Summer Friday 10</v>
      </c>
      <c r="I7502" s="11">
        <f>+Hazelwood!G17</f>
        <v>418.91127444647611</v>
      </c>
    </row>
    <row r="7503" spans="1:9" x14ac:dyDescent="0.25">
      <c r="A7503" t="s">
        <v>52</v>
      </c>
      <c r="B7503" t="s">
        <v>56</v>
      </c>
      <c r="C7503" t="s">
        <v>80</v>
      </c>
      <c r="D7503" t="s">
        <v>11</v>
      </c>
      <c r="E7503" t="s">
        <v>5</v>
      </c>
      <c r="F7503" s="19">
        <v>0.45833333333333298</v>
      </c>
      <c r="G7503" s="25">
        <v>11</v>
      </c>
      <c r="H7503" s="19" t="str">
        <f t="shared" si="133"/>
        <v>Hazelwood Bridge Away from Va Beach Summer Friday 11</v>
      </c>
      <c r="I7503" s="14">
        <f>+Hazelwood!G18</f>
        <v>453.92966206651715</v>
      </c>
    </row>
    <row r="7504" spans="1:9" x14ac:dyDescent="0.25">
      <c r="A7504" t="s">
        <v>52</v>
      </c>
      <c r="B7504" t="s">
        <v>56</v>
      </c>
      <c r="C7504" t="s">
        <v>80</v>
      </c>
      <c r="D7504" t="s">
        <v>11</v>
      </c>
      <c r="E7504" t="s">
        <v>5</v>
      </c>
      <c r="F7504" s="19">
        <v>0.5</v>
      </c>
      <c r="G7504" s="25">
        <v>12</v>
      </c>
      <c r="H7504" s="19" t="str">
        <f t="shared" si="133"/>
        <v>Hazelwood Bridge Away from Va Beach Summer Friday 12</v>
      </c>
      <c r="I7504" s="11">
        <f>+Hazelwood!G19</f>
        <v>515.38325091837703</v>
      </c>
    </row>
    <row r="7505" spans="1:9" x14ac:dyDescent="0.25">
      <c r="A7505" t="s">
        <v>52</v>
      </c>
      <c r="B7505" t="s">
        <v>56</v>
      </c>
      <c r="C7505" t="s">
        <v>80</v>
      </c>
      <c r="D7505" t="s">
        <v>11</v>
      </c>
      <c r="E7505" t="s">
        <v>5</v>
      </c>
      <c r="F7505" s="19">
        <v>0.54166666666666696</v>
      </c>
      <c r="G7505" s="25">
        <v>13</v>
      </c>
      <c r="H7505" s="19" t="str">
        <f t="shared" si="133"/>
        <v>Hazelwood Bridge Away from Va Beach Summer Friday 13</v>
      </c>
      <c r="I7505" s="14">
        <f>+Hazelwood!G20</f>
        <v>536.05956262935661</v>
      </c>
    </row>
    <row r="7506" spans="1:9" x14ac:dyDescent="0.25">
      <c r="A7506" t="s">
        <v>52</v>
      </c>
      <c r="B7506" t="s">
        <v>56</v>
      </c>
      <c r="C7506" t="s">
        <v>80</v>
      </c>
      <c r="D7506" t="s">
        <v>11</v>
      </c>
      <c r="E7506" t="s">
        <v>5</v>
      </c>
      <c r="F7506" s="19">
        <v>0.58333333333333304</v>
      </c>
      <c r="G7506" s="25">
        <v>14</v>
      </c>
      <c r="H7506" s="19" t="str">
        <f t="shared" si="133"/>
        <v>Hazelwood Bridge Away from Va Beach Summer Friday 14</v>
      </c>
      <c r="I7506" s="11">
        <f>+Hazelwood!G21</f>
        <v>651.57130082105073</v>
      </c>
    </row>
    <row r="7507" spans="1:9" x14ac:dyDescent="0.25">
      <c r="A7507" t="s">
        <v>52</v>
      </c>
      <c r="B7507" t="s">
        <v>56</v>
      </c>
      <c r="C7507" t="s">
        <v>80</v>
      </c>
      <c r="D7507" t="s">
        <v>11</v>
      </c>
      <c r="E7507" t="s">
        <v>5</v>
      </c>
      <c r="F7507" s="19">
        <v>0.625</v>
      </c>
      <c r="G7507" s="25">
        <v>15</v>
      </c>
      <c r="H7507" s="19" t="str">
        <f t="shared" si="133"/>
        <v>Hazelwood Bridge Away from Va Beach Summer Friday 15</v>
      </c>
      <c r="I7507" s="14">
        <f>+Hazelwood!G22</f>
        <v>969.51246110879788</v>
      </c>
    </row>
    <row r="7508" spans="1:9" x14ac:dyDescent="0.25">
      <c r="A7508" t="s">
        <v>52</v>
      </c>
      <c r="B7508" t="s">
        <v>56</v>
      </c>
      <c r="C7508" t="s">
        <v>80</v>
      </c>
      <c r="D7508" t="s">
        <v>11</v>
      </c>
      <c r="E7508" t="s">
        <v>5</v>
      </c>
      <c r="F7508" s="19">
        <v>0.66666666666666696</v>
      </c>
      <c r="G7508" s="25">
        <v>16</v>
      </c>
      <c r="H7508" s="19" t="str">
        <f t="shared" si="133"/>
        <v>Hazelwood Bridge Away from Va Beach Summer Friday 16</v>
      </c>
      <c r="I7508" s="11">
        <f>+Hazelwood!G23</f>
        <v>940.1516452519013</v>
      </c>
    </row>
    <row r="7509" spans="1:9" x14ac:dyDescent="0.25">
      <c r="A7509" t="s">
        <v>52</v>
      </c>
      <c r="B7509" t="s">
        <v>56</v>
      </c>
      <c r="C7509" t="s">
        <v>80</v>
      </c>
      <c r="D7509" t="s">
        <v>11</v>
      </c>
      <c r="E7509" t="s">
        <v>5</v>
      </c>
      <c r="F7509" s="19">
        <v>0.70833333333333304</v>
      </c>
      <c r="G7509" s="25">
        <v>17</v>
      </c>
      <c r="H7509" s="19" t="str">
        <f t="shared" si="133"/>
        <v>Hazelwood Bridge Away from Va Beach Summer Friday 17</v>
      </c>
      <c r="I7509" s="14">
        <f>+Hazelwood!G24</f>
        <v>862.3382779618762</v>
      </c>
    </row>
    <row r="7510" spans="1:9" x14ac:dyDescent="0.25">
      <c r="A7510" t="s">
        <v>52</v>
      </c>
      <c r="B7510" t="s">
        <v>56</v>
      </c>
      <c r="C7510" t="s">
        <v>80</v>
      </c>
      <c r="D7510" t="s">
        <v>11</v>
      </c>
      <c r="E7510" t="s">
        <v>5</v>
      </c>
      <c r="F7510" s="19">
        <v>0.75</v>
      </c>
      <c r="G7510" s="25">
        <v>18</v>
      </c>
      <c r="H7510" s="19" t="str">
        <f t="shared" si="133"/>
        <v>Hazelwood Bridge Away from Va Beach Summer Friday 18</v>
      </c>
      <c r="I7510" s="11">
        <f>+Hazelwood!G25</f>
        <v>719.59563865582243</v>
      </c>
    </row>
    <row r="7511" spans="1:9" x14ac:dyDescent="0.25">
      <c r="A7511" t="s">
        <v>52</v>
      </c>
      <c r="B7511" t="s">
        <v>56</v>
      </c>
      <c r="C7511" t="s">
        <v>80</v>
      </c>
      <c r="D7511" t="s">
        <v>11</v>
      </c>
      <c r="E7511" t="s">
        <v>5</v>
      </c>
      <c r="F7511" s="19">
        <v>0.79166666666666696</v>
      </c>
      <c r="G7511" s="25">
        <v>19</v>
      </c>
      <c r="H7511" s="19" t="str">
        <f t="shared" si="133"/>
        <v>Hazelwood Bridge Away from Va Beach Summer Friday 19</v>
      </c>
      <c r="I7511" s="14">
        <f>+Hazelwood!G26</f>
        <v>501.14443111037605</v>
      </c>
    </row>
    <row r="7512" spans="1:9" x14ac:dyDescent="0.25">
      <c r="A7512" t="s">
        <v>52</v>
      </c>
      <c r="B7512" t="s">
        <v>56</v>
      </c>
      <c r="C7512" t="s">
        <v>80</v>
      </c>
      <c r="D7512" t="s">
        <v>11</v>
      </c>
      <c r="E7512" t="s">
        <v>5</v>
      </c>
      <c r="F7512" s="19">
        <v>0.83333333333333304</v>
      </c>
      <c r="G7512" s="25">
        <v>20</v>
      </c>
      <c r="H7512" s="19" t="str">
        <f t="shared" si="133"/>
        <v>Hazelwood Bridge Away from Va Beach Summer Friday 20</v>
      </c>
      <c r="I7512" s="11">
        <f>+Hazelwood!G27</f>
        <v>434.94357667940659</v>
      </c>
    </row>
    <row r="7513" spans="1:9" x14ac:dyDescent="0.25">
      <c r="A7513" t="s">
        <v>52</v>
      </c>
      <c r="B7513" t="s">
        <v>56</v>
      </c>
      <c r="C7513" t="s">
        <v>80</v>
      </c>
      <c r="D7513" t="s">
        <v>11</v>
      </c>
      <c r="E7513" t="s">
        <v>5</v>
      </c>
      <c r="F7513" s="19">
        <v>0.875</v>
      </c>
      <c r="G7513" s="25">
        <v>21</v>
      </c>
      <c r="H7513" s="19" t="str">
        <f t="shared" si="133"/>
        <v>Hazelwood Bridge Away from Va Beach Summer Friday 21</v>
      </c>
      <c r="I7513" s="14">
        <f>+Hazelwood!G28</f>
        <v>292.27295298161158</v>
      </c>
    </row>
    <row r="7514" spans="1:9" x14ac:dyDescent="0.25">
      <c r="A7514" t="s">
        <v>52</v>
      </c>
      <c r="B7514" t="s">
        <v>56</v>
      </c>
      <c r="C7514" t="s">
        <v>80</v>
      </c>
      <c r="D7514" t="s">
        <v>11</v>
      </c>
      <c r="E7514" t="s">
        <v>5</v>
      </c>
      <c r="F7514" s="19">
        <v>0.91666666666666696</v>
      </c>
      <c r="G7514" s="25">
        <v>22</v>
      </c>
      <c r="H7514" s="19" t="str">
        <f t="shared" si="133"/>
        <v>Hazelwood Bridge Away from Va Beach Summer Friday 22</v>
      </c>
      <c r="I7514" s="11">
        <f>+Hazelwood!G29</f>
        <v>180.58676281321402</v>
      </c>
    </row>
    <row r="7515" spans="1:9" ht="15.75" thickBot="1" x14ac:dyDescent="0.3">
      <c r="A7515" t="s">
        <v>52</v>
      </c>
      <c r="B7515" t="s">
        <v>56</v>
      </c>
      <c r="C7515" t="s">
        <v>80</v>
      </c>
      <c r="D7515" t="s">
        <v>11</v>
      </c>
      <c r="E7515" t="s">
        <v>5</v>
      </c>
      <c r="F7515" s="19">
        <v>0.95833333333333304</v>
      </c>
      <c r="G7515" s="25">
        <v>23</v>
      </c>
      <c r="H7515" s="19" t="str">
        <f t="shared" si="133"/>
        <v>Hazelwood Bridge Away from Va Beach Summer Friday 23</v>
      </c>
      <c r="I7515" s="16">
        <f>+Hazelwood!G30</f>
        <v>101.19022797436634</v>
      </c>
    </row>
    <row r="7516" spans="1:9" x14ac:dyDescent="0.25">
      <c r="A7516" t="s">
        <v>52</v>
      </c>
      <c r="B7516" t="s">
        <v>56</v>
      </c>
      <c r="C7516" t="s">
        <v>80</v>
      </c>
      <c r="D7516" t="s">
        <v>11</v>
      </c>
      <c r="E7516" t="s">
        <v>6</v>
      </c>
      <c r="F7516" s="19">
        <v>0</v>
      </c>
      <c r="G7516" s="25">
        <v>0</v>
      </c>
      <c r="H7516" s="19" t="str">
        <f t="shared" si="133"/>
        <v>Hazelwood Bridge Away from Va Beach Summer Saturday 0</v>
      </c>
      <c r="I7516" s="11">
        <f>+Hazelwood!H7</f>
        <v>68.265343811231688</v>
      </c>
    </row>
    <row r="7517" spans="1:9" x14ac:dyDescent="0.25">
      <c r="A7517" t="s">
        <v>52</v>
      </c>
      <c r="B7517" t="s">
        <v>56</v>
      </c>
      <c r="C7517" t="s">
        <v>80</v>
      </c>
      <c r="D7517" t="s">
        <v>11</v>
      </c>
      <c r="E7517" t="s">
        <v>6</v>
      </c>
      <c r="F7517" s="19">
        <v>4.1666666666666664E-2</v>
      </c>
      <c r="G7517" s="25">
        <v>1</v>
      </c>
      <c r="H7517" s="19" t="str">
        <f t="shared" si="133"/>
        <v>Hazelwood Bridge Away from Va Beach Summer Saturday 1</v>
      </c>
      <c r="I7517" s="14">
        <f>+Hazelwood!H8</f>
        <v>64.147623486722139</v>
      </c>
    </row>
    <row r="7518" spans="1:9" x14ac:dyDescent="0.25">
      <c r="A7518" t="s">
        <v>52</v>
      </c>
      <c r="B7518" t="s">
        <v>56</v>
      </c>
      <c r="C7518" t="s">
        <v>80</v>
      </c>
      <c r="D7518" t="s">
        <v>11</v>
      </c>
      <c r="E7518" t="s">
        <v>6</v>
      </c>
      <c r="F7518" s="19">
        <v>8.3333333333333329E-2</v>
      </c>
      <c r="G7518" s="25">
        <v>2</v>
      </c>
      <c r="H7518" s="19" t="str">
        <f t="shared" si="133"/>
        <v>Hazelwood Bridge Away from Va Beach Summer Saturday 2</v>
      </c>
      <c r="I7518" s="11">
        <f>+Hazelwood!H9</f>
        <v>58.57659010650336</v>
      </c>
    </row>
    <row r="7519" spans="1:9" x14ac:dyDescent="0.25">
      <c r="A7519" t="s">
        <v>52</v>
      </c>
      <c r="B7519" t="s">
        <v>56</v>
      </c>
      <c r="C7519" t="s">
        <v>80</v>
      </c>
      <c r="D7519" t="s">
        <v>11</v>
      </c>
      <c r="E7519" t="s">
        <v>6</v>
      </c>
      <c r="F7519" s="19">
        <v>0.125</v>
      </c>
      <c r="G7519" s="25">
        <v>3</v>
      </c>
      <c r="H7519" s="19" t="str">
        <f t="shared" si="133"/>
        <v>Hazelwood Bridge Away from Va Beach Summer Saturday 3</v>
      </c>
      <c r="I7519" s="14">
        <f>+Hazelwood!H10</f>
        <v>49.13005524439324</v>
      </c>
    </row>
    <row r="7520" spans="1:9" x14ac:dyDescent="0.25">
      <c r="A7520" t="s">
        <v>52</v>
      </c>
      <c r="B7520" t="s">
        <v>56</v>
      </c>
      <c r="C7520" t="s">
        <v>80</v>
      </c>
      <c r="D7520" t="s">
        <v>11</v>
      </c>
      <c r="E7520" t="s">
        <v>6</v>
      </c>
      <c r="F7520" s="19">
        <v>0.16666666666666699</v>
      </c>
      <c r="G7520" s="25">
        <v>4</v>
      </c>
      <c r="H7520" s="19" t="str">
        <f t="shared" si="133"/>
        <v>Hazelwood Bridge Away from Va Beach Summer Saturday 4</v>
      </c>
      <c r="I7520" s="11">
        <f>+Hazelwood!H11</f>
        <v>96.039771098119573</v>
      </c>
    </row>
    <row r="7521" spans="1:9" x14ac:dyDescent="0.25">
      <c r="A7521" t="s">
        <v>52</v>
      </c>
      <c r="B7521" t="s">
        <v>56</v>
      </c>
      <c r="C7521" t="s">
        <v>80</v>
      </c>
      <c r="D7521" t="s">
        <v>11</v>
      </c>
      <c r="E7521" t="s">
        <v>6</v>
      </c>
      <c r="F7521" s="19">
        <v>0.20833333333333301</v>
      </c>
      <c r="G7521" s="25">
        <v>5</v>
      </c>
      <c r="H7521" s="19" t="str">
        <f t="shared" si="133"/>
        <v>Hazelwood Bridge Away from Va Beach Summer Saturday 5</v>
      </c>
      <c r="I7521" s="14">
        <f>+Hazelwood!H12</f>
        <v>194.17877216559691</v>
      </c>
    </row>
    <row r="7522" spans="1:9" x14ac:dyDescent="0.25">
      <c r="A7522" t="s">
        <v>52</v>
      </c>
      <c r="B7522" t="s">
        <v>56</v>
      </c>
      <c r="C7522" t="s">
        <v>80</v>
      </c>
      <c r="D7522" t="s">
        <v>11</v>
      </c>
      <c r="E7522" t="s">
        <v>6</v>
      </c>
      <c r="F7522" s="19">
        <v>0.25</v>
      </c>
      <c r="G7522" s="25">
        <v>6</v>
      </c>
      <c r="H7522" s="19" t="str">
        <f t="shared" si="133"/>
        <v>Hazelwood Bridge Away from Va Beach Summer Saturday 6</v>
      </c>
      <c r="I7522" s="11">
        <f>+Hazelwood!H13</f>
        <v>197.81205480487003</v>
      </c>
    </row>
    <row r="7523" spans="1:9" x14ac:dyDescent="0.25">
      <c r="A7523" t="s">
        <v>52</v>
      </c>
      <c r="B7523" t="s">
        <v>56</v>
      </c>
      <c r="C7523" t="s">
        <v>80</v>
      </c>
      <c r="D7523" t="s">
        <v>11</v>
      </c>
      <c r="E7523" t="s">
        <v>6</v>
      </c>
      <c r="F7523" s="19">
        <v>0.29166666666666702</v>
      </c>
      <c r="G7523" s="25">
        <v>7</v>
      </c>
      <c r="H7523" s="19" t="str">
        <f t="shared" si="133"/>
        <v>Hazelwood Bridge Away from Va Beach Summer Saturday 7</v>
      </c>
      <c r="I7523" s="14">
        <f>+Hazelwood!H14</f>
        <v>293.12516937513504</v>
      </c>
    </row>
    <row r="7524" spans="1:9" x14ac:dyDescent="0.25">
      <c r="A7524" t="s">
        <v>52</v>
      </c>
      <c r="B7524" t="s">
        <v>56</v>
      </c>
      <c r="C7524" t="s">
        <v>80</v>
      </c>
      <c r="D7524" t="s">
        <v>11</v>
      </c>
      <c r="E7524" t="s">
        <v>6</v>
      </c>
      <c r="F7524" s="19">
        <v>0.33333333333333298</v>
      </c>
      <c r="G7524" s="25">
        <v>8</v>
      </c>
      <c r="H7524" s="19" t="str">
        <f t="shared" si="133"/>
        <v>Hazelwood Bridge Away from Va Beach Summer Saturday 8</v>
      </c>
      <c r="I7524" s="11">
        <f>+Hazelwood!H15</f>
        <v>346.1307261014195</v>
      </c>
    </row>
    <row r="7525" spans="1:9" x14ac:dyDescent="0.25">
      <c r="A7525" t="s">
        <v>52</v>
      </c>
      <c r="B7525" t="s">
        <v>56</v>
      </c>
      <c r="C7525" t="s">
        <v>80</v>
      </c>
      <c r="D7525" t="s">
        <v>11</v>
      </c>
      <c r="E7525" t="s">
        <v>6</v>
      </c>
      <c r="F7525" s="19">
        <v>0.375</v>
      </c>
      <c r="G7525" s="25">
        <v>9</v>
      </c>
      <c r="H7525" s="19" t="str">
        <f t="shared" ref="H7525:H7588" si="134">+CONCATENATE(A7525," ",C7525," ",D7525," ",E7525," ",G7525)</f>
        <v>Hazelwood Bridge Away from Va Beach Summer Saturday 9</v>
      </c>
      <c r="I7525" s="14">
        <f>+Hazelwood!H16</f>
        <v>424.56926130261593</v>
      </c>
    </row>
    <row r="7526" spans="1:9" x14ac:dyDescent="0.25">
      <c r="A7526" t="s">
        <v>52</v>
      </c>
      <c r="B7526" t="s">
        <v>56</v>
      </c>
      <c r="C7526" t="s">
        <v>80</v>
      </c>
      <c r="D7526" t="s">
        <v>11</v>
      </c>
      <c r="E7526" t="s">
        <v>6</v>
      </c>
      <c r="F7526" s="19">
        <v>0.41666666666666702</v>
      </c>
      <c r="G7526" s="25">
        <v>10</v>
      </c>
      <c r="H7526" s="19" t="str">
        <f t="shared" si="134"/>
        <v>Hazelwood Bridge Away from Va Beach Summer Saturday 10</v>
      </c>
      <c r="I7526" s="11">
        <f>+Hazelwood!H17</f>
        <v>482.66141372388284</v>
      </c>
    </row>
    <row r="7527" spans="1:9" x14ac:dyDescent="0.25">
      <c r="A7527" t="s">
        <v>52</v>
      </c>
      <c r="B7527" t="s">
        <v>56</v>
      </c>
      <c r="C7527" t="s">
        <v>80</v>
      </c>
      <c r="D7527" t="s">
        <v>11</v>
      </c>
      <c r="E7527" t="s">
        <v>6</v>
      </c>
      <c r="F7527" s="19">
        <v>0.45833333333333298</v>
      </c>
      <c r="G7527" s="25">
        <v>11</v>
      </c>
      <c r="H7527" s="19" t="str">
        <f t="shared" si="134"/>
        <v>Hazelwood Bridge Away from Va Beach Summer Saturday 11</v>
      </c>
      <c r="I7527" s="14">
        <f>+Hazelwood!H18</f>
        <v>509.91103351843128</v>
      </c>
    </row>
    <row r="7528" spans="1:9" x14ac:dyDescent="0.25">
      <c r="A7528" t="s">
        <v>52</v>
      </c>
      <c r="B7528" t="s">
        <v>56</v>
      </c>
      <c r="C7528" t="s">
        <v>80</v>
      </c>
      <c r="D7528" t="s">
        <v>11</v>
      </c>
      <c r="E7528" t="s">
        <v>6</v>
      </c>
      <c r="F7528" s="19">
        <v>0.5</v>
      </c>
      <c r="G7528" s="25">
        <v>12</v>
      </c>
      <c r="H7528" s="19" t="str">
        <f t="shared" si="134"/>
        <v>Hazelwood Bridge Away from Va Beach Summer Saturday 12</v>
      </c>
      <c r="I7528" s="11">
        <f>+Hazelwood!H19</f>
        <v>518.67128165978988</v>
      </c>
    </row>
    <row r="7529" spans="1:9" x14ac:dyDescent="0.25">
      <c r="A7529" t="s">
        <v>52</v>
      </c>
      <c r="B7529" t="s">
        <v>56</v>
      </c>
      <c r="C7529" t="s">
        <v>80</v>
      </c>
      <c r="D7529" t="s">
        <v>11</v>
      </c>
      <c r="E7529" t="s">
        <v>6</v>
      </c>
      <c r="F7529" s="19">
        <v>0.54166666666666696</v>
      </c>
      <c r="G7529" s="25">
        <v>13</v>
      </c>
      <c r="H7529" s="19" t="str">
        <f t="shared" si="134"/>
        <v>Hazelwood Bridge Away from Va Beach Summer Saturday 13</v>
      </c>
      <c r="I7529" s="14">
        <f>+Hazelwood!H20</f>
        <v>519.80163625867488</v>
      </c>
    </row>
    <row r="7530" spans="1:9" x14ac:dyDescent="0.25">
      <c r="A7530" t="s">
        <v>52</v>
      </c>
      <c r="B7530" t="s">
        <v>56</v>
      </c>
      <c r="C7530" t="s">
        <v>80</v>
      </c>
      <c r="D7530" t="s">
        <v>11</v>
      </c>
      <c r="E7530" t="s">
        <v>6</v>
      </c>
      <c r="F7530" s="19">
        <v>0.58333333333333304</v>
      </c>
      <c r="G7530" s="25">
        <v>14</v>
      </c>
      <c r="H7530" s="19" t="str">
        <f t="shared" si="134"/>
        <v>Hazelwood Bridge Away from Va Beach Summer Saturday 14</v>
      </c>
      <c r="I7530" s="11">
        <f>+Hazelwood!H21</f>
        <v>506.51996972177648</v>
      </c>
    </row>
    <row r="7531" spans="1:9" x14ac:dyDescent="0.25">
      <c r="A7531" t="s">
        <v>52</v>
      </c>
      <c r="B7531" t="s">
        <v>56</v>
      </c>
      <c r="C7531" t="s">
        <v>80</v>
      </c>
      <c r="D7531" t="s">
        <v>11</v>
      </c>
      <c r="E7531" t="s">
        <v>6</v>
      </c>
      <c r="F7531" s="19">
        <v>0.625</v>
      </c>
      <c r="G7531" s="25">
        <v>15</v>
      </c>
      <c r="H7531" s="19" t="str">
        <f t="shared" si="134"/>
        <v>Hazelwood Bridge Away from Va Beach Summer Saturday 15</v>
      </c>
      <c r="I7531" s="14">
        <f>+Hazelwood!H22</f>
        <v>452.14183955398875</v>
      </c>
    </row>
    <row r="7532" spans="1:9" x14ac:dyDescent="0.25">
      <c r="A7532" t="s">
        <v>52</v>
      </c>
      <c r="B7532" t="s">
        <v>56</v>
      </c>
      <c r="C7532" t="s">
        <v>80</v>
      </c>
      <c r="D7532" t="s">
        <v>11</v>
      </c>
      <c r="E7532" t="s">
        <v>6</v>
      </c>
      <c r="F7532" s="19">
        <v>0.66666666666666696</v>
      </c>
      <c r="G7532" s="25">
        <v>16</v>
      </c>
      <c r="H7532" s="19" t="str">
        <f t="shared" si="134"/>
        <v>Hazelwood Bridge Away from Va Beach Summer Saturday 16</v>
      </c>
      <c r="I7532" s="11">
        <f>+Hazelwood!H23</f>
        <v>436.11502613408391</v>
      </c>
    </row>
    <row r="7533" spans="1:9" x14ac:dyDescent="0.25">
      <c r="A7533" t="s">
        <v>52</v>
      </c>
      <c r="B7533" t="s">
        <v>56</v>
      </c>
      <c r="C7533" t="s">
        <v>80</v>
      </c>
      <c r="D7533" t="s">
        <v>11</v>
      </c>
      <c r="E7533" t="s">
        <v>6</v>
      </c>
      <c r="F7533" s="19">
        <v>0.70833333333333304</v>
      </c>
      <c r="G7533" s="25">
        <v>17</v>
      </c>
      <c r="H7533" s="19" t="str">
        <f t="shared" si="134"/>
        <v>Hazelwood Bridge Away from Va Beach Summer Saturday 17</v>
      </c>
      <c r="I7533" s="14">
        <f>+Hazelwood!H24</f>
        <v>403.29437295931666</v>
      </c>
    </row>
    <row r="7534" spans="1:9" x14ac:dyDescent="0.25">
      <c r="A7534" t="s">
        <v>52</v>
      </c>
      <c r="B7534" t="s">
        <v>56</v>
      </c>
      <c r="C7534" t="s">
        <v>80</v>
      </c>
      <c r="D7534" t="s">
        <v>11</v>
      </c>
      <c r="E7534" t="s">
        <v>6</v>
      </c>
      <c r="F7534" s="19">
        <v>0.75</v>
      </c>
      <c r="G7534" s="25">
        <v>18</v>
      </c>
      <c r="H7534" s="19" t="str">
        <f t="shared" si="134"/>
        <v>Hazelwood Bridge Away from Va Beach Summer Saturday 18</v>
      </c>
      <c r="I7534" s="11">
        <f>+Hazelwood!H25</f>
        <v>355.4157817351176</v>
      </c>
    </row>
    <row r="7535" spans="1:9" x14ac:dyDescent="0.25">
      <c r="A7535" t="s">
        <v>52</v>
      </c>
      <c r="B7535" t="s">
        <v>56</v>
      </c>
      <c r="C7535" t="s">
        <v>80</v>
      </c>
      <c r="D7535" t="s">
        <v>11</v>
      </c>
      <c r="E7535" t="s">
        <v>6</v>
      </c>
      <c r="F7535" s="19">
        <v>0.79166666666666696</v>
      </c>
      <c r="G7535" s="25">
        <v>19</v>
      </c>
      <c r="H7535" s="19" t="str">
        <f t="shared" si="134"/>
        <v>Hazelwood Bridge Away from Va Beach Summer Saturday 19</v>
      </c>
      <c r="I7535" s="14">
        <f>+Hazelwood!H26</f>
        <v>299.0999008263841</v>
      </c>
    </row>
    <row r="7536" spans="1:9" x14ac:dyDescent="0.25">
      <c r="A7536" t="s">
        <v>52</v>
      </c>
      <c r="B7536" t="s">
        <v>56</v>
      </c>
      <c r="C7536" t="s">
        <v>80</v>
      </c>
      <c r="D7536" t="s">
        <v>11</v>
      </c>
      <c r="E7536" t="s">
        <v>6</v>
      </c>
      <c r="F7536" s="19">
        <v>0.83333333333333304</v>
      </c>
      <c r="G7536" s="25">
        <v>20</v>
      </c>
      <c r="H7536" s="19" t="str">
        <f t="shared" si="134"/>
        <v>Hazelwood Bridge Away from Va Beach Summer Saturday 20</v>
      </c>
      <c r="I7536" s="11">
        <f>+Hazelwood!H27</f>
        <v>244.72177065859637</v>
      </c>
    </row>
    <row r="7537" spans="1:9" x14ac:dyDescent="0.25">
      <c r="A7537" t="s">
        <v>52</v>
      </c>
      <c r="B7537" t="s">
        <v>56</v>
      </c>
      <c r="C7537" t="s">
        <v>80</v>
      </c>
      <c r="D7537" t="s">
        <v>11</v>
      </c>
      <c r="E7537" t="s">
        <v>6</v>
      </c>
      <c r="F7537" s="19">
        <v>0.875</v>
      </c>
      <c r="G7537" s="25">
        <v>21</v>
      </c>
      <c r="H7537" s="19" t="str">
        <f t="shared" si="134"/>
        <v>Hazelwood Bridge Away from Va Beach Summer Saturday 21</v>
      </c>
      <c r="I7537" s="14">
        <f>+Hazelwood!H28</f>
        <v>213.07184188981716</v>
      </c>
    </row>
    <row r="7538" spans="1:9" x14ac:dyDescent="0.25">
      <c r="A7538" t="s">
        <v>52</v>
      </c>
      <c r="B7538" t="s">
        <v>56</v>
      </c>
      <c r="C7538" t="s">
        <v>80</v>
      </c>
      <c r="D7538" t="s">
        <v>11</v>
      </c>
      <c r="E7538" t="s">
        <v>6</v>
      </c>
      <c r="F7538" s="19">
        <v>0.91666666666666696</v>
      </c>
      <c r="G7538" s="25">
        <v>22</v>
      </c>
      <c r="H7538" s="19" t="str">
        <f t="shared" si="134"/>
        <v>Hazelwood Bridge Away from Va Beach Summer Saturday 22</v>
      </c>
      <c r="I7538" s="11">
        <f>+Hazelwood!H29</f>
        <v>171.41020095948537</v>
      </c>
    </row>
    <row r="7539" spans="1:9" ht="15.75" thickBot="1" x14ac:dyDescent="0.3">
      <c r="A7539" t="s">
        <v>52</v>
      </c>
      <c r="B7539" t="s">
        <v>56</v>
      </c>
      <c r="C7539" t="s">
        <v>80</v>
      </c>
      <c r="D7539" t="s">
        <v>11</v>
      </c>
      <c r="E7539" t="s">
        <v>6</v>
      </c>
      <c r="F7539" s="19">
        <v>0.95833333333333304</v>
      </c>
      <c r="G7539" s="25">
        <v>23</v>
      </c>
      <c r="H7539" s="19" t="str">
        <f t="shared" si="134"/>
        <v>Hazelwood Bridge Away from Va Beach Summer Saturday 23</v>
      </c>
      <c r="I7539" s="16">
        <f>+Hazelwood!H30</f>
        <v>117.19355002010973</v>
      </c>
    </row>
    <row r="7540" spans="1:9" x14ac:dyDescent="0.25">
      <c r="A7540" t="s">
        <v>52</v>
      </c>
      <c r="B7540" t="s">
        <v>56</v>
      </c>
      <c r="C7540" t="s">
        <v>80</v>
      </c>
      <c r="D7540" t="s">
        <v>11</v>
      </c>
      <c r="E7540" t="s">
        <v>7</v>
      </c>
      <c r="F7540" s="19">
        <v>0</v>
      </c>
      <c r="G7540" s="25">
        <v>0</v>
      </c>
      <c r="H7540" s="19" t="str">
        <f t="shared" si="134"/>
        <v>Hazelwood Bridge Away from Va Beach Summer Sunday 0</v>
      </c>
      <c r="I7540" s="13">
        <f>+Hazelwood!I7</f>
        <v>73.109720663595837</v>
      </c>
    </row>
    <row r="7541" spans="1:9" x14ac:dyDescent="0.25">
      <c r="A7541" t="s">
        <v>52</v>
      </c>
      <c r="B7541" t="s">
        <v>56</v>
      </c>
      <c r="C7541" t="s">
        <v>80</v>
      </c>
      <c r="D7541" t="s">
        <v>11</v>
      </c>
      <c r="E7541" t="s">
        <v>7</v>
      </c>
      <c r="F7541" s="19">
        <v>4.1666666666666664E-2</v>
      </c>
      <c r="G7541" s="25">
        <v>1</v>
      </c>
      <c r="H7541" s="19" t="str">
        <f t="shared" si="134"/>
        <v>Hazelwood Bridge Away from Va Beach Summer Sunday 1</v>
      </c>
      <c r="I7541" s="15">
        <f>+Hazelwood!I8</f>
        <v>51.108175792441934</v>
      </c>
    </row>
    <row r="7542" spans="1:9" x14ac:dyDescent="0.25">
      <c r="A7542" t="s">
        <v>52</v>
      </c>
      <c r="B7542" t="s">
        <v>56</v>
      </c>
      <c r="C7542" t="s">
        <v>80</v>
      </c>
      <c r="D7542" t="s">
        <v>11</v>
      </c>
      <c r="E7542" t="s">
        <v>7</v>
      </c>
      <c r="F7542" s="19">
        <v>8.3333333333333329E-2</v>
      </c>
      <c r="G7542" s="25">
        <v>2</v>
      </c>
      <c r="H7542" s="19" t="str">
        <f t="shared" si="134"/>
        <v>Hazelwood Bridge Away from Va Beach Summer Sunday 2</v>
      </c>
      <c r="I7542" s="13">
        <f>+Hazelwood!I9</f>
        <v>36.413566006937302</v>
      </c>
    </row>
    <row r="7543" spans="1:9" x14ac:dyDescent="0.25">
      <c r="A7543" t="s">
        <v>52</v>
      </c>
      <c r="B7543" t="s">
        <v>56</v>
      </c>
      <c r="C7543" t="s">
        <v>80</v>
      </c>
      <c r="D7543" t="s">
        <v>11</v>
      </c>
      <c r="E7543" t="s">
        <v>7</v>
      </c>
      <c r="F7543" s="19">
        <v>0.125</v>
      </c>
      <c r="G7543" s="25">
        <v>3</v>
      </c>
      <c r="H7543" s="19" t="str">
        <f t="shared" si="134"/>
        <v>Hazelwood Bridge Away from Va Beach Summer Sunday 3</v>
      </c>
      <c r="I7543" s="15">
        <f>+Hazelwood!I10</f>
        <v>25.271499246499726</v>
      </c>
    </row>
    <row r="7544" spans="1:9" x14ac:dyDescent="0.25">
      <c r="A7544" t="s">
        <v>52</v>
      </c>
      <c r="B7544" t="s">
        <v>56</v>
      </c>
      <c r="C7544" t="s">
        <v>80</v>
      </c>
      <c r="D7544" t="s">
        <v>11</v>
      </c>
      <c r="E7544" t="s">
        <v>7</v>
      </c>
      <c r="F7544" s="19">
        <v>0.16666666666666699</v>
      </c>
      <c r="G7544" s="25">
        <v>4</v>
      </c>
      <c r="H7544" s="19" t="str">
        <f t="shared" si="134"/>
        <v>Hazelwood Bridge Away from Va Beach Summer Sunday 4</v>
      </c>
      <c r="I7544" s="13">
        <f>+Hazelwood!I11</f>
        <v>55.427745152466635</v>
      </c>
    </row>
    <row r="7545" spans="1:9" x14ac:dyDescent="0.25">
      <c r="A7545" t="s">
        <v>52</v>
      </c>
      <c r="B7545" t="s">
        <v>56</v>
      </c>
      <c r="C7545" t="s">
        <v>80</v>
      </c>
      <c r="D7545" t="s">
        <v>11</v>
      </c>
      <c r="E7545" t="s">
        <v>7</v>
      </c>
      <c r="F7545" s="19">
        <v>0.20833333333333301</v>
      </c>
      <c r="G7545" s="25">
        <v>5</v>
      </c>
      <c r="H7545" s="19" t="str">
        <f t="shared" si="134"/>
        <v>Hazelwood Bridge Away from Va Beach Summer Sunday 5</v>
      </c>
      <c r="I7545" s="15">
        <f>+Hazelwood!I12</f>
        <v>114.60988236551552</v>
      </c>
    </row>
    <row r="7546" spans="1:9" x14ac:dyDescent="0.25">
      <c r="A7546" t="s">
        <v>52</v>
      </c>
      <c r="B7546" t="s">
        <v>56</v>
      </c>
      <c r="C7546" t="s">
        <v>80</v>
      </c>
      <c r="D7546" t="s">
        <v>11</v>
      </c>
      <c r="E7546" t="s">
        <v>7</v>
      </c>
      <c r="F7546" s="19">
        <v>0.25</v>
      </c>
      <c r="G7546" s="25">
        <v>6</v>
      </c>
      <c r="H7546" s="19" t="str">
        <f t="shared" si="134"/>
        <v>Hazelwood Bridge Away from Va Beach Summer Sunday 6</v>
      </c>
      <c r="I7546" s="13">
        <f>+Hazelwood!I13</f>
        <v>124.86381336968631</v>
      </c>
    </row>
    <row r="7547" spans="1:9" x14ac:dyDescent="0.25">
      <c r="A7547" t="s">
        <v>52</v>
      </c>
      <c r="B7547" t="s">
        <v>56</v>
      </c>
      <c r="C7547" t="s">
        <v>80</v>
      </c>
      <c r="D7547" t="s">
        <v>11</v>
      </c>
      <c r="E7547" t="s">
        <v>7</v>
      </c>
      <c r="F7547" s="19">
        <v>0.29166666666666702</v>
      </c>
      <c r="G7547" s="25">
        <v>7</v>
      </c>
      <c r="H7547" s="19" t="str">
        <f t="shared" si="134"/>
        <v>Hazelwood Bridge Away from Va Beach Summer Sunday 7</v>
      </c>
      <c r="I7547" s="15">
        <f>+Hazelwood!I14</f>
        <v>179.80712083691657</v>
      </c>
    </row>
    <row r="7548" spans="1:9" x14ac:dyDescent="0.25">
      <c r="A7548" t="s">
        <v>52</v>
      </c>
      <c r="B7548" t="s">
        <v>56</v>
      </c>
      <c r="C7548" t="s">
        <v>80</v>
      </c>
      <c r="D7548" t="s">
        <v>11</v>
      </c>
      <c r="E7548" t="s">
        <v>7</v>
      </c>
      <c r="F7548" s="19">
        <v>0.33333333333333298</v>
      </c>
      <c r="G7548" s="25">
        <v>8</v>
      </c>
      <c r="H7548" s="19" t="str">
        <f t="shared" si="134"/>
        <v>Hazelwood Bridge Away from Va Beach Summer Sunday 8</v>
      </c>
      <c r="I7548" s="13">
        <f>+Hazelwood!I15</f>
        <v>281.01422724422451</v>
      </c>
    </row>
    <row r="7549" spans="1:9" x14ac:dyDescent="0.25">
      <c r="A7549" t="s">
        <v>52</v>
      </c>
      <c r="B7549" t="s">
        <v>56</v>
      </c>
      <c r="C7549" t="s">
        <v>80</v>
      </c>
      <c r="D7549" t="s">
        <v>11</v>
      </c>
      <c r="E7549" t="s">
        <v>7</v>
      </c>
      <c r="F7549" s="19">
        <v>0.375</v>
      </c>
      <c r="G7549" s="25">
        <v>9</v>
      </c>
      <c r="H7549" s="19" t="str">
        <f t="shared" si="134"/>
        <v>Hazelwood Bridge Away from Va Beach Summer Sunday 9</v>
      </c>
      <c r="I7549" s="15">
        <f>+Hazelwood!I16</f>
        <v>364.29713929778512</v>
      </c>
    </row>
    <row r="7550" spans="1:9" x14ac:dyDescent="0.25">
      <c r="A7550" t="s">
        <v>52</v>
      </c>
      <c r="B7550" t="s">
        <v>56</v>
      </c>
      <c r="C7550" t="s">
        <v>80</v>
      </c>
      <c r="D7550" t="s">
        <v>11</v>
      </c>
      <c r="E7550" t="s">
        <v>7</v>
      </c>
      <c r="F7550" s="19">
        <v>0.41666666666666702</v>
      </c>
      <c r="G7550" s="25">
        <v>10</v>
      </c>
      <c r="H7550" s="19" t="str">
        <f t="shared" si="134"/>
        <v>Hazelwood Bridge Away from Va Beach Summer Sunday 10</v>
      </c>
      <c r="I7550" s="13">
        <f>+Hazelwood!I17</f>
        <v>419.92673348576693</v>
      </c>
    </row>
    <row r="7551" spans="1:9" x14ac:dyDescent="0.25">
      <c r="A7551" t="s">
        <v>52</v>
      </c>
      <c r="B7551" t="s">
        <v>56</v>
      </c>
      <c r="C7551" t="s">
        <v>80</v>
      </c>
      <c r="D7551" t="s">
        <v>11</v>
      </c>
      <c r="E7551" t="s">
        <v>7</v>
      </c>
      <c r="F7551" s="19">
        <v>0.45833333333333298</v>
      </c>
      <c r="G7551" s="25">
        <v>11</v>
      </c>
      <c r="H7551" s="19" t="str">
        <f t="shared" si="134"/>
        <v>Hazelwood Bridge Away from Va Beach Summer Sunday 11</v>
      </c>
      <c r="I7551" s="15">
        <f>+Hazelwood!I18</f>
        <v>391.10269121420015</v>
      </c>
    </row>
    <row r="7552" spans="1:9" x14ac:dyDescent="0.25">
      <c r="A7552" t="s">
        <v>52</v>
      </c>
      <c r="B7552" t="s">
        <v>56</v>
      </c>
      <c r="C7552" t="s">
        <v>80</v>
      </c>
      <c r="D7552" t="s">
        <v>11</v>
      </c>
      <c r="E7552" t="s">
        <v>7</v>
      </c>
      <c r="F7552" s="19">
        <v>0.5</v>
      </c>
      <c r="G7552" s="25">
        <v>12</v>
      </c>
      <c r="H7552" s="19" t="str">
        <f t="shared" si="134"/>
        <v>Hazelwood Bridge Away from Va Beach Summer Sunday 12</v>
      </c>
      <c r="I7552" s="13">
        <f>+Hazelwood!I19</f>
        <v>425.57850648019178</v>
      </c>
    </row>
    <row r="7553" spans="1:9" x14ac:dyDescent="0.25">
      <c r="A7553" t="s">
        <v>52</v>
      </c>
      <c r="B7553" t="s">
        <v>56</v>
      </c>
      <c r="C7553" t="s">
        <v>80</v>
      </c>
      <c r="D7553" t="s">
        <v>11</v>
      </c>
      <c r="E7553" t="s">
        <v>7</v>
      </c>
      <c r="F7553" s="19">
        <v>0.54166666666666696</v>
      </c>
      <c r="G7553" s="25">
        <v>13</v>
      </c>
      <c r="H7553" s="19" t="str">
        <f t="shared" si="134"/>
        <v>Hazelwood Bridge Away from Va Beach Summer Sunday 13</v>
      </c>
      <c r="I7553" s="15">
        <f>+Hazelwood!I20</f>
        <v>486.53691520577422</v>
      </c>
    </row>
    <row r="7554" spans="1:9" x14ac:dyDescent="0.25">
      <c r="A7554" t="s">
        <v>52</v>
      </c>
      <c r="B7554" t="s">
        <v>56</v>
      </c>
      <c r="C7554" t="s">
        <v>80</v>
      </c>
      <c r="D7554" t="s">
        <v>11</v>
      </c>
      <c r="E7554" t="s">
        <v>7</v>
      </c>
      <c r="F7554" s="19">
        <v>0.58333333333333304</v>
      </c>
      <c r="G7554" s="25">
        <v>14</v>
      </c>
      <c r="H7554" s="19" t="str">
        <f t="shared" si="134"/>
        <v>Hazelwood Bridge Away from Va Beach Summer Sunday 14</v>
      </c>
      <c r="I7554" s="13">
        <f>+Hazelwood!I21</f>
        <v>447.90300980816994</v>
      </c>
    </row>
    <row r="7555" spans="1:9" x14ac:dyDescent="0.25">
      <c r="A7555" t="s">
        <v>52</v>
      </c>
      <c r="B7555" t="s">
        <v>56</v>
      </c>
      <c r="C7555" t="s">
        <v>80</v>
      </c>
      <c r="D7555" t="s">
        <v>11</v>
      </c>
      <c r="E7555" t="s">
        <v>7</v>
      </c>
      <c r="F7555" s="19">
        <v>0.625</v>
      </c>
      <c r="G7555" s="25">
        <v>15</v>
      </c>
      <c r="H7555" s="19" t="str">
        <f t="shared" si="134"/>
        <v>Hazelwood Bridge Away from Va Beach Summer Sunday 15</v>
      </c>
      <c r="I7555" s="15">
        <f>+Hazelwood!I22</f>
        <v>410.0765005526265</v>
      </c>
    </row>
    <row r="7556" spans="1:9" x14ac:dyDescent="0.25">
      <c r="A7556" t="s">
        <v>52</v>
      </c>
      <c r="B7556" t="s">
        <v>56</v>
      </c>
      <c r="C7556" t="s">
        <v>80</v>
      </c>
      <c r="D7556" t="s">
        <v>11</v>
      </c>
      <c r="E7556" t="s">
        <v>7</v>
      </c>
      <c r="F7556" s="19">
        <v>0.66666666666666696</v>
      </c>
      <c r="G7556" s="25">
        <v>16</v>
      </c>
      <c r="H7556" s="19" t="str">
        <f t="shared" si="134"/>
        <v>Hazelwood Bridge Away from Va Beach Summer Sunday 16</v>
      </c>
      <c r="I7556" s="13">
        <f>+Hazelwood!I23</f>
        <v>452.22257916819461</v>
      </c>
    </row>
    <row r="7557" spans="1:9" x14ac:dyDescent="0.25">
      <c r="A7557" t="s">
        <v>52</v>
      </c>
      <c r="B7557" t="s">
        <v>56</v>
      </c>
      <c r="C7557" t="s">
        <v>80</v>
      </c>
      <c r="D7557" t="s">
        <v>11</v>
      </c>
      <c r="E7557" t="s">
        <v>7</v>
      </c>
      <c r="F7557" s="19">
        <v>0.70833333333333304</v>
      </c>
      <c r="G7557" s="25">
        <v>17</v>
      </c>
      <c r="H7557" s="19" t="str">
        <f t="shared" si="134"/>
        <v>Hazelwood Bridge Away from Va Beach Summer Sunday 17</v>
      </c>
      <c r="I7557" s="15">
        <f>+Hazelwood!I24</f>
        <v>399.90330916266174</v>
      </c>
    </row>
    <row r="7558" spans="1:9" x14ac:dyDescent="0.25">
      <c r="A7558" t="s">
        <v>52</v>
      </c>
      <c r="B7558" t="s">
        <v>56</v>
      </c>
      <c r="C7558" t="s">
        <v>80</v>
      </c>
      <c r="D7558" t="s">
        <v>11</v>
      </c>
      <c r="E7558" t="s">
        <v>7</v>
      </c>
      <c r="F7558" s="19">
        <v>0.75</v>
      </c>
      <c r="G7558" s="25">
        <v>18</v>
      </c>
      <c r="H7558" s="19" t="str">
        <f t="shared" si="134"/>
        <v>Hazelwood Bridge Away from Va Beach Summer Sunday 18</v>
      </c>
      <c r="I7558" s="13">
        <f>+Hazelwood!I25</f>
        <v>323.16030585979274</v>
      </c>
    </row>
    <row r="7559" spans="1:9" x14ac:dyDescent="0.25">
      <c r="A7559" t="s">
        <v>52</v>
      </c>
      <c r="B7559" t="s">
        <v>56</v>
      </c>
      <c r="C7559" t="s">
        <v>80</v>
      </c>
      <c r="D7559" t="s">
        <v>11</v>
      </c>
      <c r="E7559" t="s">
        <v>7</v>
      </c>
      <c r="F7559" s="19">
        <v>0.79166666666666696</v>
      </c>
      <c r="G7559" s="25">
        <v>19</v>
      </c>
      <c r="H7559" s="19" t="str">
        <f t="shared" si="134"/>
        <v>Hazelwood Bridge Away from Va Beach Summer Sunday 19</v>
      </c>
      <c r="I7559" s="15">
        <f>+Hazelwood!I26</f>
        <v>273.50544312306005</v>
      </c>
    </row>
    <row r="7560" spans="1:9" x14ac:dyDescent="0.25">
      <c r="A7560" t="s">
        <v>52</v>
      </c>
      <c r="B7560" t="s">
        <v>56</v>
      </c>
      <c r="C7560" t="s">
        <v>80</v>
      </c>
      <c r="D7560" t="s">
        <v>11</v>
      </c>
      <c r="E7560" t="s">
        <v>7</v>
      </c>
      <c r="F7560" s="19">
        <v>0.83333333333333304</v>
      </c>
      <c r="G7560" s="25">
        <v>20</v>
      </c>
      <c r="H7560" s="19" t="str">
        <f t="shared" si="134"/>
        <v>Hazelwood Bridge Away from Va Beach Summer Sunday 20</v>
      </c>
      <c r="I7560" s="13">
        <f>+Hazelwood!I27</f>
        <v>232.93378698451019</v>
      </c>
    </row>
    <row r="7561" spans="1:9" x14ac:dyDescent="0.25">
      <c r="A7561" t="s">
        <v>52</v>
      </c>
      <c r="B7561" t="s">
        <v>56</v>
      </c>
      <c r="C7561" t="s">
        <v>80</v>
      </c>
      <c r="D7561" t="s">
        <v>11</v>
      </c>
      <c r="E7561" t="s">
        <v>7</v>
      </c>
      <c r="F7561" s="19">
        <v>0.875</v>
      </c>
      <c r="G7561" s="25">
        <v>21</v>
      </c>
      <c r="H7561" s="19" t="str">
        <f t="shared" si="134"/>
        <v>Hazelwood Bridge Away from Va Beach Summer Sunday 21</v>
      </c>
      <c r="I7561" s="15">
        <f>+Hazelwood!I28</f>
        <v>183.96521096852914</v>
      </c>
    </row>
    <row r="7562" spans="1:9" x14ac:dyDescent="0.25">
      <c r="A7562" t="s">
        <v>52</v>
      </c>
      <c r="B7562" t="s">
        <v>56</v>
      </c>
      <c r="C7562" t="s">
        <v>80</v>
      </c>
      <c r="D7562" t="s">
        <v>11</v>
      </c>
      <c r="E7562" t="s">
        <v>7</v>
      </c>
      <c r="F7562" s="19">
        <v>0.91666666666666696</v>
      </c>
      <c r="G7562" s="25">
        <v>22</v>
      </c>
      <c r="H7562" s="19" t="str">
        <f t="shared" si="134"/>
        <v>Hazelwood Bridge Away from Va Beach Summer Sunday 22</v>
      </c>
      <c r="I7562" s="13">
        <f>+Hazelwood!I29</f>
        <v>130.67706559252335</v>
      </c>
    </row>
    <row r="7563" spans="1:9" ht="15.75" thickBot="1" x14ac:dyDescent="0.3">
      <c r="A7563" s="29" t="s">
        <v>52</v>
      </c>
      <c r="B7563" s="29" t="s">
        <v>56</v>
      </c>
      <c r="C7563" s="29" t="s">
        <v>80</v>
      </c>
      <c r="D7563" s="29" t="s">
        <v>11</v>
      </c>
      <c r="E7563" s="29" t="s">
        <v>7</v>
      </c>
      <c r="F7563" s="30">
        <v>0.95833333333333304</v>
      </c>
      <c r="G7563" s="31">
        <v>23</v>
      </c>
      <c r="H7563" s="32" t="str">
        <f t="shared" si="134"/>
        <v>Hazelwood Bridge Away from Va Beach Summer Sunday 23</v>
      </c>
      <c r="I7563" s="17">
        <f>+Hazelwood!I30</f>
        <v>60.191382390624739</v>
      </c>
    </row>
    <row r="7564" spans="1:9" x14ac:dyDescent="0.25">
      <c r="A7564" t="s">
        <v>52</v>
      </c>
      <c r="B7564" t="s">
        <v>56</v>
      </c>
      <c r="C7564" t="s">
        <v>80</v>
      </c>
      <c r="D7564" t="s">
        <v>12</v>
      </c>
      <c r="E7564" t="s">
        <v>1</v>
      </c>
      <c r="F7564" s="19">
        <v>0</v>
      </c>
      <c r="G7564" s="25">
        <v>0</v>
      </c>
      <c r="H7564" s="19" t="str">
        <f t="shared" si="134"/>
        <v>Hazelwood Bridge Away from Va Beach Non-Summer Monday 0</v>
      </c>
      <c r="I7564" s="11">
        <f>+Hazelwood!C32</f>
        <v>36.132103686602022</v>
      </c>
    </row>
    <row r="7565" spans="1:9" x14ac:dyDescent="0.25">
      <c r="A7565" t="s">
        <v>52</v>
      </c>
      <c r="B7565" t="s">
        <v>56</v>
      </c>
      <c r="C7565" t="s">
        <v>80</v>
      </c>
      <c r="D7565" t="s">
        <v>12</v>
      </c>
      <c r="E7565" t="s">
        <v>1</v>
      </c>
      <c r="F7565" s="19">
        <v>4.1666666666666664E-2</v>
      </c>
      <c r="G7565" s="25">
        <v>1</v>
      </c>
      <c r="H7565" s="19" t="str">
        <f t="shared" si="134"/>
        <v>Hazelwood Bridge Away from Va Beach Non-Summer Monday 1</v>
      </c>
      <c r="I7565" s="14">
        <f>+Hazelwood!C33</f>
        <v>22.253547303668789</v>
      </c>
    </row>
    <row r="7566" spans="1:9" x14ac:dyDescent="0.25">
      <c r="A7566" t="s">
        <v>52</v>
      </c>
      <c r="B7566" t="s">
        <v>56</v>
      </c>
      <c r="C7566" t="s">
        <v>80</v>
      </c>
      <c r="D7566" t="s">
        <v>12</v>
      </c>
      <c r="E7566" t="s">
        <v>1</v>
      </c>
      <c r="F7566" s="19">
        <v>8.3333333333333329E-2</v>
      </c>
      <c r="G7566" s="25">
        <v>2</v>
      </c>
      <c r="H7566" s="19" t="str">
        <f t="shared" si="134"/>
        <v>Hazelwood Bridge Away from Va Beach Non-Summer Monday 2</v>
      </c>
      <c r="I7566" s="11">
        <f>+Hazelwood!C34</f>
        <v>13.399985473176908</v>
      </c>
    </row>
    <row r="7567" spans="1:9" x14ac:dyDescent="0.25">
      <c r="A7567" t="s">
        <v>52</v>
      </c>
      <c r="B7567" t="s">
        <v>56</v>
      </c>
      <c r="C7567" t="s">
        <v>80</v>
      </c>
      <c r="D7567" t="s">
        <v>12</v>
      </c>
      <c r="E7567" t="s">
        <v>1</v>
      </c>
      <c r="F7567" s="19">
        <v>0.125</v>
      </c>
      <c r="G7567" s="25">
        <v>3</v>
      </c>
      <c r="H7567" s="19" t="str">
        <f t="shared" si="134"/>
        <v>Hazelwood Bridge Away from Va Beach Non-Summer Monday 3</v>
      </c>
      <c r="I7567" s="14">
        <f>+Hazelwood!C35</f>
        <v>16.271410931714815</v>
      </c>
    </row>
    <row r="7568" spans="1:9" x14ac:dyDescent="0.25">
      <c r="A7568" t="s">
        <v>52</v>
      </c>
      <c r="B7568" t="s">
        <v>56</v>
      </c>
      <c r="C7568" t="s">
        <v>80</v>
      </c>
      <c r="D7568" t="s">
        <v>12</v>
      </c>
      <c r="E7568" t="s">
        <v>1</v>
      </c>
      <c r="F7568" s="19">
        <v>0.16666666666666699</v>
      </c>
      <c r="G7568" s="25">
        <v>4</v>
      </c>
      <c r="H7568" s="19" t="str">
        <f t="shared" si="134"/>
        <v>Hazelwood Bridge Away from Va Beach Non-Summer Monday 4</v>
      </c>
      <c r="I7568" s="11">
        <f>+Hazelwood!C36</f>
        <v>61.974932813443196</v>
      </c>
    </row>
    <row r="7569" spans="1:9" x14ac:dyDescent="0.25">
      <c r="A7569" t="s">
        <v>52</v>
      </c>
      <c r="B7569" t="s">
        <v>56</v>
      </c>
      <c r="C7569" t="s">
        <v>80</v>
      </c>
      <c r="D7569" t="s">
        <v>12</v>
      </c>
      <c r="E7569" t="s">
        <v>1</v>
      </c>
      <c r="F7569" s="19">
        <v>0.20833333333333301</v>
      </c>
      <c r="G7569" s="25">
        <v>5</v>
      </c>
      <c r="H7569" s="19" t="str">
        <f t="shared" si="134"/>
        <v>Hazelwood Bridge Away from Va Beach Non-Summer Monday 5</v>
      </c>
      <c r="I7569" s="14">
        <f>+Hazelwood!C37</f>
        <v>211.76762756717076</v>
      </c>
    </row>
    <row r="7570" spans="1:9" x14ac:dyDescent="0.25">
      <c r="A7570" t="s">
        <v>52</v>
      </c>
      <c r="B7570" t="s">
        <v>56</v>
      </c>
      <c r="C7570" t="s">
        <v>80</v>
      </c>
      <c r="D7570" t="s">
        <v>12</v>
      </c>
      <c r="E7570" t="s">
        <v>1</v>
      </c>
      <c r="F7570" s="19">
        <v>0.25</v>
      </c>
      <c r="G7570" s="25">
        <v>6</v>
      </c>
      <c r="H7570" s="19" t="str">
        <f t="shared" si="134"/>
        <v>Hazelwood Bridge Away from Va Beach Non-Summer Monday 6</v>
      </c>
      <c r="I7570" s="11">
        <f>+Hazelwood!C38</f>
        <v>332.36749682576294</v>
      </c>
    </row>
    <row r="7571" spans="1:9" x14ac:dyDescent="0.25">
      <c r="A7571" t="s">
        <v>52</v>
      </c>
      <c r="B7571" t="s">
        <v>56</v>
      </c>
      <c r="C7571" t="s">
        <v>80</v>
      </c>
      <c r="D7571" t="s">
        <v>12</v>
      </c>
      <c r="E7571" t="s">
        <v>1</v>
      </c>
      <c r="F7571" s="19">
        <v>0.29166666666666702</v>
      </c>
      <c r="G7571" s="25">
        <v>7</v>
      </c>
      <c r="H7571" s="19" t="str">
        <f t="shared" si="134"/>
        <v>Hazelwood Bridge Away from Va Beach Non-Summer Monday 7</v>
      </c>
      <c r="I7571" s="14">
        <f>+Hazelwood!C39</f>
        <v>408.69955693189564</v>
      </c>
    </row>
    <row r="7572" spans="1:9" x14ac:dyDescent="0.25">
      <c r="A7572" t="s">
        <v>52</v>
      </c>
      <c r="B7572" t="s">
        <v>56</v>
      </c>
      <c r="C7572" t="s">
        <v>80</v>
      </c>
      <c r="D7572" t="s">
        <v>12</v>
      </c>
      <c r="E7572" t="s">
        <v>1</v>
      </c>
      <c r="F7572" s="19">
        <v>0.33333333333333298</v>
      </c>
      <c r="G7572" s="25">
        <v>8</v>
      </c>
      <c r="H7572" s="19" t="str">
        <f t="shared" si="134"/>
        <v>Hazelwood Bridge Away from Va Beach Non-Summer Monday 8</v>
      </c>
      <c r="I7572" s="11">
        <f>+Hazelwood!C40</f>
        <v>387.88172235749585</v>
      </c>
    </row>
    <row r="7573" spans="1:9" x14ac:dyDescent="0.25">
      <c r="A7573" t="s">
        <v>52</v>
      </c>
      <c r="B7573" t="s">
        <v>56</v>
      </c>
      <c r="C7573" t="s">
        <v>80</v>
      </c>
      <c r="D7573" t="s">
        <v>12</v>
      </c>
      <c r="E7573" t="s">
        <v>1</v>
      </c>
      <c r="F7573" s="19">
        <v>0.375</v>
      </c>
      <c r="G7573" s="25">
        <v>9</v>
      </c>
      <c r="H7573" s="19" t="str">
        <f t="shared" si="134"/>
        <v>Hazelwood Bridge Away from Va Beach Non-Summer Monday 9</v>
      </c>
      <c r="I7573" s="14">
        <f>+Hazelwood!C41</f>
        <v>354.38175867455362</v>
      </c>
    </row>
    <row r="7574" spans="1:9" x14ac:dyDescent="0.25">
      <c r="A7574" t="s">
        <v>52</v>
      </c>
      <c r="B7574" t="s">
        <v>56</v>
      </c>
      <c r="C7574" t="s">
        <v>80</v>
      </c>
      <c r="D7574" t="s">
        <v>12</v>
      </c>
      <c r="E7574" t="s">
        <v>1</v>
      </c>
      <c r="F7574" s="19">
        <v>0.41666666666666702</v>
      </c>
      <c r="G7574" s="25">
        <v>10</v>
      </c>
      <c r="H7574" s="19" t="str">
        <f t="shared" si="134"/>
        <v>Hazelwood Bridge Away from Va Beach Non-Summer Monday 10</v>
      </c>
      <c r="I7574" s="11">
        <f>+Hazelwood!C42</f>
        <v>353.18533140016274</v>
      </c>
    </row>
    <row r="7575" spans="1:9" x14ac:dyDescent="0.25">
      <c r="A7575" t="s">
        <v>52</v>
      </c>
      <c r="B7575" t="s">
        <v>56</v>
      </c>
      <c r="C7575" t="s">
        <v>80</v>
      </c>
      <c r="D7575" t="s">
        <v>12</v>
      </c>
      <c r="E7575" t="s">
        <v>1</v>
      </c>
      <c r="F7575" s="19">
        <v>0.45833333333333298</v>
      </c>
      <c r="G7575" s="25">
        <v>11</v>
      </c>
      <c r="H7575" s="19" t="str">
        <f t="shared" si="134"/>
        <v>Hazelwood Bridge Away from Va Beach Non-Summer Monday 11</v>
      </c>
      <c r="I7575" s="14">
        <f>+Hazelwood!C43</f>
        <v>371.37102597090291</v>
      </c>
    </row>
    <row r="7576" spans="1:9" x14ac:dyDescent="0.25">
      <c r="A7576" t="s">
        <v>52</v>
      </c>
      <c r="B7576" t="s">
        <v>56</v>
      </c>
      <c r="C7576" t="s">
        <v>80</v>
      </c>
      <c r="D7576" t="s">
        <v>12</v>
      </c>
      <c r="E7576" t="s">
        <v>1</v>
      </c>
      <c r="F7576" s="19">
        <v>0.5</v>
      </c>
      <c r="G7576" s="25">
        <v>12</v>
      </c>
      <c r="H7576" s="19" t="str">
        <f t="shared" si="134"/>
        <v>Hazelwood Bridge Away from Va Beach Non-Summer Monday 12</v>
      </c>
      <c r="I7576" s="11">
        <f>+Hazelwood!C44</f>
        <v>412.76740966482441</v>
      </c>
    </row>
    <row r="7577" spans="1:9" x14ac:dyDescent="0.25">
      <c r="A7577" t="s">
        <v>52</v>
      </c>
      <c r="B7577" t="s">
        <v>56</v>
      </c>
      <c r="C7577" t="s">
        <v>80</v>
      </c>
      <c r="D7577" t="s">
        <v>12</v>
      </c>
      <c r="E7577" t="s">
        <v>1</v>
      </c>
      <c r="F7577" s="19">
        <v>0.54166666666666696</v>
      </c>
      <c r="G7577" s="25">
        <v>13</v>
      </c>
      <c r="H7577" s="19" t="str">
        <f t="shared" si="134"/>
        <v>Hazelwood Bridge Away from Va Beach Non-Summer Monday 13</v>
      </c>
      <c r="I7577" s="14">
        <f>+Hazelwood!C45</f>
        <v>423.77454058921967</v>
      </c>
    </row>
    <row r="7578" spans="1:9" x14ac:dyDescent="0.25">
      <c r="A7578" t="s">
        <v>52</v>
      </c>
      <c r="B7578" t="s">
        <v>56</v>
      </c>
      <c r="C7578" t="s">
        <v>80</v>
      </c>
      <c r="D7578" t="s">
        <v>12</v>
      </c>
      <c r="E7578" t="s">
        <v>1</v>
      </c>
      <c r="F7578" s="19">
        <v>0.58333333333333304</v>
      </c>
      <c r="G7578" s="25">
        <v>14</v>
      </c>
      <c r="H7578" s="19" t="str">
        <f t="shared" si="134"/>
        <v>Hazelwood Bridge Away from Va Beach Non-Summer Monday 14</v>
      </c>
      <c r="I7578" s="11">
        <f>+Hazelwood!C46</f>
        <v>491.49232431973866</v>
      </c>
    </row>
    <row r="7579" spans="1:9" x14ac:dyDescent="0.25">
      <c r="A7579" t="s">
        <v>52</v>
      </c>
      <c r="B7579" t="s">
        <v>56</v>
      </c>
      <c r="C7579" t="s">
        <v>80</v>
      </c>
      <c r="D7579" t="s">
        <v>12</v>
      </c>
      <c r="E7579" t="s">
        <v>1</v>
      </c>
      <c r="F7579" s="19">
        <v>0.625</v>
      </c>
      <c r="G7579" s="25">
        <v>15</v>
      </c>
      <c r="H7579" s="19" t="str">
        <f t="shared" si="134"/>
        <v>Hazelwood Bridge Away from Va Beach Non-Summer Monday 15</v>
      </c>
      <c r="I7579" s="14">
        <f>+Hazelwood!C47</f>
        <v>607.06719902588964</v>
      </c>
    </row>
    <row r="7580" spans="1:9" x14ac:dyDescent="0.25">
      <c r="A7580" t="s">
        <v>52</v>
      </c>
      <c r="B7580" t="s">
        <v>56</v>
      </c>
      <c r="C7580" t="s">
        <v>80</v>
      </c>
      <c r="D7580" t="s">
        <v>12</v>
      </c>
      <c r="E7580" t="s">
        <v>1</v>
      </c>
      <c r="F7580" s="19">
        <v>0.66666666666666696</v>
      </c>
      <c r="G7580" s="25">
        <v>16</v>
      </c>
      <c r="H7580" s="19" t="str">
        <f t="shared" si="134"/>
        <v>Hazelwood Bridge Away from Va Beach Non-Summer Monday 16</v>
      </c>
      <c r="I7580" s="11">
        <f>+Hazelwood!C48</f>
        <v>709.00280280398533</v>
      </c>
    </row>
    <row r="7581" spans="1:9" x14ac:dyDescent="0.25">
      <c r="A7581" t="s">
        <v>52</v>
      </c>
      <c r="B7581" t="s">
        <v>56</v>
      </c>
      <c r="C7581" t="s">
        <v>80</v>
      </c>
      <c r="D7581" t="s">
        <v>12</v>
      </c>
      <c r="E7581" t="s">
        <v>1</v>
      </c>
      <c r="F7581" s="19">
        <v>0.70833333333333304</v>
      </c>
      <c r="G7581" s="25">
        <v>17</v>
      </c>
      <c r="H7581" s="19" t="str">
        <f t="shared" si="134"/>
        <v>Hazelwood Bridge Away from Va Beach Non-Summer Monday 17</v>
      </c>
      <c r="I7581" s="14">
        <f>+Hazelwood!C49</f>
        <v>784.37772109060541</v>
      </c>
    </row>
    <row r="7582" spans="1:9" x14ac:dyDescent="0.25">
      <c r="A7582" t="s">
        <v>52</v>
      </c>
      <c r="B7582" t="s">
        <v>56</v>
      </c>
      <c r="C7582" t="s">
        <v>80</v>
      </c>
      <c r="D7582" t="s">
        <v>12</v>
      </c>
      <c r="E7582" t="s">
        <v>1</v>
      </c>
      <c r="F7582" s="19">
        <v>0.75</v>
      </c>
      <c r="G7582" s="25">
        <v>18</v>
      </c>
      <c r="H7582" s="19" t="str">
        <f t="shared" si="134"/>
        <v>Hazelwood Bridge Away from Va Beach Non-Summer Monday 18</v>
      </c>
      <c r="I7582" s="11">
        <f>+Hazelwood!C50</f>
        <v>599.64934992466669</v>
      </c>
    </row>
    <row r="7583" spans="1:9" x14ac:dyDescent="0.25">
      <c r="A7583" t="s">
        <v>52</v>
      </c>
      <c r="B7583" t="s">
        <v>56</v>
      </c>
      <c r="C7583" t="s">
        <v>80</v>
      </c>
      <c r="D7583" t="s">
        <v>12</v>
      </c>
      <c r="E7583" t="s">
        <v>1</v>
      </c>
      <c r="F7583" s="19">
        <v>0.79166666666666696</v>
      </c>
      <c r="G7583" s="25">
        <v>19</v>
      </c>
      <c r="H7583" s="19" t="str">
        <f t="shared" si="134"/>
        <v>Hazelwood Bridge Away from Va Beach Non-Summer Monday 19</v>
      </c>
      <c r="I7583" s="14">
        <f>+Hazelwood!C51</f>
        <v>386.20672417334873</v>
      </c>
    </row>
    <row r="7584" spans="1:9" x14ac:dyDescent="0.25">
      <c r="A7584" t="s">
        <v>52</v>
      </c>
      <c r="B7584" t="s">
        <v>56</v>
      </c>
      <c r="C7584" t="s">
        <v>80</v>
      </c>
      <c r="D7584" t="s">
        <v>12</v>
      </c>
      <c r="E7584" t="s">
        <v>1</v>
      </c>
      <c r="F7584" s="19">
        <v>0.83333333333333304</v>
      </c>
      <c r="G7584" s="25">
        <v>20</v>
      </c>
      <c r="H7584" s="19" t="str">
        <f t="shared" si="134"/>
        <v>Hazelwood Bridge Away from Va Beach Non-Summer Monday 20</v>
      </c>
      <c r="I7584" s="11">
        <f>+Hazelwood!C52</f>
        <v>310.59252043185046</v>
      </c>
    </row>
    <row r="7585" spans="1:9" x14ac:dyDescent="0.25">
      <c r="A7585" t="s">
        <v>52</v>
      </c>
      <c r="B7585" t="s">
        <v>56</v>
      </c>
      <c r="C7585" t="s">
        <v>80</v>
      </c>
      <c r="D7585" t="s">
        <v>12</v>
      </c>
      <c r="E7585" t="s">
        <v>1</v>
      </c>
      <c r="F7585" s="19">
        <v>0.875</v>
      </c>
      <c r="G7585" s="25">
        <v>21</v>
      </c>
      <c r="H7585" s="19" t="str">
        <f t="shared" si="134"/>
        <v>Hazelwood Bridge Away from Va Beach Non-Summer Monday 21</v>
      </c>
      <c r="I7585" s="14">
        <f>+Hazelwood!C53</f>
        <v>219.66404757815002</v>
      </c>
    </row>
    <row r="7586" spans="1:9" x14ac:dyDescent="0.25">
      <c r="A7586" t="s">
        <v>52</v>
      </c>
      <c r="B7586" t="s">
        <v>56</v>
      </c>
      <c r="C7586" t="s">
        <v>80</v>
      </c>
      <c r="D7586" t="s">
        <v>12</v>
      </c>
      <c r="E7586" t="s">
        <v>1</v>
      </c>
      <c r="F7586" s="19">
        <v>0.91666666666666696</v>
      </c>
      <c r="G7586" s="25">
        <v>22</v>
      </c>
      <c r="H7586" s="19" t="str">
        <f t="shared" si="134"/>
        <v>Hazelwood Bridge Away from Va Beach Non-Summer Monday 22</v>
      </c>
      <c r="I7586" s="11">
        <f>+Hazelwood!C54</f>
        <v>139.26413473908855</v>
      </c>
    </row>
    <row r="7587" spans="1:9" ht="15.75" thickBot="1" x14ac:dyDescent="0.3">
      <c r="A7587" t="s">
        <v>52</v>
      </c>
      <c r="B7587" t="s">
        <v>56</v>
      </c>
      <c r="C7587" t="s">
        <v>80</v>
      </c>
      <c r="D7587" t="s">
        <v>12</v>
      </c>
      <c r="E7587" t="s">
        <v>1</v>
      </c>
      <c r="F7587" s="19">
        <v>0.95833333333333304</v>
      </c>
      <c r="G7587" s="25">
        <v>23</v>
      </c>
      <c r="H7587" s="19" t="str">
        <f t="shared" si="134"/>
        <v>Hazelwood Bridge Away from Va Beach Non-Summer Monday 23</v>
      </c>
      <c r="I7587" s="16">
        <f>+Hazelwood!C55</f>
        <v>75.135632831741944</v>
      </c>
    </row>
    <row r="7588" spans="1:9" x14ac:dyDescent="0.25">
      <c r="A7588" t="s">
        <v>52</v>
      </c>
      <c r="B7588" t="s">
        <v>56</v>
      </c>
      <c r="C7588" t="s">
        <v>80</v>
      </c>
      <c r="D7588" t="s">
        <v>12</v>
      </c>
      <c r="E7588" t="s">
        <v>2</v>
      </c>
      <c r="F7588" s="19">
        <v>0</v>
      </c>
      <c r="G7588" s="25">
        <v>0</v>
      </c>
      <c r="H7588" s="19" t="str">
        <f t="shared" si="134"/>
        <v>Hazelwood Bridge Away from Va Beach Non-Summer Tuesday 0</v>
      </c>
      <c r="I7588" s="12">
        <f>+Hazelwood!D32</f>
        <v>23.973818400000003</v>
      </c>
    </row>
    <row r="7589" spans="1:9" x14ac:dyDescent="0.25">
      <c r="A7589" t="s">
        <v>52</v>
      </c>
      <c r="B7589" t="s">
        <v>56</v>
      </c>
      <c r="C7589" t="s">
        <v>80</v>
      </c>
      <c r="D7589" t="s">
        <v>12</v>
      </c>
      <c r="E7589" t="s">
        <v>2</v>
      </c>
      <c r="F7589" s="19">
        <v>4.1666666666666664E-2</v>
      </c>
      <c r="G7589" s="25">
        <v>1</v>
      </c>
      <c r="H7589" s="19" t="str">
        <f t="shared" ref="H7589:H7652" si="135">+CONCATENATE(A7589," ",C7589," ",D7589," ",E7589," ",G7589)</f>
        <v>Hazelwood Bridge Away from Va Beach Non-Summer Tuesday 1</v>
      </c>
      <c r="I7589" s="14">
        <f>+Hazelwood!D33</f>
        <v>20.548987199999999</v>
      </c>
    </row>
    <row r="7590" spans="1:9" x14ac:dyDescent="0.25">
      <c r="A7590" t="s">
        <v>52</v>
      </c>
      <c r="B7590" t="s">
        <v>56</v>
      </c>
      <c r="C7590" t="s">
        <v>80</v>
      </c>
      <c r="D7590" t="s">
        <v>12</v>
      </c>
      <c r="E7590" t="s">
        <v>2</v>
      </c>
      <c r="F7590" s="19">
        <v>8.3333333333333329E-2</v>
      </c>
      <c r="G7590" s="25">
        <v>2</v>
      </c>
      <c r="H7590" s="19" t="str">
        <f t="shared" si="135"/>
        <v>Hazelwood Bridge Away from Va Beach Non-Summer Tuesday 2</v>
      </c>
      <c r="I7590" s="12">
        <f>+Hazelwood!D34</f>
        <v>11.253016800000001</v>
      </c>
    </row>
    <row r="7591" spans="1:9" x14ac:dyDescent="0.25">
      <c r="A7591" t="s">
        <v>52</v>
      </c>
      <c r="B7591" t="s">
        <v>56</v>
      </c>
      <c r="C7591" t="s">
        <v>80</v>
      </c>
      <c r="D7591" t="s">
        <v>12</v>
      </c>
      <c r="E7591" t="s">
        <v>2</v>
      </c>
      <c r="F7591" s="19">
        <v>0.125</v>
      </c>
      <c r="G7591" s="25">
        <v>3</v>
      </c>
      <c r="H7591" s="19" t="str">
        <f t="shared" si="135"/>
        <v>Hazelwood Bridge Away from Va Beach Non-Summer Tuesday 3</v>
      </c>
      <c r="I7591" s="14">
        <f>+Hazelwood!D35</f>
        <v>15.1671096</v>
      </c>
    </row>
    <row r="7592" spans="1:9" x14ac:dyDescent="0.25">
      <c r="A7592" t="s">
        <v>52</v>
      </c>
      <c r="B7592" t="s">
        <v>56</v>
      </c>
      <c r="C7592" t="s">
        <v>80</v>
      </c>
      <c r="D7592" t="s">
        <v>12</v>
      </c>
      <c r="E7592" t="s">
        <v>2</v>
      </c>
      <c r="F7592" s="19">
        <v>0.16666666666666699</v>
      </c>
      <c r="G7592" s="25">
        <v>4</v>
      </c>
      <c r="H7592" s="19" t="str">
        <f t="shared" si="135"/>
        <v>Hazelwood Bridge Away from Va Beach Non-Summer Tuesday 4</v>
      </c>
      <c r="I7592" s="12">
        <f>+Hazelwood!D36</f>
        <v>64.582531200000005</v>
      </c>
    </row>
    <row r="7593" spans="1:9" x14ac:dyDescent="0.25">
      <c r="A7593" t="s">
        <v>52</v>
      </c>
      <c r="B7593" t="s">
        <v>56</v>
      </c>
      <c r="C7593" t="s">
        <v>80</v>
      </c>
      <c r="D7593" t="s">
        <v>12</v>
      </c>
      <c r="E7593" t="s">
        <v>2</v>
      </c>
      <c r="F7593" s="19">
        <v>0.20833333333333301</v>
      </c>
      <c r="G7593" s="25">
        <v>5</v>
      </c>
      <c r="H7593" s="19" t="str">
        <f t="shared" si="135"/>
        <v>Hazelwood Bridge Away from Va Beach Non-Summer Tuesday 5</v>
      </c>
      <c r="I7593" s="14">
        <f>+Hazelwood!D37</f>
        <v>219.18919679999999</v>
      </c>
    </row>
    <row r="7594" spans="1:9" x14ac:dyDescent="0.25">
      <c r="A7594" t="s">
        <v>52</v>
      </c>
      <c r="B7594" t="s">
        <v>56</v>
      </c>
      <c r="C7594" t="s">
        <v>80</v>
      </c>
      <c r="D7594" t="s">
        <v>12</v>
      </c>
      <c r="E7594" t="s">
        <v>2</v>
      </c>
      <c r="F7594" s="19">
        <v>0.25</v>
      </c>
      <c r="G7594" s="25">
        <v>6</v>
      </c>
      <c r="H7594" s="19" t="str">
        <f t="shared" si="135"/>
        <v>Hazelwood Bridge Away from Va Beach Non-Summer Tuesday 6</v>
      </c>
      <c r="I7594" s="12">
        <f>+Hazelwood!D38</f>
        <v>333.1871496</v>
      </c>
    </row>
    <row r="7595" spans="1:9" x14ac:dyDescent="0.25">
      <c r="A7595" t="s">
        <v>52</v>
      </c>
      <c r="B7595" t="s">
        <v>56</v>
      </c>
      <c r="C7595" t="s">
        <v>80</v>
      </c>
      <c r="D7595" t="s">
        <v>12</v>
      </c>
      <c r="E7595" t="s">
        <v>2</v>
      </c>
      <c r="F7595" s="19">
        <v>0.29166666666666702</v>
      </c>
      <c r="G7595" s="25">
        <v>7</v>
      </c>
      <c r="H7595" s="19" t="str">
        <f t="shared" si="135"/>
        <v>Hazelwood Bridge Away from Va Beach Non-Summer Tuesday 7</v>
      </c>
      <c r="I7595" s="14">
        <f>+Hazelwood!D39</f>
        <v>397.28041919999998</v>
      </c>
    </row>
    <row r="7596" spans="1:9" x14ac:dyDescent="0.25">
      <c r="A7596" t="s">
        <v>52</v>
      </c>
      <c r="B7596" t="s">
        <v>56</v>
      </c>
      <c r="C7596" t="s">
        <v>80</v>
      </c>
      <c r="D7596" t="s">
        <v>12</v>
      </c>
      <c r="E7596" t="s">
        <v>2</v>
      </c>
      <c r="F7596" s="19">
        <v>0.33333333333333298</v>
      </c>
      <c r="G7596" s="25">
        <v>8</v>
      </c>
      <c r="H7596" s="19" t="str">
        <f t="shared" si="135"/>
        <v>Hazelwood Bridge Away from Va Beach Non-Summer Tuesday 8</v>
      </c>
      <c r="I7596" s="12">
        <f>+Hazelwood!D40</f>
        <v>391.89854160000004</v>
      </c>
    </row>
    <row r="7597" spans="1:9" x14ac:dyDescent="0.25">
      <c r="A7597" t="s">
        <v>52</v>
      </c>
      <c r="B7597" t="s">
        <v>56</v>
      </c>
      <c r="C7597" t="s">
        <v>80</v>
      </c>
      <c r="D7597" t="s">
        <v>12</v>
      </c>
      <c r="E7597" t="s">
        <v>2</v>
      </c>
      <c r="F7597" s="19">
        <v>0.375</v>
      </c>
      <c r="G7597" s="25">
        <v>9</v>
      </c>
      <c r="H7597" s="19" t="str">
        <f t="shared" si="135"/>
        <v>Hazelwood Bridge Away from Va Beach Non-Summer Tuesday 9</v>
      </c>
      <c r="I7597" s="14">
        <f>+Hazelwood!D41</f>
        <v>373.79586240000003</v>
      </c>
    </row>
    <row r="7598" spans="1:9" x14ac:dyDescent="0.25">
      <c r="A7598" t="s">
        <v>52</v>
      </c>
      <c r="B7598" t="s">
        <v>56</v>
      </c>
      <c r="C7598" t="s">
        <v>80</v>
      </c>
      <c r="D7598" t="s">
        <v>12</v>
      </c>
      <c r="E7598" t="s">
        <v>2</v>
      </c>
      <c r="F7598" s="19">
        <v>0.41666666666666702</v>
      </c>
      <c r="G7598" s="25">
        <v>10</v>
      </c>
      <c r="H7598" s="19" t="str">
        <f t="shared" si="135"/>
        <v>Hazelwood Bridge Away from Va Beach Non-Summer Tuesday 10</v>
      </c>
      <c r="I7598" s="12">
        <f>+Hazelwood!D42</f>
        <v>337.10124239999999</v>
      </c>
    </row>
    <row r="7599" spans="1:9" x14ac:dyDescent="0.25">
      <c r="A7599" t="s">
        <v>52</v>
      </c>
      <c r="B7599" t="s">
        <v>56</v>
      </c>
      <c r="C7599" t="s">
        <v>80</v>
      </c>
      <c r="D7599" t="s">
        <v>12</v>
      </c>
      <c r="E7599" t="s">
        <v>2</v>
      </c>
      <c r="F7599" s="19">
        <v>0.45833333333333298</v>
      </c>
      <c r="G7599" s="25">
        <v>11</v>
      </c>
      <c r="H7599" s="19" t="str">
        <f t="shared" si="135"/>
        <v>Hazelwood Bridge Away from Va Beach Non-Summer Tuesday 11</v>
      </c>
      <c r="I7599" s="14">
        <f>+Hazelwood!D43</f>
        <v>350.80056719999999</v>
      </c>
    </row>
    <row r="7600" spans="1:9" x14ac:dyDescent="0.25">
      <c r="A7600" t="s">
        <v>52</v>
      </c>
      <c r="B7600" t="s">
        <v>56</v>
      </c>
      <c r="C7600" t="s">
        <v>80</v>
      </c>
      <c r="D7600" t="s">
        <v>12</v>
      </c>
      <c r="E7600" t="s">
        <v>2</v>
      </c>
      <c r="F7600" s="19">
        <v>0.5</v>
      </c>
      <c r="G7600" s="25">
        <v>12</v>
      </c>
      <c r="H7600" s="19" t="str">
        <f t="shared" si="135"/>
        <v>Hazelwood Bridge Away from Va Beach Non-Summer Tuesday 12</v>
      </c>
      <c r="I7600" s="12">
        <f>+Hazelwood!D44</f>
        <v>438.86765520000006</v>
      </c>
    </row>
    <row r="7601" spans="1:9" x14ac:dyDescent="0.25">
      <c r="A7601" t="s">
        <v>52</v>
      </c>
      <c r="B7601" t="s">
        <v>56</v>
      </c>
      <c r="C7601" t="s">
        <v>80</v>
      </c>
      <c r="D7601" t="s">
        <v>12</v>
      </c>
      <c r="E7601" t="s">
        <v>2</v>
      </c>
      <c r="F7601" s="19">
        <v>0.54166666666666696</v>
      </c>
      <c r="G7601" s="25">
        <v>13</v>
      </c>
      <c r="H7601" s="19" t="str">
        <f t="shared" si="135"/>
        <v>Hazelwood Bridge Away from Va Beach Non-Summer Tuesday 13</v>
      </c>
      <c r="I7601" s="14">
        <f>+Hazelwood!D45</f>
        <v>420.76497599999999</v>
      </c>
    </row>
    <row r="7602" spans="1:9" x14ac:dyDescent="0.25">
      <c r="A7602" t="s">
        <v>52</v>
      </c>
      <c r="B7602" t="s">
        <v>56</v>
      </c>
      <c r="C7602" t="s">
        <v>80</v>
      </c>
      <c r="D7602" t="s">
        <v>12</v>
      </c>
      <c r="E7602" t="s">
        <v>2</v>
      </c>
      <c r="F7602" s="19">
        <v>0.58333333333333304</v>
      </c>
      <c r="G7602" s="25">
        <v>14</v>
      </c>
      <c r="H7602" s="19" t="str">
        <f t="shared" si="135"/>
        <v>Hazelwood Bridge Away from Va Beach Non-Summer Tuesday 14</v>
      </c>
      <c r="I7602" s="12">
        <f>+Hazelwood!D46</f>
        <v>483.39046080000003</v>
      </c>
    </row>
    <row r="7603" spans="1:9" x14ac:dyDescent="0.25">
      <c r="A7603" t="s">
        <v>52</v>
      </c>
      <c r="B7603" t="s">
        <v>56</v>
      </c>
      <c r="C7603" t="s">
        <v>80</v>
      </c>
      <c r="D7603" t="s">
        <v>12</v>
      </c>
      <c r="E7603" t="s">
        <v>2</v>
      </c>
      <c r="F7603" s="19">
        <v>0.625</v>
      </c>
      <c r="G7603" s="25">
        <v>15</v>
      </c>
      <c r="H7603" s="19" t="str">
        <f t="shared" si="135"/>
        <v>Hazelwood Bridge Away from Va Beach Non-Summer Tuesday 15</v>
      </c>
      <c r="I7603" s="14">
        <f>+Hazelwood!D47</f>
        <v>633.10451040000009</v>
      </c>
    </row>
    <row r="7604" spans="1:9" x14ac:dyDescent="0.25">
      <c r="A7604" t="s">
        <v>52</v>
      </c>
      <c r="B7604" t="s">
        <v>56</v>
      </c>
      <c r="C7604" t="s">
        <v>80</v>
      </c>
      <c r="D7604" t="s">
        <v>12</v>
      </c>
      <c r="E7604" t="s">
        <v>2</v>
      </c>
      <c r="F7604" s="19">
        <v>0.66666666666666696</v>
      </c>
      <c r="G7604" s="25">
        <v>16</v>
      </c>
      <c r="H7604" s="19" t="str">
        <f t="shared" si="135"/>
        <v>Hazelwood Bridge Away from Va Beach Non-Summer Tuesday 16</v>
      </c>
      <c r="I7604" s="12">
        <f>+Hazelwood!D48</f>
        <v>683.0091936</v>
      </c>
    </row>
    <row r="7605" spans="1:9" x14ac:dyDescent="0.25">
      <c r="A7605" t="s">
        <v>52</v>
      </c>
      <c r="B7605" t="s">
        <v>56</v>
      </c>
      <c r="C7605" t="s">
        <v>80</v>
      </c>
      <c r="D7605" t="s">
        <v>12</v>
      </c>
      <c r="E7605" t="s">
        <v>2</v>
      </c>
      <c r="F7605" s="19">
        <v>0.70833333333333304</v>
      </c>
      <c r="G7605" s="25">
        <v>17</v>
      </c>
      <c r="H7605" s="19" t="str">
        <f t="shared" si="135"/>
        <v>Hazelwood Bridge Away from Va Beach Non-Summer Tuesday 17</v>
      </c>
      <c r="I7605" s="14">
        <f>+Hazelwood!D49</f>
        <v>820.0024416</v>
      </c>
    </row>
    <row r="7606" spans="1:9" x14ac:dyDescent="0.25">
      <c r="A7606" t="s">
        <v>52</v>
      </c>
      <c r="B7606" t="s">
        <v>56</v>
      </c>
      <c r="C7606" t="s">
        <v>80</v>
      </c>
      <c r="D7606" t="s">
        <v>12</v>
      </c>
      <c r="E7606" t="s">
        <v>2</v>
      </c>
      <c r="F7606" s="19">
        <v>0.75</v>
      </c>
      <c r="G7606" s="25">
        <v>18</v>
      </c>
      <c r="H7606" s="19" t="str">
        <f t="shared" si="135"/>
        <v>Hazelwood Bridge Away from Va Beach Non-Summer Tuesday 18</v>
      </c>
      <c r="I7606" s="12">
        <f>+Hazelwood!D50</f>
        <v>569.98976400000004</v>
      </c>
    </row>
    <row r="7607" spans="1:9" x14ac:dyDescent="0.25">
      <c r="A7607" t="s">
        <v>52</v>
      </c>
      <c r="B7607" t="s">
        <v>56</v>
      </c>
      <c r="C7607" t="s">
        <v>80</v>
      </c>
      <c r="D7607" t="s">
        <v>12</v>
      </c>
      <c r="E7607" t="s">
        <v>2</v>
      </c>
      <c r="F7607" s="19">
        <v>0.79166666666666696</v>
      </c>
      <c r="G7607" s="25">
        <v>19</v>
      </c>
      <c r="H7607" s="19" t="str">
        <f t="shared" si="135"/>
        <v>Hazelwood Bridge Away from Va Beach Non-Summer Tuesday 19</v>
      </c>
      <c r="I7607" s="14">
        <f>+Hazelwood!D51</f>
        <v>411.95826720000002</v>
      </c>
    </row>
    <row r="7608" spans="1:9" x14ac:dyDescent="0.25">
      <c r="A7608" t="s">
        <v>52</v>
      </c>
      <c r="B7608" t="s">
        <v>56</v>
      </c>
      <c r="C7608" t="s">
        <v>80</v>
      </c>
      <c r="D7608" t="s">
        <v>12</v>
      </c>
      <c r="E7608" t="s">
        <v>2</v>
      </c>
      <c r="F7608" s="19">
        <v>0.83333333333333304</v>
      </c>
      <c r="G7608" s="25">
        <v>20</v>
      </c>
      <c r="H7608" s="19" t="str">
        <f t="shared" si="135"/>
        <v>Hazelwood Bridge Away from Va Beach Non-Summer Tuesday 20</v>
      </c>
      <c r="I7608" s="12">
        <f>+Hazelwood!D52</f>
        <v>312.14890080000004</v>
      </c>
    </row>
    <row r="7609" spans="1:9" x14ac:dyDescent="0.25">
      <c r="A7609" t="s">
        <v>52</v>
      </c>
      <c r="B7609" t="s">
        <v>56</v>
      </c>
      <c r="C7609" t="s">
        <v>80</v>
      </c>
      <c r="D7609" t="s">
        <v>12</v>
      </c>
      <c r="E7609" t="s">
        <v>2</v>
      </c>
      <c r="F7609" s="19">
        <v>0.875</v>
      </c>
      <c r="G7609" s="25">
        <v>21</v>
      </c>
      <c r="H7609" s="19" t="str">
        <f t="shared" si="135"/>
        <v>Hazelwood Bridge Away from Va Beach Non-Summer Tuesday 21</v>
      </c>
      <c r="I7609" s="14">
        <f>+Hazelwood!D53</f>
        <v>217.23215040000002</v>
      </c>
    </row>
    <row r="7610" spans="1:9" x14ac:dyDescent="0.25">
      <c r="A7610" t="s">
        <v>52</v>
      </c>
      <c r="B7610" t="s">
        <v>56</v>
      </c>
      <c r="C7610" t="s">
        <v>80</v>
      </c>
      <c r="D7610" t="s">
        <v>12</v>
      </c>
      <c r="E7610" t="s">
        <v>2</v>
      </c>
      <c r="F7610" s="19">
        <v>0.91666666666666696</v>
      </c>
      <c r="G7610" s="25">
        <v>22</v>
      </c>
      <c r="H7610" s="19" t="str">
        <f t="shared" si="135"/>
        <v>Hazelwood Bridge Away from Va Beach Non-Summer Tuesday 22</v>
      </c>
      <c r="I7610" s="12">
        <f>+Hazelwood!D54</f>
        <v>132.10063199999999</v>
      </c>
    </row>
    <row r="7611" spans="1:9" ht="15.75" thickBot="1" x14ac:dyDescent="0.3">
      <c r="A7611" t="s">
        <v>52</v>
      </c>
      <c r="B7611" t="s">
        <v>56</v>
      </c>
      <c r="C7611" t="s">
        <v>80</v>
      </c>
      <c r="D7611" t="s">
        <v>12</v>
      </c>
      <c r="E7611" t="s">
        <v>2</v>
      </c>
      <c r="F7611" s="19">
        <v>0.95833333333333304</v>
      </c>
      <c r="G7611" s="25">
        <v>23</v>
      </c>
      <c r="H7611" s="19" t="str">
        <f t="shared" si="135"/>
        <v>Hazelwood Bridge Away from Va Beach Non-Summer Tuesday 23</v>
      </c>
      <c r="I7611" s="16">
        <f>+Hazelwood!D55</f>
        <v>66.050315999999995</v>
      </c>
    </row>
    <row r="7612" spans="1:9" x14ac:dyDescent="0.25">
      <c r="A7612" t="s">
        <v>52</v>
      </c>
      <c r="B7612" t="s">
        <v>56</v>
      </c>
      <c r="C7612" t="s">
        <v>80</v>
      </c>
      <c r="D7612" t="s">
        <v>12</v>
      </c>
      <c r="E7612" t="s">
        <v>3</v>
      </c>
      <c r="F7612" s="19">
        <v>0</v>
      </c>
      <c r="G7612" s="25">
        <v>0</v>
      </c>
      <c r="H7612" s="19" t="str">
        <f t="shared" si="135"/>
        <v>Hazelwood Bridge Away from Va Beach Non-Summer Wednesday 0</v>
      </c>
      <c r="I7612" s="11">
        <f>+Hazelwood!E32</f>
        <v>49.904683200000008</v>
      </c>
    </row>
    <row r="7613" spans="1:9" x14ac:dyDescent="0.25">
      <c r="A7613" t="s">
        <v>52</v>
      </c>
      <c r="B7613" t="s">
        <v>56</v>
      </c>
      <c r="C7613" t="s">
        <v>80</v>
      </c>
      <c r="D7613" t="s">
        <v>12</v>
      </c>
      <c r="E7613" t="s">
        <v>3</v>
      </c>
      <c r="F7613" s="19">
        <v>4.1666666666666664E-2</v>
      </c>
      <c r="G7613" s="25">
        <v>1</v>
      </c>
      <c r="H7613" s="19" t="str">
        <f t="shared" si="135"/>
        <v>Hazelwood Bridge Away from Va Beach Non-Summer Wednesday 1</v>
      </c>
      <c r="I7613" s="14">
        <f>+Hazelwood!E33</f>
        <v>24.9523416</v>
      </c>
    </row>
    <row r="7614" spans="1:9" x14ac:dyDescent="0.25">
      <c r="A7614" t="s">
        <v>52</v>
      </c>
      <c r="B7614" t="s">
        <v>56</v>
      </c>
      <c r="C7614" t="s">
        <v>80</v>
      </c>
      <c r="D7614" t="s">
        <v>12</v>
      </c>
      <c r="E7614" t="s">
        <v>3</v>
      </c>
      <c r="F7614" s="19">
        <v>8.3333333333333329E-2</v>
      </c>
      <c r="G7614" s="25">
        <v>2</v>
      </c>
      <c r="H7614" s="19" t="str">
        <f t="shared" si="135"/>
        <v>Hazelwood Bridge Away from Va Beach Non-Summer Wednesday 2</v>
      </c>
      <c r="I7614" s="11">
        <f>+Hazelwood!E34</f>
        <v>16.145632800000001</v>
      </c>
    </row>
    <row r="7615" spans="1:9" x14ac:dyDescent="0.25">
      <c r="A7615" t="s">
        <v>52</v>
      </c>
      <c r="B7615" t="s">
        <v>56</v>
      </c>
      <c r="C7615" t="s">
        <v>80</v>
      </c>
      <c r="D7615" t="s">
        <v>12</v>
      </c>
      <c r="E7615" t="s">
        <v>3</v>
      </c>
      <c r="F7615" s="19">
        <v>0.125</v>
      </c>
      <c r="G7615" s="25">
        <v>3</v>
      </c>
      <c r="H7615" s="19" t="str">
        <f t="shared" si="135"/>
        <v>Hazelwood Bridge Away from Va Beach Non-Summer Wednesday 3</v>
      </c>
      <c r="I7615" s="14">
        <f>+Hazelwood!E35</f>
        <v>18.102679200000001</v>
      </c>
    </row>
    <row r="7616" spans="1:9" x14ac:dyDescent="0.25">
      <c r="A7616" t="s">
        <v>52</v>
      </c>
      <c r="B7616" t="s">
        <v>56</v>
      </c>
      <c r="C7616" t="s">
        <v>80</v>
      </c>
      <c r="D7616" t="s">
        <v>12</v>
      </c>
      <c r="E7616" t="s">
        <v>3</v>
      </c>
      <c r="F7616" s="19">
        <v>0.16666666666666699</v>
      </c>
      <c r="G7616" s="25">
        <v>4</v>
      </c>
      <c r="H7616" s="19" t="str">
        <f t="shared" si="135"/>
        <v>Hazelwood Bridge Away from Va Beach Non-Summer Wednesday 4</v>
      </c>
      <c r="I7616" s="11">
        <f>+Hazelwood!E36</f>
        <v>62.136223200000003</v>
      </c>
    </row>
    <row r="7617" spans="1:9" x14ac:dyDescent="0.25">
      <c r="A7617" t="s">
        <v>52</v>
      </c>
      <c r="B7617" t="s">
        <v>56</v>
      </c>
      <c r="C7617" t="s">
        <v>80</v>
      </c>
      <c r="D7617" t="s">
        <v>12</v>
      </c>
      <c r="E7617" t="s">
        <v>3</v>
      </c>
      <c r="F7617" s="19">
        <v>0.20833333333333301</v>
      </c>
      <c r="G7617" s="25">
        <v>5</v>
      </c>
      <c r="H7617" s="19" t="str">
        <f t="shared" si="135"/>
        <v>Hazelwood Bridge Away from Va Beach Non-Summer Wednesday 5</v>
      </c>
      <c r="I7617" s="14">
        <f>+Hazelwood!E37</f>
        <v>213.80731920000002</v>
      </c>
    </row>
    <row r="7618" spans="1:9" x14ac:dyDescent="0.25">
      <c r="A7618" t="s">
        <v>52</v>
      </c>
      <c r="B7618" t="s">
        <v>56</v>
      </c>
      <c r="C7618" t="s">
        <v>80</v>
      </c>
      <c r="D7618" t="s">
        <v>12</v>
      </c>
      <c r="E7618" t="s">
        <v>3</v>
      </c>
      <c r="F7618" s="19">
        <v>0.25</v>
      </c>
      <c r="G7618" s="25">
        <v>6</v>
      </c>
      <c r="H7618" s="19" t="str">
        <f t="shared" si="135"/>
        <v>Hazelwood Bridge Away from Va Beach Non-Summer Wednesday 6</v>
      </c>
      <c r="I7618" s="11">
        <f>+Hazelwood!E38</f>
        <v>346.39721280000003</v>
      </c>
    </row>
    <row r="7619" spans="1:9" x14ac:dyDescent="0.25">
      <c r="A7619" t="s">
        <v>52</v>
      </c>
      <c r="B7619" t="s">
        <v>56</v>
      </c>
      <c r="C7619" t="s">
        <v>80</v>
      </c>
      <c r="D7619" t="s">
        <v>12</v>
      </c>
      <c r="E7619" t="s">
        <v>3</v>
      </c>
      <c r="F7619" s="19">
        <v>0.29166666666666702</v>
      </c>
      <c r="G7619" s="25">
        <v>7</v>
      </c>
      <c r="H7619" s="19" t="str">
        <f t="shared" si="135"/>
        <v>Hazelwood Bridge Away from Va Beach Non-Summer Wednesday 7</v>
      </c>
      <c r="I7619" s="14">
        <f>+Hazelwood!E39</f>
        <v>438.37839359999998</v>
      </c>
    </row>
    <row r="7620" spans="1:9" x14ac:dyDescent="0.25">
      <c r="A7620" t="s">
        <v>52</v>
      </c>
      <c r="B7620" t="s">
        <v>56</v>
      </c>
      <c r="C7620" t="s">
        <v>80</v>
      </c>
      <c r="D7620" t="s">
        <v>12</v>
      </c>
      <c r="E7620" t="s">
        <v>3</v>
      </c>
      <c r="F7620" s="19">
        <v>0.33333333333333298</v>
      </c>
      <c r="G7620" s="25">
        <v>8</v>
      </c>
      <c r="H7620" s="19" t="str">
        <f t="shared" si="135"/>
        <v>Hazelwood Bridge Away from Va Beach Non-Summer Wednesday 8</v>
      </c>
      <c r="I7620" s="11">
        <f>+Hazelwood!E40</f>
        <v>401.19451199999997</v>
      </c>
    </row>
    <row r="7621" spans="1:9" x14ac:dyDescent="0.25">
      <c r="A7621" t="s">
        <v>52</v>
      </c>
      <c r="B7621" t="s">
        <v>56</v>
      </c>
      <c r="C7621" t="s">
        <v>80</v>
      </c>
      <c r="D7621" t="s">
        <v>12</v>
      </c>
      <c r="E7621" t="s">
        <v>3</v>
      </c>
      <c r="F7621" s="19">
        <v>0.375</v>
      </c>
      <c r="G7621" s="25">
        <v>9</v>
      </c>
      <c r="H7621" s="19" t="str">
        <f t="shared" si="135"/>
        <v>Hazelwood Bridge Away from Va Beach Non-Summer Wednesday 9</v>
      </c>
      <c r="I7621" s="14">
        <f>+Hazelwood!E41</f>
        <v>350.80056720000005</v>
      </c>
    </row>
    <row r="7622" spans="1:9" x14ac:dyDescent="0.25">
      <c r="A7622" t="s">
        <v>52</v>
      </c>
      <c r="B7622" t="s">
        <v>56</v>
      </c>
      <c r="C7622" t="s">
        <v>80</v>
      </c>
      <c r="D7622" t="s">
        <v>12</v>
      </c>
      <c r="E7622" t="s">
        <v>3</v>
      </c>
      <c r="F7622" s="19">
        <v>0.41666666666666702</v>
      </c>
      <c r="G7622" s="25">
        <v>10</v>
      </c>
      <c r="H7622" s="19" t="str">
        <f t="shared" si="135"/>
        <v>Hazelwood Bridge Away from Va Beach Non-Summer Wednesday 10</v>
      </c>
      <c r="I7622" s="11">
        <f>+Hazelwood!E42</f>
        <v>385.04887919999999</v>
      </c>
    </row>
    <row r="7623" spans="1:9" x14ac:dyDescent="0.25">
      <c r="A7623" t="s">
        <v>52</v>
      </c>
      <c r="B7623" t="s">
        <v>56</v>
      </c>
      <c r="C7623" t="s">
        <v>80</v>
      </c>
      <c r="D7623" t="s">
        <v>12</v>
      </c>
      <c r="E7623" t="s">
        <v>3</v>
      </c>
      <c r="F7623" s="19">
        <v>0.45833333333333298</v>
      </c>
      <c r="G7623" s="25">
        <v>11</v>
      </c>
      <c r="H7623" s="19" t="str">
        <f t="shared" si="135"/>
        <v>Hazelwood Bridge Away from Va Beach Non-Summer Wednesday 11</v>
      </c>
      <c r="I7623" s="14">
        <f>+Hazelwood!E43</f>
        <v>408.53343600000005</v>
      </c>
    </row>
    <row r="7624" spans="1:9" x14ac:dyDescent="0.25">
      <c r="A7624" t="s">
        <v>52</v>
      </c>
      <c r="B7624" t="s">
        <v>56</v>
      </c>
      <c r="C7624" t="s">
        <v>80</v>
      </c>
      <c r="D7624" t="s">
        <v>12</v>
      </c>
      <c r="E7624" t="s">
        <v>3</v>
      </c>
      <c r="F7624" s="19">
        <v>0.5</v>
      </c>
      <c r="G7624" s="25">
        <v>12</v>
      </c>
      <c r="H7624" s="19" t="str">
        <f t="shared" si="135"/>
        <v>Hazelwood Bridge Away from Va Beach Non-Summer Wednesday 12</v>
      </c>
      <c r="I7624" s="11">
        <f>+Hazelwood!E44</f>
        <v>405.10860480000002</v>
      </c>
    </row>
    <row r="7625" spans="1:9" x14ac:dyDescent="0.25">
      <c r="A7625" t="s">
        <v>52</v>
      </c>
      <c r="B7625" t="s">
        <v>56</v>
      </c>
      <c r="C7625" t="s">
        <v>80</v>
      </c>
      <c r="D7625" t="s">
        <v>12</v>
      </c>
      <c r="E7625" t="s">
        <v>3</v>
      </c>
      <c r="F7625" s="19">
        <v>0.54166666666666696</v>
      </c>
      <c r="G7625" s="25">
        <v>13</v>
      </c>
      <c r="H7625" s="19" t="str">
        <f t="shared" si="135"/>
        <v>Hazelwood Bridge Away from Va Beach Non-Summer Wednesday 13</v>
      </c>
      <c r="I7625" s="14">
        <f>+Hazelwood!E45</f>
        <v>445.7173176</v>
      </c>
    </row>
    <row r="7626" spans="1:9" x14ac:dyDescent="0.25">
      <c r="A7626" t="s">
        <v>52</v>
      </c>
      <c r="B7626" t="s">
        <v>56</v>
      </c>
      <c r="C7626" t="s">
        <v>80</v>
      </c>
      <c r="D7626" t="s">
        <v>12</v>
      </c>
      <c r="E7626" t="s">
        <v>3</v>
      </c>
      <c r="F7626" s="19">
        <v>0.58333333333333304</v>
      </c>
      <c r="G7626" s="25">
        <v>14</v>
      </c>
      <c r="H7626" s="19" t="str">
        <f t="shared" si="135"/>
        <v>Hazelwood Bridge Away from Va Beach Non-Summer Wednesday 14</v>
      </c>
      <c r="I7626" s="11">
        <f>+Hazelwood!E46</f>
        <v>521.55286560000002</v>
      </c>
    </row>
    <row r="7627" spans="1:9" x14ac:dyDescent="0.25">
      <c r="A7627" t="s">
        <v>52</v>
      </c>
      <c r="B7627" t="s">
        <v>56</v>
      </c>
      <c r="C7627" t="s">
        <v>80</v>
      </c>
      <c r="D7627" t="s">
        <v>12</v>
      </c>
      <c r="E7627" t="s">
        <v>3</v>
      </c>
      <c r="F7627" s="19">
        <v>0.625</v>
      </c>
      <c r="G7627" s="25">
        <v>15</v>
      </c>
      <c r="H7627" s="19" t="str">
        <f t="shared" si="135"/>
        <v>Hazelwood Bridge Away from Va Beach Non-Summer Wednesday 15</v>
      </c>
      <c r="I7627" s="14">
        <f>+Hazelwood!E47</f>
        <v>608.15216880000003</v>
      </c>
    </row>
    <row r="7628" spans="1:9" x14ac:dyDescent="0.25">
      <c r="A7628" t="s">
        <v>52</v>
      </c>
      <c r="B7628" t="s">
        <v>56</v>
      </c>
      <c r="C7628" t="s">
        <v>80</v>
      </c>
      <c r="D7628" t="s">
        <v>12</v>
      </c>
      <c r="E7628" t="s">
        <v>3</v>
      </c>
      <c r="F7628" s="19">
        <v>0.66666666666666696</v>
      </c>
      <c r="G7628" s="25">
        <v>16</v>
      </c>
      <c r="H7628" s="19" t="str">
        <f t="shared" si="135"/>
        <v>Hazelwood Bridge Away from Va Beach Non-Summer Wednesday 16</v>
      </c>
      <c r="I7628" s="11">
        <f>+Hazelwood!E48</f>
        <v>766.6729272</v>
      </c>
    </row>
    <row r="7629" spans="1:9" x14ac:dyDescent="0.25">
      <c r="A7629" t="s">
        <v>52</v>
      </c>
      <c r="B7629" t="s">
        <v>56</v>
      </c>
      <c r="C7629" t="s">
        <v>80</v>
      </c>
      <c r="D7629" t="s">
        <v>12</v>
      </c>
      <c r="E7629" t="s">
        <v>3</v>
      </c>
      <c r="F7629" s="19">
        <v>0.70833333333333304</v>
      </c>
      <c r="G7629" s="25">
        <v>17</v>
      </c>
      <c r="H7629" s="19" t="str">
        <f t="shared" si="135"/>
        <v>Hazelwood Bridge Away from Va Beach Non-Summer Wednesday 17</v>
      </c>
      <c r="I7629" s="14">
        <f>+Hazelwood!E49</f>
        <v>783.79708320000009</v>
      </c>
    </row>
    <row r="7630" spans="1:9" x14ac:dyDescent="0.25">
      <c r="A7630" t="s">
        <v>52</v>
      </c>
      <c r="B7630" t="s">
        <v>56</v>
      </c>
      <c r="C7630" t="s">
        <v>80</v>
      </c>
      <c r="D7630" t="s">
        <v>12</v>
      </c>
      <c r="E7630" t="s">
        <v>3</v>
      </c>
      <c r="F7630" s="19">
        <v>0.75</v>
      </c>
      <c r="G7630" s="25">
        <v>18</v>
      </c>
      <c r="H7630" s="19" t="str">
        <f t="shared" si="135"/>
        <v>Hazelwood Bridge Away from Va Beach Non-Summer Wednesday 18</v>
      </c>
      <c r="I7630" s="11">
        <f>+Hazelwood!E50</f>
        <v>656.09980560000008</v>
      </c>
    </row>
    <row r="7631" spans="1:9" x14ac:dyDescent="0.25">
      <c r="A7631" t="s">
        <v>52</v>
      </c>
      <c r="B7631" t="s">
        <v>56</v>
      </c>
      <c r="C7631" t="s">
        <v>80</v>
      </c>
      <c r="D7631" t="s">
        <v>12</v>
      </c>
      <c r="E7631" t="s">
        <v>3</v>
      </c>
      <c r="F7631" s="19">
        <v>0.79166666666666696</v>
      </c>
      <c r="G7631" s="25">
        <v>19</v>
      </c>
      <c r="H7631" s="19" t="str">
        <f t="shared" si="135"/>
        <v>Hazelwood Bridge Away from Va Beach Non-Summer Wednesday 19</v>
      </c>
      <c r="I7631" s="14">
        <f>+Hazelwood!E51</f>
        <v>377.70995520000002</v>
      </c>
    </row>
    <row r="7632" spans="1:9" x14ac:dyDescent="0.25">
      <c r="A7632" t="s">
        <v>52</v>
      </c>
      <c r="B7632" t="s">
        <v>56</v>
      </c>
      <c r="C7632" t="s">
        <v>80</v>
      </c>
      <c r="D7632" t="s">
        <v>12</v>
      </c>
      <c r="E7632" t="s">
        <v>3</v>
      </c>
      <c r="F7632" s="19">
        <v>0.83333333333333304</v>
      </c>
      <c r="G7632" s="25">
        <v>20</v>
      </c>
      <c r="H7632" s="19" t="str">
        <f t="shared" si="135"/>
        <v>Hazelwood Bridge Away from Va Beach Non-Summer Wednesday 20</v>
      </c>
      <c r="I7632" s="11">
        <f>+Hazelwood!E52</f>
        <v>322.91265599999997</v>
      </c>
    </row>
    <row r="7633" spans="1:9" x14ac:dyDescent="0.25">
      <c r="A7633" t="s">
        <v>52</v>
      </c>
      <c r="B7633" t="s">
        <v>56</v>
      </c>
      <c r="C7633" t="s">
        <v>80</v>
      </c>
      <c r="D7633" t="s">
        <v>12</v>
      </c>
      <c r="E7633" t="s">
        <v>3</v>
      </c>
      <c r="F7633" s="19">
        <v>0.875</v>
      </c>
      <c r="G7633" s="25">
        <v>21</v>
      </c>
      <c r="H7633" s="19" t="str">
        <f t="shared" si="135"/>
        <v>Hazelwood Bridge Away from Va Beach Non-Summer Wednesday 21</v>
      </c>
      <c r="I7633" s="14">
        <f>+Hazelwood!E53</f>
        <v>231.90999840000001</v>
      </c>
    </row>
    <row r="7634" spans="1:9" x14ac:dyDescent="0.25">
      <c r="A7634" t="s">
        <v>52</v>
      </c>
      <c r="B7634" t="s">
        <v>56</v>
      </c>
      <c r="C7634" t="s">
        <v>80</v>
      </c>
      <c r="D7634" t="s">
        <v>12</v>
      </c>
      <c r="E7634" t="s">
        <v>3</v>
      </c>
      <c r="F7634" s="19">
        <v>0.91666666666666696</v>
      </c>
      <c r="G7634" s="25">
        <v>22</v>
      </c>
      <c r="H7634" s="19" t="str">
        <f t="shared" si="135"/>
        <v>Hazelwood Bridge Away from Va Beach Non-Summer Wednesday 22</v>
      </c>
      <c r="I7634" s="11">
        <f>+Hazelwood!E54</f>
        <v>152.64961920000002</v>
      </c>
    </row>
    <row r="7635" spans="1:9" ht="15.75" thickBot="1" x14ac:dyDescent="0.3">
      <c r="A7635" t="s">
        <v>52</v>
      </c>
      <c r="B7635" t="s">
        <v>56</v>
      </c>
      <c r="C7635" t="s">
        <v>80</v>
      </c>
      <c r="D7635" t="s">
        <v>12</v>
      </c>
      <c r="E7635" t="s">
        <v>3</v>
      </c>
      <c r="F7635" s="19">
        <v>0.95833333333333304</v>
      </c>
      <c r="G7635" s="25">
        <v>23</v>
      </c>
      <c r="H7635" s="19" t="str">
        <f t="shared" si="135"/>
        <v>Hazelwood Bridge Away from Va Beach Non-Summer Wednesday 23</v>
      </c>
      <c r="I7635" s="16">
        <f>+Hazelwood!E55</f>
        <v>87.577826399999992</v>
      </c>
    </row>
    <row r="7636" spans="1:9" x14ac:dyDescent="0.25">
      <c r="A7636" t="s">
        <v>52</v>
      </c>
      <c r="B7636" t="s">
        <v>56</v>
      </c>
      <c r="C7636" t="s">
        <v>80</v>
      </c>
      <c r="D7636" t="s">
        <v>12</v>
      </c>
      <c r="E7636" t="s">
        <v>4</v>
      </c>
      <c r="F7636" s="19">
        <v>0</v>
      </c>
      <c r="G7636" s="25">
        <v>0</v>
      </c>
      <c r="H7636" s="19" t="str">
        <f t="shared" si="135"/>
        <v>Hazelwood Bridge Away from Va Beach Non-Summer Thursday 0</v>
      </c>
      <c r="I7636" s="11">
        <f>+Hazelwood!F32</f>
        <v>37.559528402845856</v>
      </c>
    </row>
    <row r="7637" spans="1:9" x14ac:dyDescent="0.25">
      <c r="A7637" t="s">
        <v>52</v>
      </c>
      <c r="B7637" t="s">
        <v>56</v>
      </c>
      <c r="C7637" t="s">
        <v>80</v>
      </c>
      <c r="D7637" t="s">
        <v>12</v>
      </c>
      <c r="E7637" t="s">
        <v>4</v>
      </c>
      <c r="F7637" s="19">
        <v>4.1666666666666664E-2</v>
      </c>
      <c r="G7637" s="25">
        <v>1</v>
      </c>
      <c r="H7637" s="19" t="str">
        <f t="shared" si="135"/>
        <v>Hazelwood Bridge Away from Va Beach Non-Summer Thursday 1</v>
      </c>
      <c r="I7637" s="14">
        <f>+Hazelwood!F33</f>
        <v>23.132689678573932</v>
      </c>
    </row>
    <row r="7638" spans="1:9" x14ac:dyDescent="0.25">
      <c r="A7638" t="s">
        <v>52</v>
      </c>
      <c r="B7638" t="s">
        <v>56</v>
      </c>
      <c r="C7638" t="s">
        <v>80</v>
      </c>
      <c r="D7638" t="s">
        <v>12</v>
      </c>
      <c r="E7638" t="s">
        <v>4</v>
      </c>
      <c r="F7638" s="19">
        <v>8.3333333333333329E-2</v>
      </c>
      <c r="G7638" s="25">
        <v>2</v>
      </c>
      <c r="H7638" s="19" t="str">
        <f t="shared" si="135"/>
        <v>Hazelwood Bridge Away from Va Beach Non-Summer Thursday 2</v>
      </c>
      <c r="I7638" s="11">
        <f>+Hazelwood!F34</f>
        <v>13.929361526883232</v>
      </c>
    </row>
    <row r="7639" spans="1:9" x14ac:dyDescent="0.25">
      <c r="A7639" t="s">
        <v>52</v>
      </c>
      <c r="B7639" t="s">
        <v>56</v>
      </c>
      <c r="C7639" t="s">
        <v>80</v>
      </c>
      <c r="D7639" t="s">
        <v>12</v>
      </c>
      <c r="E7639" t="s">
        <v>4</v>
      </c>
      <c r="F7639" s="19">
        <v>0.125</v>
      </c>
      <c r="G7639" s="25">
        <v>3</v>
      </c>
      <c r="H7639" s="19" t="str">
        <f t="shared" si="135"/>
        <v>Hazelwood Bridge Away from Va Beach Non-Summer Thursday 3</v>
      </c>
      <c r="I7639" s="14">
        <f>+Hazelwood!F35</f>
        <v>16.914224711215351</v>
      </c>
    </row>
    <row r="7640" spans="1:9" x14ac:dyDescent="0.25">
      <c r="A7640" t="s">
        <v>52</v>
      </c>
      <c r="B7640" t="s">
        <v>56</v>
      </c>
      <c r="C7640" t="s">
        <v>80</v>
      </c>
      <c r="D7640" t="s">
        <v>12</v>
      </c>
      <c r="E7640" t="s">
        <v>4</v>
      </c>
      <c r="F7640" s="19">
        <v>0.16666666666666699</v>
      </c>
      <c r="G7640" s="25">
        <v>4</v>
      </c>
      <c r="H7640" s="19" t="str">
        <f t="shared" si="135"/>
        <v>Hazelwood Bridge Away from Va Beach Non-Summer Thursday 4</v>
      </c>
      <c r="I7640" s="11">
        <f>+Hazelwood!F36</f>
        <v>64.423297061834944</v>
      </c>
    </row>
    <row r="7641" spans="1:9" x14ac:dyDescent="0.25">
      <c r="A7641" t="s">
        <v>52</v>
      </c>
      <c r="B7641" t="s">
        <v>56</v>
      </c>
      <c r="C7641" t="s">
        <v>80</v>
      </c>
      <c r="D7641" t="s">
        <v>12</v>
      </c>
      <c r="E7641" t="s">
        <v>4</v>
      </c>
      <c r="F7641" s="19">
        <v>0.20833333333333301</v>
      </c>
      <c r="G7641" s="25">
        <v>5</v>
      </c>
      <c r="H7641" s="19" t="str">
        <f t="shared" si="135"/>
        <v>Hazelwood Bridge Away from Va Beach Non-Summer Thursday 5</v>
      </c>
      <c r="I7641" s="14">
        <f>+Hazelwood!F37</f>
        <v>220.13365984449391</v>
      </c>
    </row>
    <row r="7642" spans="1:9" x14ac:dyDescent="0.25">
      <c r="A7642" t="s">
        <v>52</v>
      </c>
      <c r="B7642" t="s">
        <v>56</v>
      </c>
      <c r="C7642" t="s">
        <v>80</v>
      </c>
      <c r="D7642" t="s">
        <v>12</v>
      </c>
      <c r="E7642" t="s">
        <v>4</v>
      </c>
      <c r="F7642" s="19">
        <v>0.25</v>
      </c>
      <c r="G7642" s="25">
        <v>6</v>
      </c>
      <c r="H7642" s="19" t="str">
        <f t="shared" si="135"/>
        <v>Hazelwood Bridge Away from Va Beach Non-Summer Thursday 6</v>
      </c>
      <c r="I7642" s="11">
        <f>+Hazelwood!F38</f>
        <v>345.49791358644296</v>
      </c>
    </row>
    <row r="7643" spans="1:9" x14ac:dyDescent="0.25">
      <c r="A7643" t="s">
        <v>52</v>
      </c>
      <c r="B7643" t="s">
        <v>56</v>
      </c>
      <c r="C7643" t="s">
        <v>80</v>
      </c>
      <c r="D7643" t="s">
        <v>12</v>
      </c>
      <c r="E7643" t="s">
        <v>4</v>
      </c>
      <c r="F7643" s="19">
        <v>0.29166666666666702</v>
      </c>
      <c r="G7643" s="25">
        <v>7</v>
      </c>
      <c r="H7643" s="19" t="str">
        <f t="shared" si="135"/>
        <v>Hazelwood Bridge Away from Va Beach Non-Summer Thursday 7</v>
      </c>
      <c r="I7643" s="14">
        <f>+Hazelwood!F39</f>
        <v>424.8455265699385</v>
      </c>
    </row>
    <row r="7644" spans="1:9" x14ac:dyDescent="0.25">
      <c r="A7644" t="s">
        <v>52</v>
      </c>
      <c r="B7644" t="s">
        <v>56</v>
      </c>
      <c r="C7644" t="s">
        <v>80</v>
      </c>
      <c r="D7644" t="s">
        <v>12</v>
      </c>
      <c r="E7644" t="s">
        <v>4</v>
      </c>
      <c r="F7644" s="19">
        <v>0.33333333333333298</v>
      </c>
      <c r="G7644" s="25">
        <v>8</v>
      </c>
      <c r="H7644" s="19" t="str">
        <f t="shared" si="135"/>
        <v>Hazelwood Bridge Away from Va Beach Non-Summer Thursday 8</v>
      </c>
      <c r="I7644" s="11">
        <f>+Hazelwood!F40</f>
        <v>403.20526848353063</v>
      </c>
    </row>
    <row r="7645" spans="1:9" x14ac:dyDescent="0.25">
      <c r="A7645" t="s">
        <v>52</v>
      </c>
      <c r="B7645" t="s">
        <v>56</v>
      </c>
      <c r="C7645" t="s">
        <v>80</v>
      </c>
      <c r="D7645" t="s">
        <v>12</v>
      </c>
      <c r="E7645" t="s">
        <v>4</v>
      </c>
      <c r="F7645" s="19">
        <v>0.375</v>
      </c>
      <c r="G7645" s="25">
        <v>9</v>
      </c>
      <c r="H7645" s="19" t="str">
        <f t="shared" si="135"/>
        <v>Hazelwood Bridge Away from Va Beach Non-Summer Thursday 9</v>
      </c>
      <c r="I7645" s="14">
        <f>+Hazelwood!F41</f>
        <v>368.3818646663226</v>
      </c>
    </row>
    <row r="7646" spans="1:9" x14ac:dyDescent="0.25">
      <c r="A7646" t="s">
        <v>52</v>
      </c>
      <c r="B7646" t="s">
        <v>56</v>
      </c>
      <c r="C7646" t="s">
        <v>80</v>
      </c>
      <c r="D7646" t="s">
        <v>12</v>
      </c>
      <c r="E7646" t="s">
        <v>4</v>
      </c>
      <c r="F7646" s="19">
        <v>0.41666666666666702</v>
      </c>
      <c r="G7646" s="25">
        <v>10</v>
      </c>
      <c r="H7646" s="19" t="str">
        <f t="shared" si="135"/>
        <v>Hazelwood Bridge Away from Va Beach Non-Summer Thursday 10</v>
      </c>
      <c r="I7646" s="11">
        <f>+Hazelwood!F42</f>
        <v>367.13817167285083</v>
      </c>
    </row>
    <row r="7647" spans="1:9" x14ac:dyDescent="0.25">
      <c r="A7647" t="s">
        <v>52</v>
      </c>
      <c r="B7647" t="s">
        <v>56</v>
      </c>
      <c r="C7647" t="s">
        <v>80</v>
      </c>
      <c r="D7647" t="s">
        <v>12</v>
      </c>
      <c r="E7647" t="s">
        <v>4</v>
      </c>
      <c r="F7647" s="19">
        <v>0.45833333333333298</v>
      </c>
      <c r="G7647" s="25">
        <v>11</v>
      </c>
      <c r="H7647" s="19" t="str">
        <f t="shared" si="135"/>
        <v>Hazelwood Bridge Away from Va Beach Non-Summer Thursday 11</v>
      </c>
      <c r="I7647" s="14">
        <f>+Hazelwood!F43</f>
        <v>386.042305173621</v>
      </c>
    </row>
    <row r="7648" spans="1:9" x14ac:dyDescent="0.25">
      <c r="A7648" t="s">
        <v>52</v>
      </c>
      <c r="B7648" t="s">
        <v>56</v>
      </c>
      <c r="C7648" t="s">
        <v>80</v>
      </c>
      <c r="D7648" t="s">
        <v>12</v>
      </c>
      <c r="E7648" t="s">
        <v>4</v>
      </c>
      <c r="F7648" s="19">
        <v>0.5</v>
      </c>
      <c r="G7648" s="25">
        <v>12</v>
      </c>
      <c r="H7648" s="19" t="str">
        <f t="shared" si="135"/>
        <v>Hazelwood Bridge Away from Va Beach Non-Summer Thursday 12</v>
      </c>
      <c r="I7648" s="11">
        <f>+Hazelwood!F44</f>
        <v>429.07408274774241</v>
      </c>
    </row>
    <row r="7649" spans="1:9" x14ac:dyDescent="0.25">
      <c r="A7649" t="s">
        <v>52</v>
      </c>
      <c r="B7649" t="s">
        <v>56</v>
      </c>
      <c r="C7649" t="s">
        <v>80</v>
      </c>
      <c r="D7649" t="s">
        <v>12</v>
      </c>
      <c r="E7649" t="s">
        <v>4</v>
      </c>
      <c r="F7649" s="19">
        <v>0.54166666666666696</v>
      </c>
      <c r="G7649" s="25">
        <v>13</v>
      </c>
      <c r="H7649" s="19" t="str">
        <f t="shared" si="135"/>
        <v>Hazelwood Bridge Away from Va Beach Non-Summer Thursday 13</v>
      </c>
      <c r="I7649" s="14">
        <f>+Hazelwood!F45</f>
        <v>440.51605828768214</v>
      </c>
    </row>
    <row r="7650" spans="1:9" x14ac:dyDescent="0.25">
      <c r="A7650" t="s">
        <v>52</v>
      </c>
      <c r="B7650" t="s">
        <v>56</v>
      </c>
      <c r="C7650" t="s">
        <v>80</v>
      </c>
      <c r="D7650" t="s">
        <v>12</v>
      </c>
      <c r="E7650" t="s">
        <v>4</v>
      </c>
      <c r="F7650" s="19">
        <v>0.58333333333333304</v>
      </c>
      <c r="G7650" s="25">
        <v>14</v>
      </c>
      <c r="H7650" s="19" t="str">
        <f t="shared" si="135"/>
        <v>Hazelwood Bridge Away from Va Beach Non-Summer Thursday 14</v>
      </c>
      <c r="I7650" s="11">
        <f>+Hazelwood!F46</f>
        <v>510.90908171818131</v>
      </c>
    </row>
    <row r="7651" spans="1:9" x14ac:dyDescent="0.25">
      <c r="A7651" t="s">
        <v>52</v>
      </c>
      <c r="B7651" t="s">
        <v>56</v>
      </c>
      <c r="C7651" t="s">
        <v>80</v>
      </c>
      <c r="D7651" t="s">
        <v>12</v>
      </c>
      <c r="E7651" t="s">
        <v>4</v>
      </c>
      <c r="F7651" s="19">
        <v>0.625</v>
      </c>
      <c r="G7651" s="25">
        <v>15</v>
      </c>
      <c r="H7651" s="19" t="str">
        <f t="shared" si="135"/>
        <v>Hazelwood Bridge Away from Va Beach Non-Summer Thursday 15</v>
      </c>
      <c r="I7651" s="14">
        <f>+Hazelwood!F47</f>
        <v>631.04982488754933</v>
      </c>
    </row>
    <row r="7652" spans="1:9" x14ac:dyDescent="0.25">
      <c r="A7652" t="s">
        <v>52</v>
      </c>
      <c r="B7652" t="s">
        <v>56</v>
      </c>
      <c r="C7652" t="s">
        <v>80</v>
      </c>
      <c r="D7652" t="s">
        <v>12</v>
      </c>
      <c r="E7652" t="s">
        <v>4</v>
      </c>
      <c r="F7652" s="19">
        <v>0.66666666666666696</v>
      </c>
      <c r="G7652" s="25">
        <v>16</v>
      </c>
      <c r="H7652" s="19" t="str">
        <f t="shared" si="135"/>
        <v>Hazelwood Bridge Away from Va Beach Non-Summer Thursday 16</v>
      </c>
      <c r="I7652" s="11">
        <f>+Hazelwood!F48</f>
        <v>737.01246793133953</v>
      </c>
    </row>
    <row r="7653" spans="1:9" x14ac:dyDescent="0.25">
      <c r="A7653" t="s">
        <v>52</v>
      </c>
      <c r="B7653" t="s">
        <v>56</v>
      </c>
      <c r="C7653" t="s">
        <v>80</v>
      </c>
      <c r="D7653" t="s">
        <v>12</v>
      </c>
      <c r="E7653" t="s">
        <v>4</v>
      </c>
      <c r="F7653" s="19">
        <v>0.70833333333333304</v>
      </c>
      <c r="G7653" s="25">
        <v>17</v>
      </c>
      <c r="H7653" s="19" t="str">
        <f t="shared" ref="H7653:H7716" si="136">+CONCATENATE(A7653," ",C7653," ",D7653," ",E7653," ",G7653)</f>
        <v>Hazelwood Bridge Away from Va Beach Non-Summer Thursday 17</v>
      </c>
      <c r="I7653" s="14">
        <f>+Hazelwood!F49</f>
        <v>815.36512652005774</v>
      </c>
    </row>
    <row r="7654" spans="1:9" x14ac:dyDescent="0.25">
      <c r="A7654" t="s">
        <v>52</v>
      </c>
      <c r="B7654" t="s">
        <v>56</v>
      </c>
      <c r="C7654" t="s">
        <v>80</v>
      </c>
      <c r="D7654" t="s">
        <v>12</v>
      </c>
      <c r="E7654" t="s">
        <v>4</v>
      </c>
      <c r="F7654" s="19">
        <v>0.75</v>
      </c>
      <c r="G7654" s="25">
        <v>18</v>
      </c>
      <c r="H7654" s="19" t="str">
        <f t="shared" si="136"/>
        <v>Hazelwood Bridge Away from Va Beach Non-Summer Thursday 18</v>
      </c>
      <c r="I7654" s="11">
        <f>+Hazelwood!F50</f>
        <v>623.33892832802462</v>
      </c>
    </row>
    <row r="7655" spans="1:9" x14ac:dyDescent="0.25">
      <c r="A7655" t="s">
        <v>52</v>
      </c>
      <c r="B7655" t="s">
        <v>56</v>
      </c>
      <c r="C7655" t="s">
        <v>80</v>
      </c>
      <c r="D7655" t="s">
        <v>12</v>
      </c>
      <c r="E7655" t="s">
        <v>4</v>
      </c>
      <c r="F7655" s="19">
        <v>0.79166666666666696</v>
      </c>
      <c r="G7655" s="25">
        <v>19</v>
      </c>
      <c r="H7655" s="19" t="str">
        <f t="shared" si="136"/>
        <v>Hazelwood Bridge Away from Va Beach Non-Summer Thursday 19</v>
      </c>
      <c r="I7655" s="14">
        <f>+Hazelwood!F51</f>
        <v>401.46409829267026</v>
      </c>
    </row>
    <row r="7656" spans="1:9" x14ac:dyDescent="0.25">
      <c r="A7656" t="s">
        <v>52</v>
      </c>
      <c r="B7656" t="s">
        <v>56</v>
      </c>
      <c r="C7656" t="s">
        <v>80</v>
      </c>
      <c r="D7656" t="s">
        <v>12</v>
      </c>
      <c r="E7656" t="s">
        <v>4</v>
      </c>
      <c r="F7656" s="19">
        <v>0.83333333333333304</v>
      </c>
      <c r="G7656" s="25">
        <v>20</v>
      </c>
      <c r="H7656" s="19" t="str">
        <f t="shared" si="136"/>
        <v>Hazelwood Bridge Away from Va Beach Non-Summer Thursday 20</v>
      </c>
      <c r="I7656" s="11">
        <f>+Hazelwood!F52</f>
        <v>322.86270110525777</v>
      </c>
    </row>
    <row r="7657" spans="1:9" x14ac:dyDescent="0.25">
      <c r="A7657" t="s">
        <v>52</v>
      </c>
      <c r="B7657" t="s">
        <v>56</v>
      </c>
      <c r="C7657" t="s">
        <v>80</v>
      </c>
      <c r="D7657" t="s">
        <v>12</v>
      </c>
      <c r="E7657" t="s">
        <v>4</v>
      </c>
      <c r="F7657" s="19">
        <v>0.875</v>
      </c>
      <c r="G7657" s="25">
        <v>21</v>
      </c>
      <c r="H7657" s="19" t="str">
        <f t="shared" si="136"/>
        <v>Hazelwood Bridge Away from Va Beach Non-Summer Thursday 21</v>
      </c>
      <c r="I7657" s="14">
        <f>+Hazelwood!F53</f>
        <v>228.34203360140722</v>
      </c>
    </row>
    <row r="7658" spans="1:9" x14ac:dyDescent="0.25">
      <c r="A7658" t="s">
        <v>52</v>
      </c>
      <c r="B7658" t="s">
        <v>56</v>
      </c>
      <c r="C7658" t="s">
        <v>80</v>
      </c>
      <c r="D7658" t="s">
        <v>12</v>
      </c>
      <c r="E7658" t="s">
        <v>4</v>
      </c>
      <c r="F7658" s="19">
        <v>0.91666666666666696</v>
      </c>
      <c r="G7658" s="25">
        <v>22</v>
      </c>
      <c r="H7658" s="19" t="str">
        <f t="shared" si="136"/>
        <v>Hazelwood Bridge Away from Va Beach Non-Summer Thursday 22</v>
      </c>
      <c r="I7658" s="11">
        <f>+Hazelwood!F54</f>
        <v>144.76586444010783</v>
      </c>
    </row>
    <row r="7659" spans="1:9" ht="15.75" thickBot="1" x14ac:dyDescent="0.3">
      <c r="A7659" t="s">
        <v>52</v>
      </c>
      <c r="B7659" t="s">
        <v>56</v>
      </c>
      <c r="C7659" t="s">
        <v>80</v>
      </c>
      <c r="D7659" t="s">
        <v>12</v>
      </c>
      <c r="E7659" t="s">
        <v>4</v>
      </c>
      <c r="F7659" s="19">
        <v>0.95833333333333304</v>
      </c>
      <c r="G7659" s="25">
        <v>23</v>
      </c>
      <c r="H7659" s="19" t="str">
        <f t="shared" si="136"/>
        <v>Hazelwood Bridge Away from Va Beach Non-Summer Thursday 23</v>
      </c>
      <c r="I7659" s="16">
        <f>+Hazelwood!F55</f>
        <v>78.103919990023826</v>
      </c>
    </row>
    <row r="7660" spans="1:9" x14ac:dyDescent="0.25">
      <c r="A7660" t="s">
        <v>52</v>
      </c>
      <c r="B7660" t="s">
        <v>56</v>
      </c>
      <c r="C7660" t="s">
        <v>80</v>
      </c>
      <c r="D7660" t="s">
        <v>12</v>
      </c>
      <c r="E7660" t="s">
        <v>5</v>
      </c>
      <c r="F7660" s="19">
        <v>0</v>
      </c>
      <c r="G7660" s="25">
        <v>0</v>
      </c>
      <c r="H7660" s="19" t="str">
        <f t="shared" si="136"/>
        <v>Hazelwood Bridge Away from Va Beach Non-Summer Friday 0</v>
      </c>
      <c r="I7660" s="11">
        <f>+Hazelwood!G32</f>
        <v>40.225029854460459</v>
      </c>
    </row>
    <row r="7661" spans="1:9" x14ac:dyDescent="0.25">
      <c r="A7661" t="s">
        <v>52</v>
      </c>
      <c r="B7661" t="s">
        <v>56</v>
      </c>
      <c r="C7661" t="s">
        <v>80</v>
      </c>
      <c r="D7661" t="s">
        <v>12</v>
      </c>
      <c r="E7661" t="s">
        <v>5</v>
      </c>
      <c r="F7661" s="19">
        <v>4.1666666666666664E-2</v>
      </c>
      <c r="G7661" s="25">
        <v>1</v>
      </c>
      <c r="H7661" s="19" t="str">
        <f t="shared" si="136"/>
        <v>Hazelwood Bridge Away from Va Beach Non-Summer Friday 1</v>
      </c>
      <c r="I7661" s="14">
        <f>+Hazelwood!G33</f>
        <v>24.774356135528624</v>
      </c>
    </row>
    <row r="7662" spans="1:9" x14ac:dyDescent="0.25">
      <c r="A7662" t="s">
        <v>52</v>
      </c>
      <c r="B7662" t="s">
        <v>56</v>
      </c>
      <c r="C7662" t="s">
        <v>80</v>
      </c>
      <c r="D7662" t="s">
        <v>12</v>
      </c>
      <c r="E7662" t="s">
        <v>5</v>
      </c>
      <c r="F7662" s="19">
        <v>8.3333333333333329E-2</v>
      </c>
      <c r="G7662" s="25">
        <v>2</v>
      </c>
      <c r="H7662" s="19" t="str">
        <f t="shared" si="136"/>
        <v>Hazelwood Bridge Away from Va Beach Non-Summer Friday 2</v>
      </c>
      <c r="I7662" s="11">
        <f>+Hazelwood!G34</f>
        <v>14.917891866554873</v>
      </c>
    </row>
    <row r="7663" spans="1:9" x14ac:dyDescent="0.25">
      <c r="A7663" t="s">
        <v>52</v>
      </c>
      <c r="B7663" t="s">
        <v>56</v>
      </c>
      <c r="C7663" t="s">
        <v>80</v>
      </c>
      <c r="D7663" t="s">
        <v>12</v>
      </c>
      <c r="E7663" t="s">
        <v>5</v>
      </c>
      <c r="F7663" s="19">
        <v>0.125</v>
      </c>
      <c r="G7663" s="25">
        <v>3</v>
      </c>
      <c r="H7663" s="19" t="str">
        <f t="shared" si="136"/>
        <v>Hazelwood Bridge Away from Va Beach Non-Summer Friday 3</v>
      </c>
      <c r="I7663" s="14">
        <f>+Hazelwood!G35</f>
        <v>18.114582980816628</v>
      </c>
    </row>
    <row r="7664" spans="1:9" x14ac:dyDescent="0.25">
      <c r="A7664" t="s">
        <v>52</v>
      </c>
      <c r="B7664" t="s">
        <v>56</v>
      </c>
      <c r="C7664" t="s">
        <v>80</v>
      </c>
      <c r="D7664" t="s">
        <v>12</v>
      </c>
      <c r="E7664" t="s">
        <v>5</v>
      </c>
      <c r="F7664" s="19">
        <v>0.16666666666666699</v>
      </c>
      <c r="G7664" s="25">
        <v>4</v>
      </c>
      <c r="H7664" s="19" t="str">
        <f t="shared" si="136"/>
        <v>Hazelwood Bridge Away from Va Beach Non-Summer Friday 4</v>
      </c>
      <c r="I7664" s="11">
        <f>+Hazelwood!G36</f>
        <v>68.995249882816282</v>
      </c>
    </row>
    <row r="7665" spans="1:9" x14ac:dyDescent="0.25">
      <c r="A7665" t="s">
        <v>52</v>
      </c>
      <c r="B7665" t="s">
        <v>56</v>
      </c>
      <c r="C7665" t="s">
        <v>80</v>
      </c>
      <c r="D7665" t="s">
        <v>12</v>
      </c>
      <c r="E7665" t="s">
        <v>5</v>
      </c>
      <c r="F7665" s="19">
        <v>0.20833333333333301</v>
      </c>
      <c r="G7665" s="25">
        <v>5</v>
      </c>
      <c r="H7665" s="19" t="str">
        <f t="shared" si="136"/>
        <v>Hazelwood Bridge Away from Va Beach Non-Summer Friday 5</v>
      </c>
      <c r="I7665" s="14">
        <f>+Hazelwood!G37</f>
        <v>235.75596967680468</v>
      </c>
    </row>
    <row r="7666" spans="1:9" x14ac:dyDescent="0.25">
      <c r="A7666" t="s">
        <v>52</v>
      </c>
      <c r="B7666" t="s">
        <v>56</v>
      </c>
      <c r="C7666" t="s">
        <v>80</v>
      </c>
      <c r="D7666" t="s">
        <v>12</v>
      </c>
      <c r="E7666" t="s">
        <v>5</v>
      </c>
      <c r="F7666" s="19">
        <v>0.25</v>
      </c>
      <c r="G7666" s="25">
        <v>6</v>
      </c>
      <c r="H7666" s="19" t="str">
        <f t="shared" si="136"/>
        <v>Hazelwood Bridge Away from Va Beach Non-Summer Friday 6</v>
      </c>
      <c r="I7666" s="11">
        <f>+Hazelwood!G38</f>
        <v>370.01699647579852</v>
      </c>
    </row>
    <row r="7667" spans="1:9" x14ac:dyDescent="0.25">
      <c r="A7667" t="s">
        <v>52</v>
      </c>
      <c r="B7667" t="s">
        <v>56</v>
      </c>
      <c r="C7667" t="s">
        <v>80</v>
      </c>
      <c r="D7667" t="s">
        <v>12</v>
      </c>
      <c r="E7667" t="s">
        <v>5</v>
      </c>
      <c r="F7667" s="19">
        <v>0.29166666666666702</v>
      </c>
      <c r="G7667" s="25">
        <v>7</v>
      </c>
      <c r="H7667" s="19" t="str">
        <f t="shared" si="136"/>
        <v>Hazelwood Bridge Away from Va Beach Non-Summer Friday 7</v>
      </c>
      <c r="I7667" s="14">
        <f>+Hazelwood!G39</f>
        <v>454.99570192992354</v>
      </c>
    </row>
    <row r="7668" spans="1:9" x14ac:dyDescent="0.25">
      <c r="A7668" t="s">
        <v>52</v>
      </c>
      <c r="B7668" t="s">
        <v>56</v>
      </c>
      <c r="C7668" t="s">
        <v>80</v>
      </c>
      <c r="D7668" t="s">
        <v>12</v>
      </c>
      <c r="E7668" t="s">
        <v>5</v>
      </c>
      <c r="F7668" s="19">
        <v>0.33333333333333298</v>
      </c>
      <c r="G7668" s="25">
        <v>8</v>
      </c>
      <c r="H7668" s="19" t="str">
        <f t="shared" si="136"/>
        <v>Hazelwood Bridge Away from Va Beach Non-Summer Friday 8</v>
      </c>
      <c r="I7668" s="11">
        <f>+Hazelwood!G40</f>
        <v>431.81969135152582</v>
      </c>
    </row>
    <row r="7669" spans="1:9" x14ac:dyDescent="0.25">
      <c r="A7669" t="s">
        <v>52</v>
      </c>
      <c r="B7669" t="s">
        <v>56</v>
      </c>
      <c r="C7669" t="s">
        <v>80</v>
      </c>
      <c r="D7669" t="s">
        <v>12</v>
      </c>
      <c r="E7669" t="s">
        <v>5</v>
      </c>
      <c r="F7669" s="19">
        <v>0.375</v>
      </c>
      <c r="G7669" s="25">
        <v>9</v>
      </c>
      <c r="H7669" s="19" t="str">
        <f t="shared" si="136"/>
        <v>Hazelwood Bridge Away from Va Beach Non-Summer Friday 9</v>
      </c>
      <c r="I7669" s="14">
        <f>+Hazelwood!G41</f>
        <v>394.52496168513869</v>
      </c>
    </row>
    <row r="7670" spans="1:9" x14ac:dyDescent="0.25">
      <c r="A7670" t="s">
        <v>52</v>
      </c>
      <c r="B7670" t="s">
        <v>56</v>
      </c>
      <c r="C7670" t="s">
        <v>80</v>
      </c>
      <c r="D7670" t="s">
        <v>12</v>
      </c>
      <c r="E7670" t="s">
        <v>5</v>
      </c>
      <c r="F7670" s="19">
        <v>0.41666666666666702</v>
      </c>
      <c r="G7670" s="25">
        <v>10</v>
      </c>
      <c r="H7670" s="19" t="str">
        <f t="shared" si="136"/>
        <v>Hazelwood Bridge Away from Va Beach Non-Summer Friday 10</v>
      </c>
      <c r="I7670" s="11">
        <f>+Hazelwood!G42</f>
        <v>393.19300705419624</v>
      </c>
    </row>
    <row r="7671" spans="1:9" x14ac:dyDescent="0.25">
      <c r="A7671" t="s">
        <v>52</v>
      </c>
      <c r="B7671" t="s">
        <v>56</v>
      </c>
      <c r="C7671" t="s">
        <v>80</v>
      </c>
      <c r="D7671" t="s">
        <v>12</v>
      </c>
      <c r="E7671" t="s">
        <v>5</v>
      </c>
      <c r="F7671" s="19">
        <v>0.45833333333333298</v>
      </c>
      <c r="G7671" s="25">
        <v>11</v>
      </c>
      <c r="H7671" s="19" t="str">
        <f t="shared" si="136"/>
        <v>Hazelwood Bridge Away from Va Beach Non-Summer Friday 11</v>
      </c>
      <c r="I7671" s="14">
        <f>+Hazelwood!G43</f>
        <v>413.43871744452076</v>
      </c>
    </row>
    <row r="7672" spans="1:9" x14ac:dyDescent="0.25">
      <c r="A7672" t="s">
        <v>52</v>
      </c>
      <c r="B7672" t="s">
        <v>56</v>
      </c>
      <c r="C7672" t="s">
        <v>80</v>
      </c>
      <c r="D7672" t="s">
        <v>12</v>
      </c>
      <c r="E7672" t="s">
        <v>5</v>
      </c>
      <c r="F7672" s="19">
        <v>0.5</v>
      </c>
      <c r="G7672" s="25">
        <v>12</v>
      </c>
      <c r="H7672" s="19" t="str">
        <f t="shared" si="136"/>
        <v>Hazelwood Bridge Away from Va Beach Non-Summer Friday 12</v>
      </c>
      <c r="I7672" s="11">
        <f>+Hazelwood!G44</f>
        <v>459.52434767512779</v>
      </c>
    </row>
    <row r="7673" spans="1:9" x14ac:dyDescent="0.25">
      <c r="A7673" t="s">
        <v>52</v>
      </c>
      <c r="B7673" t="s">
        <v>56</v>
      </c>
      <c r="C7673" t="s">
        <v>80</v>
      </c>
      <c r="D7673" t="s">
        <v>12</v>
      </c>
      <c r="E7673" t="s">
        <v>5</v>
      </c>
      <c r="F7673" s="19">
        <v>0.54166666666666696</v>
      </c>
      <c r="G7673" s="25">
        <v>13</v>
      </c>
      <c r="H7673" s="19" t="str">
        <f t="shared" si="136"/>
        <v>Hazelwood Bridge Away from Va Beach Non-Summer Friday 13</v>
      </c>
      <c r="I7673" s="14">
        <f>+Hazelwood!G45</f>
        <v>471.77833027979779</v>
      </c>
    </row>
    <row r="7674" spans="1:9" x14ac:dyDescent="0.25">
      <c r="A7674" t="s">
        <v>52</v>
      </c>
      <c r="B7674" t="s">
        <v>56</v>
      </c>
      <c r="C7674" t="s">
        <v>80</v>
      </c>
      <c r="D7674" t="s">
        <v>12</v>
      </c>
      <c r="E7674" t="s">
        <v>5</v>
      </c>
      <c r="F7674" s="19">
        <v>0.58333333333333304</v>
      </c>
      <c r="G7674" s="25">
        <v>14</v>
      </c>
      <c r="H7674" s="19" t="str">
        <f t="shared" si="136"/>
        <v>Hazelwood Bridge Away from Va Beach Non-Summer Friday 14</v>
      </c>
      <c r="I7674" s="11">
        <f>+Hazelwood!G46</f>
        <v>547.16696239113753</v>
      </c>
    </row>
    <row r="7675" spans="1:9" x14ac:dyDescent="0.25">
      <c r="A7675" t="s">
        <v>52</v>
      </c>
      <c r="B7675" t="s">
        <v>56</v>
      </c>
      <c r="C7675" t="s">
        <v>80</v>
      </c>
      <c r="D7675" t="s">
        <v>12</v>
      </c>
      <c r="E7675" t="s">
        <v>5</v>
      </c>
      <c r="F7675" s="19">
        <v>0.625</v>
      </c>
      <c r="G7675" s="25">
        <v>15</v>
      </c>
      <c r="H7675" s="19" t="str">
        <f t="shared" si="136"/>
        <v>Hazelwood Bridge Away from Va Beach Non-Summer Friday 15</v>
      </c>
      <c r="I7675" s="14">
        <f>+Hazelwood!G47</f>
        <v>675.83377974017355</v>
      </c>
    </row>
    <row r="7676" spans="1:9" x14ac:dyDescent="0.25">
      <c r="A7676" t="s">
        <v>52</v>
      </c>
      <c r="B7676" t="s">
        <v>56</v>
      </c>
      <c r="C7676" t="s">
        <v>80</v>
      </c>
      <c r="D7676" t="s">
        <v>12</v>
      </c>
      <c r="E7676" t="s">
        <v>5</v>
      </c>
      <c r="F7676" s="19">
        <v>0.66666666666666696</v>
      </c>
      <c r="G7676" s="25">
        <v>16</v>
      </c>
      <c r="H7676" s="19" t="str">
        <f t="shared" si="136"/>
        <v>Hazelwood Bridge Away from Va Beach Non-Summer Friday 16</v>
      </c>
      <c r="I7676" s="11">
        <f>+Hazelwood!G48</f>
        <v>789.31631429646575</v>
      </c>
    </row>
    <row r="7677" spans="1:9" x14ac:dyDescent="0.25">
      <c r="A7677" t="s">
        <v>52</v>
      </c>
      <c r="B7677" t="s">
        <v>56</v>
      </c>
      <c r="C7677" t="s">
        <v>80</v>
      </c>
      <c r="D7677" t="s">
        <v>12</v>
      </c>
      <c r="E7677" t="s">
        <v>5</v>
      </c>
      <c r="F7677" s="19">
        <v>0.70833333333333304</v>
      </c>
      <c r="G7677" s="25">
        <v>17</v>
      </c>
      <c r="H7677" s="19" t="str">
        <f t="shared" si="136"/>
        <v>Hazelwood Bridge Away from Va Beach Non-Summer Friday 17</v>
      </c>
      <c r="I7677" s="14">
        <f>+Hazelwood!G49</f>
        <v>873.22945604583697</v>
      </c>
    </row>
    <row r="7678" spans="1:9" x14ac:dyDescent="0.25">
      <c r="A7678" t="s">
        <v>52</v>
      </c>
      <c r="B7678" t="s">
        <v>56</v>
      </c>
      <c r="C7678" t="s">
        <v>80</v>
      </c>
      <c r="D7678" t="s">
        <v>12</v>
      </c>
      <c r="E7678" t="s">
        <v>5</v>
      </c>
      <c r="F7678" s="19">
        <v>0.75</v>
      </c>
      <c r="G7678" s="25">
        <v>18</v>
      </c>
      <c r="H7678" s="19" t="str">
        <f t="shared" si="136"/>
        <v>Hazelwood Bridge Away from Va Beach Non-Summer Friday 18</v>
      </c>
      <c r="I7678" s="11">
        <f>+Hazelwood!G50</f>
        <v>667.57566102833061</v>
      </c>
    </row>
    <row r="7679" spans="1:9" x14ac:dyDescent="0.25">
      <c r="A7679" t="s">
        <v>52</v>
      </c>
      <c r="B7679" t="s">
        <v>56</v>
      </c>
      <c r="C7679" t="s">
        <v>80</v>
      </c>
      <c r="D7679" t="s">
        <v>12</v>
      </c>
      <c r="E7679" t="s">
        <v>5</v>
      </c>
      <c r="F7679" s="19">
        <v>0.79166666666666696</v>
      </c>
      <c r="G7679" s="25">
        <v>19</v>
      </c>
      <c r="H7679" s="19" t="str">
        <f t="shared" si="136"/>
        <v>Hazelwood Bridge Away from Va Beach Non-Summer Friday 19</v>
      </c>
      <c r="I7679" s="14">
        <f>+Hazelwood!G51</f>
        <v>429.95495486820653</v>
      </c>
    </row>
    <row r="7680" spans="1:9" x14ac:dyDescent="0.25">
      <c r="A7680" t="s">
        <v>52</v>
      </c>
      <c r="B7680" t="s">
        <v>56</v>
      </c>
      <c r="C7680" t="s">
        <v>80</v>
      </c>
      <c r="D7680" t="s">
        <v>12</v>
      </c>
      <c r="E7680" t="s">
        <v>5</v>
      </c>
      <c r="F7680" s="19">
        <v>0.83333333333333304</v>
      </c>
      <c r="G7680" s="25">
        <v>20</v>
      </c>
      <c r="H7680" s="19" t="str">
        <f t="shared" si="136"/>
        <v>Hazelwood Bridge Away from Va Beach Non-Summer Friday 20</v>
      </c>
      <c r="I7680" s="11">
        <f>+Hazelwood!G52</f>
        <v>345.77542219264689</v>
      </c>
    </row>
    <row r="7681" spans="1:9" x14ac:dyDescent="0.25">
      <c r="A7681" t="s">
        <v>52</v>
      </c>
      <c r="B7681" t="s">
        <v>56</v>
      </c>
      <c r="C7681" t="s">
        <v>80</v>
      </c>
      <c r="D7681" t="s">
        <v>12</v>
      </c>
      <c r="E7681" t="s">
        <v>5</v>
      </c>
      <c r="F7681" s="19">
        <v>0.875</v>
      </c>
      <c r="G7681" s="25">
        <v>21</v>
      </c>
      <c r="H7681" s="19" t="str">
        <f t="shared" si="136"/>
        <v>Hazelwood Bridge Away from Va Beach Non-Summer Friday 21</v>
      </c>
      <c r="I7681" s="14">
        <f>+Hazelwood!G53</f>
        <v>244.54687024102449</v>
      </c>
    </row>
    <row r="7682" spans="1:9" x14ac:dyDescent="0.25">
      <c r="A7682" t="s">
        <v>52</v>
      </c>
      <c r="B7682" t="s">
        <v>56</v>
      </c>
      <c r="C7682" t="s">
        <v>80</v>
      </c>
      <c r="D7682" t="s">
        <v>12</v>
      </c>
      <c r="E7682" t="s">
        <v>5</v>
      </c>
      <c r="F7682" s="19">
        <v>0.91666666666666696</v>
      </c>
      <c r="G7682" s="25">
        <v>22</v>
      </c>
      <c r="H7682" s="19" t="str">
        <f t="shared" si="136"/>
        <v>Hazelwood Bridge Away from Va Beach Non-Summer Friday 22</v>
      </c>
      <c r="I7682" s="11">
        <f>+Hazelwood!G54</f>
        <v>155.03951904169526</v>
      </c>
    </row>
    <row r="7683" spans="1:9" ht="15.75" thickBot="1" x14ac:dyDescent="0.3">
      <c r="A7683" t="s">
        <v>52</v>
      </c>
      <c r="B7683" t="s">
        <v>56</v>
      </c>
      <c r="C7683" t="s">
        <v>80</v>
      </c>
      <c r="D7683" t="s">
        <v>12</v>
      </c>
      <c r="E7683" t="s">
        <v>5</v>
      </c>
      <c r="F7683" s="19">
        <v>0.95833333333333304</v>
      </c>
      <c r="G7683" s="25">
        <v>23</v>
      </c>
      <c r="H7683" s="19" t="str">
        <f t="shared" si="136"/>
        <v>Hazelwood Bridge Away from Va Beach Non-Summer Friday 23</v>
      </c>
      <c r="I7683" s="16">
        <f>+Hazelwood!G55</f>
        <v>83.646750823182671</v>
      </c>
    </row>
    <row r="7684" spans="1:9" x14ac:dyDescent="0.25">
      <c r="A7684" t="s">
        <v>52</v>
      </c>
      <c r="B7684" t="s">
        <v>56</v>
      </c>
      <c r="C7684" t="s">
        <v>80</v>
      </c>
      <c r="D7684" t="s">
        <v>12</v>
      </c>
      <c r="E7684" t="s">
        <v>6</v>
      </c>
      <c r="F7684" s="19">
        <v>0</v>
      </c>
      <c r="G7684" s="25">
        <v>0</v>
      </c>
      <c r="H7684" s="19" t="str">
        <f t="shared" si="136"/>
        <v>Hazelwood Bridge Away from Va Beach Non-Summer Saturday 0</v>
      </c>
      <c r="I7684" s="11">
        <f>+Hazelwood!H32</f>
        <v>58.370255536865621</v>
      </c>
    </row>
    <row r="7685" spans="1:9" x14ac:dyDescent="0.25">
      <c r="A7685" t="s">
        <v>52</v>
      </c>
      <c r="B7685" t="s">
        <v>56</v>
      </c>
      <c r="C7685" t="s">
        <v>80</v>
      </c>
      <c r="D7685" t="s">
        <v>12</v>
      </c>
      <c r="E7685" t="s">
        <v>6</v>
      </c>
      <c r="F7685" s="19">
        <v>4.1666666666666664E-2</v>
      </c>
      <c r="G7685" s="25">
        <v>1</v>
      </c>
      <c r="H7685" s="19" t="str">
        <f t="shared" si="136"/>
        <v>Hazelwood Bridge Away from Va Beach Non-Summer Saturday 1</v>
      </c>
      <c r="I7685" s="14">
        <f>+Hazelwood!H33</f>
        <v>64.959505162905401</v>
      </c>
    </row>
    <row r="7686" spans="1:9" x14ac:dyDescent="0.25">
      <c r="A7686" t="s">
        <v>52</v>
      </c>
      <c r="B7686" t="s">
        <v>56</v>
      </c>
      <c r="C7686" t="s">
        <v>80</v>
      </c>
      <c r="D7686" t="s">
        <v>12</v>
      </c>
      <c r="E7686" t="s">
        <v>6</v>
      </c>
      <c r="F7686" s="19">
        <v>8.3333333333333329E-2</v>
      </c>
      <c r="G7686" s="25">
        <v>2</v>
      </c>
      <c r="H7686" s="19" t="str">
        <f t="shared" si="136"/>
        <v>Hazelwood Bridge Away from Va Beach Non-Summer Saturday 2</v>
      </c>
      <c r="I7686" s="11">
        <f>+Hazelwood!H34</f>
        <v>53.413740331437474</v>
      </c>
    </row>
    <row r="7687" spans="1:9" x14ac:dyDescent="0.25">
      <c r="A7687" t="s">
        <v>52</v>
      </c>
      <c r="B7687" t="s">
        <v>56</v>
      </c>
      <c r="C7687" t="s">
        <v>80</v>
      </c>
      <c r="D7687" t="s">
        <v>12</v>
      </c>
      <c r="E7687" t="s">
        <v>6</v>
      </c>
      <c r="F7687" s="19">
        <v>0.125</v>
      </c>
      <c r="G7687" s="25">
        <v>3</v>
      </c>
      <c r="H7687" s="19" t="str">
        <f t="shared" si="136"/>
        <v>Hazelwood Bridge Away from Va Beach Non-Summer Saturday 3</v>
      </c>
      <c r="I7687" s="14">
        <f>+Hazelwood!H35</f>
        <v>41.590993767901509</v>
      </c>
    </row>
    <row r="7688" spans="1:9" x14ac:dyDescent="0.25">
      <c r="A7688" t="s">
        <v>52</v>
      </c>
      <c r="B7688" t="s">
        <v>56</v>
      </c>
      <c r="C7688" t="s">
        <v>80</v>
      </c>
      <c r="D7688" t="s">
        <v>12</v>
      </c>
      <c r="E7688" t="s">
        <v>6</v>
      </c>
      <c r="F7688" s="19">
        <v>0.16666666666666699</v>
      </c>
      <c r="G7688" s="25">
        <v>4</v>
      </c>
      <c r="H7688" s="19" t="str">
        <f t="shared" si="136"/>
        <v>Hazelwood Bridge Away from Va Beach Non-Summer Saturday 4</v>
      </c>
      <c r="I7688" s="11">
        <f>+Hazelwood!H36</f>
        <v>85.878914926991854</v>
      </c>
    </row>
    <row r="7689" spans="1:9" x14ac:dyDescent="0.25">
      <c r="A7689" t="s">
        <v>52</v>
      </c>
      <c r="B7689" t="s">
        <v>56</v>
      </c>
      <c r="C7689" t="s">
        <v>80</v>
      </c>
      <c r="D7689" t="s">
        <v>12</v>
      </c>
      <c r="E7689" t="s">
        <v>6</v>
      </c>
      <c r="F7689" s="19">
        <v>0.20833333333333301</v>
      </c>
      <c r="G7689" s="25">
        <v>5</v>
      </c>
      <c r="H7689" s="19" t="str">
        <f t="shared" si="136"/>
        <v>Hazelwood Bridge Away from Va Beach Non-Summer Saturday 5</v>
      </c>
      <c r="I7689" s="14">
        <f>+Hazelwood!H37</f>
        <v>189.86368833969473</v>
      </c>
    </row>
    <row r="7690" spans="1:9" x14ac:dyDescent="0.25">
      <c r="A7690" t="s">
        <v>52</v>
      </c>
      <c r="B7690" t="s">
        <v>56</v>
      </c>
      <c r="C7690" t="s">
        <v>80</v>
      </c>
      <c r="D7690" t="s">
        <v>12</v>
      </c>
      <c r="E7690" t="s">
        <v>6</v>
      </c>
      <c r="F7690" s="19">
        <v>0.25</v>
      </c>
      <c r="G7690" s="25">
        <v>6</v>
      </c>
      <c r="H7690" s="19" t="str">
        <f t="shared" si="136"/>
        <v>Hazelwood Bridge Away from Va Beach Non-Summer Saturday 6</v>
      </c>
      <c r="I7690" s="11">
        <f>+Hazelwood!H38</f>
        <v>186.68568741386144</v>
      </c>
    </row>
    <row r="7691" spans="1:9" x14ac:dyDescent="0.25">
      <c r="A7691" t="s">
        <v>52</v>
      </c>
      <c r="B7691" t="s">
        <v>56</v>
      </c>
      <c r="C7691" t="s">
        <v>80</v>
      </c>
      <c r="D7691" t="s">
        <v>12</v>
      </c>
      <c r="E7691" t="s">
        <v>6</v>
      </c>
      <c r="F7691" s="19">
        <v>0.29166666666666702</v>
      </c>
      <c r="G7691" s="25">
        <v>7</v>
      </c>
      <c r="H7691" s="19" t="str">
        <f t="shared" si="136"/>
        <v>Hazelwood Bridge Away from Va Beach Non-Summer Saturday 7</v>
      </c>
      <c r="I7691" s="14">
        <f>+Hazelwood!H39</f>
        <v>292.15741538819276</v>
      </c>
    </row>
    <row r="7692" spans="1:9" x14ac:dyDescent="0.25">
      <c r="A7692" t="s">
        <v>52</v>
      </c>
      <c r="B7692" t="s">
        <v>56</v>
      </c>
      <c r="C7692" t="s">
        <v>80</v>
      </c>
      <c r="D7692" t="s">
        <v>12</v>
      </c>
      <c r="E7692" t="s">
        <v>6</v>
      </c>
      <c r="F7692" s="19">
        <v>0.33333333333333298</v>
      </c>
      <c r="G7692" s="25">
        <v>8</v>
      </c>
      <c r="H7692" s="19" t="str">
        <f t="shared" si="136"/>
        <v>Hazelwood Bridge Away from Va Beach Non-Summer Saturday 8</v>
      </c>
      <c r="I7692" s="11">
        <f>+Hazelwood!H40</f>
        <v>350.65887279814331</v>
      </c>
    </row>
    <row r="7693" spans="1:9" x14ac:dyDescent="0.25">
      <c r="A7693" t="s">
        <v>52</v>
      </c>
      <c r="B7693" t="s">
        <v>56</v>
      </c>
      <c r="C7693" t="s">
        <v>80</v>
      </c>
      <c r="D7693" t="s">
        <v>12</v>
      </c>
      <c r="E7693" t="s">
        <v>6</v>
      </c>
      <c r="F7693" s="19">
        <v>0.375</v>
      </c>
      <c r="G7693" s="25">
        <v>9</v>
      </c>
      <c r="H7693" s="19" t="str">
        <f t="shared" si="136"/>
        <v>Hazelwood Bridge Away from Va Beach Non-Summer Saturday 9</v>
      </c>
      <c r="I7693" s="14">
        <f>+Hazelwood!H41</f>
        <v>409.91838547480631</v>
      </c>
    </row>
    <row r="7694" spans="1:9" x14ac:dyDescent="0.25">
      <c r="A7694" t="s">
        <v>52</v>
      </c>
      <c r="B7694" t="s">
        <v>56</v>
      </c>
      <c r="C7694" t="s">
        <v>80</v>
      </c>
      <c r="D7694" t="s">
        <v>12</v>
      </c>
      <c r="E7694" t="s">
        <v>6</v>
      </c>
      <c r="F7694" s="19">
        <v>0.41666666666666702</v>
      </c>
      <c r="G7694" s="25">
        <v>10</v>
      </c>
      <c r="H7694" s="19" t="str">
        <f t="shared" si="136"/>
        <v>Hazelwood Bridge Away from Va Beach Non-Summer Saturday 10</v>
      </c>
      <c r="I7694" s="11">
        <f>+Hazelwood!H42</f>
        <v>472.70577073886233</v>
      </c>
    </row>
    <row r="7695" spans="1:9" x14ac:dyDescent="0.25">
      <c r="A7695" t="s">
        <v>52</v>
      </c>
      <c r="B7695" t="s">
        <v>56</v>
      </c>
      <c r="C7695" t="s">
        <v>80</v>
      </c>
      <c r="D7695" t="s">
        <v>12</v>
      </c>
      <c r="E7695" t="s">
        <v>6</v>
      </c>
      <c r="F7695" s="19">
        <v>0.45833333333333298</v>
      </c>
      <c r="G7695" s="25">
        <v>11</v>
      </c>
      <c r="H7695" s="19" t="str">
        <f t="shared" si="136"/>
        <v>Hazelwood Bridge Away from Va Beach Non-Summer Saturday 11</v>
      </c>
      <c r="I7695" s="14">
        <f>+Hazelwood!H43</f>
        <v>501.68680670471866</v>
      </c>
    </row>
    <row r="7696" spans="1:9" x14ac:dyDescent="0.25">
      <c r="A7696" t="s">
        <v>52</v>
      </c>
      <c r="B7696" t="s">
        <v>56</v>
      </c>
      <c r="C7696" t="s">
        <v>80</v>
      </c>
      <c r="D7696" t="s">
        <v>12</v>
      </c>
      <c r="E7696" t="s">
        <v>6</v>
      </c>
      <c r="F7696" s="19">
        <v>0.5</v>
      </c>
      <c r="G7696" s="25">
        <v>12</v>
      </c>
      <c r="H7696" s="19" t="str">
        <f t="shared" si="136"/>
        <v>Hazelwood Bridge Away from Va Beach Non-Summer Saturday 12</v>
      </c>
      <c r="I7696" s="11">
        <f>+Hazelwood!H44</f>
        <v>511.52694718608336</v>
      </c>
    </row>
    <row r="7697" spans="1:9" x14ac:dyDescent="0.25">
      <c r="A7697" t="s">
        <v>52</v>
      </c>
      <c r="B7697" t="s">
        <v>56</v>
      </c>
      <c r="C7697" t="s">
        <v>80</v>
      </c>
      <c r="D7697" t="s">
        <v>12</v>
      </c>
      <c r="E7697" t="s">
        <v>6</v>
      </c>
      <c r="F7697" s="19">
        <v>0.54166666666666696</v>
      </c>
      <c r="G7697" s="25">
        <v>13</v>
      </c>
      <c r="H7697" s="19" t="str">
        <f t="shared" si="136"/>
        <v>Hazelwood Bridge Away from Va Beach Non-Summer Saturday 13</v>
      </c>
      <c r="I7697" s="14">
        <f>+Hazelwood!H45</f>
        <v>509.96710269496339</v>
      </c>
    </row>
    <row r="7698" spans="1:9" x14ac:dyDescent="0.25">
      <c r="A7698" t="s">
        <v>52</v>
      </c>
      <c r="B7698" t="s">
        <v>56</v>
      </c>
      <c r="C7698" t="s">
        <v>80</v>
      </c>
      <c r="D7698" t="s">
        <v>12</v>
      </c>
      <c r="E7698" t="s">
        <v>6</v>
      </c>
      <c r="F7698" s="19">
        <v>0.58333333333333304</v>
      </c>
      <c r="G7698" s="25">
        <v>14</v>
      </c>
      <c r="H7698" s="19" t="str">
        <f t="shared" si="136"/>
        <v>Hazelwood Bridge Away from Va Beach Non-Summer Saturday 14</v>
      </c>
      <c r="I7698" s="11">
        <f>+Hazelwood!H46</f>
        <v>465.41677778970325</v>
      </c>
    </row>
    <row r="7699" spans="1:9" x14ac:dyDescent="0.25">
      <c r="A7699" t="s">
        <v>52</v>
      </c>
      <c r="B7699" t="s">
        <v>56</v>
      </c>
      <c r="C7699" t="s">
        <v>80</v>
      </c>
      <c r="D7699" t="s">
        <v>12</v>
      </c>
      <c r="E7699" t="s">
        <v>6</v>
      </c>
      <c r="F7699" s="19">
        <v>0.625</v>
      </c>
      <c r="G7699" s="25">
        <v>15</v>
      </c>
      <c r="H7699" s="19" t="str">
        <f t="shared" si="136"/>
        <v>Hazelwood Bridge Away from Va Beach Non-Summer Saturday 15</v>
      </c>
      <c r="I7699" s="14">
        <f>+Hazelwood!H47</f>
        <v>446.66948792446618</v>
      </c>
    </row>
    <row r="7700" spans="1:9" x14ac:dyDescent="0.25">
      <c r="A7700" t="s">
        <v>52</v>
      </c>
      <c r="B7700" t="s">
        <v>56</v>
      </c>
      <c r="C7700" t="s">
        <v>80</v>
      </c>
      <c r="D7700" t="s">
        <v>12</v>
      </c>
      <c r="E7700" t="s">
        <v>6</v>
      </c>
      <c r="F7700" s="19">
        <v>0.66666666666666696</v>
      </c>
      <c r="G7700" s="25">
        <v>16</v>
      </c>
      <c r="H7700" s="19" t="str">
        <f t="shared" si="136"/>
        <v>Hazelwood Bridge Away from Va Beach Non-Summer Saturday 16</v>
      </c>
      <c r="I7700" s="11">
        <f>+Hazelwood!H48</f>
        <v>451.10119563755489</v>
      </c>
    </row>
    <row r="7701" spans="1:9" x14ac:dyDescent="0.25">
      <c r="A7701" t="s">
        <v>52</v>
      </c>
      <c r="B7701" t="s">
        <v>56</v>
      </c>
      <c r="C7701" t="s">
        <v>80</v>
      </c>
      <c r="D7701" t="s">
        <v>12</v>
      </c>
      <c r="E7701" t="s">
        <v>6</v>
      </c>
      <c r="F7701" s="19">
        <v>0.70833333333333304</v>
      </c>
      <c r="G7701" s="25">
        <v>17</v>
      </c>
      <c r="H7701" s="19" t="str">
        <f t="shared" si="136"/>
        <v>Hazelwood Bridge Away from Va Beach Non-Summer Saturday 17</v>
      </c>
      <c r="I7701" s="14">
        <f>+Hazelwood!H49</f>
        <v>431.81452029408013</v>
      </c>
    </row>
    <row r="7702" spans="1:9" x14ac:dyDescent="0.25">
      <c r="A7702" t="s">
        <v>52</v>
      </c>
      <c r="B7702" t="s">
        <v>56</v>
      </c>
      <c r="C7702" t="s">
        <v>80</v>
      </c>
      <c r="D7702" t="s">
        <v>12</v>
      </c>
      <c r="E7702" t="s">
        <v>6</v>
      </c>
      <c r="F7702" s="19">
        <v>0.75</v>
      </c>
      <c r="G7702" s="25">
        <v>18</v>
      </c>
      <c r="H7702" s="19" t="str">
        <f t="shared" si="136"/>
        <v>Hazelwood Bridge Away from Va Beach Non-Summer Saturday 18</v>
      </c>
      <c r="I7702" s="11">
        <f>+Hazelwood!H50</f>
        <v>365.83455611829243</v>
      </c>
    </row>
    <row r="7703" spans="1:9" x14ac:dyDescent="0.25">
      <c r="A7703" t="s">
        <v>52</v>
      </c>
      <c r="B7703" t="s">
        <v>56</v>
      </c>
      <c r="C7703" t="s">
        <v>80</v>
      </c>
      <c r="D7703" t="s">
        <v>12</v>
      </c>
      <c r="E7703" t="s">
        <v>6</v>
      </c>
      <c r="F7703" s="19">
        <v>0.79166666666666696</v>
      </c>
      <c r="G7703" s="25">
        <v>19</v>
      </c>
      <c r="H7703" s="19" t="str">
        <f t="shared" si="136"/>
        <v>Hazelwood Bridge Away from Va Beach Non-Summer Saturday 19</v>
      </c>
      <c r="I7703" s="14">
        <f>+Hazelwood!H51</f>
        <v>274.16818078966827</v>
      </c>
    </row>
    <row r="7704" spans="1:9" x14ac:dyDescent="0.25">
      <c r="A7704" t="s">
        <v>52</v>
      </c>
      <c r="B7704" t="s">
        <v>56</v>
      </c>
      <c r="C7704" t="s">
        <v>80</v>
      </c>
      <c r="D7704" t="s">
        <v>12</v>
      </c>
      <c r="E7704" t="s">
        <v>6</v>
      </c>
      <c r="F7704" s="19">
        <v>0.83333333333333304</v>
      </c>
      <c r="G7704" s="25">
        <v>20</v>
      </c>
      <c r="H7704" s="19" t="str">
        <f t="shared" si="136"/>
        <v>Hazelwood Bridge Away from Va Beach Non-Summer Saturday 20</v>
      </c>
      <c r="I7704" s="11">
        <f>+Hazelwood!H52</f>
        <v>208.43604237415198</v>
      </c>
    </row>
    <row r="7705" spans="1:9" x14ac:dyDescent="0.25">
      <c r="A7705" t="s">
        <v>52</v>
      </c>
      <c r="B7705" t="s">
        <v>56</v>
      </c>
      <c r="C7705" t="s">
        <v>80</v>
      </c>
      <c r="D7705" t="s">
        <v>12</v>
      </c>
      <c r="E7705" t="s">
        <v>6</v>
      </c>
      <c r="F7705" s="19">
        <v>0.875</v>
      </c>
      <c r="G7705" s="25">
        <v>21</v>
      </c>
      <c r="H7705" s="19" t="str">
        <f t="shared" si="136"/>
        <v>Hazelwood Bridge Away from Va Beach Non-Summer Saturday 21</v>
      </c>
      <c r="I7705" s="14">
        <f>+Hazelwood!H53</f>
        <v>170.47496709493169</v>
      </c>
    </row>
    <row r="7706" spans="1:9" x14ac:dyDescent="0.25">
      <c r="A7706" t="s">
        <v>52</v>
      </c>
      <c r="B7706" t="s">
        <v>56</v>
      </c>
      <c r="C7706" t="s">
        <v>80</v>
      </c>
      <c r="D7706" t="s">
        <v>12</v>
      </c>
      <c r="E7706" t="s">
        <v>6</v>
      </c>
      <c r="F7706" s="19">
        <v>0.91666666666666696</v>
      </c>
      <c r="G7706" s="25">
        <v>22</v>
      </c>
      <c r="H7706" s="19" t="str">
        <f t="shared" si="136"/>
        <v>Hazelwood Bridge Away from Va Beach Non-Summer Saturday 22</v>
      </c>
      <c r="I7706" s="11">
        <f>+Hazelwood!H54</f>
        <v>136.77066369802029</v>
      </c>
    </row>
    <row r="7707" spans="1:9" ht="15.75" thickBot="1" x14ac:dyDescent="0.3">
      <c r="A7707" t="s">
        <v>52</v>
      </c>
      <c r="B7707" t="s">
        <v>56</v>
      </c>
      <c r="C7707" t="s">
        <v>80</v>
      </c>
      <c r="D7707" t="s">
        <v>12</v>
      </c>
      <c r="E7707" t="s">
        <v>6</v>
      </c>
      <c r="F7707" s="19">
        <v>0.95833333333333304</v>
      </c>
      <c r="G7707" s="25">
        <v>23</v>
      </c>
      <c r="H7707" s="19" t="str">
        <f t="shared" si="136"/>
        <v>Hazelwood Bridge Away from Va Beach Non-Summer Saturday 23</v>
      </c>
      <c r="I7707" s="16">
        <f>+Hazelwood!H55</f>
        <v>91.462283526047685</v>
      </c>
    </row>
    <row r="7708" spans="1:9" x14ac:dyDescent="0.25">
      <c r="A7708" t="s">
        <v>52</v>
      </c>
      <c r="B7708" t="s">
        <v>56</v>
      </c>
      <c r="C7708" t="s">
        <v>80</v>
      </c>
      <c r="D7708" t="s">
        <v>12</v>
      </c>
      <c r="E7708" t="s">
        <v>7</v>
      </c>
      <c r="F7708" s="19">
        <v>0</v>
      </c>
      <c r="G7708" s="25">
        <v>0</v>
      </c>
      <c r="H7708" s="19" t="str">
        <f t="shared" si="136"/>
        <v>Hazelwood Bridge Away from Va Beach Non-Summer Sunday 0</v>
      </c>
      <c r="I7708" s="13">
        <f>+Hazelwood!I32</f>
        <v>60.052971623414322</v>
      </c>
    </row>
    <row r="7709" spans="1:9" x14ac:dyDescent="0.25">
      <c r="A7709" t="s">
        <v>52</v>
      </c>
      <c r="B7709" t="s">
        <v>56</v>
      </c>
      <c r="C7709" t="s">
        <v>80</v>
      </c>
      <c r="D7709" t="s">
        <v>12</v>
      </c>
      <c r="E7709" t="s">
        <v>7</v>
      </c>
      <c r="F7709" s="19">
        <v>4.1666666666666664E-2</v>
      </c>
      <c r="G7709" s="25">
        <v>1</v>
      </c>
      <c r="H7709" s="19" t="str">
        <f t="shared" si="136"/>
        <v>Hazelwood Bridge Away from Va Beach Non-Summer Sunday 1</v>
      </c>
      <c r="I7709" s="15">
        <f>+Hazelwood!I33</f>
        <v>50.636425760866473</v>
      </c>
    </row>
    <row r="7710" spans="1:9" x14ac:dyDescent="0.25">
      <c r="A7710" t="s">
        <v>52</v>
      </c>
      <c r="B7710" t="s">
        <v>56</v>
      </c>
      <c r="C7710" t="s">
        <v>80</v>
      </c>
      <c r="D7710" t="s">
        <v>12</v>
      </c>
      <c r="E7710" t="s">
        <v>7</v>
      </c>
      <c r="F7710" s="19">
        <v>8.3333333333333329E-2</v>
      </c>
      <c r="G7710" s="25">
        <v>2</v>
      </c>
      <c r="H7710" s="19" t="str">
        <f t="shared" si="136"/>
        <v>Hazelwood Bridge Away from Va Beach Non-Summer Sunday 2</v>
      </c>
      <c r="I7710" s="13">
        <f>+Hazelwood!I34</f>
        <v>38.09484973805192</v>
      </c>
    </row>
    <row r="7711" spans="1:9" x14ac:dyDescent="0.25">
      <c r="A7711" t="s">
        <v>52</v>
      </c>
      <c r="B7711" t="s">
        <v>56</v>
      </c>
      <c r="C7711" t="s">
        <v>80</v>
      </c>
      <c r="D7711" t="s">
        <v>12</v>
      </c>
      <c r="E7711" t="s">
        <v>7</v>
      </c>
      <c r="F7711" s="19">
        <v>0.125</v>
      </c>
      <c r="G7711" s="25">
        <v>3</v>
      </c>
      <c r="H7711" s="19" t="str">
        <f t="shared" si="136"/>
        <v>Hazelwood Bridge Away from Va Beach Non-Summer Sunday 3</v>
      </c>
      <c r="I7711" s="15">
        <f>+Hazelwood!I35</f>
        <v>29.14930757451123</v>
      </c>
    </row>
    <row r="7712" spans="1:9" x14ac:dyDescent="0.25">
      <c r="A7712" t="s">
        <v>52</v>
      </c>
      <c r="B7712" t="s">
        <v>56</v>
      </c>
      <c r="C7712" t="s">
        <v>80</v>
      </c>
      <c r="D7712" t="s">
        <v>12</v>
      </c>
      <c r="E7712" t="s">
        <v>7</v>
      </c>
      <c r="F7712" s="19">
        <v>0.16666666666666699</v>
      </c>
      <c r="G7712" s="25">
        <v>4</v>
      </c>
      <c r="H7712" s="19" t="str">
        <f t="shared" si="136"/>
        <v>Hazelwood Bridge Away from Va Beach Non-Summer Sunday 4</v>
      </c>
      <c r="I7712" s="13">
        <f>+Hazelwood!I36</f>
        <v>55.16476469476688</v>
      </c>
    </row>
    <row r="7713" spans="1:9" x14ac:dyDescent="0.25">
      <c r="A7713" t="s">
        <v>52</v>
      </c>
      <c r="B7713" t="s">
        <v>56</v>
      </c>
      <c r="C7713" t="s">
        <v>80</v>
      </c>
      <c r="D7713" t="s">
        <v>12</v>
      </c>
      <c r="E7713" t="s">
        <v>7</v>
      </c>
      <c r="F7713" s="19">
        <v>0.20833333333333301</v>
      </c>
      <c r="G7713" s="25">
        <v>5</v>
      </c>
      <c r="H7713" s="19" t="str">
        <f t="shared" si="136"/>
        <v>Hazelwood Bridge Away from Va Beach Non-Summer Sunday 5</v>
      </c>
      <c r="I7713" s="15">
        <f>+Hazelwood!I37</f>
        <v>116.62721929760718</v>
      </c>
    </row>
    <row r="7714" spans="1:9" x14ac:dyDescent="0.25">
      <c r="A7714" t="s">
        <v>52</v>
      </c>
      <c r="B7714" t="s">
        <v>56</v>
      </c>
      <c r="C7714" t="s">
        <v>80</v>
      </c>
      <c r="D7714" t="s">
        <v>12</v>
      </c>
      <c r="E7714" t="s">
        <v>7</v>
      </c>
      <c r="F7714" s="19">
        <v>0.25</v>
      </c>
      <c r="G7714" s="25">
        <v>6</v>
      </c>
      <c r="H7714" s="19" t="str">
        <f t="shared" si="136"/>
        <v>Hazelwood Bridge Away from Va Beach Non-Summer Sunday 6</v>
      </c>
      <c r="I7714" s="13">
        <f>+Hazelwood!I38</f>
        <v>119.92600924945513</v>
      </c>
    </row>
    <row r="7715" spans="1:9" x14ac:dyDescent="0.25">
      <c r="A7715" t="s">
        <v>52</v>
      </c>
      <c r="B7715" t="s">
        <v>56</v>
      </c>
      <c r="C7715" t="s">
        <v>80</v>
      </c>
      <c r="D7715" t="s">
        <v>12</v>
      </c>
      <c r="E7715" t="s">
        <v>7</v>
      </c>
      <c r="F7715" s="19">
        <v>0.29166666666666702</v>
      </c>
      <c r="G7715" s="25">
        <v>7</v>
      </c>
      <c r="H7715" s="19" t="str">
        <f t="shared" si="136"/>
        <v>Hazelwood Bridge Away from Va Beach Non-Summer Sunday 7</v>
      </c>
      <c r="I7715" s="15">
        <f>+Hazelwood!I39</f>
        <v>173.51635146720366</v>
      </c>
    </row>
    <row r="7716" spans="1:9" x14ac:dyDescent="0.25">
      <c r="A7716" t="s">
        <v>52</v>
      </c>
      <c r="B7716" t="s">
        <v>56</v>
      </c>
      <c r="C7716" t="s">
        <v>80</v>
      </c>
      <c r="D7716" t="s">
        <v>12</v>
      </c>
      <c r="E7716" t="s">
        <v>7</v>
      </c>
      <c r="F7716" s="19">
        <v>0.33333333333333298</v>
      </c>
      <c r="G7716" s="25">
        <v>8</v>
      </c>
      <c r="H7716" s="19" t="str">
        <f t="shared" si="136"/>
        <v>Hazelwood Bridge Away from Va Beach Non-Summer Sunday 8</v>
      </c>
      <c r="I7716" s="13">
        <f>+Hazelwood!I40</f>
        <v>256.8707757504896</v>
      </c>
    </row>
    <row r="7717" spans="1:9" x14ac:dyDescent="0.25">
      <c r="A7717" t="s">
        <v>52</v>
      </c>
      <c r="B7717" t="s">
        <v>56</v>
      </c>
      <c r="C7717" t="s">
        <v>80</v>
      </c>
      <c r="D7717" t="s">
        <v>12</v>
      </c>
      <c r="E7717" t="s">
        <v>7</v>
      </c>
      <c r="F7717" s="19">
        <v>0.375</v>
      </c>
      <c r="G7717" s="25">
        <v>9</v>
      </c>
      <c r="H7717" s="19" t="str">
        <f t="shared" ref="H7717:H7731" si="137">+CONCATENATE(A7717," ",C7717," ",D7717," ",E7717," ",G7717)</f>
        <v>Hazelwood Bridge Away from Va Beach Non-Summer Sunday 9</v>
      </c>
      <c r="I7717" s="15">
        <f>+Hazelwood!I41</f>
        <v>340.27018353311894</v>
      </c>
    </row>
    <row r="7718" spans="1:9" x14ac:dyDescent="0.25">
      <c r="A7718" t="s">
        <v>52</v>
      </c>
      <c r="B7718" t="s">
        <v>56</v>
      </c>
      <c r="C7718" t="s">
        <v>80</v>
      </c>
      <c r="D7718" t="s">
        <v>12</v>
      </c>
      <c r="E7718" t="s">
        <v>7</v>
      </c>
      <c r="F7718" s="19">
        <v>0.41666666666666702</v>
      </c>
      <c r="G7718" s="25">
        <v>10</v>
      </c>
      <c r="H7718" s="19" t="str">
        <f t="shared" si="137"/>
        <v>Hazelwood Bridge Away from Va Beach Non-Summer Sunday 10</v>
      </c>
      <c r="I7718" s="13">
        <f>+Hazelwood!I42</f>
        <v>394.64023973948611</v>
      </c>
    </row>
    <row r="7719" spans="1:9" x14ac:dyDescent="0.25">
      <c r="A7719" t="s">
        <v>52</v>
      </c>
      <c r="B7719" t="s">
        <v>56</v>
      </c>
      <c r="C7719" t="s">
        <v>80</v>
      </c>
      <c r="D7719" t="s">
        <v>12</v>
      </c>
      <c r="E7719" t="s">
        <v>7</v>
      </c>
      <c r="F7719" s="19">
        <v>0.45833333333333298</v>
      </c>
      <c r="G7719" s="25">
        <v>11</v>
      </c>
      <c r="H7719" s="19" t="str">
        <f t="shared" si="137"/>
        <v>Hazelwood Bridge Away from Va Beach Non-Summer Sunday 11</v>
      </c>
      <c r="I7719" s="15">
        <f>+Hazelwood!I43</f>
        <v>377.50152648965775</v>
      </c>
    </row>
    <row r="7720" spans="1:9" x14ac:dyDescent="0.25">
      <c r="A7720" t="s">
        <v>52</v>
      </c>
      <c r="B7720" t="s">
        <v>56</v>
      </c>
      <c r="C7720" t="s">
        <v>80</v>
      </c>
      <c r="D7720" t="s">
        <v>12</v>
      </c>
      <c r="E7720" t="s">
        <v>7</v>
      </c>
      <c r="F7720" s="19">
        <v>0.5</v>
      </c>
      <c r="G7720" s="25">
        <v>12</v>
      </c>
      <c r="H7720" s="19" t="str">
        <f t="shared" si="137"/>
        <v>Hazelwood Bridge Away from Va Beach Non-Summer Sunday 12</v>
      </c>
      <c r="I7720" s="13">
        <f>+Hazelwood!I44</f>
        <v>413.08347447027245</v>
      </c>
    </row>
    <row r="7721" spans="1:9" x14ac:dyDescent="0.25">
      <c r="A7721" t="s">
        <v>52</v>
      </c>
      <c r="B7721" t="s">
        <v>56</v>
      </c>
      <c r="C7721" t="s">
        <v>80</v>
      </c>
      <c r="D7721" t="s">
        <v>12</v>
      </c>
      <c r="E7721" t="s">
        <v>7</v>
      </c>
      <c r="F7721" s="19">
        <v>0.54166666666666696</v>
      </c>
      <c r="G7721" s="25">
        <v>13</v>
      </c>
      <c r="H7721" s="19" t="str">
        <f t="shared" si="137"/>
        <v>Hazelwood Bridge Away from Va Beach Non-Summer Sunday 13</v>
      </c>
      <c r="I7721" s="15">
        <f>+Hazelwood!I45</f>
        <v>453.44866788106685</v>
      </c>
    </row>
    <row r="7722" spans="1:9" x14ac:dyDescent="0.25">
      <c r="A7722" t="s">
        <v>52</v>
      </c>
      <c r="B7722" t="s">
        <v>56</v>
      </c>
      <c r="C7722" t="s">
        <v>80</v>
      </c>
      <c r="D7722" t="s">
        <v>12</v>
      </c>
      <c r="E7722" t="s">
        <v>7</v>
      </c>
      <c r="F7722" s="19">
        <v>0.58333333333333304</v>
      </c>
      <c r="G7722" s="25">
        <v>14</v>
      </c>
      <c r="H7722" s="19" t="str">
        <f t="shared" si="137"/>
        <v>Hazelwood Bridge Away from Va Beach Non-Summer Sunday 14</v>
      </c>
      <c r="I7722" s="13">
        <f>+Hazelwood!I46</f>
        <v>415.16770993984915</v>
      </c>
    </row>
    <row r="7723" spans="1:9" x14ac:dyDescent="0.25">
      <c r="A7723" t="s">
        <v>52</v>
      </c>
      <c r="B7723" t="s">
        <v>56</v>
      </c>
      <c r="C7723" t="s">
        <v>80</v>
      </c>
      <c r="D7723" t="s">
        <v>12</v>
      </c>
      <c r="E7723" t="s">
        <v>7</v>
      </c>
      <c r="F7723" s="19">
        <v>0.625</v>
      </c>
      <c r="G7723" s="25">
        <v>15</v>
      </c>
      <c r="H7723" s="19" t="str">
        <f t="shared" si="137"/>
        <v>Hazelwood Bridge Away from Va Beach Non-Summer Sunday 15</v>
      </c>
      <c r="I7723" s="15">
        <f>+Hazelwood!I47</f>
        <v>387.36790734563942</v>
      </c>
    </row>
    <row r="7724" spans="1:9" x14ac:dyDescent="0.25">
      <c r="A7724" t="s">
        <v>52</v>
      </c>
      <c r="B7724" t="s">
        <v>56</v>
      </c>
      <c r="C7724" t="s">
        <v>80</v>
      </c>
      <c r="D7724" t="s">
        <v>12</v>
      </c>
      <c r="E7724" t="s">
        <v>7</v>
      </c>
      <c r="F7724" s="19">
        <v>0.66666666666666696</v>
      </c>
      <c r="G7724" s="25">
        <v>16</v>
      </c>
      <c r="H7724" s="19" t="str">
        <f t="shared" si="137"/>
        <v>Hazelwood Bridge Away from Va Beach Non-Summer Sunday 16</v>
      </c>
      <c r="I7724" s="13">
        <f>+Hazelwood!I48</f>
        <v>375.97208751198275</v>
      </c>
    </row>
    <row r="7725" spans="1:9" x14ac:dyDescent="0.25">
      <c r="A7725" t="s">
        <v>52</v>
      </c>
      <c r="B7725" t="s">
        <v>56</v>
      </c>
      <c r="C7725" t="s">
        <v>80</v>
      </c>
      <c r="D7725" t="s">
        <v>12</v>
      </c>
      <c r="E7725" t="s">
        <v>7</v>
      </c>
      <c r="F7725" s="19">
        <v>0.70833333333333304</v>
      </c>
      <c r="G7725" s="25">
        <v>17</v>
      </c>
      <c r="H7725" s="19" t="str">
        <f t="shared" si="137"/>
        <v>Hazelwood Bridge Away from Va Beach Non-Summer Sunday 17</v>
      </c>
      <c r="I7725" s="15">
        <f>+Hazelwood!I49</f>
        <v>351.93590436283591</v>
      </c>
    </row>
    <row r="7726" spans="1:9" x14ac:dyDescent="0.25">
      <c r="A7726" t="s">
        <v>52</v>
      </c>
      <c r="B7726" t="s">
        <v>56</v>
      </c>
      <c r="C7726" t="s">
        <v>80</v>
      </c>
      <c r="D7726" t="s">
        <v>12</v>
      </c>
      <c r="E7726" t="s">
        <v>7</v>
      </c>
      <c r="F7726" s="19">
        <v>0.75</v>
      </c>
      <c r="G7726" s="25">
        <v>18</v>
      </c>
      <c r="H7726" s="19" t="str">
        <f t="shared" si="137"/>
        <v>Hazelwood Bridge Away from Va Beach Non-Summer Sunday 18</v>
      </c>
      <c r="I7726" s="13">
        <f>+Hazelwood!I50</f>
        <v>287.65448380114367</v>
      </c>
    </row>
    <row r="7727" spans="1:9" x14ac:dyDescent="0.25">
      <c r="A7727" t="s">
        <v>52</v>
      </c>
      <c r="B7727" t="s">
        <v>56</v>
      </c>
      <c r="C7727" t="s">
        <v>80</v>
      </c>
      <c r="D7727" t="s">
        <v>12</v>
      </c>
      <c r="E7727" t="s">
        <v>7</v>
      </c>
      <c r="F7727" s="19">
        <v>0.79166666666666696</v>
      </c>
      <c r="G7727" s="25">
        <v>19</v>
      </c>
      <c r="H7727" s="19" t="str">
        <f t="shared" si="137"/>
        <v>Hazelwood Bridge Away from Va Beach Non-Summer Sunday 19</v>
      </c>
      <c r="I7727" s="15">
        <f>+Hazelwood!I51</f>
        <v>228.83106115978177</v>
      </c>
    </row>
    <row r="7728" spans="1:9" x14ac:dyDescent="0.25">
      <c r="A7728" t="s">
        <v>52</v>
      </c>
      <c r="B7728" t="s">
        <v>56</v>
      </c>
      <c r="C7728" t="s">
        <v>80</v>
      </c>
      <c r="D7728" t="s">
        <v>12</v>
      </c>
      <c r="E7728" t="s">
        <v>7</v>
      </c>
      <c r="F7728" s="19">
        <v>0.83333333333333304</v>
      </c>
      <c r="G7728" s="25">
        <v>20</v>
      </c>
      <c r="H7728" s="19" t="str">
        <f t="shared" si="137"/>
        <v>Hazelwood Bridge Away from Va Beach Non-Summer Sunday 20</v>
      </c>
      <c r="I7728" s="13">
        <f>+Hazelwood!I52</f>
        <v>180.7586948614881</v>
      </c>
    </row>
    <row r="7729" spans="1:9" x14ac:dyDescent="0.25">
      <c r="A7729" t="s">
        <v>52</v>
      </c>
      <c r="B7729" t="s">
        <v>56</v>
      </c>
      <c r="C7729" t="s">
        <v>80</v>
      </c>
      <c r="D7729" t="s">
        <v>12</v>
      </c>
      <c r="E7729" t="s">
        <v>7</v>
      </c>
      <c r="F7729" s="19">
        <v>0.875</v>
      </c>
      <c r="G7729" s="25">
        <v>21</v>
      </c>
      <c r="H7729" s="19" t="str">
        <f t="shared" si="137"/>
        <v>Hazelwood Bridge Away from Va Beach Non-Summer Sunday 21</v>
      </c>
      <c r="I7729" s="15">
        <f>+Hazelwood!I53</f>
        <v>138.26428248177368</v>
      </c>
    </row>
    <row r="7730" spans="1:9" x14ac:dyDescent="0.25">
      <c r="A7730" t="s">
        <v>52</v>
      </c>
      <c r="B7730" t="s">
        <v>56</v>
      </c>
      <c r="C7730" t="s">
        <v>80</v>
      </c>
      <c r="D7730" t="s">
        <v>12</v>
      </c>
      <c r="E7730" t="s">
        <v>7</v>
      </c>
      <c r="F7730" s="19">
        <v>0.91666666666666696</v>
      </c>
      <c r="G7730" s="25">
        <v>22</v>
      </c>
      <c r="H7730" s="19" t="str">
        <f t="shared" si="137"/>
        <v>Hazelwood Bridge Away from Va Beach Non-Summer Sunday 22</v>
      </c>
      <c r="I7730" s="13">
        <f>+Hazelwood!I54</f>
        <v>115.15775831905668</v>
      </c>
    </row>
    <row r="7731" spans="1:9" ht="15.75" thickBot="1" x14ac:dyDescent="0.3">
      <c r="A7731" s="29" t="s">
        <v>52</v>
      </c>
      <c r="B7731" s="29" t="s">
        <v>56</v>
      </c>
      <c r="C7731" s="29" t="s">
        <v>80</v>
      </c>
      <c r="D7731" s="29" t="s">
        <v>12</v>
      </c>
      <c r="E7731" s="29" t="s">
        <v>7</v>
      </c>
      <c r="F7731" s="30">
        <v>0.95833333333333304</v>
      </c>
      <c r="G7731" s="31">
        <v>23</v>
      </c>
      <c r="H7731" s="30" t="str">
        <f t="shared" si="137"/>
        <v>Hazelwood Bridge Away from Va Beach Non-Summer Sunday 23</v>
      </c>
      <c r="I7731" s="17">
        <f>+Hazelwood!I55</f>
        <v>54.669946201989681</v>
      </c>
    </row>
    <row r="7732" spans="1:9" x14ac:dyDescent="0.25">
      <c r="A7732" t="s">
        <v>52</v>
      </c>
      <c r="B7732" t="s">
        <v>59</v>
      </c>
      <c r="C7732" t="s">
        <v>81</v>
      </c>
      <c r="D7732" t="s">
        <v>11</v>
      </c>
      <c r="E7732" t="s">
        <v>1</v>
      </c>
      <c r="F7732" s="19">
        <v>0</v>
      </c>
      <c r="G7732" s="25">
        <v>0</v>
      </c>
      <c r="H7732" s="19" t="str">
        <f>+CONCATENATE(A7732," ",C7732," ",D7732," ",E7732," ",G7732)</f>
        <v>Hazelwood Bridge Toward Va Beach Summer Monday 0</v>
      </c>
      <c r="I7732" s="11">
        <f>+Hazelwood!M7</f>
        <v>38.292506109086638</v>
      </c>
    </row>
    <row r="7733" spans="1:9" x14ac:dyDescent="0.25">
      <c r="A7733" t="s">
        <v>52</v>
      </c>
      <c r="B7733" t="s">
        <v>59</v>
      </c>
      <c r="C7733" t="s">
        <v>81</v>
      </c>
      <c r="D7733" t="s">
        <v>11</v>
      </c>
      <c r="E7733" t="s">
        <v>1</v>
      </c>
      <c r="F7733" s="19">
        <v>4.1666666666666664E-2</v>
      </c>
      <c r="G7733" s="25">
        <v>1</v>
      </c>
      <c r="H7733" s="19" t="str">
        <f t="shared" ref="H7733:H7796" si="138">+CONCATENATE(A7733," ",C7733," ",D7733," ",E7733," ",G7733)</f>
        <v>Hazelwood Bridge Toward Va Beach Summer Monday 1</v>
      </c>
      <c r="I7733" s="14">
        <f>+Hazelwood!M8</f>
        <v>38.562747630547122</v>
      </c>
    </row>
    <row r="7734" spans="1:9" x14ac:dyDescent="0.25">
      <c r="A7734" t="s">
        <v>52</v>
      </c>
      <c r="B7734" t="s">
        <v>59</v>
      </c>
      <c r="C7734" t="s">
        <v>81</v>
      </c>
      <c r="D7734" t="s">
        <v>11</v>
      </c>
      <c r="E7734" t="s">
        <v>1</v>
      </c>
      <c r="F7734" s="19">
        <v>8.3333333333333329E-2</v>
      </c>
      <c r="G7734" s="25">
        <v>2</v>
      </c>
      <c r="H7734" s="19" t="str">
        <f t="shared" si="138"/>
        <v>Hazelwood Bridge Toward Va Beach Summer Monday 2</v>
      </c>
      <c r="I7734" s="11">
        <f>+Hazelwood!M9</f>
        <v>35.842845236814732</v>
      </c>
    </row>
    <row r="7735" spans="1:9" x14ac:dyDescent="0.25">
      <c r="A7735" t="s">
        <v>52</v>
      </c>
      <c r="B7735" t="s">
        <v>59</v>
      </c>
      <c r="C7735" t="s">
        <v>81</v>
      </c>
      <c r="D7735" t="s">
        <v>11</v>
      </c>
      <c r="E7735" t="s">
        <v>1</v>
      </c>
      <c r="F7735" s="19">
        <v>0.125</v>
      </c>
      <c r="G7735" s="25">
        <v>3</v>
      </c>
      <c r="H7735" s="19" t="str">
        <f t="shared" si="138"/>
        <v>Hazelwood Bridge Toward Va Beach Summer Monday 3</v>
      </c>
      <c r="I7735" s="14">
        <f>+Hazelwood!M10</f>
        <v>31.130943065537831</v>
      </c>
    </row>
    <row r="7736" spans="1:9" x14ac:dyDescent="0.25">
      <c r="A7736" t="s">
        <v>52</v>
      </c>
      <c r="B7736" t="s">
        <v>59</v>
      </c>
      <c r="C7736" t="s">
        <v>81</v>
      </c>
      <c r="D7736" t="s">
        <v>11</v>
      </c>
      <c r="E7736" t="s">
        <v>1</v>
      </c>
      <c r="F7736" s="19">
        <v>0.16666666666666699</v>
      </c>
      <c r="G7736" s="25">
        <v>4</v>
      </c>
      <c r="H7736" s="19" t="str">
        <f t="shared" si="138"/>
        <v>Hazelwood Bridge Toward Va Beach Summer Monday 4</v>
      </c>
      <c r="I7736" s="11">
        <f>+Hazelwood!M11</f>
        <v>92.084271220252006</v>
      </c>
    </row>
    <row r="7737" spans="1:9" x14ac:dyDescent="0.25">
      <c r="A7737" t="s">
        <v>52</v>
      </c>
      <c r="B7737" t="s">
        <v>59</v>
      </c>
      <c r="C7737" t="s">
        <v>81</v>
      </c>
      <c r="D7737" t="s">
        <v>11</v>
      </c>
      <c r="E7737" t="s">
        <v>1</v>
      </c>
      <c r="F7737" s="19">
        <v>0.20833333333333301</v>
      </c>
      <c r="G7737" s="25">
        <v>5</v>
      </c>
      <c r="H7737" s="19" t="str">
        <f t="shared" si="138"/>
        <v>Hazelwood Bridge Toward Va Beach Summer Monday 5</v>
      </c>
      <c r="I7737" s="14">
        <f>+Hazelwood!M12</f>
        <v>299.90812998183719</v>
      </c>
    </row>
    <row r="7738" spans="1:9" x14ac:dyDescent="0.25">
      <c r="A7738" t="s">
        <v>52</v>
      </c>
      <c r="B7738" t="s">
        <v>59</v>
      </c>
      <c r="C7738" t="s">
        <v>81</v>
      </c>
      <c r="D7738" t="s">
        <v>11</v>
      </c>
      <c r="E7738" t="s">
        <v>1</v>
      </c>
      <c r="F7738" s="19">
        <v>0.25</v>
      </c>
      <c r="G7738" s="25">
        <v>6</v>
      </c>
      <c r="H7738" s="19" t="str">
        <f t="shared" si="138"/>
        <v>Hazelwood Bridge Toward Va Beach Summer Monday 6</v>
      </c>
      <c r="I7738" s="11">
        <f>+Hazelwood!M13</f>
        <v>562.74510927789606</v>
      </c>
    </row>
    <row r="7739" spans="1:9" x14ac:dyDescent="0.25">
      <c r="A7739" t="s">
        <v>52</v>
      </c>
      <c r="B7739" t="s">
        <v>59</v>
      </c>
      <c r="C7739" t="s">
        <v>81</v>
      </c>
      <c r="D7739" t="s">
        <v>11</v>
      </c>
      <c r="E7739" t="s">
        <v>1</v>
      </c>
      <c r="F7739" s="19">
        <v>0.29166666666666702</v>
      </c>
      <c r="G7739" s="25">
        <v>7</v>
      </c>
      <c r="H7739" s="19" t="str">
        <f t="shared" si="138"/>
        <v>Hazelwood Bridge Toward Va Beach Summer Monday 7</v>
      </c>
      <c r="I7739" s="14">
        <f>+Hazelwood!M14</f>
        <v>720.78434099808135</v>
      </c>
    </row>
    <row r="7740" spans="1:9" x14ac:dyDescent="0.25">
      <c r="A7740" t="s">
        <v>52</v>
      </c>
      <c r="B7740" t="s">
        <v>59</v>
      </c>
      <c r="C7740" t="s">
        <v>81</v>
      </c>
      <c r="D7740" t="s">
        <v>11</v>
      </c>
      <c r="E7740" t="s">
        <v>1</v>
      </c>
      <c r="F7740" s="19">
        <v>0.33333333333333298</v>
      </c>
      <c r="G7740" s="25">
        <v>8</v>
      </c>
      <c r="H7740" s="19" t="str">
        <f t="shared" si="138"/>
        <v>Hazelwood Bridge Toward Va Beach Summer Monday 8</v>
      </c>
      <c r="I7740" s="11">
        <f>+Hazelwood!M15</f>
        <v>555.96041323124871</v>
      </c>
    </row>
    <row r="7741" spans="1:9" x14ac:dyDescent="0.25">
      <c r="A7741" t="s">
        <v>52</v>
      </c>
      <c r="B7741" t="s">
        <v>59</v>
      </c>
      <c r="C7741" t="s">
        <v>81</v>
      </c>
      <c r="D7741" t="s">
        <v>11</v>
      </c>
      <c r="E7741" t="s">
        <v>1</v>
      </c>
      <c r="F7741" s="19">
        <v>0.375</v>
      </c>
      <c r="G7741" s="25">
        <v>9</v>
      </c>
      <c r="H7741" s="19" t="str">
        <f t="shared" si="138"/>
        <v>Hazelwood Bridge Toward Va Beach Summer Monday 9</v>
      </c>
      <c r="I7741" s="14">
        <f>+Hazelwood!M16</f>
        <v>507.48501773718777</v>
      </c>
    </row>
    <row r="7742" spans="1:9" x14ac:dyDescent="0.25">
      <c r="A7742" t="s">
        <v>52</v>
      </c>
      <c r="B7742" t="s">
        <v>59</v>
      </c>
      <c r="C7742" t="s">
        <v>81</v>
      </c>
      <c r="D7742" t="s">
        <v>11</v>
      </c>
      <c r="E7742" t="s">
        <v>1</v>
      </c>
      <c r="F7742" s="19">
        <v>0.41666666666666702</v>
      </c>
      <c r="G7742" s="25">
        <v>10</v>
      </c>
      <c r="H7742" s="19" t="str">
        <f t="shared" si="138"/>
        <v>Hazelwood Bridge Toward Va Beach Summer Monday 10</v>
      </c>
      <c r="I7742" s="11">
        <f>+Hazelwood!M17</f>
        <v>448.01290779636122</v>
      </c>
    </row>
    <row r="7743" spans="1:9" x14ac:dyDescent="0.25">
      <c r="A7743" t="s">
        <v>52</v>
      </c>
      <c r="B7743" t="s">
        <v>59</v>
      </c>
      <c r="C7743" t="s">
        <v>81</v>
      </c>
      <c r="D7743" t="s">
        <v>11</v>
      </c>
      <c r="E7743" t="s">
        <v>1</v>
      </c>
      <c r="F7743" s="19">
        <v>0.45833333333333298</v>
      </c>
      <c r="G7743" s="25">
        <v>11</v>
      </c>
      <c r="H7743" s="19" t="str">
        <f t="shared" si="138"/>
        <v>Hazelwood Bridge Toward Va Beach Summer Monday 11</v>
      </c>
      <c r="I7743" s="14">
        <f>+Hazelwood!M18</f>
        <v>451.1430861405139</v>
      </c>
    </row>
    <row r="7744" spans="1:9" x14ac:dyDescent="0.25">
      <c r="A7744" t="s">
        <v>52</v>
      </c>
      <c r="B7744" t="s">
        <v>59</v>
      </c>
      <c r="C7744" t="s">
        <v>81</v>
      </c>
      <c r="D7744" t="s">
        <v>11</v>
      </c>
      <c r="E7744" t="s">
        <v>1</v>
      </c>
      <c r="F7744" s="19">
        <v>0.5</v>
      </c>
      <c r="G7744" s="25">
        <v>12</v>
      </c>
      <c r="H7744" s="19" t="str">
        <f t="shared" si="138"/>
        <v>Hazelwood Bridge Toward Va Beach Summer Monday 12</v>
      </c>
      <c r="I7744" s="11">
        <f>+Hazelwood!M19</f>
        <v>455.37894004127554</v>
      </c>
    </row>
    <row r="7745" spans="1:9" x14ac:dyDescent="0.25">
      <c r="A7745" t="s">
        <v>52</v>
      </c>
      <c r="B7745" t="s">
        <v>59</v>
      </c>
      <c r="C7745" t="s">
        <v>81</v>
      </c>
      <c r="D7745" t="s">
        <v>11</v>
      </c>
      <c r="E7745" t="s">
        <v>1</v>
      </c>
      <c r="F7745" s="19">
        <v>0.54166666666666696</v>
      </c>
      <c r="G7745" s="25">
        <v>13</v>
      </c>
      <c r="H7745" s="19" t="str">
        <f t="shared" si="138"/>
        <v>Hazelwood Bridge Toward Va Beach Summer Monday 13</v>
      </c>
      <c r="I7745" s="14">
        <f>+Hazelwood!M20</f>
        <v>459.80145338886575</v>
      </c>
    </row>
    <row r="7746" spans="1:9" x14ac:dyDescent="0.25">
      <c r="A7746" t="s">
        <v>52</v>
      </c>
      <c r="B7746" t="s">
        <v>59</v>
      </c>
      <c r="C7746" t="s">
        <v>81</v>
      </c>
      <c r="D7746" t="s">
        <v>11</v>
      </c>
      <c r="E7746" t="s">
        <v>1</v>
      </c>
      <c r="F7746" s="19">
        <v>0.58333333333333304</v>
      </c>
      <c r="G7746" s="25">
        <v>14</v>
      </c>
      <c r="H7746" s="19" t="str">
        <f t="shared" si="138"/>
        <v>Hazelwood Bridge Toward Va Beach Summer Monday 14</v>
      </c>
      <c r="I7746" s="11">
        <f>+Hazelwood!M21</f>
        <v>473.82801766210872</v>
      </c>
    </row>
    <row r="7747" spans="1:9" x14ac:dyDescent="0.25">
      <c r="A7747" t="s">
        <v>52</v>
      </c>
      <c r="B7747" t="s">
        <v>59</v>
      </c>
      <c r="C7747" t="s">
        <v>81</v>
      </c>
      <c r="D7747" t="s">
        <v>11</v>
      </c>
      <c r="E7747" t="s">
        <v>1</v>
      </c>
      <c r="F7747" s="19">
        <v>0.625</v>
      </c>
      <c r="G7747" s="25">
        <v>15</v>
      </c>
      <c r="H7747" s="19" t="str">
        <f t="shared" si="138"/>
        <v>Hazelwood Bridge Toward Va Beach Summer Monday 15</v>
      </c>
      <c r="I7747" s="14">
        <f>+Hazelwood!M22</f>
        <v>537.6085637634269</v>
      </c>
    </row>
    <row r="7748" spans="1:9" x14ac:dyDescent="0.25">
      <c r="A7748" t="s">
        <v>52</v>
      </c>
      <c r="B7748" t="s">
        <v>59</v>
      </c>
      <c r="C7748" t="s">
        <v>81</v>
      </c>
      <c r="D7748" t="s">
        <v>11</v>
      </c>
      <c r="E7748" t="s">
        <v>1</v>
      </c>
      <c r="F7748" s="19">
        <v>0.66666666666666696</v>
      </c>
      <c r="G7748" s="25">
        <v>16</v>
      </c>
      <c r="H7748" s="19" t="str">
        <f t="shared" si="138"/>
        <v>Hazelwood Bridge Toward Va Beach Summer Monday 16</v>
      </c>
      <c r="I7748" s="11">
        <f>+Hazelwood!M23</f>
        <v>611.12664838673186</v>
      </c>
    </row>
    <row r="7749" spans="1:9" x14ac:dyDescent="0.25">
      <c r="A7749" t="s">
        <v>52</v>
      </c>
      <c r="B7749" t="s">
        <v>59</v>
      </c>
      <c r="C7749" t="s">
        <v>81</v>
      </c>
      <c r="D7749" t="s">
        <v>11</v>
      </c>
      <c r="E7749" t="s">
        <v>1</v>
      </c>
      <c r="F7749" s="19">
        <v>0.70833333333333304</v>
      </c>
      <c r="G7749" s="25">
        <v>17</v>
      </c>
      <c r="H7749" s="19" t="str">
        <f t="shared" si="138"/>
        <v>Hazelwood Bridge Toward Va Beach Summer Monday 17</v>
      </c>
      <c r="I7749" s="14">
        <f>+Hazelwood!M24</f>
        <v>660.06397372622803</v>
      </c>
    </row>
    <row r="7750" spans="1:9" x14ac:dyDescent="0.25">
      <c r="A7750" t="s">
        <v>52</v>
      </c>
      <c r="B7750" t="s">
        <v>59</v>
      </c>
      <c r="C7750" t="s">
        <v>81</v>
      </c>
      <c r="D7750" t="s">
        <v>11</v>
      </c>
      <c r="E7750" t="s">
        <v>1</v>
      </c>
      <c r="F7750" s="19">
        <v>0.75</v>
      </c>
      <c r="G7750" s="25">
        <v>18</v>
      </c>
      <c r="H7750" s="19" t="str">
        <f t="shared" si="138"/>
        <v>Hazelwood Bridge Toward Va Beach Summer Monday 18</v>
      </c>
      <c r="I7750" s="11">
        <f>+Hazelwood!M25</f>
        <v>495.35724782318704</v>
      </c>
    </row>
    <row r="7751" spans="1:9" x14ac:dyDescent="0.25">
      <c r="A7751" t="s">
        <v>52</v>
      </c>
      <c r="B7751" t="s">
        <v>59</v>
      </c>
      <c r="C7751" t="s">
        <v>81</v>
      </c>
      <c r="D7751" t="s">
        <v>11</v>
      </c>
      <c r="E7751" t="s">
        <v>1</v>
      </c>
      <c r="F7751" s="19">
        <v>0.79166666666666696</v>
      </c>
      <c r="G7751" s="25">
        <v>19</v>
      </c>
      <c r="H7751" s="19" t="str">
        <f t="shared" si="138"/>
        <v>Hazelwood Bridge Toward Va Beach Summer Monday 19</v>
      </c>
      <c r="I7751" s="14">
        <f>+Hazelwood!M26</f>
        <v>270.13535487023995</v>
      </c>
    </row>
    <row r="7752" spans="1:9" x14ac:dyDescent="0.25">
      <c r="A7752" t="s">
        <v>52</v>
      </c>
      <c r="B7752" t="s">
        <v>59</v>
      </c>
      <c r="C7752" t="s">
        <v>81</v>
      </c>
      <c r="D7752" t="s">
        <v>11</v>
      </c>
      <c r="E7752" t="s">
        <v>1</v>
      </c>
      <c r="F7752" s="19">
        <v>0.83333333333333304</v>
      </c>
      <c r="G7752" s="25">
        <v>20</v>
      </c>
      <c r="H7752" s="19" t="str">
        <f t="shared" si="138"/>
        <v>Hazelwood Bridge Toward Va Beach Summer Monday 20</v>
      </c>
      <c r="I7752" s="11">
        <f>+Hazelwood!M27</f>
        <v>229.24775769337927</v>
      </c>
    </row>
    <row r="7753" spans="1:9" x14ac:dyDescent="0.25">
      <c r="A7753" t="s">
        <v>52</v>
      </c>
      <c r="B7753" t="s">
        <v>59</v>
      </c>
      <c r="C7753" t="s">
        <v>81</v>
      </c>
      <c r="D7753" t="s">
        <v>11</v>
      </c>
      <c r="E7753" t="s">
        <v>1</v>
      </c>
      <c r="F7753" s="19">
        <v>0.875</v>
      </c>
      <c r="G7753" s="25">
        <v>21</v>
      </c>
      <c r="H7753" s="19" t="str">
        <f t="shared" si="138"/>
        <v>Hazelwood Bridge Toward Va Beach Summer Monday 21</v>
      </c>
      <c r="I7753" s="14">
        <f>+Hazelwood!M28</f>
        <v>169.76133032914365</v>
      </c>
    </row>
    <row r="7754" spans="1:9" x14ac:dyDescent="0.25">
      <c r="A7754" t="s">
        <v>52</v>
      </c>
      <c r="B7754" t="s">
        <v>59</v>
      </c>
      <c r="C7754" t="s">
        <v>81</v>
      </c>
      <c r="D7754" t="s">
        <v>11</v>
      </c>
      <c r="E7754" t="s">
        <v>1</v>
      </c>
      <c r="F7754" s="19">
        <v>0.91666666666666696</v>
      </c>
      <c r="G7754" s="25">
        <v>22</v>
      </c>
      <c r="H7754" s="19" t="str">
        <f t="shared" si="138"/>
        <v>Hazelwood Bridge Toward Va Beach Summer Monday 22</v>
      </c>
      <c r="I7754" s="11">
        <f>+Hazelwood!M29</f>
        <v>87.95564747484147</v>
      </c>
    </row>
    <row r="7755" spans="1:9" ht="15.75" thickBot="1" x14ac:dyDescent="0.3">
      <c r="A7755" t="s">
        <v>52</v>
      </c>
      <c r="B7755" t="s">
        <v>59</v>
      </c>
      <c r="C7755" t="s">
        <v>81</v>
      </c>
      <c r="D7755" t="s">
        <v>11</v>
      </c>
      <c r="E7755" t="s">
        <v>1</v>
      </c>
      <c r="F7755" s="19">
        <v>0.95833333333333304</v>
      </c>
      <c r="G7755" s="25">
        <v>23</v>
      </c>
      <c r="H7755" s="19" t="str">
        <f t="shared" si="138"/>
        <v>Hazelwood Bridge Toward Va Beach Summer Monday 23</v>
      </c>
      <c r="I7755" s="16">
        <f>+Hazelwood!M30</f>
        <v>51.407238510942854</v>
      </c>
    </row>
    <row r="7756" spans="1:9" x14ac:dyDescent="0.25">
      <c r="A7756" t="s">
        <v>52</v>
      </c>
      <c r="B7756" t="s">
        <v>59</v>
      </c>
      <c r="C7756" t="s">
        <v>81</v>
      </c>
      <c r="D7756" t="s">
        <v>11</v>
      </c>
      <c r="E7756" t="s">
        <v>2</v>
      </c>
      <c r="F7756" s="19">
        <v>0</v>
      </c>
      <c r="G7756" s="25">
        <v>0</v>
      </c>
      <c r="H7756" s="19" t="str">
        <f t="shared" si="138"/>
        <v>Hazelwood Bridge Toward Va Beach Summer Tuesday 0</v>
      </c>
      <c r="I7756" s="12">
        <f>+Hazelwood!N7</f>
        <v>36.32916553368495</v>
      </c>
    </row>
    <row r="7757" spans="1:9" x14ac:dyDescent="0.25">
      <c r="A7757" t="s">
        <v>52</v>
      </c>
      <c r="B7757" t="s">
        <v>59</v>
      </c>
      <c r="C7757" t="s">
        <v>81</v>
      </c>
      <c r="D7757" t="s">
        <v>11</v>
      </c>
      <c r="E7757" t="s">
        <v>2</v>
      </c>
      <c r="F7757" s="19">
        <v>4.1666666666666664E-2</v>
      </c>
      <c r="G7757" s="25">
        <v>1</v>
      </c>
      <c r="H7757" s="19" t="str">
        <f t="shared" si="138"/>
        <v>Hazelwood Bridge Toward Va Beach Summer Tuesday 1</v>
      </c>
      <c r="I7757" s="14">
        <f>+Hazelwood!N8</f>
        <v>26.734665062103737</v>
      </c>
    </row>
    <row r="7758" spans="1:9" x14ac:dyDescent="0.25">
      <c r="A7758" t="s">
        <v>52</v>
      </c>
      <c r="B7758" t="s">
        <v>59</v>
      </c>
      <c r="C7758" t="s">
        <v>81</v>
      </c>
      <c r="D7758" t="s">
        <v>11</v>
      </c>
      <c r="E7758" t="s">
        <v>2</v>
      </c>
      <c r="F7758" s="19">
        <v>8.3333333333333329E-2</v>
      </c>
      <c r="G7758" s="25">
        <v>2</v>
      </c>
      <c r="H7758" s="19" t="str">
        <f t="shared" si="138"/>
        <v>Hazelwood Bridge Toward Va Beach Summer Tuesday 2</v>
      </c>
      <c r="I7758" s="12">
        <f>+Hazelwood!N9</f>
        <v>35.445481998234044</v>
      </c>
    </row>
    <row r="7759" spans="1:9" x14ac:dyDescent="0.25">
      <c r="A7759" t="s">
        <v>52</v>
      </c>
      <c r="B7759" t="s">
        <v>59</v>
      </c>
      <c r="C7759" t="s">
        <v>81</v>
      </c>
      <c r="D7759" t="s">
        <v>11</v>
      </c>
      <c r="E7759" t="s">
        <v>2</v>
      </c>
      <c r="F7759" s="19">
        <v>0.125</v>
      </c>
      <c r="G7759" s="25">
        <v>3</v>
      </c>
      <c r="H7759" s="19" t="str">
        <f t="shared" si="138"/>
        <v>Hazelwood Bridge Toward Va Beach Summer Tuesday 3</v>
      </c>
      <c r="I7759" s="14">
        <f>+Hazelwood!N10</f>
        <v>40.824942026490888</v>
      </c>
    </row>
    <row r="7760" spans="1:9" x14ac:dyDescent="0.25">
      <c r="A7760" t="s">
        <v>52</v>
      </c>
      <c r="B7760" t="s">
        <v>59</v>
      </c>
      <c r="C7760" t="s">
        <v>81</v>
      </c>
      <c r="D7760" t="s">
        <v>11</v>
      </c>
      <c r="E7760" t="s">
        <v>2</v>
      </c>
      <c r="F7760" s="19">
        <v>0.16666666666666699</v>
      </c>
      <c r="G7760" s="25">
        <v>4</v>
      </c>
      <c r="H7760" s="19" t="str">
        <f t="shared" si="138"/>
        <v>Hazelwood Bridge Toward Va Beach Summer Tuesday 4</v>
      </c>
      <c r="I7760" s="12">
        <f>+Hazelwood!N11</f>
        <v>88.33890000000001</v>
      </c>
    </row>
    <row r="7761" spans="1:9" x14ac:dyDescent="0.25">
      <c r="A7761" t="s">
        <v>52</v>
      </c>
      <c r="B7761" t="s">
        <v>59</v>
      </c>
      <c r="C7761" t="s">
        <v>81</v>
      </c>
      <c r="D7761" t="s">
        <v>11</v>
      </c>
      <c r="E7761" t="s">
        <v>2</v>
      </c>
      <c r="F7761" s="19">
        <v>0.20833333333333301</v>
      </c>
      <c r="G7761" s="25">
        <v>5</v>
      </c>
      <c r="H7761" s="19" t="str">
        <f t="shared" si="138"/>
        <v>Hazelwood Bridge Toward Va Beach Summer Tuesday 5</v>
      </c>
      <c r="I7761" s="14">
        <f>+Hazelwood!N12</f>
        <v>307.64579346038613</v>
      </c>
    </row>
    <row r="7762" spans="1:9" x14ac:dyDescent="0.25">
      <c r="A7762" t="s">
        <v>52</v>
      </c>
      <c r="B7762" t="s">
        <v>59</v>
      </c>
      <c r="C7762" t="s">
        <v>81</v>
      </c>
      <c r="D7762" t="s">
        <v>11</v>
      </c>
      <c r="E7762" t="s">
        <v>2</v>
      </c>
      <c r="F7762" s="19">
        <v>0.25</v>
      </c>
      <c r="G7762" s="25">
        <v>6</v>
      </c>
      <c r="H7762" s="19" t="str">
        <f t="shared" si="138"/>
        <v>Hazelwood Bridge Toward Va Beach Summer Tuesday 6</v>
      </c>
      <c r="I7762" s="12">
        <f>+Hazelwood!N13</f>
        <v>623.35996960161799</v>
      </c>
    </row>
    <row r="7763" spans="1:9" x14ac:dyDescent="0.25">
      <c r="A7763" t="s">
        <v>52</v>
      </c>
      <c r="B7763" t="s">
        <v>59</v>
      </c>
      <c r="C7763" t="s">
        <v>81</v>
      </c>
      <c r="D7763" t="s">
        <v>11</v>
      </c>
      <c r="E7763" t="s">
        <v>2</v>
      </c>
      <c r="F7763" s="19">
        <v>0.29166666666666702</v>
      </c>
      <c r="G7763" s="25">
        <v>7</v>
      </c>
      <c r="H7763" s="19" t="str">
        <f t="shared" si="138"/>
        <v>Hazelwood Bridge Toward Va Beach Summer Tuesday 7</v>
      </c>
      <c r="I7763" s="14">
        <f>+Hazelwood!N14</f>
        <v>779.21811087616459</v>
      </c>
    </row>
    <row r="7764" spans="1:9" x14ac:dyDescent="0.25">
      <c r="A7764" t="s">
        <v>52</v>
      </c>
      <c r="B7764" t="s">
        <v>59</v>
      </c>
      <c r="C7764" t="s">
        <v>81</v>
      </c>
      <c r="D7764" t="s">
        <v>11</v>
      </c>
      <c r="E7764" t="s">
        <v>2</v>
      </c>
      <c r="F7764" s="19">
        <v>0.33333333333333298</v>
      </c>
      <c r="G7764" s="25">
        <v>8</v>
      </c>
      <c r="H7764" s="19" t="str">
        <f t="shared" si="138"/>
        <v>Hazelwood Bridge Toward Va Beach Summer Tuesday 8</v>
      </c>
      <c r="I7764" s="12">
        <f>+Hazelwood!N15</f>
        <v>600.37757030024898</v>
      </c>
    </row>
    <row r="7765" spans="1:9" x14ac:dyDescent="0.25">
      <c r="A7765" t="s">
        <v>52</v>
      </c>
      <c r="B7765" t="s">
        <v>59</v>
      </c>
      <c r="C7765" t="s">
        <v>81</v>
      </c>
      <c r="D7765" t="s">
        <v>11</v>
      </c>
      <c r="E7765" t="s">
        <v>2</v>
      </c>
      <c r="F7765" s="19">
        <v>0.375</v>
      </c>
      <c r="G7765" s="25">
        <v>9</v>
      </c>
      <c r="H7765" s="19" t="str">
        <f t="shared" si="138"/>
        <v>Hazelwood Bridge Toward Va Beach Summer Tuesday 9</v>
      </c>
      <c r="I7765" s="14">
        <f>+Hazelwood!N16</f>
        <v>545.34076129922119</v>
      </c>
    </row>
    <row r="7766" spans="1:9" x14ac:dyDescent="0.25">
      <c r="A7766" t="s">
        <v>52</v>
      </c>
      <c r="B7766" t="s">
        <v>59</v>
      </c>
      <c r="C7766" t="s">
        <v>81</v>
      </c>
      <c r="D7766" t="s">
        <v>11</v>
      </c>
      <c r="E7766" t="s">
        <v>2</v>
      </c>
      <c r="F7766" s="19">
        <v>0.41666666666666702</v>
      </c>
      <c r="G7766" s="25">
        <v>10</v>
      </c>
      <c r="H7766" s="19" t="str">
        <f t="shared" si="138"/>
        <v>Hazelwood Bridge Toward Va Beach Summer Tuesday 10</v>
      </c>
      <c r="I7766" s="12">
        <f>+Hazelwood!N17</f>
        <v>440.93549161830703</v>
      </c>
    </row>
    <row r="7767" spans="1:9" x14ac:dyDescent="0.25">
      <c r="A7767" t="s">
        <v>52</v>
      </c>
      <c r="B7767" t="s">
        <v>59</v>
      </c>
      <c r="C7767" t="s">
        <v>81</v>
      </c>
      <c r="D7767" t="s">
        <v>11</v>
      </c>
      <c r="E7767" t="s">
        <v>2</v>
      </c>
      <c r="F7767" s="19">
        <v>0.45833333333333298</v>
      </c>
      <c r="G7767" s="25">
        <v>11</v>
      </c>
      <c r="H7767" s="19" t="str">
        <f t="shared" si="138"/>
        <v>Hazelwood Bridge Toward Va Beach Summer Tuesday 11</v>
      </c>
      <c r="I7767" s="14">
        <f>+Hazelwood!N18</f>
        <v>445.76784524165998</v>
      </c>
    </row>
    <row r="7768" spans="1:9" x14ac:dyDescent="0.25">
      <c r="A7768" t="s">
        <v>52</v>
      </c>
      <c r="B7768" t="s">
        <v>59</v>
      </c>
      <c r="C7768" t="s">
        <v>81</v>
      </c>
      <c r="D7768" t="s">
        <v>11</v>
      </c>
      <c r="E7768" t="s">
        <v>2</v>
      </c>
      <c r="F7768" s="19">
        <v>0.5</v>
      </c>
      <c r="G7768" s="25">
        <v>12</v>
      </c>
      <c r="H7768" s="19" t="str">
        <f t="shared" si="138"/>
        <v>Hazelwood Bridge Toward Va Beach Summer Tuesday 12</v>
      </c>
      <c r="I7768" s="12">
        <f>+Hazelwood!N19</f>
        <v>466.55445257245634</v>
      </c>
    </row>
    <row r="7769" spans="1:9" x14ac:dyDescent="0.25">
      <c r="A7769" t="s">
        <v>52</v>
      </c>
      <c r="B7769" t="s">
        <v>59</v>
      </c>
      <c r="C7769" t="s">
        <v>81</v>
      </c>
      <c r="D7769" t="s">
        <v>11</v>
      </c>
      <c r="E7769" t="s">
        <v>2</v>
      </c>
      <c r="F7769" s="19">
        <v>0.54166666666666696</v>
      </c>
      <c r="G7769" s="25">
        <v>13</v>
      </c>
      <c r="H7769" s="19" t="str">
        <f t="shared" si="138"/>
        <v>Hazelwood Bridge Toward Va Beach Summer Tuesday 13</v>
      </c>
      <c r="I7769" s="14">
        <f>+Hazelwood!N20</f>
        <v>457.25519874082738</v>
      </c>
    </row>
    <row r="7770" spans="1:9" x14ac:dyDescent="0.25">
      <c r="A7770" t="s">
        <v>52</v>
      </c>
      <c r="B7770" t="s">
        <v>59</v>
      </c>
      <c r="C7770" t="s">
        <v>81</v>
      </c>
      <c r="D7770" t="s">
        <v>11</v>
      </c>
      <c r="E7770" t="s">
        <v>2</v>
      </c>
      <c r="F7770" s="19">
        <v>0.58333333333333304</v>
      </c>
      <c r="G7770" s="25">
        <v>14</v>
      </c>
      <c r="H7770" s="19" t="str">
        <f t="shared" si="138"/>
        <v>Hazelwood Bridge Toward Va Beach Summer Tuesday 14</v>
      </c>
      <c r="I7770" s="12">
        <f>+Hazelwood!N21</f>
        <v>493.25585797349078</v>
      </c>
    </row>
    <row r="7771" spans="1:9" x14ac:dyDescent="0.25">
      <c r="A7771" t="s">
        <v>52</v>
      </c>
      <c r="B7771" t="s">
        <v>59</v>
      </c>
      <c r="C7771" t="s">
        <v>81</v>
      </c>
      <c r="D7771" t="s">
        <v>11</v>
      </c>
      <c r="E7771" t="s">
        <v>2</v>
      </c>
      <c r="F7771" s="19">
        <v>0.625</v>
      </c>
      <c r="G7771" s="25">
        <v>15</v>
      </c>
      <c r="H7771" s="19" t="str">
        <f t="shared" si="138"/>
        <v>Hazelwood Bridge Toward Va Beach Summer Tuesday 15</v>
      </c>
      <c r="I7771" s="14">
        <f>+Hazelwood!N22</f>
        <v>505.06138953417798</v>
      </c>
    </row>
    <row r="7772" spans="1:9" x14ac:dyDescent="0.25">
      <c r="A7772" t="s">
        <v>52</v>
      </c>
      <c r="B7772" t="s">
        <v>59</v>
      </c>
      <c r="C7772" t="s">
        <v>81</v>
      </c>
      <c r="D7772" t="s">
        <v>11</v>
      </c>
      <c r="E7772" t="s">
        <v>2</v>
      </c>
      <c r="F7772" s="19">
        <v>0.66666666666666696</v>
      </c>
      <c r="G7772" s="25">
        <v>16</v>
      </c>
      <c r="H7772" s="19" t="str">
        <f t="shared" si="138"/>
        <v>Hazelwood Bridge Toward Va Beach Summer Tuesday 16</v>
      </c>
      <c r="I7772" s="12">
        <f>+Hazelwood!N23</f>
        <v>655.76342227954933</v>
      </c>
    </row>
    <row r="7773" spans="1:9" x14ac:dyDescent="0.25">
      <c r="A7773" t="s">
        <v>52</v>
      </c>
      <c r="B7773" t="s">
        <v>59</v>
      </c>
      <c r="C7773" t="s">
        <v>81</v>
      </c>
      <c r="D7773" t="s">
        <v>11</v>
      </c>
      <c r="E7773" t="s">
        <v>2</v>
      </c>
      <c r="F7773" s="19">
        <v>0.70833333333333304</v>
      </c>
      <c r="G7773" s="25">
        <v>17</v>
      </c>
      <c r="H7773" s="19" t="str">
        <f t="shared" si="138"/>
        <v>Hazelwood Bridge Toward Va Beach Summer Tuesday 17</v>
      </c>
      <c r="I7773" s="14">
        <f>+Hazelwood!N24</f>
        <v>691.03489309628571</v>
      </c>
    </row>
    <row r="7774" spans="1:9" x14ac:dyDescent="0.25">
      <c r="A7774" t="s">
        <v>52</v>
      </c>
      <c r="B7774" t="s">
        <v>59</v>
      </c>
      <c r="C7774" t="s">
        <v>81</v>
      </c>
      <c r="D7774" t="s">
        <v>11</v>
      </c>
      <c r="E7774" t="s">
        <v>2</v>
      </c>
      <c r="F7774" s="19">
        <v>0.75</v>
      </c>
      <c r="G7774" s="25">
        <v>18</v>
      </c>
      <c r="H7774" s="19" t="str">
        <f t="shared" si="138"/>
        <v>Hazelwood Bridge Toward Va Beach Summer Tuesday 18</v>
      </c>
      <c r="I7774" s="12">
        <f>+Hazelwood!N25</f>
        <v>532.84092334512434</v>
      </c>
    </row>
    <row r="7775" spans="1:9" x14ac:dyDescent="0.25">
      <c r="A7775" t="s">
        <v>52</v>
      </c>
      <c r="B7775" t="s">
        <v>59</v>
      </c>
      <c r="C7775" t="s">
        <v>81</v>
      </c>
      <c r="D7775" t="s">
        <v>11</v>
      </c>
      <c r="E7775" t="s">
        <v>2</v>
      </c>
      <c r="F7775" s="19">
        <v>0.79166666666666696</v>
      </c>
      <c r="G7775" s="25">
        <v>19</v>
      </c>
      <c r="H7775" s="19" t="str">
        <f t="shared" si="138"/>
        <v>Hazelwood Bridge Toward Va Beach Summer Tuesday 19</v>
      </c>
      <c r="I7775" s="14">
        <f>+Hazelwood!N26</f>
        <v>300.75290449540046</v>
      </c>
    </row>
    <row r="7776" spans="1:9" x14ac:dyDescent="0.25">
      <c r="A7776" t="s">
        <v>52</v>
      </c>
      <c r="B7776" t="s">
        <v>59</v>
      </c>
      <c r="C7776" t="s">
        <v>81</v>
      </c>
      <c r="D7776" t="s">
        <v>11</v>
      </c>
      <c r="E7776" t="s">
        <v>2</v>
      </c>
      <c r="F7776" s="19">
        <v>0.83333333333333304</v>
      </c>
      <c r="G7776" s="25">
        <v>20</v>
      </c>
      <c r="H7776" s="19" t="str">
        <f t="shared" si="138"/>
        <v>Hazelwood Bridge Toward Va Beach Summer Tuesday 20</v>
      </c>
      <c r="I7776" s="12">
        <f>+Hazelwood!N27</f>
        <v>200.32627245654049</v>
      </c>
    </row>
    <row r="7777" spans="1:9" x14ac:dyDescent="0.25">
      <c r="A7777" t="s">
        <v>52</v>
      </c>
      <c r="B7777" t="s">
        <v>59</v>
      </c>
      <c r="C7777" t="s">
        <v>81</v>
      </c>
      <c r="D7777" t="s">
        <v>11</v>
      </c>
      <c r="E7777" t="s">
        <v>2</v>
      </c>
      <c r="F7777" s="19">
        <v>0.875</v>
      </c>
      <c r="G7777" s="25">
        <v>21</v>
      </c>
      <c r="H7777" s="19" t="str">
        <f t="shared" si="138"/>
        <v>Hazelwood Bridge Toward Va Beach Summer Tuesday 21</v>
      </c>
      <c r="I7777" s="14">
        <f>+Hazelwood!N28</f>
        <v>162.19393883225314</v>
      </c>
    </row>
    <row r="7778" spans="1:9" x14ac:dyDescent="0.25">
      <c r="A7778" t="s">
        <v>52</v>
      </c>
      <c r="B7778" t="s">
        <v>59</v>
      </c>
      <c r="C7778" t="s">
        <v>81</v>
      </c>
      <c r="D7778" t="s">
        <v>11</v>
      </c>
      <c r="E7778" t="s">
        <v>2</v>
      </c>
      <c r="F7778" s="19">
        <v>0.91666666666666696</v>
      </c>
      <c r="G7778" s="25">
        <v>22</v>
      </c>
      <c r="H7778" s="19" t="str">
        <f t="shared" si="138"/>
        <v>Hazelwood Bridge Toward Va Beach Summer Tuesday 22</v>
      </c>
      <c r="I7778" s="12">
        <f>+Hazelwood!N29</f>
        <v>90.824685104370388</v>
      </c>
    </row>
    <row r="7779" spans="1:9" ht="15.75" thickBot="1" x14ac:dyDescent="0.3">
      <c r="A7779" t="s">
        <v>52</v>
      </c>
      <c r="B7779" t="s">
        <v>59</v>
      </c>
      <c r="C7779" t="s">
        <v>81</v>
      </c>
      <c r="D7779" t="s">
        <v>11</v>
      </c>
      <c r="E7779" t="s">
        <v>2</v>
      </c>
      <c r="F7779" s="19">
        <v>0.95833333333333304</v>
      </c>
      <c r="G7779" s="25">
        <v>23</v>
      </c>
      <c r="H7779" s="19" t="str">
        <f t="shared" si="138"/>
        <v>Hazelwood Bridge Toward Va Beach Summer Tuesday 23</v>
      </c>
      <c r="I7779" s="16">
        <f>+Hazelwood!N30</f>
        <v>51.293018916890794</v>
      </c>
    </row>
    <row r="7780" spans="1:9" x14ac:dyDescent="0.25">
      <c r="A7780" t="s">
        <v>52</v>
      </c>
      <c r="B7780" t="s">
        <v>59</v>
      </c>
      <c r="C7780" t="s">
        <v>81</v>
      </c>
      <c r="D7780" t="s">
        <v>11</v>
      </c>
      <c r="E7780" t="s">
        <v>3</v>
      </c>
      <c r="F7780" s="19">
        <v>0</v>
      </c>
      <c r="G7780" s="25">
        <v>0</v>
      </c>
      <c r="H7780" s="19" t="str">
        <f t="shared" si="138"/>
        <v>Hazelwood Bridge Toward Va Beach Summer Wednesday 0</v>
      </c>
      <c r="I7780" s="11">
        <f>+Hazelwood!O7</f>
        <v>33.668024162674577</v>
      </c>
    </row>
    <row r="7781" spans="1:9" x14ac:dyDescent="0.25">
      <c r="A7781" t="s">
        <v>52</v>
      </c>
      <c r="B7781" t="s">
        <v>59</v>
      </c>
      <c r="C7781" t="s">
        <v>81</v>
      </c>
      <c r="D7781" t="s">
        <v>11</v>
      </c>
      <c r="E7781" t="s">
        <v>3</v>
      </c>
      <c r="F7781" s="19">
        <v>4.1666666666666664E-2</v>
      </c>
      <c r="G7781" s="25">
        <v>1</v>
      </c>
      <c r="H7781" s="19" t="str">
        <f t="shared" si="138"/>
        <v>Hazelwood Bridge Toward Va Beach Summer Wednesday 1</v>
      </c>
      <c r="I7781" s="14">
        <f>+Hazelwood!O8</f>
        <v>46.042794491315142</v>
      </c>
    </row>
    <row r="7782" spans="1:9" x14ac:dyDescent="0.25">
      <c r="A7782" t="s">
        <v>52</v>
      </c>
      <c r="B7782" t="s">
        <v>59</v>
      </c>
      <c r="C7782" t="s">
        <v>81</v>
      </c>
      <c r="D7782" t="s">
        <v>11</v>
      </c>
      <c r="E7782" t="s">
        <v>3</v>
      </c>
      <c r="F7782" s="19">
        <v>8.3333333333333329E-2</v>
      </c>
      <c r="G7782" s="25">
        <v>2</v>
      </c>
      <c r="H7782" s="19" t="str">
        <f t="shared" si="138"/>
        <v>Hazelwood Bridge Toward Va Beach Summer Wednesday 2</v>
      </c>
      <c r="I7782" s="11">
        <f>+Hazelwood!O9</f>
        <v>31.441354047877137</v>
      </c>
    </row>
    <row r="7783" spans="1:9" x14ac:dyDescent="0.25">
      <c r="A7783" t="s">
        <v>52</v>
      </c>
      <c r="B7783" t="s">
        <v>59</v>
      </c>
      <c r="C7783" t="s">
        <v>81</v>
      </c>
      <c r="D7783" t="s">
        <v>11</v>
      </c>
      <c r="E7783" t="s">
        <v>3</v>
      </c>
      <c r="F7783" s="19">
        <v>0.125</v>
      </c>
      <c r="G7783" s="25">
        <v>3</v>
      </c>
      <c r="H7783" s="19" t="str">
        <f t="shared" si="138"/>
        <v>Hazelwood Bridge Toward Va Beach Summer Wednesday 3</v>
      </c>
      <c r="I7783" s="14">
        <f>+Hazelwood!O10</f>
        <v>27.543211912473865</v>
      </c>
    </row>
    <row r="7784" spans="1:9" x14ac:dyDescent="0.25">
      <c r="A7784" t="s">
        <v>52</v>
      </c>
      <c r="B7784" t="s">
        <v>59</v>
      </c>
      <c r="C7784" t="s">
        <v>81</v>
      </c>
      <c r="D7784" t="s">
        <v>11</v>
      </c>
      <c r="E7784" t="s">
        <v>3</v>
      </c>
      <c r="F7784" s="19">
        <v>0.16666666666666699</v>
      </c>
      <c r="G7784" s="25">
        <v>4</v>
      </c>
      <c r="H7784" s="19" t="str">
        <f t="shared" si="138"/>
        <v>Hazelwood Bridge Toward Va Beach Summer Wednesday 4</v>
      </c>
      <c r="I7784" s="11">
        <f>+Hazelwood!O11</f>
        <v>96.181641883334962</v>
      </c>
    </row>
    <row r="7785" spans="1:9" x14ac:dyDescent="0.25">
      <c r="A7785" t="s">
        <v>52</v>
      </c>
      <c r="B7785" t="s">
        <v>59</v>
      </c>
      <c r="C7785" t="s">
        <v>81</v>
      </c>
      <c r="D7785" t="s">
        <v>11</v>
      </c>
      <c r="E7785" t="s">
        <v>3</v>
      </c>
      <c r="F7785" s="19">
        <v>0.20833333333333301</v>
      </c>
      <c r="G7785" s="25">
        <v>5</v>
      </c>
      <c r="H7785" s="19" t="str">
        <f t="shared" si="138"/>
        <v>Hazelwood Bridge Toward Va Beach Summer Wednesday 5</v>
      </c>
      <c r="I7785" s="14">
        <f>+Hazelwood!O12</f>
        <v>277.73100523669018</v>
      </c>
    </row>
    <row r="7786" spans="1:9" x14ac:dyDescent="0.25">
      <c r="A7786" t="s">
        <v>52</v>
      </c>
      <c r="B7786" t="s">
        <v>59</v>
      </c>
      <c r="C7786" t="s">
        <v>81</v>
      </c>
      <c r="D7786" t="s">
        <v>11</v>
      </c>
      <c r="E7786" t="s">
        <v>3</v>
      </c>
      <c r="F7786" s="19">
        <v>0.25</v>
      </c>
      <c r="G7786" s="25">
        <v>6</v>
      </c>
      <c r="H7786" s="19" t="str">
        <f t="shared" si="138"/>
        <v>Hazelwood Bridge Toward Va Beach Summer Wednesday 6</v>
      </c>
      <c r="I7786" s="11">
        <f>+Hazelwood!O13</f>
        <v>590.02660201381764</v>
      </c>
    </row>
    <row r="7787" spans="1:9" x14ac:dyDescent="0.25">
      <c r="A7787" t="s">
        <v>52</v>
      </c>
      <c r="B7787" t="s">
        <v>59</v>
      </c>
      <c r="C7787" t="s">
        <v>81</v>
      </c>
      <c r="D7787" t="s">
        <v>11</v>
      </c>
      <c r="E7787" t="s">
        <v>3</v>
      </c>
      <c r="F7787" s="19">
        <v>0.29166666666666702</v>
      </c>
      <c r="G7787" s="25">
        <v>7</v>
      </c>
      <c r="H7787" s="19" t="str">
        <f t="shared" si="138"/>
        <v>Hazelwood Bridge Toward Va Beach Summer Wednesday 7</v>
      </c>
      <c r="I7787" s="14">
        <f>+Hazelwood!O14</f>
        <v>766.43570150358221</v>
      </c>
    </row>
    <row r="7788" spans="1:9" x14ac:dyDescent="0.25">
      <c r="A7788" t="s">
        <v>52</v>
      </c>
      <c r="B7788" t="s">
        <v>59</v>
      </c>
      <c r="C7788" t="s">
        <v>81</v>
      </c>
      <c r="D7788" t="s">
        <v>11</v>
      </c>
      <c r="E7788" t="s">
        <v>3</v>
      </c>
      <c r="F7788" s="19">
        <v>0.33333333333333298</v>
      </c>
      <c r="G7788" s="25">
        <v>8</v>
      </c>
      <c r="H7788" s="19" t="str">
        <f t="shared" si="138"/>
        <v>Hazelwood Bridge Toward Va Beach Summer Wednesday 8</v>
      </c>
      <c r="I7788" s="11">
        <f>+Hazelwood!O15</f>
        <v>582.47580509987097</v>
      </c>
    </row>
    <row r="7789" spans="1:9" x14ac:dyDescent="0.25">
      <c r="A7789" t="s">
        <v>52</v>
      </c>
      <c r="B7789" t="s">
        <v>59</v>
      </c>
      <c r="C7789" t="s">
        <v>81</v>
      </c>
      <c r="D7789" t="s">
        <v>11</v>
      </c>
      <c r="E7789" t="s">
        <v>3</v>
      </c>
      <c r="F7789" s="19">
        <v>0.375</v>
      </c>
      <c r="G7789" s="25">
        <v>9</v>
      </c>
      <c r="H7789" s="19" t="str">
        <f t="shared" si="138"/>
        <v>Hazelwood Bridge Toward Va Beach Summer Wednesday 9</v>
      </c>
      <c r="I7789" s="14">
        <f>+Hazelwood!O16</f>
        <v>484.60007554405337</v>
      </c>
    </row>
    <row r="7790" spans="1:9" x14ac:dyDescent="0.25">
      <c r="A7790" t="s">
        <v>52</v>
      </c>
      <c r="B7790" t="s">
        <v>59</v>
      </c>
      <c r="C7790" t="s">
        <v>81</v>
      </c>
      <c r="D7790" t="s">
        <v>11</v>
      </c>
      <c r="E7790" t="s">
        <v>3</v>
      </c>
      <c r="F7790" s="19">
        <v>0.41666666666666702</v>
      </c>
      <c r="G7790" s="25">
        <v>10</v>
      </c>
      <c r="H7790" s="19" t="str">
        <f t="shared" si="138"/>
        <v>Hazelwood Bridge Toward Va Beach Summer Wednesday 10</v>
      </c>
      <c r="I7790" s="11">
        <f>+Hazelwood!O17</f>
        <v>479.82535140679948</v>
      </c>
    </row>
    <row r="7791" spans="1:9" x14ac:dyDescent="0.25">
      <c r="A7791" t="s">
        <v>52</v>
      </c>
      <c r="B7791" t="s">
        <v>59</v>
      </c>
      <c r="C7791" t="s">
        <v>81</v>
      </c>
      <c r="D7791" t="s">
        <v>11</v>
      </c>
      <c r="E7791" t="s">
        <v>3</v>
      </c>
      <c r="F7791" s="19">
        <v>0.45833333333333298</v>
      </c>
      <c r="G7791" s="25">
        <v>11</v>
      </c>
      <c r="H7791" s="19" t="str">
        <f t="shared" si="138"/>
        <v>Hazelwood Bridge Toward Va Beach Summer Wednesday 11</v>
      </c>
      <c r="I7791" s="14">
        <f>+Hazelwood!O18</f>
        <v>456.46812218562502</v>
      </c>
    </row>
    <row r="7792" spans="1:9" x14ac:dyDescent="0.25">
      <c r="A7792" t="s">
        <v>52</v>
      </c>
      <c r="B7792" t="s">
        <v>59</v>
      </c>
      <c r="C7792" t="s">
        <v>81</v>
      </c>
      <c r="D7792" t="s">
        <v>11</v>
      </c>
      <c r="E7792" t="s">
        <v>3</v>
      </c>
      <c r="F7792" s="19">
        <v>0.5</v>
      </c>
      <c r="G7792" s="25">
        <v>12</v>
      </c>
      <c r="H7792" s="19" t="str">
        <f t="shared" si="138"/>
        <v>Hazelwood Bridge Toward Va Beach Summer Wednesday 12</v>
      </c>
      <c r="I7792" s="11">
        <f>+Hazelwood!O19</f>
        <v>484.29356725176859</v>
      </c>
    </row>
    <row r="7793" spans="1:9" x14ac:dyDescent="0.25">
      <c r="A7793" t="s">
        <v>52</v>
      </c>
      <c r="B7793" t="s">
        <v>59</v>
      </c>
      <c r="C7793" t="s">
        <v>81</v>
      </c>
      <c r="D7793" t="s">
        <v>11</v>
      </c>
      <c r="E7793" t="s">
        <v>3</v>
      </c>
      <c r="F7793" s="19">
        <v>0.54166666666666696</v>
      </c>
      <c r="G7793" s="25">
        <v>13</v>
      </c>
      <c r="H7793" s="19" t="str">
        <f t="shared" si="138"/>
        <v>Hazelwood Bridge Toward Va Beach Summer Wednesday 13</v>
      </c>
      <c r="I7793" s="14">
        <f>+Hazelwood!O20</f>
        <v>490.41666794517488</v>
      </c>
    </row>
    <row r="7794" spans="1:9" x14ac:dyDescent="0.25">
      <c r="A7794" t="s">
        <v>52</v>
      </c>
      <c r="B7794" t="s">
        <v>59</v>
      </c>
      <c r="C7794" t="s">
        <v>81</v>
      </c>
      <c r="D7794" t="s">
        <v>11</v>
      </c>
      <c r="E7794" t="s">
        <v>3</v>
      </c>
      <c r="F7794" s="19">
        <v>0.58333333333333304</v>
      </c>
      <c r="G7794" s="25">
        <v>14</v>
      </c>
      <c r="H7794" s="19" t="str">
        <f t="shared" si="138"/>
        <v>Hazelwood Bridge Toward Va Beach Summer Wednesday 14</v>
      </c>
      <c r="I7794" s="11">
        <f>+Hazelwood!O21</f>
        <v>490.85922076052208</v>
      </c>
    </row>
    <row r="7795" spans="1:9" x14ac:dyDescent="0.25">
      <c r="A7795" t="s">
        <v>52</v>
      </c>
      <c r="B7795" t="s">
        <v>59</v>
      </c>
      <c r="C7795" t="s">
        <v>81</v>
      </c>
      <c r="D7795" t="s">
        <v>11</v>
      </c>
      <c r="E7795" t="s">
        <v>3</v>
      </c>
      <c r="F7795" s="19">
        <v>0.625</v>
      </c>
      <c r="G7795" s="25">
        <v>15</v>
      </c>
      <c r="H7795" s="19" t="str">
        <f t="shared" si="138"/>
        <v>Hazelwood Bridge Toward Va Beach Summer Wednesday 15</v>
      </c>
      <c r="I7795" s="14">
        <f>+Hazelwood!O22</f>
        <v>597.61245254424966</v>
      </c>
    </row>
    <row r="7796" spans="1:9" x14ac:dyDescent="0.25">
      <c r="A7796" t="s">
        <v>52</v>
      </c>
      <c r="B7796" t="s">
        <v>59</v>
      </c>
      <c r="C7796" t="s">
        <v>81</v>
      </c>
      <c r="D7796" t="s">
        <v>11</v>
      </c>
      <c r="E7796" t="s">
        <v>3</v>
      </c>
      <c r="F7796" s="19">
        <v>0.66666666666666696</v>
      </c>
      <c r="G7796" s="25">
        <v>16</v>
      </c>
      <c r="H7796" s="19" t="str">
        <f t="shared" si="138"/>
        <v>Hazelwood Bridge Toward Va Beach Summer Wednesday 16</v>
      </c>
      <c r="I7796" s="11">
        <f>+Hazelwood!O23</f>
        <v>660.84879368717657</v>
      </c>
    </row>
    <row r="7797" spans="1:9" x14ac:dyDescent="0.25">
      <c r="A7797" t="s">
        <v>52</v>
      </c>
      <c r="B7797" t="s">
        <v>59</v>
      </c>
      <c r="C7797" t="s">
        <v>81</v>
      </c>
      <c r="D7797" t="s">
        <v>11</v>
      </c>
      <c r="E7797" t="s">
        <v>3</v>
      </c>
      <c r="F7797" s="19">
        <v>0.70833333333333304</v>
      </c>
      <c r="G7797" s="25">
        <v>17</v>
      </c>
      <c r="H7797" s="19" t="str">
        <f t="shared" ref="H7797:H7860" si="139">+CONCATENATE(A7797," ",C7797," ",D7797," ",E7797," ",G7797)</f>
        <v>Hazelwood Bridge Toward Va Beach Summer Wednesday 17</v>
      </c>
      <c r="I7797" s="14">
        <f>+Hazelwood!O24</f>
        <v>659.66346142522559</v>
      </c>
    </row>
    <row r="7798" spans="1:9" x14ac:dyDescent="0.25">
      <c r="A7798" t="s">
        <v>52</v>
      </c>
      <c r="B7798" t="s">
        <v>59</v>
      </c>
      <c r="C7798" t="s">
        <v>81</v>
      </c>
      <c r="D7798" t="s">
        <v>11</v>
      </c>
      <c r="E7798" t="s">
        <v>3</v>
      </c>
      <c r="F7798" s="19">
        <v>0.75</v>
      </c>
      <c r="G7798" s="25">
        <v>18</v>
      </c>
      <c r="H7798" s="19" t="str">
        <f t="shared" si="139"/>
        <v>Hazelwood Bridge Toward Va Beach Summer Wednesday 18</v>
      </c>
      <c r="I7798" s="11">
        <f>+Hazelwood!O25</f>
        <v>517.60987367470739</v>
      </c>
    </row>
    <row r="7799" spans="1:9" x14ac:dyDescent="0.25">
      <c r="A7799" t="s">
        <v>52</v>
      </c>
      <c r="B7799" t="s">
        <v>59</v>
      </c>
      <c r="C7799" t="s">
        <v>81</v>
      </c>
      <c r="D7799" t="s">
        <v>11</v>
      </c>
      <c r="E7799" t="s">
        <v>3</v>
      </c>
      <c r="F7799" s="19">
        <v>0.79166666666666696</v>
      </c>
      <c r="G7799" s="25">
        <v>19</v>
      </c>
      <c r="H7799" s="19" t="str">
        <f t="shared" si="139"/>
        <v>Hazelwood Bridge Toward Va Beach Summer Wednesday 19</v>
      </c>
      <c r="I7799" s="14">
        <f>+Hazelwood!O26</f>
        <v>262.96499248284459</v>
      </c>
    </row>
    <row r="7800" spans="1:9" x14ac:dyDescent="0.25">
      <c r="A7800" t="s">
        <v>52</v>
      </c>
      <c r="B7800" t="s">
        <v>59</v>
      </c>
      <c r="C7800" t="s">
        <v>81</v>
      </c>
      <c r="D7800" t="s">
        <v>11</v>
      </c>
      <c r="E7800" t="s">
        <v>3</v>
      </c>
      <c r="F7800" s="19">
        <v>0.83333333333333304</v>
      </c>
      <c r="G7800" s="25">
        <v>20</v>
      </c>
      <c r="H7800" s="19" t="str">
        <f t="shared" si="139"/>
        <v>Hazelwood Bridge Toward Va Beach Summer Wednesday 20</v>
      </c>
      <c r="I7800" s="11">
        <f>+Hazelwood!O27</f>
        <v>230.41931795250147</v>
      </c>
    </row>
    <row r="7801" spans="1:9" x14ac:dyDescent="0.25">
      <c r="A7801" t="s">
        <v>52</v>
      </c>
      <c r="B7801" t="s">
        <v>59</v>
      </c>
      <c r="C7801" t="s">
        <v>81</v>
      </c>
      <c r="D7801" t="s">
        <v>11</v>
      </c>
      <c r="E7801" t="s">
        <v>3</v>
      </c>
      <c r="F7801" s="19">
        <v>0.875</v>
      </c>
      <c r="G7801" s="25">
        <v>21</v>
      </c>
      <c r="H7801" s="19" t="str">
        <f t="shared" si="139"/>
        <v>Hazelwood Bridge Toward Va Beach Summer Wednesday 21</v>
      </c>
      <c r="I7801" s="14">
        <f>+Hazelwood!O28</f>
        <v>184.21131115830451</v>
      </c>
    </row>
    <row r="7802" spans="1:9" x14ac:dyDescent="0.25">
      <c r="A7802" t="s">
        <v>52</v>
      </c>
      <c r="B7802" t="s">
        <v>59</v>
      </c>
      <c r="C7802" t="s">
        <v>81</v>
      </c>
      <c r="D7802" t="s">
        <v>11</v>
      </c>
      <c r="E7802" t="s">
        <v>3</v>
      </c>
      <c r="F7802" s="19">
        <v>0.91666666666666696</v>
      </c>
      <c r="G7802" s="25">
        <v>22</v>
      </c>
      <c r="H7802" s="19" t="str">
        <f t="shared" si="139"/>
        <v>Hazelwood Bridge Toward Va Beach Summer Wednesday 22</v>
      </c>
      <c r="I7802" s="11">
        <f>+Hazelwood!O29</f>
        <v>101.86443609085615</v>
      </c>
    </row>
    <row r="7803" spans="1:9" ht="15.75" thickBot="1" x14ac:dyDescent="0.3">
      <c r="A7803" t="s">
        <v>52</v>
      </c>
      <c r="B7803" t="s">
        <v>59</v>
      </c>
      <c r="C7803" t="s">
        <v>81</v>
      </c>
      <c r="D7803" t="s">
        <v>11</v>
      </c>
      <c r="E7803" t="s">
        <v>3</v>
      </c>
      <c r="F7803" s="19">
        <v>0.95833333333333304</v>
      </c>
      <c r="G7803" s="25">
        <v>23</v>
      </c>
      <c r="H7803" s="19" t="str">
        <f t="shared" si="139"/>
        <v>Hazelwood Bridge Toward Va Beach Summer Wednesday 23</v>
      </c>
      <c r="I7803" s="16">
        <f>+Hazelwood!O30</f>
        <v>52.355240126340519</v>
      </c>
    </row>
    <row r="7804" spans="1:9" x14ac:dyDescent="0.25">
      <c r="A7804" t="s">
        <v>52</v>
      </c>
      <c r="B7804" t="s">
        <v>59</v>
      </c>
      <c r="C7804" t="s">
        <v>81</v>
      </c>
      <c r="D7804" t="s">
        <v>11</v>
      </c>
      <c r="E7804" t="s">
        <v>4</v>
      </c>
      <c r="F7804" s="19">
        <v>0</v>
      </c>
      <c r="G7804" s="25">
        <v>0</v>
      </c>
      <c r="H7804" s="19" t="str">
        <f t="shared" si="139"/>
        <v>Hazelwood Bridge Toward Va Beach Summer Thursday 0</v>
      </c>
      <c r="I7804" s="11">
        <f>+Hazelwood!P7</f>
        <v>35.545546716141118</v>
      </c>
    </row>
    <row r="7805" spans="1:9" x14ac:dyDescent="0.25">
      <c r="A7805" t="s">
        <v>52</v>
      </c>
      <c r="B7805" t="s">
        <v>59</v>
      </c>
      <c r="C7805" t="s">
        <v>81</v>
      </c>
      <c r="D7805" t="s">
        <v>11</v>
      </c>
      <c r="E7805" t="s">
        <v>4</v>
      </c>
      <c r="F7805" s="19">
        <v>4.1666666666666664E-2</v>
      </c>
      <c r="G7805" s="25">
        <v>1</v>
      </c>
      <c r="H7805" s="19" t="str">
        <f t="shared" si="139"/>
        <v>Hazelwood Bridge Toward Va Beach Summer Thursday 1</v>
      </c>
      <c r="I7805" s="14">
        <f>+Hazelwood!P8</f>
        <v>39.352746158089253</v>
      </c>
    </row>
    <row r="7806" spans="1:9" x14ac:dyDescent="0.25">
      <c r="A7806" t="s">
        <v>52</v>
      </c>
      <c r="B7806" t="s">
        <v>59</v>
      </c>
      <c r="C7806" t="s">
        <v>81</v>
      </c>
      <c r="D7806" t="s">
        <v>11</v>
      </c>
      <c r="E7806" t="s">
        <v>4</v>
      </c>
      <c r="F7806" s="19">
        <v>8.3333333333333329E-2</v>
      </c>
      <c r="G7806" s="25">
        <v>2</v>
      </c>
      <c r="H7806" s="19" t="str">
        <f t="shared" si="139"/>
        <v>Hazelwood Bridge Toward Va Beach Summer Thursday 2</v>
      </c>
      <c r="I7806" s="11">
        <f>+Hazelwood!P9</f>
        <v>31.736901666496475</v>
      </c>
    </row>
    <row r="7807" spans="1:9" x14ac:dyDescent="0.25">
      <c r="A7807" t="s">
        <v>52</v>
      </c>
      <c r="B7807" t="s">
        <v>59</v>
      </c>
      <c r="C7807" t="s">
        <v>81</v>
      </c>
      <c r="D7807" t="s">
        <v>11</v>
      </c>
      <c r="E7807" t="s">
        <v>4</v>
      </c>
      <c r="F7807" s="19">
        <v>0.125</v>
      </c>
      <c r="G7807" s="25">
        <v>3</v>
      </c>
      <c r="H7807" s="19" t="str">
        <f t="shared" si="139"/>
        <v>Hazelwood Bridge Toward Va Beach Summer Thursday 3</v>
      </c>
      <c r="I7807" s="14">
        <f>+Hazelwood!P10</f>
        <v>35.212967076973435</v>
      </c>
    </row>
    <row r="7808" spans="1:9" x14ac:dyDescent="0.25">
      <c r="A7808" t="s">
        <v>52</v>
      </c>
      <c r="B7808" t="s">
        <v>59</v>
      </c>
      <c r="C7808" t="s">
        <v>81</v>
      </c>
      <c r="D7808" t="s">
        <v>11</v>
      </c>
      <c r="E7808" t="s">
        <v>4</v>
      </c>
      <c r="F7808" s="19">
        <v>0.16666666666666699</v>
      </c>
      <c r="G7808" s="25">
        <v>4</v>
      </c>
      <c r="H7808" s="19" t="str">
        <f t="shared" si="139"/>
        <v>Hazelwood Bridge Toward Va Beach Summer Thursday 4</v>
      </c>
      <c r="I7808" s="11">
        <f>+Hazelwood!P11</f>
        <v>90.450612323432793</v>
      </c>
    </row>
    <row r="7809" spans="1:9" x14ac:dyDescent="0.25">
      <c r="A7809" t="s">
        <v>52</v>
      </c>
      <c r="B7809" t="s">
        <v>59</v>
      </c>
      <c r="C7809" t="s">
        <v>81</v>
      </c>
      <c r="D7809" t="s">
        <v>11</v>
      </c>
      <c r="E7809" t="s">
        <v>4</v>
      </c>
      <c r="F7809" s="19">
        <v>0.20833333333333301</v>
      </c>
      <c r="G7809" s="25">
        <v>5</v>
      </c>
      <c r="H7809" s="19" t="str">
        <f t="shared" si="139"/>
        <v>Hazelwood Bridge Toward Va Beach Summer Thursday 5</v>
      </c>
      <c r="I7809" s="14">
        <f>+Hazelwood!P12</f>
        <v>292.23943561796693</v>
      </c>
    </row>
    <row r="7810" spans="1:9" x14ac:dyDescent="0.25">
      <c r="A7810" t="s">
        <v>52</v>
      </c>
      <c r="B7810" t="s">
        <v>59</v>
      </c>
      <c r="C7810" t="s">
        <v>81</v>
      </c>
      <c r="D7810" t="s">
        <v>11</v>
      </c>
      <c r="E7810" t="s">
        <v>4</v>
      </c>
      <c r="F7810" s="19">
        <v>0.25</v>
      </c>
      <c r="G7810" s="25">
        <v>6</v>
      </c>
      <c r="H7810" s="19" t="str">
        <f t="shared" si="139"/>
        <v>Hazelwood Bridge Toward Va Beach Summer Thursday 6</v>
      </c>
      <c r="I7810" s="11">
        <f>+Hazelwood!P13</f>
        <v>623.78147031007234</v>
      </c>
    </row>
    <row r="7811" spans="1:9" x14ac:dyDescent="0.25">
      <c r="A7811" t="s">
        <v>52</v>
      </c>
      <c r="B7811" t="s">
        <v>59</v>
      </c>
      <c r="C7811" t="s">
        <v>81</v>
      </c>
      <c r="D7811" t="s">
        <v>11</v>
      </c>
      <c r="E7811" t="s">
        <v>4</v>
      </c>
      <c r="F7811" s="19">
        <v>0.29166666666666702</v>
      </c>
      <c r="G7811" s="25">
        <v>7</v>
      </c>
      <c r="H7811" s="19" t="str">
        <f t="shared" si="139"/>
        <v>Hazelwood Bridge Toward Va Beach Summer Thursday 7</v>
      </c>
      <c r="I7811" s="14">
        <f>+Hazelwood!P14</f>
        <v>754.91096872261835</v>
      </c>
    </row>
    <row r="7812" spans="1:9" x14ac:dyDescent="0.25">
      <c r="A7812" t="s">
        <v>52</v>
      </c>
      <c r="B7812" t="s">
        <v>59</v>
      </c>
      <c r="C7812" t="s">
        <v>81</v>
      </c>
      <c r="D7812" t="s">
        <v>11</v>
      </c>
      <c r="E7812" t="s">
        <v>4</v>
      </c>
      <c r="F7812" s="19">
        <v>0.33333333333333298</v>
      </c>
      <c r="G7812" s="25">
        <v>8</v>
      </c>
      <c r="H7812" s="19" t="str">
        <f t="shared" si="139"/>
        <v>Hazelwood Bridge Toward Va Beach Summer Thursday 8</v>
      </c>
      <c r="I7812" s="11">
        <f>+Hazelwood!P15</f>
        <v>588.84670372230414</v>
      </c>
    </row>
    <row r="7813" spans="1:9" x14ac:dyDescent="0.25">
      <c r="A7813" t="s">
        <v>52</v>
      </c>
      <c r="B7813" t="s">
        <v>59</v>
      </c>
      <c r="C7813" t="s">
        <v>81</v>
      </c>
      <c r="D7813" t="s">
        <v>11</v>
      </c>
      <c r="E7813" t="s">
        <v>4</v>
      </c>
      <c r="F7813" s="19">
        <v>0.375</v>
      </c>
      <c r="G7813" s="25">
        <v>9</v>
      </c>
      <c r="H7813" s="19" t="str">
        <f t="shared" si="139"/>
        <v>Hazelwood Bridge Toward Va Beach Summer Thursday 9</v>
      </c>
      <c r="I7813" s="14">
        <f>+Hazelwood!P16</f>
        <v>513.4393622198744</v>
      </c>
    </row>
    <row r="7814" spans="1:9" x14ac:dyDescent="0.25">
      <c r="A7814" t="s">
        <v>52</v>
      </c>
      <c r="B7814" t="s">
        <v>59</v>
      </c>
      <c r="C7814" t="s">
        <v>81</v>
      </c>
      <c r="D7814" t="s">
        <v>11</v>
      </c>
      <c r="E7814" t="s">
        <v>4</v>
      </c>
      <c r="F7814" s="19">
        <v>0.41666666666666702</v>
      </c>
      <c r="G7814" s="25">
        <v>10</v>
      </c>
      <c r="H7814" s="19" t="str">
        <f t="shared" si="139"/>
        <v>Hazelwood Bridge Toward Va Beach Summer Thursday 10</v>
      </c>
      <c r="I7814" s="11">
        <f>+Hazelwood!P17</f>
        <v>474.33481593219636</v>
      </c>
    </row>
    <row r="7815" spans="1:9" x14ac:dyDescent="0.25">
      <c r="A7815" t="s">
        <v>52</v>
      </c>
      <c r="B7815" t="s">
        <v>59</v>
      </c>
      <c r="C7815" t="s">
        <v>81</v>
      </c>
      <c r="D7815" t="s">
        <v>11</v>
      </c>
      <c r="E7815" t="s">
        <v>4</v>
      </c>
      <c r="F7815" s="19">
        <v>0.45833333333333298</v>
      </c>
      <c r="G7815" s="25">
        <v>11</v>
      </c>
      <c r="H7815" s="19" t="str">
        <f t="shared" si="139"/>
        <v>Hazelwood Bridge Toward Va Beach Summer Thursday 11</v>
      </c>
      <c r="I7815" s="14">
        <f>+Hazelwood!P18</f>
        <v>452.53618665717977</v>
      </c>
    </row>
    <row r="7816" spans="1:9" x14ac:dyDescent="0.25">
      <c r="A7816" t="s">
        <v>52</v>
      </c>
      <c r="B7816" t="s">
        <v>59</v>
      </c>
      <c r="C7816" t="s">
        <v>81</v>
      </c>
      <c r="D7816" t="s">
        <v>11</v>
      </c>
      <c r="E7816" t="s">
        <v>4</v>
      </c>
      <c r="F7816" s="19">
        <v>0.5</v>
      </c>
      <c r="G7816" s="25">
        <v>12</v>
      </c>
      <c r="H7816" s="19" t="str">
        <f t="shared" si="139"/>
        <v>Hazelwood Bridge Toward Va Beach Summer Thursday 12</v>
      </c>
      <c r="I7816" s="11">
        <f>+Hazelwood!P19</f>
        <v>464.92716784545388</v>
      </c>
    </row>
    <row r="7817" spans="1:9" x14ac:dyDescent="0.25">
      <c r="A7817" t="s">
        <v>52</v>
      </c>
      <c r="B7817" t="s">
        <v>59</v>
      </c>
      <c r="C7817" t="s">
        <v>81</v>
      </c>
      <c r="D7817" t="s">
        <v>11</v>
      </c>
      <c r="E7817" t="s">
        <v>4</v>
      </c>
      <c r="F7817" s="19">
        <v>0.54166666666666696</v>
      </c>
      <c r="G7817" s="25">
        <v>13</v>
      </c>
      <c r="H7817" s="19" t="str">
        <f t="shared" si="139"/>
        <v>Hazelwood Bridge Toward Va Beach Summer Thursday 13</v>
      </c>
      <c r="I7817" s="14">
        <f>+Hazelwood!P20</f>
        <v>490.28623689333909</v>
      </c>
    </row>
    <row r="7818" spans="1:9" x14ac:dyDescent="0.25">
      <c r="A7818" t="s">
        <v>52</v>
      </c>
      <c r="B7818" t="s">
        <v>59</v>
      </c>
      <c r="C7818" t="s">
        <v>81</v>
      </c>
      <c r="D7818" t="s">
        <v>11</v>
      </c>
      <c r="E7818" t="s">
        <v>4</v>
      </c>
      <c r="F7818" s="19">
        <v>0.58333333333333304</v>
      </c>
      <c r="G7818" s="25">
        <v>14</v>
      </c>
      <c r="H7818" s="19" t="str">
        <f t="shared" si="139"/>
        <v>Hazelwood Bridge Toward Va Beach Summer Thursday 14</v>
      </c>
      <c r="I7818" s="11">
        <f>+Hazelwood!P21</f>
        <v>485.61901434583569</v>
      </c>
    </row>
    <row r="7819" spans="1:9" x14ac:dyDescent="0.25">
      <c r="A7819" t="s">
        <v>52</v>
      </c>
      <c r="B7819" t="s">
        <v>59</v>
      </c>
      <c r="C7819" t="s">
        <v>81</v>
      </c>
      <c r="D7819" t="s">
        <v>11</v>
      </c>
      <c r="E7819" t="s">
        <v>4</v>
      </c>
      <c r="F7819" s="19">
        <v>0.625</v>
      </c>
      <c r="G7819" s="25">
        <v>15</v>
      </c>
      <c r="H7819" s="19" t="str">
        <f t="shared" si="139"/>
        <v>Hazelwood Bridge Toward Va Beach Summer Thursday 15</v>
      </c>
      <c r="I7819" s="14">
        <f>+Hazelwood!P22</f>
        <v>572.08453083136328</v>
      </c>
    </row>
    <row r="7820" spans="1:9" x14ac:dyDescent="0.25">
      <c r="A7820" t="s">
        <v>52</v>
      </c>
      <c r="B7820" t="s">
        <v>59</v>
      </c>
      <c r="C7820" t="s">
        <v>81</v>
      </c>
      <c r="D7820" t="s">
        <v>11</v>
      </c>
      <c r="E7820" t="s">
        <v>4</v>
      </c>
      <c r="F7820" s="19">
        <v>0.66666666666666696</v>
      </c>
      <c r="G7820" s="25">
        <v>16</v>
      </c>
      <c r="H7820" s="19" t="str">
        <f t="shared" si="139"/>
        <v>Hazelwood Bridge Toward Va Beach Summer Thursday 16</v>
      </c>
      <c r="I7820" s="11">
        <f>+Hazelwood!P23</f>
        <v>644.89929509914384</v>
      </c>
    </row>
    <row r="7821" spans="1:9" x14ac:dyDescent="0.25">
      <c r="A7821" t="s">
        <v>52</v>
      </c>
      <c r="B7821" t="s">
        <v>59</v>
      </c>
      <c r="C7821" t="s">
        <v>81</v>
      </c>
      <c r="D7821" t="s">
        <v>11</v>
      </c>
      <c r="E7821" t="s">
        <v>4</v>
      </c>
      <c r="F7821" s="19">
        <v>0.70833333333333304</v>
      </c>
      <c r="G7821" s="25">
        <v>17</v>
      </c>
      <c r="H7821" s="19" t="str">
        <f t="shared" si="139"/>
        <v>Hazelwood Bridge Toward Va Beach Summer Thursday 17</v>
      </c>
      <c r="I7821" s="14">
        <f>+Hazelwood!P24</f>
        <v>726.24812417219141</v>
      </c>
    </row>
    <row r="7822" spans="1:9" x14ac:dyDescent="0.25">
      <c r="A7822" t="s">
        <v>52</v>
      </c>
      <c r="B7822" t="s">
        <v>59</v>
      </c>
      <c r="C7822" t="s">
        <v>81</v>
      </c>
      <c r="D7822" t="s">
        <v>11</v>
      </c>
      <c r="E7822" t="s">
        <v>4</v>
      </c>
      <c r="F7822" s="19">
        <v>0.75</v>
      </c>
      <c r="G7822" s="25">
        <v>18</v>
      </c>
      <c r="H7822" s="19" t="str">
        <f t="shared" si="139"/>
        <v>Hazelwood Bridge Toward Va Beach Summer Thursday 18</v>
      </c>
      <c r="I7822" s="11">
        <f>+Hazelwood!P25</f>
        <v>555.55659799724469</v>
      </c>
    </row>
    <row r="7823" spans="1:9" x14ac:dyDescent="0.25">
      <c r="A7823" t="s">
        <v>52</v>
      </c>
      <c r="B7823" t="s">
        <v>59</v>
      </c>
      <c r="C7823" t="s">
        <v>81</v>
      </c>
      <c r="D7823" t="s">
        <v>11</v>
      </c>
      <c r="E7823" t="s">
        <v>4</v>
      </c>
      <c r="F7823" s="19">
        <v>0.79166666666666696</v>
      </c>
      <c r="G7823" s="25">
        <v>19</v>
      </c>
      <c r="H7823" s="19" t="str">
        <f t="shared" si="139"/>
        <v>Hazelwood Bridge Toward Va Beach Summer Thursday 19</v>
      </c>
      <c r="I7823" s="14">
        <f>+Hazelwood!P26</f>
        <v>306.66316472218608</v>
      </c>
    </row>
    <row r="7824" spans="1:9" x14ac:dyDescent="0.25">
      <c r="A7824" t="s">
        <v>52</v>
      </c>
      <c r="B7824" t="s">
        <v>59</v>
      </c>
      <c r="C7824" t="s">
        <v>81</v>
      </c>
      <c r="D7824" t="s">
        <v>11</v>
      </c>
      <c r="E7824" t="s">
        <v>4</v>
      </c>
      <c r="F7824" s="19">
        <v>0.83333333333333304</v>
      </c>
      <c r="G7824" s="25">
        <v>20</v>
      </c>
      <c r="H7824" s="19" t="str">
        <f t="shared" si="139"/>
        <v>Hazelwood Bridge Toward Va Beach Summer Thursday 20</v>
      </c>
      <c r="I7824" s="11">
        <f>+Hazelwood!P27</f>
        <v>223.45699558022386</v>
      </c>
    </row>
    <row r="7825" spans="1:9" x14ac:dyDescent="0.25">
      <c r="A7825" t="s">
        <v>52</v>
      </c>
      <c r="B7825" t="s">
        <v>59</v>
      </c>
      <c r="C7825" t="s">
        <v>81</v>
      </c>
      <c r="D7825" t="s">
        <v>11</v>
      </c>
      <c r="E7825" t="s">
        <v>4</v>
      </c>
      <c r="F7825" s="19">
        <v>0.875</v>
      </c>
      <c r="G7825" s="25">
        <v>21</v>
      </c>
      <c r="H7825" s="19" t="str">
        <f t="shared" si="139"/>
        <v>Hazelwood Bridge Toward Va Beach Summer Thursday 21</v>
      </c>
      <c r="I7825" s="14">
        <f>+Hazelwood!P28</f>
        <v>168.41852921881673</v>
      </c>
    </row>
    <row r="7826" spans="1:9" x14ac:dyDescent="0.25">
      <c r="A7826" t="s">
        <v>52</v>
      </c>
      <c r="B7826" t="s">
        <v>59</v>
      </c>
      <c r="C7826" t="s">
        <v>81</v>
      </c>
      <c r="D7826" t="s">
        <v>11</v>
      </c>
      <c r="E7826" t="s">
        <v>4</v>
      </c>
      <c r="F7826" s="19">
        <v>0.91666666666666696</v>
      </c>
      <c r="G7826" s="25">
        <v>22</v>
      </c>
      <c r="H7826" s="19" t="str">
        <f t="shared" si="139"/>
        <v>Hazelwood Bridge Toward Va Beach Summer Thursday 22</v>
      </c>
      <c r="I7826" s="11">
        <f>+Hazelwood!P29</f>
        <v>95.572093494547886</v>
      </c>
    </row>
    <row r="7827" spans="1:9" ht="15.75" thickBot="1" x14ac:dyDescent="0.3">
      <c r="A7827" t="s">
        <v>52</v>
      </c>
      <c r="B7827" t="s">
        <v>59</v>
      </c>
      <c r="C7827" t="s">
        <v>81</v>
      </c>
      <c r="D7827" t="s">
        <v>11</v>
      </c>
      <c r="E7827" t="s">
        <v>4</v>
      </c>
      <c r="F7827" s="19">
        <v>0.95833333333333304</v>
      </c>
      <c r="G7827" s="25">
        <v>23</v>
      </c>
      <c r="H7827" s="19" t="str">
        <f t="shared" si="139"/>
        <v>Hazelwood Bridge Toward Va Beach Summer Thursday 23</v>
      </c>
      <c r="I7827" s="16">
        <f>+Hazelwood!P30</f>
        <v>56.603778750818954</v>
      </c>
    </row>
    <row r="7828" spans="1:9" x14ac:dyDescent="0.25">
      <c r="A7828" t="s">
        <v>52</v>
      </c>
      <c r="B7828" t="s">
        <v>59</v>
      </c>
      <c r="C7828" t="s">
        <v>81</v>
      </c>
      <c r="D7828" t="s">
        <v>11</v>
      </c>
      <c r="E7828" t="s">
        <v>5</v>
      </c>
      <c r="F7828" s="19">
        <v>0</v>
      </c>
      <c r="G7828" s="25">
        <v>0</v>
      </c>
      <c r="H7828" s="19" t="str">
        <f t="shared" si="139"/>
        <v>Hazelwood Bridge Toward Va Beach Summer Friday 0</v>
      </c>
      <c r="I7828" s="11">
        <f>+Hazelwood!Q7</f>
        <v>38.173723003307749</v>
      </c>
    </row>
    <row r="7829" spans="1:9" x14ac:dyDescent="0.25">
      <c r="A7829" t="s">
        <v>52</v>
      </c>
      <c r="B7829" t="s">
        <v>59</v>
      </c>
      <c r="C7829" t="s">
        <v>81</v>
      </c>
      <c r="D7829" t="s">
        <v>11</v>
      </c>
      <c r="E7829" t="s">
        <v>5</v>
      </c>
      <c r="F7829" s="19">
        <v>4.1666666666666664E-2</v>
      </c>
      <c r="G7829" s="25">
        <v>1</v>
      </c>
      <c r="H7829" s="19" t="str">
        <f t="shared" si="139"/>
        <v>Hazelwood Bridge Toward Va Beach Summer Friday 1</v>
      </c>
      <c r="I7829" s="14">
        <f>+Hazelwood!Q8</f>
        <v>36.553154627323643</v>
      </c>
    </row>
    <row r="7830" spans="1:9" x14ac:dyDescent="0.25">
      <c r="A7830" t="s">
        <v>52</v>
      </c>
      <c r="B7830" t="s">
        <v>59</v>
      </c>
      <c r="C7830" t="s">
        <v>81</v>
      </c>
      <c r="D7830" t="s">
        <v>11</v>
      </c>
      <c r="E7830" t="s">
        <v>5</v>
      </c>
      <c r="F7830" s="19">
        <v>8.3333333333333329E-2</v>
      </c>
      <c r="G7830" s="25">
        <v>2</v>
      </c>
      <c r="H7830" s="19" t="str">
        <f t="shared" si="139"/>
        <v>Hazelwood Bridge Toward Va Beach Summer Friday 2</v>
      </c>
      <c r="I7830" s="11">
        <f>+Hazelwood!Q9</f>
        <v>39.295897944961602</v>
      </c>
    </row>
    <row r="7831" spans="1:9" x14ac:dyDescent="0.25">
      <c r="A7831" t="s">
        <v>52</v>
      </c>
      <c r="B7831" t="s">
        <v>59</v>
      </c>
      <c r="C7831" t="s">
        <v>81</v>
      </c>
      <c r="D7831" t="s">
        <v>11</v>
      </c>
      <c r="E7831" t="s">
        <v>5</v>
      </c>
      <c r="F7831" s="19">
        <v>0.125</v>
      </c>
      <c r="G7831" s="25">
        <v>3</v>
      </c>
      <c r="H7831" s="19" t="str">
        <f t="shared" si="139"/>
        <v>Hazelwood Bridge Toward Va Beach Summer Friday 3</v>
      </c>
      <c r="I7831" s="14">
        <f>+Hazelwood!Q10</f>
        <v>34.981073231759119</v>
      </c>
    </row>
    <row r="7832" spans="1:9" x14ac:dyDescent="0.25">
      <c r="A7832" t="s">
        <v>52</v>
      </c>
      <c r="B7832" t="s">
        <v>59</v>
      </c>
      <c r="C7832" t="s">
        <v>81</v>
      </c>
      <c r="D7832" t="s">
        <v>11</v>
      </c>
      <c r="E7832" t="s">
        <v>5</v>
      </c>
      <c r="F7832" s="19">
        <v>0.16666666666666699</v>
      </c>
      <c r="G7832" s="25">
        <v>4</v>
      </c>
      <c r="H7832" s="19" t="str">
        <f t="shared" si="139"/>
        <v>Hazelwood Bridge Toward Va Beach Summer Friday 4</v>
      </c>
      <c r="I7832" s="11">
        <f>+Hazelwood!Q11</f>
        <v>97.793857784679233</v>
      </c>
    </row>
    <row r="7833" spans="1:9" x14ac:dyDescent="0.25">
      <c r="A7833" t="s">
        <v>52</v>
      </c>
      <c r="B7833" t="s">
        <v>59</v>
      </c>
      <c r="C7833" t="s">
        <v>81</v>
      </c>
      <c r="D7833" t="s">
        <v>11</v>
      </c>
      <c r="E7833" t="s">
        <v>5</v>
      </c>
      <c r="F7833" s="19">
        <v>0.20833333333333301</v>
      </c>
      <c r="G7833" s="25">
        <v>5</v>
      </c>
      <c r="H7833" s="19" t="str">
        <f t="shared" si="139"/>
        <v>Hazelwood Bridge Toward Va Beach Summer Friday 5</v>
      </c>
      <c r="I7833" s="14">
        <f>+Hazelwood!Q12</f>
        <v>318.51784475802742</v>
      </c>
    </row>
    <row r="7834" spans="1:9" x14ac:dyDescent="0.25">
      <c r="A7834" t="s">
        <v>52</v>
      </c>
      <c r="B7834" t="s">
        <v>59</v>
      </c>
      <c r="C7834" t="s">
        <v>81</v>
      </c>
      <c r="D7834" t="s">
        <v>11</v>
      </c>
      <c r="E7834" t="s">
        <v>5</v>
      </c>
      <c r="F7834" s="19">
        <v>0.25</v>
      </c>
      <c r="G7834" s="25">
        <v>6</v>
      </c>
      <c r="H7834" s="19" t="str">
        <f t="shared" si="139"/>
        <v>Hazelwood Bridge Toward Va Beach Summer Friday 6</v>
      </c>
      <c r="I7834" s="11">
        <f>+Hazelwood!Q13</f>
        <v>658.18728406967284</v>
      </c>
    </row>
    <row r="7835" spans="1:9" x14ac:dyDescent="0.25">
      <c r="A7835" t="s">
        <v>52</v>
      </c>
      <c r="B7835" t="s">
        <v>59</v>
      </c>
      <c r="C7835" t="s">
        <v>81</v>
      </c>
      <c r="D7835" t="s">
        <v>11</v>
      </c>
      <c r="E7835" t="s">
        <v>5</v>
      </c>
      <c r="F7835" s="19">
        <v>0.29166666666666702</v>
      </c>
      <c r="G7835" s="25">
        <v>7</v>
      </c>
      <c r="H7835" s="19" t="str">
        <f t="shared" si="139"/>
        <v>Hazelwood Bridge Toward Va Beach Summer Friday 7</v>
      </c>
      <c r="I7835" s="14">
        <f>+Hazelwood!Q14</f>
        <v>801.19962183101995</v>
      </c>
    </row>
    <row r="7836" spans="1:9" x14ac:dyDescent="0.25">
      <c r="A7836" t="s">
        <v>52</v>
      </c>
      <c r="B7836" t="s">
        <v>59</v>
      </c>
      <c r="C7836" t="s">
        <v>81</v>
      </c>
      <c r="D7836" t="s">
        <v>11</v>
      </c>
      <c r="E7836" t="s">
        <v>5</v>
      </c>
      <c r="F7836" s="19">
        <v>0.33333333333333298</v>
      </c>
      <c r="G7836" s="25">
        <v>8</v>
      </c>
      <c r="H7836" s="19" t="str">
        <f t="shared" si="139"/>
        <v>Hazelwood Bridge Toward Va Beach Summer Friday 8</v>
      </c>
      <c r="I7836" s="11">
        <f>+Hazelwood!Q15</f>
        <v>628.61888018212801</v>
      </c>
    </row>
    <row r="7837" spans="1:9" x14ac:dyDescent="0.25">
      <c r="A7837" t="s">
        <v>52</v>
      </c>
      <c r="B7837" t="s">
        <v>59</v>
      </c>
      <c r="C7837" t="s">
        <v>81</v>
      </c>
      <c r="D7837" t="s">
        <v>11</v>
      </c>
      <c r="E7837" t="s">
        <v>5</v>
      </c>
      <c r="F7837" s="19">
        <v>0.375</v>
      </c>
      <c r="G7837" s="25">
        <v>9</v>
      </c>
      <c r="H7837" s="19" t="str">
        <f t="shared" si="139"/>
        <v>Hazelwood Bridge Toward Va Beach Summer Friday 9</v>
      </c>
      <c r="I7837" s="14">
        <f>+Hazelwood!Q16</f>
        <v>546.79944558116119</v>
      </c>
    </row>
    <row r="7838" spans="1:9" x14ac:dyDescent="0.25">
      <c r="A7838" t="s">
        <v>52</v>
      </c>
      <c r="B7838" t="s">
        <v>59</v>
      </c>
      <c r="C7838" t="s">
        <v>81</v>
      </c>
      <c r="D7838" t="s">
        <v>11</v>
      </c>
      <c r="E7838" t="s">
        <v>5</v>
      </c>
      <c r="F7838" s="19">
        <v>0.41666666666666702</v>
      </c>
      <c r="G7838" s="25">
        <v>10</v>
      </c>
      <c r="H7838" s="19" t="str">
        <f t="shared" si="139"/>
        <v>Hazelwood Bridge Toward Va Beach Summer Friday 10</v>
      </c>
      <c r="I7838" s="11">
        <f>+Hazelwood!Q17</f>
        <v>504.58021228682281</v>
      </c>
    </row>
    <row r="7839" spans="1:9" x14ac:dyDescent="0.25">
      <c r="A7839" t="s">
        <v>52</v>
      </c>
      <c r="B7839" t="s">
        <v>59</v>
      </c>
      <c r="C7839" t="s">
        <v>81</v>
      </c>
      <c r="D7839" t="s">
        <v>11</v>
      </c>
      <c r="E7839" t="s">
        <v>5</v>
      </c>
      <c r="F7839" s="19">
        <v>0.45833333333333298</v>
      </c>
      <c r="G7839" s="25">
        <v>11</v>
      </c>
      <c r="H7839" s="19" t="str">
        <f t="shared" si="139"/>
        <v>Hazelwood Bridge Toward Va Beach Summer Friday 11</v>
      </c>
      <c r="I7839" s="14">
        <f>+Hazelwood!Q18</f>
        <v>474.23739389797458</v>
      </c>
    </row>
    <row r="7840" spans="1:9" x14ac:dyDescent="0.25">
      <c r="A7840" t="s">
        <v>52</v>
      </c>
      <c r="B7840" t="s">
        <v>59</v>
      </c>
      <c r="C7840" t="s">
        <v>81</v>
      </c>
      <c r="D7840" t="s">
        <v>11</v>
      </c>
      <c r="E7840" t="s">
        <v>5</v>
      </c>
      <c r="F7840" s="19">
        <v>0.5</v>
      </c>
      <c r="G7840" s="25">
        <v>12</v>
      </c>
      <c r="H7840" s="19" t="str">
        <f t="shared" si="139"/>
        <v>Hazelwood Bridge Toward Va Beach Summer Friday 12</v>
      </c>
      <c r="I7840" s="11">
        <f>+Hazelwood!Q19</f>
        <v>506.646133627957</v>
      </c>
    </row>
    <row r="7841" spans="1:9" x14ac:dyDescent="0.25">
      <c r="A7841" t="s">
        <v>52</v>
      </c>
      <c r="B7841" t="s">
        <v>59</v>
      </c>
      <c r="C7841" t="s">
        <v>81</v>
      </c>
      <c r="D7841" t="s">
        <v>11</v>
      </c>
      <c r="E7841" t="s">
        <v>5</v>
      </c>
      <c r="F7841" s="19">
        <v>0.54166666666666696</v>
      </c>
      <c r="G7841" s="25">
        <v>13</v>
      </c>
      <c r="H7841" s="19" t="str">
        <f t="shared" si="139"/>
        <v>Hazelwood Bridge Toward Va Beach Summer Friday 13</v>
      </c>
      <c r="I7841" s="14">
        <f>+Hazelwood!Q20</f>
        <v>522.3691737411433</v>
      </c>
    </row>
    <row r="7842" spans="1:9" x14ac:dyDescent="0.25">
      <c r="A7842" t="s">
        <v>52</v>
      </c>
      <c r="B7842" t="s">
        <v>59</v>
      </c>
      <c r="C7842" t="s">
        <v>81</v>
      </c>
      <c r="D7842" t="s">
        <v>11</v>
      </c>
      <c r="E7842" t="s">
        <v>5</v>
      </c>
      <c r="F7842" s="19">
        <v>0.58333333333333304</v>
      </c>
      <c r="G7842" s="25">
        <v>14</v>
      </c>
      <c r="H7842" s="19" t="str">
        <f t="shared" si="139"/>
        <v>Hazelwood Bridge Toward Va Beach Summer Friday 14</v>
      </c>
      <c r="I7842" s="11">
        <f>+Hazelwood!Q21</f>
        <v>480.0747786719009</v>
      </c>
    </row>
    <row r="7843" spans="1:9" x14ac:dyDescent="0.25">
      <c r="A7843" t="s">
        <v>52</v>
      </c>
      <c r="B7843" t="s">
        <v>59</v>
      </c>
      <c r="C7843" t="s">
        <v>81</v>
      </c>
      <c r="D7843" t="s">
        <v>11</v>
      </c>
      <c r="E7843" t="s">
        <v>5</v>
      </c>
      <c r="F7843" s="19">
        <v>0.625</v>
      </c>
      <c r="G7843" s="25">
        <v>15</v>
      </c>
      <c r="H7843" s="19" t="str">
        <f t="shared" si="139"/>
        <v>Hazelwood Bridge Toward Va Beach Summer Friday 15</v>
      </c>
      <c r="I7843" s="14">
        <f>+Hazelwood!Q22</f>
        <v>598.87919684535939</v>
      </c>
    </row>
    <row r="7844" spans="1:9" x14ac:dyDescent="0.25">
      <c r="A7844" t="s">
        <v>52</v>
      </c>
      <c r="B7844" t="s">
        <v>59</v>
      </c>
      <c r="C7844" t="s">
        <v>81</v>
      </c>
      <c r="D7844" t="s">
        <v>11</v>
      </c>
      <c r="E7844" t="s">
        <v>5</v>
      </c>
      <c r="F7844" s="19">
        <v>0.66666666666666696</v>
      </c>
      <c r="G7844" s="25">
        <v>16</v>
      </c>
      <c r="H7844" s="19" t="str">
        <f t="shared" si="139"/>
        <v>Hazelwood Bridge Toward Va Beach Summer Friday 16</v>
      </c>
      <c r="I7844" s="11">
        <f>+Hazelwood!Q23</f>
        <v>711.23529846816143</v>
      </c>
    </row>
    <row r="7845" spans="1:9" x14ac:dyDescent="0.25">
      <c r="A7845" t="s">
        <v>52</v>
      </c>
      <c r="B7845" t="s">
        <v>59</v>
      </c>
      <c r="C7845" t="s">
        <v>81</v>
      </c>
      <c r="D7845" t="s">
        <v>11</v>
      </c>
      <c r="E7845" t="s">
        <v>5</v>
      </c>
      <c r="F7845" s="19">
        <v>0.70833333333333304</v>
      </c>
      <c r="G7845" s="25">
        <v>17</v>
      </c>
      <c r="H7845" s="19" t="str">
        <f t="shared" si="139"/>
        <v>Hazelwood Bridge Toward Va Beach Summer Friday 17</v>
      </c>
      <c r="I7845" s="14">
        <f>+Hazelwood!Q24</f>
        <v>736.35019817506043</v>
      </c>
    </row>
    <row r="7846" spans="1:9" x14ac:dyDescent="0.25">
      <c r="A7846" t="s">
        <v>52</v>
      </c>
      <c r="B7846" t="s">
        <v>59</v>
      </c>
      <c r="C7846" t="s">
        <v>81</v>
      </c>
      <c r="D7846" t="s">
        <v>11</v>
      </c>
      <c r="E7846" t="s">
        <v>5</v>
      </c>
      <c r="F7846" s="19">
        <v>0.75</v>
      </c>
      <c r="G7846" s="25">
        <v>18</v>
      </c>
      <c r="H7846" s="19" t="str">
        <f t="shared" si="139"/>
        <v>Hazelwood Bridge Toward Va Beach Summer Friday 18</v>
      </c>
      <c r="I7846" s="11">
        <f>+Hazelwood!Q25</f>
        <v>561.11562211799389</v>
      </c>
    </row>
    <row r="7847" spans="1:9" x14ac:dyDescent="0.25">
      <c r="A7847" t="s">
        <v>52</v>
      </c>
      <c r="B7847" t="s">
        <v>59</v>
      </c>
      <c r="C7847" t="s">
        <v>81</v>
      </c>
      <c r="D7847" t="s">
        <v>11</v>
      </c>
      <c r="E7847" t="s">
        <v>5</v>
      </c>
      <c r="F7847" s="19">
        <v>0.79166666666666696</v>
      </c>
      <c r="G7847" s="25">
        <v>19</v>
      </c>
      <c r="H7847" s="19" t="str">
        <f t="shared" si="139"/>
        <v>Hazelwood Bridge Toward Va Beach Summer Friday 19</v>
      </c>
      <c r="I7847" s="14">
        <f>+Hazelwood!Q26</f>
        <v>317.77929611373116</v>
      </c>
    </row>
    <row r="7848" spans="1:9" x14ac:dyDescent="0.25">
      <c r="A7848" t="s">
        <v>52</v>
      </c>
      <c r="B7848" t="s">
        <v>59</v>
      </c>
      <c r="C7848" t="s">
        <v>81</v>
      </c>
      <c r="D7848" t="s">
        <v>11</v>
      </c>
      <c r="E7848" t="s">
        <v>5</v>
      </c>
      <c r="F7848" s="19">
        <v>0.83333333333333304</v>
      </c>
      <c r="G7848" s="25">
        <v>20</v>
      </c>
      <c r="H7848" s="19" t="str">
        <f t="shared" si="139"/>
        <v>Hazelwood Bridge Toward Va Beach Summer Friday 20</v>
      </c>
      <c r="I7848" s="11">
        <f>+Hazelwood!Q27</f>
        <v>238.94114335888835</v>
      </c>
    </row>
    <row r="7849" spans="1:9" x14ac:dyDescent="0.25">
      <c r="A7849" t="s">
        <v>52</v>
      </c>
      <c r="B7849" t="s">
        <v>59</v>
      </c>
      <c r="C7849" t="s">
        <v>81</v>
      </c>
      <c r="D7849" t="s">
        <v>11</v>
      </c>
      <c r="E7849" t="s">
        <v>5</v>
      </c>
      <c r="F7849" s="19">
        <v>0.875</v>
      </c>
      <c r="G7849" s="25">
        <v>21</v>
      </c>
      <c r="H7849" s="19" t="str">
        <f t="shared" si="139"/>
        <v>Hazelwood Bridge Toward Va Beach Summer Friday 21</v>
      </c>
      <c r="I7849" s="14">
        <f>+Hazelwood!Q28</f>
        <v>177.11111595402699</v>
      </c>
    </row>
    <row r="7850" spans="1:9" x14ac:dyDescent="0.25">
      <c r="A7850" t="s">
        <v>52</v>
      </c>
      <c r="B7850" t="s">
        <v>59</v>
      </c>
      <c r="C7850" t="s">
        <v>81</v>
      </c>
      <c r="D7850" t="s">
        <v>11</v>
      </c>
      <c r="E7850" t="s">
        <v>5</v>
      </c>
      <c r="F7850" s="19">
        <v>0.91666666666666696</v>
      </c>
      <c r="G7850" s="25">
        <v>22</v>
      </c>
      <c r="H7850" s="19" t="str">
        <f t="shared" si="139"/>
        <v>Hazelwood Bridge Toward Va Beach Summer Friday 22</v>
      </c>
      <c r="I7850" s="11">
        <f>+Hazelwood!Q29</f>
        <v>88.610714926124686</v>
      </c>
    </row>
    <row r="7851" spans="1:9" ht="15.75" thickBot="1" x14ac:dyDescent="0.3">
      <c r="A7851" t="s">
        <v>52</v>
      </c>
      <c r="B7851" t="s">
        <v>59</v>
      </c>
      <c r="C7851" t="s">
        <v>81</v>
      </c>
      <c r="D7851" t="s">
        <v>11</v>
      </c>
      <c r="E7851" t="s">
        <v>5</v>
      </c>
      <c r="F7851" s="19">
        <v>0.95833333333333304</v>
      </c>
      <c r="G7851" s="25">
        <v>23</v>
      </c>
      <c r="H7851" s="19" t="str">
        <f t="shared" si="139"/>
        <v>Hazelwood Bridge Toward Va Beach Summer Friday 23</v>
      </c>
      <c r="I7851" s="16">
        <f>+Hazelwood!Q30</f>
        <v>52.64661309908945</v>
      </c>
    </row>
    <row r="7852" spans="1:9" x14ac:dyDescent="0.25">
      <c r="A7852" t="s">
        <v>52</v>
      </c>
      <c r="B7852" t="s">
        <v>59</v>
      </c>
      <c r="C7852" t="s">
        <v>81</v>
      </c>
      <c r="D7852" t="s">
        <v>11</v>
      </c>
      <c r="E7852" t="s">
        <v>6</v>
      </c>
      <c r="F7852" s="19">
        <v>0</v>
      </c>
      <c r="G7852" s="25">
        <v>0</v>
      </c>
      <c r="H7852" s="19" t="str">
        <f t="shared" si="139"/>
        <v>Hazelwood Bridge Toward Va Beach Summer Saturday 0</v>
      </c>
      <c r="I7852" s="11">
        <f>+Hazelwood!R7</f>
        <v>157.01730839805651</v>
      </c>
    </row>
    <row r="7853" spans="1:9" x14ac:dyDescent="0.25">
      <c r="A7853" t="s">
        <v>52</v>
      </c>
      <c r="B7853" t="s">
        <v>59</v>
      </c>
      <c r="C7853" t="s">
        <v>81</v>
      </c>
      <c r="D7853" t="s">
        <v>11</v>
      </c>
      <c r="E7853" t="s">
        <v>6</v>
      </c>
      <c r="F7853" s="19">
        <v>4.1666666666666664E-2</v>
      </c>
      <c r="G7853" s="25">
        <v>1</v>
      </c>
      <c r="H7853" s="19" t="str">
        <f t="shared" si="139"/>
        <v>Hazelwood Bridge Toward Va Beach Summer Saturday 1</v>
      </c>
      <c r="I7853" s="14">
        <f>+Hazelwood!R8</f>
        <v>72.060887660988215</v>
      </c>
    </row>
    <row r="7854" spans="1:9" x14ac:dyDescent="0.25">
      <c r="A7854" t="s">
        <v>52</v>
      </c>
      <c r="B7854" t="s">
        <v>59</v>
      </c>
      <c r="C7854" t="s">
        <v>81</v>
      </c>
      <c r="D7854" t="s">
        <v>11</v>
      </c>
      <c r="E7854" t="s">
        <v>6</v>
      </c>
      <c r="F7854" s="19">
        <v>8.3333333333333329E-2</v>
      </c>
      <c r="G7854" s="25">
        <v>2</v>
      </c>
      <c r="H7854" s="19" t="str">
        <f t="shared" si="139"/>
        <v>Hazelwood Bridge Toward Va Beach Summer Saturday 2</v>
      </c>
      <c r="I7854" s="11">
        <f>+Hazelwood!R9</f>
        <v>55.110155504379861</v>
      </c>
    </row>
    <row r="7855" spans="1:9" x14ac:dyDescent="0.25">
      <c r="A7855" t="s">
        <v>52</v>
      </c>
      <c r="B7855" t="s">
        <v>59</v>
      </c>
      <c r="C7855" t="s">
        <v>81</v>
      </c>
      <c r="D7855" t="s">
        <v>11</v>
      </c>
      <c r="E7855" t="s">
        <v>6</v>
      </c>
      <c r="F7855" s="19">
        <v>0.125</v>
      </c>
      <c r="G7855" s="25">
        <v>3</v>
      </c>
      <c r="H7855" s="19" t="str">
        <f t="shared" si="139"/>
        <v>Hazelwood Bridge Toward Va Beach Summer Saturday 3</v>
      </c>
      <c r="I7855" s="14">
        <f>+Hazelwood!R10</f>
        <v>38.646047237434885</v>
      </c>
    </row>
    <row r="7856" spans="1:9" x14ac:dyDescent="0.25">
      <c r="A7856" t="s">
        <v>52</v>
      </c>
      <c r="B7856" t="s">
        <v>59</v>
      </c>
      <c r="C7856" t="s">
        <v>81</v>
      </c>
      <c r="D7856" t="s">
        <v>11</v>
      </c>
      <c r="E7856" t="s">
        <v>6</v>
      </c>
      <c r="F7856" s="19">
        <v>0.16666666666666699</v>
      </c>
      <c r="G7856" s="25">
        <v>4</v>
      </c>
      <c r="H7856" s="19" t="str">
        <f t="shared" si="139"/>
        <v>Hazelwood Bridge Toward Va Beach Summer Saturday 4</v>
      </c>
      <c r="I7856" s="11">
        <f>+Hazelwood!R11</f>
        <v>42.539038354742068</v>
      </c>
    </row>
    <row r="7857" spans="1:9" x14ac:dyDescent="0.25">
      <c r="A7857" t="s">
        <v>52</v>
      </c>
      <c r="B7857" t="s">
        <v>59</v>
      </c>
      <c r="C7857" t="s">
        <v>81</v>
      </c>
      <c r="D7857" t="s">
        <v>11</v>
      </c>
      <c r="E7857" t="s">
        <v>6</v>
      </c>
      <c r="F7857" s="19">
        <v>0.20833333333333301</v>
      </c>
      <c r="G7857" s="25">
        <v>5</v>
      </c>
      <c r="H7857" s="19" t="str">
        <f t="shared" si="139"/>
        <v>Hazelwood Bridge Toward Va Beach Summer Saturday 5</v>
      </c>
      <c r="I7857" s="14">
        <f>+Hazelwood!R12</f>
        <v>81.2661895737875</v>
      </c>
    </row>
    <row r="7858" spans="1:9" x14ac:dyDescent="0.25">
      <c r="A7858" t="s">
        <v>52</v>
      </c>
      <c r="B7858" t="s">
        <v>59</v>
      </c>
      <c r="C7858" t="s">
        <v>81</v>
      </c>
      <c r="D7858" t="s">
        <v>11</v>
      </c>
      <c r="E7858" t="s">
        <v>6</v>
      </c>
      <c r="F7858" s="19">
        <v>0.25</v>
      </c>
      <c r="G7858" s="25">
        <v>6</v>
      </c>
      <c r="H7858" s="19" t="str">
        <f t="shared" si="139"/>
        <v>Hazelwood Bridge Toward Va Beach Summer Saturday 6</v>
      </c>
      <c r="I7858" s="11">
        <f>+Hazelwood!R13</f>
        <v>136.61965702299906</v>
      </c>
    </row>
    <row r="7859" spans="1:9" x14ac:dyDescent="0.25">
      <c r="A7859" t="s">
        <v>52</v>
      </c>
      <c r="B7859" t="s">
        <v>59</v>
      </c>
      <c r="C7859" t="s">
        <v>81</v>
      </c>
      <c r="D7859" t="s">
        <v>11</v>
      </c>
      <c r="E7859" t="s">
        <v>6</v>
      </c>
      <c r="F7859" s="19">
        <v>0.29166666666666702</v>
      </c>
      <c r="G7859" s="25">
        <v>7</v>
      </c>
      <c r="H7859" s="19" t="str">
        <f t="shared" si="139"/>
        <v>Hazelwood Bridge Toward Va Beach Summer Saturday 7</v>
      </c>
      <c r="I7859" s="14">
        <f>+Hazelwood!R14</f>
        <v>189.94552493194647</v>
      </c>
    </row>
    <row r="7860" spans="1:9" x14ac:dyDescent="0.25">
      <c r="A7860" t="s">
        <v>52</v>
      </c>
      <c r="B7860" t="s">
        <v>59</v>
      </c>
      <c r="C7860" t="s">
        <v>81</v>
      </c>
      <c r="D7860" t="s">
        <v>11</v>
      </c>
      <c r="E7860" t="s">
        <v>6</v>
      </c>
      <c r="F7860" s="19">
        <v>0.33333333333333298</v>
      </c>
      <c r="G7860" s="25">
        <v>8</v>
      </c>
      <c r="H7860" s="19" t="str">
        <f t="shared" si="139"/>
        <v>Hazelwood Bridge Toward Va Beach Summer Saturday 8</v>
      </c>
      <c r="I7860" s="11">
        <f>+Hazelwood!R15</f>
        <v>232.60621925910436</v>
      </c>
    </row>
    <row r="7861" spans="1:9" x14ac:dyDescent="0.25">
      <c r="A7861" t="s">
        <v>52</v>
      </c>
      <c r="B7861" t="s">
        <v>59</v>
      </c>
      <c r="C7861" t="s">
        <v>81</v>
      </c>
      <c r="D7861" t="s">
        <v>11</v>
      </c>
      <c r="E7861" t="s">
        <v>6</v>
      </c>
      <c r="F7861" s="19">
        <v>0.375</v>
      </c>
      <c r="G7861" s="25">
        <v>9</v>
      </c>
      <c r="H7861" s="19" t="str">
        <f t="shared" ref="H7861:H7924" si="140">+CONCATENATE(A7861," ",C7861," ",D7861," ",E7861," ",G7861)</f>
        <v>Hazelwood Bridge Toward Va Beach Summer Saturday 9</v>
      </c>
      <c r="I7861" s="14">
        <f>+Hazelwood!R16</f>
        <v>287.22975087382082</v>
      </c>
    </row>
    <row r="7862" spans="1:9" x14ac:dyDescent="0.25">
      <c r="A7862" t="s">
        <v>52</v>
      </c>
      <c r="B7862" t="s">
        <v>59</v>
      </c>
      <c r="C7862" t="s">
        <v>81</v>
      </c>
      <c r="D7862" t="s">
        <v>11</v>
      </c>
      <c r="E7862" t="s">
        <v>6</v>
      </c>
      <c r="F7862" s="19">
        <v>0.41666666666666702</v>
      </c>
      <c r="G7862" s="25">
        <v>10</v>
      </c>
      <c r="H7862" s="19" t="str">
        <f t="shared" si="140"/>
        <v>Hazelwood Bridge Toward Va Beach Summer Saturday 10</v>
      </c>
      <c r="I7862" s="11">
        <f>+Hazelwood!R17</f>
        <v>342.86708225866937</v>
      </c>
    </row>
    <row r="7863" spans="1:9" x14ac:dyDescent="0.25">
      <c r="A7863" t="s">
        <v>52</v>
      </c>
      <c r="B7863" t="s">
        <v>59</v>
      </c>
      <c r="C7863" t="s">
        <v>81</v>
      </c>
      <c r="D7863" t="s">
        <v>11</v>
      </c>
      <c r="E7863" t="s">
        <v>6</v>
      </c>
      <c r="F7863" s="19">
        <v>0.45833333333333298</v>
      </c>
      <c r="G7863" s="25">
        <v>11</v>
      </c>
      <c r="H7863" s="19" t="str">
        <f t="shared" si="140"/>
        <v>Hazelwood Bridge Toward Va Beach Summer Saturday 11</v>
      </c>
      <c r="I7863" s="14">
        <f>+Hazelwood!R18</f>
        <v>394.00314266413147</v>
      </c>
    </row>
    <row r="7864" spans="1:9" x14ac:dyDescent="0.25">
      <c r="A7864" t="s">
        <v>52</v>
      </c>
      <c r="B7864" t="s">
        <v>59</v>
      </c>
      <c r="C7864" t="s">
        <v>81</v>
      </c>
      <c r="D7864" t="s">
        <v>11</v>
      </c>
      <c r="E7864" t="s">
        <v>6</v>
      </c>
      <c r="F7864" s="19">
        <v>0.5</v>
      </c>
      <c r="G7864" s="25">
        <v>12</v>
      </c>
      <c r="H7864" s="19" t="str">
        <f t="shared" si="140"/>
        <v>Hazelwood Bridge Toward Va Beach Summer Saturday 12</v>
      </c>
      <c r="I7864" s="11">
        <f>+Hazelwood!R19</f>
        <v>443.11160352932939</v>
      </c>
    </row>
    <row r="7865" spans="1:9" x14ac:dyDescent="0.25">
      <c r="A7865" t="s">
        <v>52</v>
      </c>
      <c r="B7865" t="s">
        <v>59</v>
      </c>
      <c r="C7865" t="s">
        <v>81</v>
      </c>
      <c r="D7865" t="s">
        <v>11</v>
      </c>
      <c r="E7865" t="s">
        <v>6</v>
      </c>
      <c r="F7865" s="19">
        <v>0.54166666666666696</v>
      </c>
      <c r="G7865" s="25">
        <v>13</v>
      </c>
      <c r="H7865" s="19" t="str">
        <f t="shared" si="140"/>
        <v>Hazelwood Bridge Toward Va Beach Summer Saturday 13</v>
      </c>
      <c r="I7865" s="14">
        <f>+Hazelwood!R20</f>
        <v>480.78440298743749</v>
      </c>
    </row>
    <row r="7866" spans="1:9" x14ac:dyDescent="0.25">
      <c r="A7866" t="s">
        <v>52</v>
      </c>
      <c r="B7866" t="s">
        <v>59</v>
      </c>
      <c r="C7866" t="s">
        <v>81</v>
      </c>
      <c r="D7866" t="s">
        <v>11</v>
      </c>
      <c r="E7866" t="s">
        <v>6</v>
      </c>
      <c r="F7866" s="19">
        <v>0.58333333333333304</v>
      </c>
      <c r="G7866" s="25">
        <v>14</v>
      </c>
      <c r="H7866" s="19" t="str">
        <f t="shared" si="140"/>
        <v>Hazelwood Bridge Toward Va Beach Summer Saturday 14</v>
      </c>
      <c r="I7866" s="11">
        <f>+Hazelwood!R21</f>
        <v>600.08835993658067</v>
      </c>
    </row>
    <row r="7867" spans="1:9" x14ac:dyDescent="0.25">
      <c r="A7867" t="s">
        <v>52</v>
      </c>
      <c r="B7867" t="s">
        <v>59</v>
      </c>
      <c r="C7867" t="s">
        <v>81</v>
      </c>
      <c r="D7867" t="s">
        <v>11</v>
      </c>
      <c r="E7867" t="s">
        <v>6</v>
      </c>
      <c r="F7867" s="19">
        <v>0.625</v>
      </c>
      <c r="G7867" s="25">
        <v>15</v>
      </c>
      <c r="H7867" s="19" t="str">
        <f t="shared" si="140"/>
        <v>Hazelwood Bridge Toward Va Beach Summer Saturday 15</v>
      </c>
      <c r="I7867" s="14">
        <f>+Hazelwood!R22</f>
        <v>578.5552528189753</v>
      </c>
    </row>
    <row r="7868" spans="1:9" x14ac:dyDescent="0.25">
      <c r="A7868" t="s">
        <v>52</v>
      </c>
      <c r="B7868" t="s">
        <v>59</v>
      </c>
      <c r="C7868" t="s">
        <v>81</v>
      </c>
      <c r="D7868" t="s">
        <v>11</v>
      </c>
      <c r="E7868" t="s">
        <v>6</v>
      </c>
      <c r="F7868" s="19">
        <v>0.66666666666666696</v>
      </c>
      <c r="G7868" s="25">
        <v>16</v>
      </c>
      <c r="H7868" s="19" t="str">
        <f t="shared" si="140"/>
        <v>Hazelwood Bridge Toward Va Beach Summer Saturday 16</v>
      </c>
      <c r="I7868" s="11">
        <f>+Hazelwood!R23</f>
        <v>530.58224769632523</v>
      </c>
    </row>
    <row r="7869" spans="1:9" x14ac:dyDescent="0.25">
      <c r="A7869" t="s">
        <v>52</v>
      </c>
      <c r="B7869" t="s">
        <v>59</v>
      </c>
      <c r="C7869" t="s">
        <v>81</v>
      </c>
      <c r="D7869" t="s">
        <v>11</v>
      </c>
      <c r="E7869" t="s">
        <v>6</v>
      </c>
      <c r="F7869" s="19">
        <v>0.70833333333333304</v>
      </c>
      <c r="G7869" s="25">
        <v>17</v>
      </c>
      <c r="H7869" s="19" t="str">
        <f t="shared" si="140"/>
        <v>Hazelwood Bridge Toward Va Beach Summer Saturday 17</v>
      </c>
      <c r="I7869" s="14">
        <f>+Hazelwood!R24</f>
        <v>478.71625145636801</v>
      </c>
    </row>
    <row r="7870" spans="1:9" x14ac:dyDescent="0.25">
      <c r="A7870" t="s">
        <v>52</v>
      </c>
      <c r="B7870" t="s">
        <v>59</v>
      </c>
      <c r="C7870" t="s">
        <v>81</v>
      </c>
      <c r="D7870" t="s">
        <v>11</v>
      </c>
      <c r="E7870" t="s">
        <v>6</v>
      </c>
      <c r="F7870" s="19">
        <v>0.75</v>
      </c>
      <c r="G7870" s="25">
        <v>18</v>
      </c>
      <c r="H7870" s="19" t="str">
        <f t="shared" si="140"/>
        <v>Hazelwood Bridge Toward Va Beach Summer Saturday 18</v>
      </c>
      <c r="I7870" s="11">
        <f>+Hazelwood!R25</f>
        <v>428.7561987842592</v>
      </c>
    </row>
    <row r="7871" spans="1:9" x14ac:dyDescent="0.25">
      <c r="A7871" t="s">
        <v>52</v>
      </c>
      <c r="B7871" t="s">
        <v>59</v>
      </c>
      <c r="C7871" t="s">
        <v>81</v>
      </c>
      <c r="D7871" t="s">
        <v>11</v>
      </c>
      <c r="E7871" t="s">
        <v>6</v>
      </c>
      <c r="F7871" s="19">
        <v>0.79166666666666696</v>
      </c>
      <c r="G7871" s="25">
        <v>19</v>
      </c>
      <c r="H7871" s="19" t="str">
        <f t="shared" si="140"/>
        <v>Hazelwood Bridge Toward Va Beach Summer Saturday 19</v>
      </c>
      <c r="I7871" s="14">
        <f>+Hazelwood!R26</f>
        <v>365.81950905445967</v>
      </c>
    </row>
    <row r="7872" spans="1:9" x14ac:dyDescent="0.25">
      <c r="A7872" t="s">
        <v>52</v>
      </c>
      <c r="B7872" t="s">
        <v>59</v>
      </c>
      <c r="C7872" t="s">
        <v>81</v>
      </c>
      <c r="D7872" t="s">
        <v>11</v>
      </c>
      <c r="E7872" t="s">
        <v>6</v>
      </c>
      <c r="F7872" s="19">
        <v>0.83333333333333304</v>
      </c>
      <c r="G7872" s="25">
        <v>20</v>
      </c>
      <c r="H7872" s="19" t="str">
        <f t="shared" si="140"/>
        <v>Hazelwood Bridge Toward Va Beach Summer Saturday 20</v>
      </c>
      <c r="I7872" s="11">
        <f>+Hazelwood!R27</f>
        <v>354.70826357381208</v>
      </c>
    </row>
    <row r="7873" spans="1:9" x14ac:dyDescent="0.25">
      <c r="A7873" t="s">
        <v>52</v>
      </c>
      <c r="B7873" t="s">
        <v>59</v>
      </c>
      <c r="C7873" t="s">
        <v>81</v>
      </c>
      <c r="D7873" t="s">
        <v>11</v>
      </c>
      <c r="E7873" t="s">
        <v>6</v>
      </c>
      <c r="F7873" s="19">
        <v>0.875</v>
      </c>
      <c r="G7873" s="25">
        <v>21</v>
      </c>
      <c r="H7873" s="19" t="str">
        <f t="shared" si="140"/>
        <v>Hazelwood Bridge Toward Va Beach Summer Saturday 21</v>
      </c>
      <c r="I7873" s="14">
        <f>+Hazelwood!R28</f>
        <v>313.79130485128132</v>
      </c>
    </row>
    <row r="7874" spans="1:9" x14ac:dyDescent="0.25">
      <c r="A7874" t="s">
        <v>52</v>
      </c>
      <c r="B7874" t="s">
        <v>59</v>
      </c>
      <c r="C7874" t="s">
        <v>81</v>
      </c>
      <c r="D7874" t="s">
        <v>11</v>
      </c>
      <c r="E7874" t="s">
        <v>6</v>
      </c>
      <c r="F7874" s="19">
        <v>0.91666666666666696</v>
      </c>
      <c r="G7874" s="25">
        <v>22</v>
      </c>
      <c r="H7874" s="19" t="str">
        <f t="shared" si="140"/>
        <v>Hazelwood Bridge Toward Va Beach Summer Saturday 22</v>
      </c>
      <c r="I7874" s="11">
        <f>+Hazelwood!R29</f>
        <v>254.86926221120481</v>
      </c>
    </row>
    <row r="7875" spans="1:9" ht="15.75" thickBot="1" x14ac:dyDescent="0.3">
      <c r="A7875" t="s">
        <v>52</v>
      </c>
      <c r="B7875" t="s">
        <v>59</v>
      </c>
      <c r="C7875" t="s">
        <v>81</v>
      </c>
      <c r="D7875" t="s">
        <v>11</v>
      </c>
      <c r="E7875" t="s">
        <v>6</v>
      </c>
      <c r="F7875" s="19">
        <v>0.95833333333333304</v>
      </c>
      <c r="G7875" s="25">
        <v>23</v>
      </c>
      <c r="H7875" s="19" t="str">
        <f t="shared" si="140"/>
        <v>Hazelwood Bridge Toward Va Beach Summer Saturday 23</v>
      </c>
      <c r="I7875" s="16">
        <f>+Hazelwood!R30</f>
        <v>192.58140433428989</v>
      </c>
    </row>
    <row r="7876" spans="1:9" x14ac:dyDescent="0.25">
      <c r="A7876" t="s">
        <v>52</v>
      </c>
      <c r="B7876" t="s">
        <v>59</v>
      </c>
      <c r="C7876" t="s">
        <v>81</v>
      </c>
      <c r="D7876" t="s">
        <v>11</v>
      </c>
      <c r="E7876" t="s">
        <v>7</v>
      </c>
      <c r="F7876" s="19">
        <v>0</v>
      </c>
      <c r="G7876" s="25">
        <v>0</v>
      </c>
      <c r="H7876" s="19" t="str">
        <f t="shared" si="140"/>
        <v>Hazelwood Bridge Toward Va Beach Summer Sunday 0</v>
      </c>
      <c r="I7876" s="13">
        <f>+Hazelwood!S7</f>
        <v>110.22031100875972</v>
      </c>
    </row>
    <row r="7877" spans="1:9" x14ac:dyDescent="0.25">
      <c r="A7877" t="s">
        <v>52</v>
      </c>
      <c r="B7877" t="s">
        <v>59</v>
      </c>
      <c r="C7877" t="s">
        <v>81</v>
      </c>
      <c r="D7877" t="s">
        <v>11</v>
      </c>
      <c r="E7877" t="s">
        <v>7</v>
      </c>
      <c r="F7877" s="19">
        <v>4.1666666666666664E-2</v>
      </c>
      <c r="G7877" s="25">
        <v>1</v>
      </c>
      <c r="H7877" s="19" t="str">
        <f t="shared" si="140"/>
        <v>Hazelwood Bridge Toward Va Beach Summer Sunday 1</v>
      </c>
      <c r="I7877" s="15">
        <f>+Hazelwood!S8</f>
        <v>67.681272654017647</v>
      </c>
    </row>
    <row r="7878" spans="1:9" x14ac:dyDescent="0.25">
      <c r="A7878" t="s">
        <v>52</v>
      </c>
      <c r="B7878" t="s">
        <v>59</v>
      </c>
      <c r="C7878" t="s">
        <v>81</v>
      </c>
      <c r="D7878" t="s">
        <v>11</v>
      </c>
      <c r="E7878" t="s">
        <v>7</v>
      </c>
      <c r="F7878" s="19">
        <v>8.3333333333333329E-2</v>
      </c>
      <c r="G7878" s="25">
        <v>2</v>
      </c>
      <c r="H7878" s="19" t="str">
        <f t="shared" si="140"/>
        <v>Hazelwood Bridge Toward Va Beach Summer Sunday 2</v>
      </c>
      <c r="I7878" s="13">
        <f>+Hazelwood!S9</f>
        <v>54.218011706663631</v>
      </c>
    </row>
    <row r="7879" spans="1:9" x14ac:dyDescent="0.25">
      <c r="A7879" t="s">
        <v>52</v>
      </c>
      <c r="B7879" t="s">
        <v>59</v>
      </c>
      <c r="C7879" t="s">
        <v>81</v>
      </c>
      <c r="D7879" t="s">
        <v>11</v>
      </c>
      <c r="E7879" t="s">
        <v>7</v>
      </c>
      <c r="F7879" s="19">
        <v>0.125</v>
      </c>
      <c r="G7879" s="25">
        <v>3</v>
      </c>
      <c r="H7879" s="19" t="str">
        <f t="shared" si="140"/>
        <v>Hazelwood Bridge Toward Va Beach Summer Sunday 3</v>
      </c>
      <c r="I7879" s="15">
        <f>+Hazelwood!S10</f>
        <v>29.967921205104282</v>
      </c>
    </row>
    <row r="7880" spans="1:9" x14ac:dyDescent="0.25">
      <c r="A7880" t="s">
        <v>52</v>
      </c>
      <c r="B7880" t="s">
        <v>59</v>
      </c>
      <c r="C7880" t="s">
        <v>81</v>
      </c>
      <c r="D7880" t="s">
        <v>11</v>
      </c>
      <c r="E7880" t="s">
        <v>7</v>
      </c>
      <c r="F7880" s="19">
        <v>0.16666666666666699</v>
      </c>
      <c r="G7880" s="25">
        <v>4</v>
      </c>
      <c r="H7880" s="19" t="str">
        <f t="shared" si="140"/>
        <v>Hazelwood Bridge Toward Va Beach Summer Sunday 4</v>
      </c>
      <c r="I7880" s="13">
        <f>+Hazelwood!S11</f>
        <v>27.940321664840116</v>
      </c>
    </row>
    <row r="7881" spans="1:9" x14ac:dyDescent="0.25">
      <c r="A7881" t="s">
        <v>52</v>
      </c>
      <c r="B7881" t="s">
        <v>59</v>
      </c>
      <c r="C7881" t="s">
        <v>81</v>
      </c>
      <c r="D7881" t="s">
        <v>11</v>
      </c>
      <c r="E7881" t="s">
        <v>7</v>
      </c>
      <c r="F7881" s="19">
        <v>0.20833333333333301</v>
      </c>
      <c r="G7881" s="25">
        <v>5</v>
      </c>
      <c r="H7881" s="19" t="str">
        <f t="shared" si="140"/>
        <v>Hazelwood Bridge Toward Va Beach Summer Sunday 5</v>
      </c>
      <c r="I7881" s="15">
        <f>+Hazelwood!S12</f>
        <v>41.84965451105225</v>
      </c>
    </row>
    <row r="7882" spans="1:9" x14ac:dyDescent="0.25">
      <c r="A7882" t="s">
        <v>52</v>
      </c>
      <c r="B7882" t="s">
        <v>59</v>
      </c>
      <c r="C7882" t="s">
        <v>81</v>
      </c>
      <c r="D7882" t="s">
        <v>11</v>
      </c>
      <c r="E7882" t="s">
        <v>7</v>
      </c>
      <c r="F7882" s="19">
        <v>0.25</v>
      </c>
      <c r="G7882" s="25">
        <v>6</v>
      </c>
      <c r="H7882" s="19" t="str">
        <f t="shared" si="140"/>
        <v>Hazelwood Bridge Toward Va Beach Summer Sunday 6</v>
      </c>
      <c r="I7882" s="13">
        <f>+Hazelwood!S13</f>
        <v>79.481901978355069</v>
      </c>
    </row>
    <row r="7883" spans="1:9" x14ac:dyDescent="0.25">
      <c r="A7883" t="s">
        <v>52</v>
      </c>
      <c r="B7883" t="s">
        <v>59</v>
      </c>
      <c r="C7883" t="s">
        <v>81</v>
      </c>
      <c r="D7883" t="s">
        <v>11</v>
      </c>
      <c r="E7883" t="s">
        <v>7</v>
      </c>
      <c r="F7883" s="19">
        <v>0.29166666666666702</v>
      </c>
      <c r="G7883" s="25">
        <v>7</v>
      </c>
      <c r="H7883" s="19" t="str">
        <f t="shared" si="140"/>
        <v>Hazelwood Bridge Toward Va Beach Summer Sunday 7</v>
      </c>
      <c r="I7883" s="15">
        <f>+Hazelwood!S14</f>
        <v>117.07359745485257</v>
      </c>
    </row>
    <row r="7884" spans="1:9" x14ac:dyDescent="0.25">
      <c r="A7884" t="s">
        <v>52</v>
      </c>
      <c r="B7884" t="s">
        <v>59</v>
      </c>
      <c r="C7884" t="s">
        <v>81</v>
      </c>
      <c r="D7884" t="s">
        <v>11</v>
      </c>
      <c r="E7884" t="s">
        <v>7</v>
      </c>
      <c r="F7884" s="19">
        <v>0.33333333333333298</v>
      </c>
      <c r="G7884" s="25">
        <v>8</v>
      </c>
      <c r="H7884" s="19" t="str">
        <f t="shared" si="140"/>
        <v>Hazelwood Bridge Toward Va Beach Summer Sunday 8</v>
      </c>
      <c r="I7884" s="13">
        <f>+Hazelwood!S15</f>
        <v>174.29245648110717</v>
      </c>
    </row>
    <row r="7885" spans="1:9" x14ac:dyDescent="0.25">
      <c r="A7885" t="s">
        <v>52</v>
      </c>
      <c r="B7885" t="s">
        <v>59</v>
      </c>
      <c r="C7885" t="s">
        <v>81</v>
      </c>
      <c r="D7885" t="s">
        <v>11</v>
      </c>
      <c r="E7885" t="s">
        <v>7</v>
      </c>
      <c r="F7885" s="19">
        <v>0.375</v>
      </c>
      <c r="G7885" s="25">
        <v>9</v>
      </c>
      <c r="H7885" s="19" t="str">
        <f t="shared" si="140"/>
        <v>Hazelwood Bridge Toward Va Beach Summer Sunday 9</v>
      </c>
      <c r="I7885" s="15">
        <f>+Hazelwood!S16</f>
        <v>227.98329230730209</v>
      </c>
    </row>
    <row r="7886" spans="1:9" x14ac:dyDescent="0.25">
      <c r="A7886" t="s">
        <v>52</v>
      </c>
      <c r="B7886" t="s">
        <v>59</v>
      </c>
      <c r="C7886" t="s">
        <v>81</v>
      </c>
      <c r="D7886" t="s">
        <v>11</v>
      </c>
      <c r="E7886" t="s">
        <v>7</v>
      </c>
      <c r="F7886" s="19">
        <v>0.41666666666666702</v>
      </c>
      <c r="G7886" s="25">
        <v>10</v>
      </c>
      <c r="H7886" s="19" t="str">
        <f t="shared" si="140"/>
        <v>Hazelwood Bridge Toward Va Beach Summer Sunday 10</v>
      </c>
      <c r="I7886" s="13">
        <f>+Hazelwood!S17</f>
        <v>300.32804390392738</v>
      </c>
    </row>
    <row r="7887" spans="1:9" x14ac:dyDescent="0.25">
      <c r="A7887" t="s">
        <v>52</v>
      </c>
      <c r="B7887" t="s">
        <v>59</v>
      </c>
      <c r="C7887" t="s">
        <v>81</v>
      </c>
      <c r="D7887" t="s">
        <v>11</v>
      </c>
      <c r="E7887" t="s">
        <v>7</v>
      </c>
      <c r="F7887" s="19">
        <v>0.45833333333333298</v>
      </c>
      <c r="G7887" s="25">
        <v>11</v>
      </c>
      <c r="H7887" s="19" t="str">
        <f t="shared" si="140"/>
        <v>Hazelwood Bridge Toward Va Beach Summer Sunday 11</v>
      </c>
      <c r="I7887" s="15">
        <f>+Hazelwood!S18</f>
        <v>341.81273049773205</v>
      </c>
    </row>
    <row r="7888" spans="1:9" x14ac:dyDescent="0.25">
      <c r="A7888" t="s">
        <v>52</v>
      </c>
      <c r="B7888" t="s">
        <v>59</v>
      </c>
      <c r="C7888" t="s">
        <v>81</v>
      </c>
      <c r="D7888" t="s">
        <v>11</v>
      </c>
      <c r="E7888" t="s">
        <v>7</v>
      </c>
      <c r="F7888" s="19">
        <v>0.5</v>
      </c>
      <c r="G7888" s="25">
        <v>12</v>
      </c>
      <c r="H7888" s="19" t="str">
        <f t="shared" si="140"/>
        <v>Hazelwood Bridge Toward Va Beach Summer Sunday 12</v>
      </c>
      <c r="I7888" s="13">
        <f>+Hazelwood!S19</f>
        <v>415.41459380932099</v>
      </c>
    </row>
    <row r="7889" spans="1:9" x14ac:dyDescent="0.25">
      <c r="A7889" t="s">
        <v>52</v>
      </c>
      <c r="B7889" t="s">
        <v>59</v>
      </c>
      <c r="C7889" t="s">
        <v>81</v>
      </c>
      <c r="D7889" t="s">
        <v>11</v>
      </c>
      <c r="E7889" t="s">
        <v>7</v>
      </c>
      <c r="F7889" s="19">
        <v>0.54166666666666696</v>
      </c>
      <c r="G7889" s="25">
        <v>13</v>
      </c>
      <c r="H7889" s="19" t="str">
        <f t="shared" si="140"/>
        <v>Hazelwood Bridge Toward Va Beach Summer Sunday 13</v>
      </c>
      <c r="I7889" s="15">
        <f>+Hazelwood!S20</f>
        <v>460.50840758479598</v>
      </c>
    </row>
    <row r="7890" spans="1:9" x14ac:dyDescent="0.25">
      <c r="A7890" t="s">
        <v>52</v>
      </c>
      <c r="B7890" t="s">
        <v>59</v>
      </c>
      <c r="C7890" t="s">
        <v>81</v>
      </c>
      <c r="D7890" t="s">
        <v>11</v>
      </c>
      <c r="E7890" t="s">
        <v>7</v>
      </c>
      <c r="F7890" s="19">
        <v>0.58333333333333304</v>
      </c>
      <c r="G7890" s="25">
        <v>14</v>
      </c>
      <c r="H7890" s="19" t="str">
        <f t="shared" si="140"/>
        <v>Hazelwood Bridge Toward Va Beach Summer Sunday 14</v>
      </c>
      <c r="I7890" s="13">
        <f>+Hazelwood!S21</f>
        <v>518.82217036279314</v>
      </c>
    </row>
    <row r="7891" spans="1:9" x14ac:dyDescent="0.25">
      <c r="A7891" t="s">
        <v>52</v>
      </c>
      <c r="B7891" t="s">
        <v>59</v>
      </c>
      <c r="C7891" t="s">
        <v>81</v>
      </c>
      <c r="D7891" t="s">
        <v>11</v>
      </c>
      <c r="E7891" t="s">
        <v>7</v>
      </c>
      <c r="F7891" s="19">
        <v>0.625</v>
      </c>
      <c r="G7891" s="25">
        <v>15</v>
      </c>
      <c r="H7891" s="19" t="str">
        <f t="shared" si="140"/>
        <v>Hazelwood Bridge Toward Va Beach Summer Sunday 15</v>
      </c>
      <c r="I7891" s="15">
        <f>+Hazelwood!S22</f>
        <v>487.11051355306171</v>
      </c>
    </row>
    <row r="7892" spans="1:9" x14ac:dyDescent="0.25">
      <c r="A7892" t="s">
        <v>52</v>
      </c>
      <c r="B7892" t="s">
        <v>59</v>
      </c>
      <c r="C7892" t="s">
        <v>81</v>
      </c>
      <c r="D7892" t="s">
        <v>11</v>
      </c>
      <c r="E7892" t="s">
        <v>7</v>
      </c>
      <c r="F7892" s="19">
        <v>0.66666666666666696</v>
      </c>
      <c r="G7892" s="25">
        <v>16</v>
      </c>
      <c r="H7892" s="19" t="str">
        <f t="shared" si="140"/>
        <v>Hazelwood Bridge Toward Va Beach Summer Sunday 16</v>
      </c>
      <c r="I7892" s="13">
        <f>+Hazelwood!S23</f>
        <v>460.22454364915893</v>
      </c>
    </row>
    <row r="7893" spans="1:9" x14ac:dyDescent="0.25">
      <c r="A7893" t="s">
        <v>52</v>
      </c>
      <c r="B7893" t="s">
        <v>59</v>
      </c>
      <c r="C7893" t="s">
        <v>81</v>
      </c>
      <c r="D7893" t="s">
        <v>11</v>
      </c>
      <c r="E7893" t="s">
        <v>7</v>
      </c>
      <c r="F7893" s="19">
        <v>0.70833333333333304</v>
      </c>
      <c r="G7893" s="25">
        <v>17</v>
      </c>
      <c r="H7893" s="19" t="str">
        <f t="shared" si="140"/>
        <v>Hazelwood Bridge Toward Va Beach Summer Sunday 17</v>
      </c>
      <c r="I7893" s="15">
        <f>+Hazelwood!S24</f>
        <v>444.20650728107211</v>
      </c>
    </row>
    <row r="7894" spans="1:9" x14ac:dyDescent="0.25">
      <c r="A7894" t="s">
        <v>52</v>
      </c>
      <c r="B7894" t="s">
        <v>59</v>
      </c>
      <c r="C7894" t="s">
        <v>81</v>
      </c>
      <c r="D7894" t="s">
        <v>11</v>
      </c>
      <c r="E7894" t="s">
        <v>7</v>
      </c>
      <c r="F7894" s="19">
        <v>0.75</v>
      </c>
      <c r="G7894" s="25">
        <v>18</v>
      </c>
      <c r="H7894" s="19" t="str">
        <f t="shared" si="140"/>
        <v>Hazelwood Bridge Toward Va Beach Summer Sunday 18</v>
      </c>
      <c r="I7894" s="13">
        <f>+Hazelwood!S25</f>
        <v>390.39401548246127</v>
      </c>
    </row>
    <row r="7895" spans="1:9" x14ac:dyDescent="0.25">
      <c r="A7895" t="s">
        <v>52</v>
      </c>
      <c r="B7895" t="s">
        <v>59</v>
      </c>
      <c r="C7895" t="s">
        <v>81</v>
      </c>
      <c r="D7895" t="s">
        <v>11</v>
      </c>
      <c r="E7895" t="s">
        <v>7</v>
      </c>
      <c r="F7895" s="19">
        <v>0.79166666666666696</v>
      </c>
      <c r="G7895" s="25">
        <v>19</v>
      </c>
      <c r="H7895" s="19" t="str">
        <f t="shared" si="140"/>
        <v>Hazelwood Bridge Toward Va Beach Summer Sunday 19</v>
      </c>
      <c r="I7895" s="15">
        <f>+Hazelwood!S26</f>
        <v>341.04224267243166</v>
      </c>
    </row>
    <row r="7896" spans="1:9" x14ac:dyDescent="0.25">
      <c r="A7896" t="s">
        <v>52</v>
      </c>
      <c r="B7896" t="s">
        <v>59</v>
      </c>
      <c r="C7896" t="s">
        <v>81</v>
      </c>
      <c r="D7896" t="s">
        <v>11</v>
      </c>
      <c r="E7896" t="s">
        <v>7</v>
      </c>
      <c r="F7896" s="19">
        <v>0.83333333333333304</v>
      </c>
      <c r="G7896" s="25">
        <v>20</v>
      </c>
      <c r="H7896" s="19" t="str">
        <f t="shared" si="140"/>
        <v>Hazelwood Bridge Toward Va Beach Summer Sunday 20</v>
      </c>
      <c r="I7896" s="13">
        <f>+Hazelwood!S27</f>
        <v>295.17794107165633</v>
      </c>
    </row>
    <row r="7897" spans="1:9" x14ac:dyDescent="0.25">
      <c r="A7897" t="s">
        <v>52</v>
      </c>
      <c r="B7897" t="s">
        <v>59</v>
      </c>
      <c r="C7897" t="s">
        <v>81</v>
      </c>
      <c r="D7897" t="s">
        <v>11</v>
      </c>
      <c r="E7897" t="s">
        <v>7</v>
      </c>
      <c r="F7897" s="19">
        <v>0.875</v>
      </c>
      <c r="G7897" s="25">
        <v>21</v>
      </c>
      <c r="H7897" s="19" t="str">
        <f t="shared" si="140"/>
        <v>Hazelwood Bridge Toward Va Beach Summer Sunday 21</v>
      </c>
      <c r="I7897" s="15">
        <f>+Hazelwood!S28</f>
        <v>210.22152033458809</v>
      </c>
    </row>
    <row r="7898" spans="1:9" x14ac:dyDescent="0.25">
      <c r="A7898" t="s">
        <v>52</v>
      </c>
      <c r="B7898" t="s">
        <v>59</v>
      </c>
      <c r="C7898" t="s">
        <v>81</v>
      </c>
      <c r="D7898" t="s">
        <v>11</v>
      </c>
      <c r="E7898" t="s">
        <v>7</v>
      </c>
      <c r="F7898" s="19">
        <v>0.91666666666666696</v>
      </c>
      <c r="G7898" s="25">
        <v>22</v>
      </c>
      <c r="H7898" s="19" t="str">
        <f t="shared" si="140"/>
        <v>Hazelwood Bridge Toward Va Beach Summer Sunday 22</v>
      </c>
      <c r="I7898" s="13">
        <f>+Hazelwood!S29</f>
        <v>158.39607608543616</v>
      </c>
    </row>
    <row r="7899" spans="1:9" ht="15.75" thickBot="1" x14ac:dyDescent="0.3">
      <c r="A7899" s="29" t="s">
        <v>52</v>
      </c>
      <c r="B7899" s="29" t="s">
        <v>59</v>
      </c>
      <c r="C7899" s="29" t="s">
        <v>81</v>
      </c>
      <c r="D7899" s="29" t="s">
        <v>11</v>
      </c>
      <c r="E7899" s="29" t="s">
        <v>7</v>
      </c>
      <c r="F7899" s="30">
        <v>0.95833333333333304</v>
      </c>
      <c r="G7899" s="31">
        <v>23</v>
      </c>
      <c r="H7899" s="32" t="str">
        <f t="shared" si="140"/>
        <v>Hazelwood Bridge Toward Va Beach Summer Sunday 23</v>
      </c>
      <c r="I7899" s="17">
        <f>+Hazelwood!S30</f>
        <v>117.76298129854239</v>
      </c>
    </row>
    <row r="7900" spans="1:9" x14ac:dyDescent="0.25">
      <c r="A7900" t="s">
        <v>52</v>
      </c>
      <c r="B7900" t="s">
        <v>59</v>
      </c>
      <c r="C7900" t="s">
        <v>81</v>
      </c>
      <c r="D7900" t="s">
        <v>12</v>
      </c>
      <c r="E7900" t="s">
        <v>1</v>
      </c>
      <c r="F7900" s="19">
        <v>0</v>
      </c>
      <c r="G7900" s="25">
        <v>0</v>
      </c>
      <c r="H7900" s="19" t="str">
        <f t="shared" si="140"/>
        <v>Hazelwood Bridge Toward Va Beach Non-Summer Monday 0</v>
      </c>
      <c r="I7900" s="11">
        <f>+Hazelwood!M32</f>
        <v>30.518637729259801</v>
      </c>
    </row>
    <row r="7901" spans="1:9" x14ac:dyDescent="0.25">
      <c r="A7901" t="s">
        <v>52</v>
      </c>
      <c r="B7901" t="s">
        <v>59</v>
      </c>
      <c r="C7901" t="s">
        <v>81</v>
      </c>
      <c r="D7901" t="s">
        <v>12</v>
      </c>
      <c r="E7901" t="s">
        <v>1</v>
      </c>
      <c r="F7901" s="19">
        <v>4.1666666666666664E-2</v>
      </c>
      <c r="G7901" s="25">
        <v>1</v>
      </c>
      <c r="H7901" s="19" t="str">
        <f t="shared" si="140"/>
        <v>Hazelwood Bridge Toward Va Beach Non-Summer Monday 1</v>
      </c>
      <c r="I7901" s="14">
        <f>+Hazelwood!M33</f>
        <v>28.355899622461862</v>
      </c>
    </row>
    <row r="7902" spans="1:9" x14ac:dyDescent="0.25">
      <c r="A7902" t="s">
        <v>52</v>
      </c>
      <c r="B7902" t="s">
        <v>59</v>
      </c>
      <c r="C7902" t="s">
        <v>81</v>
      </c>
      <c r="D7902" t="s">
        <v>12</v>
      </c>
      <c r="E7902" t="s">
        <v>1</v>
      </c>
      <c r="F7902" s="19">
        <v>8.3333333333333329E-2</v>
      </c>
      <c r="G7902" s="25">
        <v>2</v>
      </c>
      <c r="H7902" s="19" t="str">
        <f t="shared" si="140"/>
        <v>Hazelwood Bridge Toward Va Beach Non-Summer Monday 2</v>
      </c>
      <c r="I7902" s="11">
        <f>+Hazelwood!M34</f>
        <v>26.433465749752582</v>
      </c>
    </row>
    <row r="7903" spans="1:9" x14ac:dyDescent="0.25">
      <c r="A7903" t="s">
        <v>52</v>
      </c>
      <c r="B7903" t="s">
        <v>59</v>
      </c>
      <c r="C7903" t="s">
        <v>81</v>
      </c>
      <c r="D7903" t="s">
        <v>12</v>
      </c>
      <c r="E7903" t="s">
        <v>1</v>
      </c>
      <c r="F7903" s="19">
        <v>0.125</v>
      </c>
      <c r="G7903" s="25">
        <v>3</v>
      </c>
      <c r="H7903" s="19" t="str">
        <f t="shared" si="140"/>
        <v>Hazelwood Bridge Toward Va Beach Non-Summer Monday 3</v>
      </c>
      <c r="I7903" s="14">
        <f>+Hazelwood!M35</f>
        <v>24.511031877043308</v>
      </c>
    </row>
    <row r="7904" spans="1:9" x14ac:dyDescent="0.25">
      <c r="A7904" t="s">
        <v>52</v>
      </c>
      <c r="B7904" t="s">
        <v>59</v>
      </c>
      <c r="C7904" t="s">
        <v>81</v>
      </c>
      <c r="D7904" t="s">
        <v>12</v>
      </c>
      <c r="E7904" t="s">
        <v>1</v>
      </c>
      <c r="F7904" s="19">
        <v>0.16666666666666699</v>
      </c>
      <c r="G7904" s="25">
        <v>4</v>
      </c>
      <c r="H7904" s="19" t="str">
        <f t="shared" si="140"/>
        <v>Hazelwood Bridge Toward Va Beach Non-Summer Monday 4</v>
      </c>
      <c r="I7904" s="11">
        <f>+Hazelwood!M36</f>
        <v>85.308003101474256</v>
      </c>
    </row>
    <row r="7905" spans="1:9" x14ac:dyDescent="0.25">
      <c r="A7905" t="s">
        <v>52</v>
      </c>
      <c r="B7905" t="s">
        <v>59</v>
      </c>
      <c r="C7905" t="s">
        <v>81</v>
      </c>
      <c r="D7905" t="s">
        <v>12</v>
      </c>
      <c r="E7905" t="s">
        <v>1</v>
      </c>
      <c r="F7905" s="19">
        <v>0.20833333333333301</v>
      </c>
      <c r="G7905" s="25">
        <v>5</v>
      </c>
      <c r="H7905" s="19" t="str">
        <f t="shared" si="140"/>
        <v>Hazelwood Bridge Toward Va Beach Non-Summer Monday 5</v>
      </c>
      <c r="I7905" s="14">
        <f>+Hazelwood!M37</f>
        <v>276.10956496787014</v>
      </c>
    </row>
    <row r="7906" spans="1:9" x14ac:dyDescent="0.25">
      <c r="A7906" t="s">
        <v>52</v>
      </c>
      <c r="B7906" t="s">
        <v>59</v>
      </c>
      <c r="C7906" t="s">
        <v>81</v>
      </c>
      <c r="D7906" t="s">
        <v>12</v>
      </c>
      <c r="E7906" t="s">
        <v>1</v>
      </c>
      <c r="F7906" s="19">
        <v>0.25</v>
      </c>
      <c r="G7906" s="25">
        <v>6</v>
      </c>
      <c r="H7906" s="19" t="str">
        <f t="shared" si="140"/>
        <v>Hazelwood Bridge Toward Va Beach Non-Summer Monday 6</v>
      </c>
      <c r="I7906" s="11">
        <f>+Hazelwood!M38</f>
        <v>543.08756904037125</v>
      </c>
    </row>
    <row r="7907" spans="1:9" x14ac:dyDescent="0.25">
      <c r="A7907" t="s">
        <v>52</v>
      </c>
      <c r="B7907" t="s">
        <v>59</v>
      </c>
      <c r="C7907" t="s">
        <v>81</v>
      </c>
      <c r="D7907" t="s">
        <v>12</v>
      </c>
      <c r="E7907" t="s">
        <v>1</v>
      </c>
      <c r="F7907" s="19">
        <v>0.29166666666666702</v>
      </c>
      <c r="G7907" s="25">
        <v>7</v>
      </c>
      <c r="H7907" s="19" t="str">
        <f t="shared" si="140"/>
        <v>Hazelwood Bridge Toward Va Beach Non-Summer Monday 7</v>
      </c>
      <c r="I7907" s="14">
        <f>+Hazelwood!M39</f>
        <v>684.38645868450328</v>
      </c>
    </row>
    <row r="7908" spans="1:9" x14ac:dyDescent="0.25">
      <c r="A7908" t="s">
        <v>52</v>
      </c>
      <c r="B7908" t="s">
        <v>59</v>
      </c>
      <c r="C7908" t="s">
        <v>81</v>
      </c>
      <c r="D7908" t="s">
        <v>12</v>
      </c>
      <c r="E7908" t="s">
        <v>1</v>
      </c>
      <c r="F7908" s="19">
        <v>0.33333333333333298</v>
      </c>
      <c r="G7908" s="25">
        <v>8</v>
      </c>
      <c r="H7908" s="19" t="str">
        <f t="shared" si="140"/>
        <v>Hazelwood Bridge Toward Va Beach Non-Summer Monday 8</v>
      </c>
      <c r="I7908" s="11">
        <f>+Hazelwood!M40</f>
        <v>536.83965895406618</v>
      </c>
    </row>
    <row r="7909" spans="1:9" x14ac:dyDescent="0.25">
      <c r="A7909" t="s">
        <v>52</v>
      </c>
      <c r="B7909" t="s">
        <v>59</v>
      </c>
      <c r="C7909" t="s">
        <v>81</v>
      </c>
      <c r="D7909" t="s">
        <v>12</v>
      </c>
      <c r="E7909" t="s">
        <v>1</v>
      </c>
      <c r="F7909" s="19">
        <v>0.375</v>
      </c>
      <c r="G7909" s="25">
        <v>9</v>
      </c>
      <c r="H7909" s="19" t="str">
        <f t="shared" si="140"/>
        <v>Hazelwood Bridge Toward Va Beach Non-Summer Monday 9</v>
      </c>
      <c r="I7909" s="14">
        <f>+Hazelwood!M41</f>
        <v>460.66321674796092</v>
      </c>
    </row>
    <row r="7910" spans="1:9" x14ac:dyDescent="0.25">
      <c r="A7910" t="s">
        <v>52</v>
      </c>
      <c r="B7910" t="s">
        <v>59</v>
      </c>
      <c r="C7910" t="s">
        <v>81</v>
      </c>
      <c r="D7910" t="s">
        <v>12</v>
      </c>
      <c r="E7910" t="s">
        <v>1</v>
      </c>
      <c r="F7910" s="19">
        <v>0.41666666666666702</v>
      </c>
      <c r="G7910" s="25">
        <v>10</v>
      </c>
      <c r="H7910" s="19" t="str">
        <f t="shared" si="140"/>
        <v>Hazelwood Bridge Toward Va Beach Non-Summer Monday 10</v>
      </c>
      <c r="I7910" s="11">
        <f>+Hazelwood!M42</f>
        <v>417.16815037791355</v>
      </c>
    </row>
    <row r="7911" spans="1:9" x14ac:dyDescent="0.25">
      <c r="A7911" t="s">
        <v>52</v>
      </c>
      <c r="B7911" t="s">
        <v>59</v>
      </c>
      <c r="C7911" t="s">
        <v>81</v>
      </c>
      <c r="D7911" t="s">
        <v>12</v>
      </c>
      <c r="E7911" t="s">
        <v>1</v>
      </c>
      <c r="F7911" s="19">
        <v>0.45833333333333298</v>
      </c>
      <c r="G7911" s="25">
        <v>11</v>
      </c>
      <c r="H7911" s="19" t="str">
        <f t="shared" si="140"/>
        <v>Hazelwood Bridge Toward Va Beach Non-Summer Monday 11</v>
      </c>
      <c r="I7911" s="14">
        <f>+Hazelwood!M43</f>
        <v>400.58715822579597</v>
      </c>
    </row>
    <row r="7912" spans="1:9" x14ac:dyDescent="0.25">
      <c r="A7912" t="s">
        <v>52</v>
      </c>
      <c r="B7912" t="s">
        <v>59</v>
      </c>
      <c r="C7912" t="s">
        <v>81</v>
      </c>
      <c r="D7912" t="s">
        <v>12</v>
      </c>
      <c r="E7912" t="s">
        <v>1</v>
      </c>
      <c r="F7912" s="19">
        <v>0.5</v>
      </c>
      <c r="G7912" s="25">
        <v>12</v>
      </c>
      <c r="H7912" s="19" t="str">
        <f t="shared" si="140"/>
        <v>Hazelwood Bridge Toward Va Beach Non-Summer Monday 12</v>
      </c>
      <c r="I7912" s="11">
        <f>+Hazelwood!M44</f>
        <v>421.2533223574207</v>
      </c>
    </row>
    <row r="7913" spans="1:9" x14ac:dyDescent="0.25">
      <c r="A7913" t="s">
        <v>52</v>
      </c>
      <c r="B7913" t="s">
        <v>59</v>
      </c>
      <c r="C7913" t="s">
        <v>81</v>
      </c>
      <c r="D7913" t="s">
        <v>12</v>
      </c>
      <c r="E7913" t="s">
        <v>1</v>
      </c>
      <c r="F7913" s="19">
        <v>0.54166666666666696</v>
      </c>
      <c r="G7913" s="25">
        <v>13</v>
      </c>
      <c r="H7913" s="19" t="str">
        <f t="shared" si="140"/>
        <v>Hazelwood Bridge Toward Va Beach Non-Summer Monday 13</v>
      </c>
      <c r="I7913" s="14">
        <f>+Hazelwood!M45</f>
        <v>427.02062397554857</v>
      </c>
    </row>
    <row r="7914" spans="1:9" x14ac:dyDescent="0.25">
      <c r="A7914" t="s">
        <v>52</v>
      </c>
      <c r="B7914" t="s">
        <v>59</v>
      </c>
      <c r="C7914" t="s">
        <v>81</v>
      </c>
      <c r="D7914" t="s">
        <v>12</v>
      </c>
      <c r="E7914" t="s">
        <v>1</v>
      </c>
      <c r="F7914" s="19">
        <v>0.58333333333333304</v>
      </c>
      <c r="G7914" s="25">
        <v>14</v>
      </c>
      <c r="H7914" s="19" t="str">
        <f t="shared" si="140"/>
        <v>Hazelwood Bridge Toward Va Beach Non-Summer Monday 14</v>
      </c>
      <c r="I7914" s="11">
        <f>+Hazelwood!M46</f>
        <v>427.50123244372588</v>
      </c>
    </row>
    <row r="7915" spans="1:9" x14ac:dyDescent="0.25">
      <c r="A7915" t="s">
        <v>52</v>
      </c>
      <c r="B7915" t="s">
        <v>59</v>
      </c>
      <c r="C7915" t="s">
        <v>81</v>
      </c>
      <c r="D7915" t="s">
        <v>12</v>
      </c>
      <c r="E7915" t="s">
        <v>1</v>
      </c>
      <c r="F7915" s="19">
        <v>0.625</v>
      </c>
      <c r="G7915" s="25">
        <v>15</v>
      </c>
      <c r="H7915" s="19" t="str">
        <f t="shared" si="140"/>
        <v>Hazelwood Bridge Toward Va Beach Non-Summer Monday 15</v>
      </c>
      <c r="I7915" s="14">
        <f>+Hazelwood!M47</f>
        <v>513.28984401337743</v>
      </c>
    </row>
    <row r="7916" spans="1:9" x14ac:dyDescent="0.25">
      <c r="A7916" t="s">
        <v>52</v>
      </c>
      <c r="B7916" t="s">
        <v>59</v>
      </c>
      <c r="C7916" t="s">
        <v>81</v>
      </c>
      <c r="D7916" t="s">
        <v>12</v>
      </c>
      <c r="E7916" t="s">
        <v>1</v>
      </c>
      <c r="F7916" s="19">
        <v>0.66666666666666696</v>
      </c>
      <c r="G7916" s="25">
        <v>16</v>
      </c>
      <c r="H7916" s="19" t="str">
        <f t="shared" si="140"/>
        <v>Hazelwood Bridge Toward Va Beach Non-Summer Monday 16</v>
      </c>
      <c r="I7916" s="11">
        <f>+Hazelwood!M48</f>
        <v>626.95374673731339</v>
      </c>
    </row>
    <row r="7917" spans="1:9" x14ac:dyDescent="0.25">
      <c r="A7917" t="s">
        <v>52</v>
      </c>
      <c r="B7917" t="s">
        <v>59</v>
      </c>
      <c r="C7917" t="s">
        <v>81</v>
      </c>
      <c r="D7917" t="s">
        <v>12</v>
      </c>
      <c r="E7917" t="s">
        <v>1</v>
      </c>
      <c r="F7917" s="19">
        <v>0.70833333333333304</v>
      </c>
      <c r="G7917" s="25">
        <v>17</v>
      </c>
      <c r="H7917" s="19" t="str">
        <f t="shared" si="140"/>
        <v>Hazelwood Bridge Toward Va Beach Non-Summer Monday 17</v>
      </c>
      <c r="I7917" s="14">
        <f>+Hazelwood!M49</f>
        <v>641.37200078263311</v>
      </c>
    </row>
    <row r="7918" spans="1:9" x14ac:dyDescent="0.25">
      <c r="A7918" t="s">
        <v>52</v>
      </c>
      <c r="B7918" t="s">
        <v>59</v>
      </c>
      <c r="C7918" t="s">
        <v>81</v>
      </c>
      <c r="D7918" t="s">
        <v>12</v>
      </c>
      <c r="E7918" t="s">
        <v>1</v>
      </c>
      <c r="F7918" s="19">
        <v>0.75</v>
      </c>
      <c r="G7918" s="25">
        <v>18</v>
      </c>
      <c r="H7918" s="19" t="str">
        <f t="shared" si="140"/>
        <v>Hazelwood Bridge Toward Va Beach Non-Summer Monday 18</v>
      </c>
      <c r="I7918" s="11">
        <f>+Hazelwood!M50</f>
        <v>491.66246294539803</v>
      </c>
    </row>
    <row r="7919" spans="1:9" x14ac:dyDescent="0.25">
      <c r="A7919" t="s">
        <v>52</v>
      </c>
      <c r="B7919" t="s">
        <v>59</v>
      </c>
      <c r="C7919" t="s">
        <v>81</v>
      </c>
      <c r="D7919" t="s">
        <v>12</v>
      </c>
      <c r="E7919" t="s">
        <v>1</v>
      </c>
      <c r="F7919" s="19">
        <v>0.79166666666666696</v>
      </c>
      <c r="G7919" s="25">
        <v>19</v>
      </c>
      <c r="H7919" s="19" t="str">
        <f t="shared" si="140"/>
        <v>Hazelwood Bridge Toward Va Beach Non-Summer Monday 19</v>
      </c>
      <c r="I7919" s="14">
        <f>+Hazelwood!M51</f>
        <v>264.09435326343714</v>
      </c>
    </row>
    <row r="7920" spans="1:9" x14ac:dyDescent="0.25">
      <c r="A7920" t="s">
        <v>52</v>
      </c>
      <c r="B7920" t="s">
        <v>59</v>
      </c>
      <c r="C7920" t="s">
        <v>81</v>
      </c>
      <c r="D7920" t="s">
        <v>12</v>
      </c>
      <c r="E7920" t="s">
        <v>1</v>
      </c>
      <c r="F7920" s="19">
        <v>0.83333333333333304</v>
      </c>
      <c r="G7920" s="25">
        <v>20</v>
      </c>
      <c r="H7920" s="19" t="str">
        <f t="shared" si="140"/>
        <v>Hazelwood Bridge Toward Va Beach Non-Summer Monday 20</v>
      </c>
      <c r="I7920" s="11">
        <f>+Hazelwood!M52</f>
        <v>196.08825501634644</v>
      </c>
    </row>
    <row r="7921" spans="1:9" x14ac:dyDescent="0.25">
      <c r="A7921" t="s">
        <v>52</v>
      </c>
      <c r="B7921" t="s">
        <v>59</v>
      </c>
      <c r="C7921" t="s">
        <v>81</v>
      </c>
      <c r="D7921" t="s">
        <v>12</v>
      </c>
      <c r="E7921" t="s">
        <v>1</v>
      </c>
      <c r="F7921" s="19">
        <v>0.875</v>
      </c>
      <c r="G7921" s="25">
        <v>21</v>
      </c>
      <c r="H7921" s="19" t="str">
        <f t="shared" si="140"/>
        <v>Hazelwood Bridge Toward Va Beach Non-Summer Monday 21</v>
      </c>
      <c r="I7921" s="14">
        <f>+Hazelwood!M53</f>
        <v>146.34527855999383</v>
      </c>
    </row>
    <row r="7922" spans="1:9" x14ac:dyDescent="0.25">
      <c r="A7922" t="s">
        <v>52</v>
      </c>
      <c r="B7922" t="s">
        <v>59</v>
      </c>
      <c r="C7922" t="s">
        <v>81</v>
      </c>
      <c r="D7922" t="s">
        <v>12</v>
      </c>
      <c r="E7922" t="s">
        <v>1</v>
      </c>
      <c r="F7922" s="19">
        <v>0.91666666666666696</v>
      </c>
      <c r="G7922" s="25">
        <v>22</v>
      </c>
      <c r="H7922" s="19" t="str">
        <f t="shared" si="140"/>
        <v>Hazelwood Bridge Toward Va Beach Non-Summer Monday 22</v>
      </c>
      <c r="I7922" s="11">
        <f>+Hazelwood!M54</f>
        <v>73.533095631129925</v>
      </c>
    </row>
    <row r="7923" spans="1:9" ht="15.75" thickBot="1" x14ac:dyDescent="0.3">
      <c r="A7923" t="s">
        <v>52</v>
      </c>
      <c r="B7923" t="s">
        <v>59</v>
      </c>
      <c r="C7923" t="s">
        <v>81</v>
      </c>
      <c r="D7923" t="s">
        <v>12</v>
      </c>
      <c r="E7923" t="s">
        <v>1</v>
      </c>
      <c r="F7923" s="19">
        <v>0.95833333333333304</v>
      </c>
      <c r="G7923" s="25">
        <v>23</v>
      </c>
      <c r="H7923" s="19" t="str">
        <f t="shared" si="140"/>
        <v>Hazelwood Bridge Toward Va Beach Non-Summer Monday 23</v>
      </c>
      <c r="I7923" s="16">
        <f>+Hazelwood!M55</f>
        <v>43.975674838224755</v>
      </c>
    </row>
    <row r="7924" spans="1:9" x14ac:dyDescent="0.25">
      <c r="A7924" t="s">
        <v>52</v>
      </c>
      <c r="B7924" t="s">
        <v>59</v>
      </c>
      <c r="C7924" t="s">
        <v>81</v>
      </c>
      <c r="D7924" t="s">
        <v>12</v>
      </c>
      <c r="E7924" t="s">
        <v>2</v>
      </c>
      <c r="F7924" s="19">
        <v>0</v>
      </c>
      <c r="G7924" s="25">
        <v>0</v>
      </c>
      <c r="H7924" s="19" t="str">
        <f t="shared" si="140"/>
        <v>Hazelwood Bridge Toward Va Beach Non-Summer Tuesday 0</v>
      </c>
      <c r="I7924" s="12">
        <f>+Hazelwood!N32</f>
        <v>31.312742400000005</v>
      </c>
    </row>
    <row r="7925" spans="1:9" x14ac:dyDescent="0.25">
      <c r="A7925" t="s">
        <v>52</v>
      </c>
      <c r="B7925" t="s">
        <v>59</v>
      </c>
      <c r="C7925" t="s">
        <v>81</v>
      </c>
      <c r="D7925" t="s">
        <v>12</v>
      </c>
      <c r="E7925" t="s">
        <v>2</v>
      </c>
      <c r="F7925" s="19">
        <v>4.1666666666666664E-2</v>
      </c>
      <c r="G7925" s="25">
        <v>1</v>
      </c>
      <c r="H7925" s="19" t="str">
        <f t="shared" ref="H7925:H7988" si="141">+CONCATENATE(A7925," ",C7925," ",D7925," ",E7925," ",G7925)</f>
        <v>Hazelwood Bridge Toward Va Beach Non-Summer Tuesday 1</v>
      </c>
      <c r="I7925" s="14">
        <f>+Hazelwood!N33</f>
        <v>21.527510400000001</v>
      </c>
    </row>
    <row r="7926" spans="1:9" x14ac:dyDescent="0.25">
      <c r="A7926" t="s">
        <v>52</v>
      </c>
      <c r="B7926" t="s">
        <v>59</v>
      </c>
      <c r="C7926" t="s">
        <v>81</v>
      </c>
      <c r="D7926" t="s">
        <v>12</v>
      </c>
      <c r="E7926" t="s">
        <v>2</v>
      </c>
      <c r="F7926" s="19">
        <v>8.3333333333333329E-2</v>
      </c>
      <c r="G7926" s="25">
        <v>2</v>
      </c>
      <c r="H7926" s="19" t="str">
        <f t="shared" si="141"/>
        <v>Hazelwood Bridge Toward Va Beach Non-Summer Tuesday 2</v>
      </c>
      <c r="I7926" s="12">
        <f>+Hazelwood!N34</f>
        <v>26.420126400000001</v>
      </c>
    </row>
    <row r="7927" spans="1:9" x14ac:dyDescent="0.25">
      <c r="A7927" t="s">
        <v>52</v>
      </c>
      <c r="B7927" t="s">
        <v>59</v>
      </c>
      <c r="C7927" t="s">
        <v>81</v>
      </c>
      <c r="D7927" t="s">
        <v>12</v>
      </c>
      <c r="E7927" t="s">
        <v>2</v>
      </c>
      <c r="F7927" s="19">
        <v>0.125</v>
      </c>
      <c r="G7927" s="25">
        <v>3</v>
      </c>
      <c r="H7927" s="19" t="str">
        <f t="shared" si="141"/>
        <v>Hazelwood Bridge Toward Va Beach Non-Summer Tuesday 3</v>
      </c>
      <c r="I7927" s="14">
        <f>+Hazelwood!N35</f>
        <v>28.377172800000004</v>
      </c>
    </row>
    <row r="7928" spans="1:9" x14ac:dyDescent="0.25">
      <c r="A7928" t="s">
        <v>52</v>
      </c>
      <c r="B7928" t="s">
        <v>59</v>
      </c>
      <c r="C7928" t="s">
        <v>81</v>
      </c>
      <c r="D7928" t="s">
        <v>12</v>
      </c>
      <c r="E7928" t="s">
        <v>2</v>
      </c>
      <c r="F7928" s="19">
        <v>0.16666666666666699</v>
      </c>
      <c r="G7928" s="25">
        <v>4</v>
      </c>
      <c r="H7928" s="19" t="str">
        <f t="shared" si="141"/>
        <v>Hazelwood Bridge Toward Va Beach Non-Summer Tuesday 4</v>
      </c>
      <c r="I7928" s="12">
        <f>+Hazelwood!N36</f>
        <v>82.685210400000003</v>
      </c>
    </row>
    <row r="7929" spans="1:9" x14ac:dyDescent="0.25">
      <c r="A7929" t="s">
        <v>52</v>
      </c>
      <c r="B7929" t="s">
        <v>59</v>
      </c>
      <c r="C7929" t="s">
        <v>81</v>
      </c>
      <c r="D7929" t="s">
        <v>12</v>
      </c>
      <c r="E7929" t="s">
        <v>2</v>
      </c>
      <c r="F7929" s="19">
        <v>0.20833333333333301</v>
      </c>
      <c r="G7929" s="25">
        <v>5</v>
      </c>
      <c r="H7929" s="19" t="str">
        <f t="shared" si="141"/>
        <v>Hazelwood Bridge Toward Va Beach Non-Summer Tuesday 5</v>
      </c>
      <c r="I7929" s="14">
        <f>+Hazelwood!N37</f>
        <v>292.0891752</v>
      </c>
    </row>
    <row r="7930" spans="1:9" x14ac:dyDescent="0.25">
      <c r="A7930" t="s">
        <v>52</v>
      </c>
      <c r="B7930" t="s">
        <v>59</v>
      </c>
      <c r="C7930" t="s">
        <v>81</v>
      </c>
      <c r="D7930" t="s">
        <v>12</v>
      </c>
      <c r="E7930" t="s">
        <v>2</v>
      </c>
      <c r="F7930" s="19">
        <v>0.25</v>
      </c>
      <c r="G7930" s="25">
        <v>6</v>
      </c>
      <c r="H7930" s="19" t="str">
        <f t="shared" si="141"/>
        <v>Hazelwood Bridge Toward Va Beach Non-Summer Tuesday 6</v>
      </c>
      <c r="I7930" s="12">
        <f>+Hazelwood!N38</f>
        <v>553.84413119999999</v>
      </c>
    </row>
    <row r="7931" spans="1:9" x14ac:dyDescent="0.25">
      <c r="A7931" t="s">
        <v>52</v>
      </c>
      <c r="B7931" t="s">
        <v>59</v>
      </c>
      <c r="C7931" t="s">
        <v>81</v>
      </c>
      <c r="D7931" t="s">
        <v>12</v>
      </c>
      <c r="E7931" t="s">
        <v>2</v>
      </c>
      <c r="F7931" s="19">
        <v>0.29166666666666702</v>
      </c>
      <c r="G7931" s="25">
        <v>7</v>
      </c>
      <c r="H7931" s="19" t="str">
        <f t="shared" si="141"/>
        <v>Hazelwood Bridge Toward Va Beach Non-Summer Tuesday 7</v>
      </c>
      <c r="I7931" s="14">
        <f>+Hazelwood!N39</f>
        <v>684.96623999999997</v>
      </c>
    </row>
    <row r="7932" spans="1:9" x14ac:dyDescent="0.25">
      <c r="A7932" t="s">
        <v>52</v>
      </c>
      <c r="B7932" t="s">
        <v>59</v>
      </c>
      <c r="C7932" t="s">
        <v>81</v>
      </c>
      <c r="D7932" t="s">
        <v>12</v>
      </c>
      <c r="E7932" t="s">
        <v>2</v>
      </c>
      <c r="F7932" s="19">
        <v>0.33333333333333298</v>
      </c>
      <c r="G7932" s="25">
        <v>8</v>
      </c>
      <c r="H7932" s="19" t="str">
        <f t="shared" si="141"/>
        <v>Hazelwood Bridge Toward Va Beach Non-Summer Tuesday 8</v>
      </c>
      <c r="I7932" s="12">
        <f>+Hazelwood!N40</f>
        <v>544.54816080000001</v>
      </c>
    </row>
    <row r="7933" spans="1:9" x14ac:dyDescent="0.25">
      <c r="A7933" t="s">
        <v>52</v>
      </c>
      <c r="B7933" t="s">
        <v>59</v>
      </c>
      <c r="C7933" t="s">
        <v>81</v>
      </c>
      <c r="D7933" t="s">
        <v>12</v>
      </c>
      <c r="E7933" t="s">
        <v>2</v>
      </c>
      <c r="F7933" s="19">
        <v>0.375</v>
      </c>
      <c r="G7933" s="25">
        <v>9</v>
      </c>
      <c r="H7933" s="19" t="str">
        <f t="shared" si="141"/>
        <v>Hazelwood Bridge Toward Va Beach Non-Summer Tuesday 9</v>
      </c>
      <c r="I7933" s="14">
        <f>+Hazelwood!N41</f>
        <v>494.64347760000004</v>
      </c>
    </row>
    <row r="7934" spans="1:9" x14ac:dyDescent="0.25">
      <c r="A7934" t="s">
        <v>52</v>
      </c>
      <c r="B7934" t="s">
        <v>59</v>
      </c>
      <c r="C7934" t="s">
        <v>81</v>
      </c>
      <c r="D7934" t="s">
        <v>12</v>
      </c>
      <c r="E7934" t="s">
        <v>2</v>
      </c>
      <c r="F7934" s="19">
        <v>0.41666666666666702</v>
      </c>
      <c r="G7934" s="25">
        <v>10</v>
      </c>
      <c r="H7934" s="19" t="str">
        <f t="shared" si="141"/>
        <v>Hazelwood Bridge Toward Va Beach Non-Summer Tuesday 10</v>
      </c>
      <c r="I7934" s="12">
        <f>+Hazelwood!N42</f>
        <v>407.06565120000005</v>
      </c>
    </row>
    <row r="7935" spans="1:9" x14ac:dyDescent="0.25">
      <c r="A7935" t="s">
        <v>52</v>
      </c>
      <c r="B7935" t="s">
        <v>59</v>
      </c>
      <c r="C7935" t="s">
        <v>81</v>
      </c>
      <c r="D7935" t="s">
        <v>12</v>
      </c>
      <c r="E7935" t="s">
        <v>2</v>
      </c>
      <c r="F7935" s="19">
        <v>0.45833333333333298</v>
      </c>
      <c r="G7935" s="25">
        <v>11</v>
      </c>
      <c r="H7935" s="19" t="str">
        <f t="shared" si="141"/>
        <v>Hazelwood Bridge Toward Va Beach Non-Summer Tuesday 11</v>
      </c>
      <c r="I7935" s="14">
        <f>+Hazelwood!N43</f>
        <v>401.68377359999999</v>
      </c>
    </row>
    <row r="7936" spans="1:9" x14ac:dyDescent="0.25">
      <c r="A7936" t="s">
        <v>52</v>
      </c>
      <c r="B7936" t="s">
        <v>59</v>
      </c>
      <c r="C7936" t="s">
        <v>81</v>
      </c>
      <c r="D7936" t="s">
        <v>12</v>
      </c>
      <c r="E7936" t="s">
        <v>2</v>
      </c>
      <c r="F7936" s="19">
        <v>0.5</v>
      </c>
      <c r="G7936" s="25">
        <v>12</v>
      </c>
      <c r="H7936" s="19" t="str">
        <f t="shared" si="141"/>
        <v>Hazelwood Bridge Toward Va Beach Non-Summer Tuesday 12</v>
      </c>
      <c r="I7936" s="12">
        <f>+Hazelwood!N44</f>
        <v>407.55491280000001</v>
      </c>
    </row>
    <row r="7937" spans="1:9" x14ac:dyDescent="0.25">
      <c r="A7937" t="s">
        <v>52</v>
      </c>
      <c r="B7937" t="s">
        <v>59</v>
      </c>
      <c r="C7937" t="s">
        <v>81</v>
      </c>
      <c r="D7937" t="s">
        <v>12</v>
      </c>
      <c r="E7937" t="s">
        <v>2</v>
      </c>
      <c r="F7937" s="19">
        <v>0.54166666666666696</v>
      </c>
      <c r="G7937" s="25">
        <v>13</v>
      </c>
      <c r="H7937" s="19" t="str">
        <f t="shared" si="141"/>
        <v>Hazelwood Bridge Toward Va Beach Non-Summer Tuesday 13</v>
      </c>
      <c r="I7937" s="14">
        <f>+Hazelwood!N45</f>
        <v>405.59786639999999</v>
      </c>
    </row>
    <row r="7938" spans="1:9" x14ac:dyDescent="0.25">
      <c r="A7938" t="s">
        <v>52</v>
      </c>
      <c r="B7938" t="s">
        <v>59</v>
      </c>
      <c r="C7938" t="s">
        <v>81</v>
      </c>
      <c r="D7938" t="s">
        <v>12</v>
      </c>
      <c r="E7938" t="s">
        <v>2</v>
      </c>
      <c r="F7938" s="19">
        <v>0.58333333333333304</v>
      </c>
      <c r="G7938" s="25">
        <v>14</v>
      </c>
      <c r="H7938" s="19" t="str">
        <f t="shared" si="141"/>
        <v>Hazelwood Bridge Toward Va Beach Non-Summer Tuesday 14</v>
      </c>
      <c r="I7938" s="12">
        <f>+Hazelwood!N46</f>
        <v>428.10390000000001</v>
      </c>
    </row>
    <row r="7939" spans="1:9" x14ac:dyDescent="0.25">
      <c r="A7939" t="s">
        <v>52</v>
      </c>
      <c r="B7939" t="s">
        <v>59</v>
      </c>
      <c r="C7939" t="s">
        <v>81</v>
      </c>
      <c r="D7939" t="s">
        <v>12</v>
      </c>
      <c r="E7939" t="s">
        <v>2</v>
      </c>
      <c r="F7939" s="19">
        <v>0.625</v>
      </c>
      <c r="G7939" s="25">
        <v>15</v>
      </c>
      <c r="H7939" s="19" t="str">
        <f t="shared" si="141"/>
        <v>Hazelwood Bridge Toward Va Beach Non-Summer Tuesday 15</v>
      </c>
      <c r="I7939" s="14">
        <f>+Hazelwood!N47</f>
        <v>478.00858319999998</v>
      </c>
    </row>
    <row r="7940" spans="1:9" x14ac:dyDescent="0.25">
      <c r="A7940" t="s">
        <v>52</v>
      </c>
      <c r="B7940" t="s">
        <v>59</v>
      </c>
      <c r="C7940" t="s">
        <v>81</v>
      </c>
      <c r="D7940" t="s">
        <v>12</v>
      </c>
      <c r="E7940" t="s">
        <v>2</v>
      </c>
      <c r="F7940" s="19">
        <v>0.66666666666666696</v>
      </c>
      <c r="G7940" s="25">
        <v>16</v>
      </c>
      <c r="H7940" s="19" t="str">
        <f t="shared" si="141"/>
        <v>Hazelwood Bridge Toward Va Beach Non-Summer Tuesday 16</v>
      </c>
      <c r="I7940" s="12">
        <f>+Hazelwood!N48</f>
        <v>636.52934159999995</v>
      </c>
    </row>
    <row r="7941" spans="1:9" x14ac:dyDescent="0.25">
      <c r="A7941" t="s">
        <v>52</v>
      </c>
      <c r="B7941" t="s">
        <v>59</v>
      </c>
      <c r="C7941" t="s">
        <v>81</v>
      </c>
      <c r="D7941" t="s">
        <v>12</v>
      </c>
      <c r="E7941" t="s">
        <v>2</v>
      </c>
      <c r="F7941" s="19">
        <v>0.70833333333333304</v>
      </c>
      <c r="G7941" s="25">
        <v>17</v>
      </c>
      <c r="H7941" s="19" t="str">
        <f t="shared" si="141"/>
        <v>Hazelwood Bridge Toward Va Beach Non-Summer Tuesday 17</v>
      </c>
      <c r="I7941" s="14">
        <f>+Hazelwood!N49</f>
        <v>657.07832880000001</v>
      </c>
    </row>
    <row r="7942" spans="1:9" x14ac:dyDescent="0.25">
      <c r="A7942" t="s">
        <v>52</v>
      </c>
      <c r="B7942" t="s">
        <v>59</v>
      </c>
      <c r="C7942" t="s">
        <v>81</v>
      </c>
      <c r="D7942" t="s">
        <v>12</v>
      </c>
      <c r="E7942" t="s">
        <v>2</v>
      </c>
      <c r="F7942" s="19">
        <v>0.75</v>
      </c>
      <c r="G7942" s="25">
        <v>18</v>
      </c>
      <c r="H7942" s="19" t="str">
        <f t="shared" si="141"/>
        <v>Hazelwood Bridge Toward Va Beach Non-Summer Tuesday 18</v>
      </c>
      <c r="I7942" s="12">
        <f>+Hazelwood!N50</f>
        <v>488.2830768</v>
      </c>
    </row>
    <row r="7943" spans="1:9" x14ac:dyDescent="0.25">
      <c r="A7943" t="s">
        <v>52</v>
      </c>
      <c r="B7943" t="s">
        <v>59</v>
      </c>
      <c r="C7943" t="s">
        <v>81</v>
      </c>
      <c r="D7943" t="s">
        <v>12</v>
      </c>
      <c r="E7943" t="s">
        <v>2</v>
      </c>
      <c r="F7943" s="19">
        <v>0.79166666666666696</v>
      </c>
      <c r="G7943" s="25">
        <v>19</v>
      </c>
      <c r="H7943" s="19" t="str">
        <f t="shared" si="141"/>
        <v>Hazelwood Bridge Toward Va Beach Non-Summer Tuesday 19</v>
      </c>
      <c r="I7943" s="14">
        <f>+Hazelwood!N51</f>
        <v>285.2395128</v>
      </c>
    </row>
    <row r="7944" spans="1:9" x14ac:dyDescent="0.25">
      <c r="A7944" t="s">
        <v>52</v>
      </c>
      <c r="B7944" t="s">
        <v>59</v>
      </c>
      <c r="C7944" t="s">
        <v>81</v>
      </c>
      <c r="D7944" t="s">
        <v>12</v>
      </c>
      <c r="E7944" t="s">
        <v>2</v>
      </c>
      <c r="F7944" s="19">
        <v>0.83333333333333304</v>
      </c>
      <c r="G7944" s="25">
        <v>20</v>
      </c>
      <c r="H7944" s="19" t="str">
        <f t="shared" si="141"/>
        <v>Hazelwood Bridge Toward Va Beach Non-Summer Tuesday 20</v>
      </c>
      <c r="I7944" s="12">
        <f>+Hazelwood!N52</f>
        <v>187.38719280000001</v>
      </c>
    </row>
    <row r="7945" spans="1:9" x14ac:dyDescent="0.25">
      <c r="A7945" t="s">
        <v>52</v>
      </c>
      <c r="B7945" t="s">
        <v>59</v>
      </c>
      <c r="C7945" t="s">
        <v>81</v>
      </c>
      <c r="D7945" t="s">
        <v>12</v>
      </c>
      <c r="E7945" t="s">
        <v>2</v>
      </c>
      <c r="F7945" s="19">
        <v>0.875</v>
      </c>
      <c r="G7945" s="25">
        <v>21</v>
      </c>
      <c r="H7945" s="19" t="str">
        <f t="shared" si="141"/>
        <v>Hazelwood Bridge Toward Va Beach Non-Summer Tuesday 21</v>
      </c>
      <c r="I7945" s="14">
        <f>+Hazelwood!N53</f>
        <v>142.37512560000002</v>
      </c>
    </row>
    <row r="7946" spans="1:9" x14ac:dyDescent="0.25">
      <c r="A7946" t="s">
        <v>52</v>
      </c>
      <c r="B7946" t="s">
        <v>59</v>
      </c>
      <c r="C7946" t="s">
        <v>81</v>
      </c>
      <c r="D7946" t="s">
        <v>12</v>
      </c>
      <c r="E7946" t="s">
        <v>2</v>
      </c>
      <c r="F7946" s="19">
        <v>0.91666666666666696</v>
      </c>
      <c r="G7946" s="25">
        <v>22</v>
      </c>
      <c r="H7946" s="19" t="str">
        <f t="shared" si="141"/>
        <v>Hazelwood Bridge Toward Va Beach Non-Summer Tuesday 22</v>
      </c>
      <c r="I7946" s="12">
        <f>+Hazelwood!N54</f>
        <v>73.389240000000001</v>
      </c>
    </row>
    <row r="7947" spans="1:9" ht="15.75" thickBot="1" x14ac:dyDescent="0.3">
      <c r="A7947" t="s">
        <v>52</v>
      </c>
      <c r="B7947" t="s">
        <v>59</v>
      </c>
      <c r="C7947" t="s">
        <v>81</v>
      </c>
      <c r="D7947" t="s">
        <v>12</v>
      </c>
      <c r="E7947" t="s">
        <v>2</v>
      </c>
      <c r="F7947" s="19">
        <v>0.95833333333333304</v>
      </c>
      <c r="G7947" s="25">
        <v>23</v>
      </c>
      <c r="H7947" s="19" t="str">
        <f t="shared" si="141"/>
        <v>Hazelwood Bridge Toward Va Beach Non-Summer Tuesday 23</v>
      </c>
      <c r="I7947" s="16">
        <f>+Hazelwood!N55</f>
        <v>45.501328799999996</v>
      </c>
    </row>
    <row r="7948" spans="1:9" x14ac:dyDescent="0.25">
      <c r="A7948" t="s">
        <v>52</v>
      </c>
      <c r="B7948" t="s">
        <v>59</v>
      </c>
      <c r="C7948" t="s">
        <v>81</v>
      </c>
      <c r="D7948" t="s">
        <v>12</v>
      </c>
      <c r="E7948" t="s">
        <v>3</v>
      </c>
      <c r="F7948" s="19">
        <v>0</v>
      </c>
      <c r="G7948" s="25">
        <v>0</v>
      </c>
      <c r="H7948" s="19" t="str">
        <f t="shared" si="141"/>
        <v>Hazelwood Bridge Toward Va Beach Non-Summer Wednesday 0</v>
      </c>
      <c r="I7948" s="11">
        <f>+Hazelwood!O32</f>
        <v>30.823480799999999</v>
      </c>
    </row>
    <row r="7949" spans="1:9" x14ac:dyDescent="0.25">
      <c r="A7949" t="s">
        <v>52</v>
      </c>
      <c r="B7949" t="s">
        <v>59</v>
      </c>
      <c r="C7949" t="s">
        <v>81</v>
      </c>
      <c r="D7949" t="s">
        <v>12</v>
      </c>
      <c r="E7949" t="s">
        <v>3</v>
      </c>
      <c r="F7949" s="19">
        <v>4.1666666666666664E-2</v>
      </c>
      <c r="G7949" s="25">
        <v>1</v>
      </c>
      <c r="H7949" s="19" t="str">
        <f t="shared" si="141"/>
        <v>Hazelwood Bridge Toward Va Beach Non-Summer Wednesday 1</v>
      </c>
      <c r="I7949" s="14">
        <f>+Hazelwood!O33</f>
        <v>36.205358400000001</v>
      </c>
    </row>
    <row r="7950" spans="1:9" x14ac:dyDescent="0.25">
      <c r="A7950" t="s">
        <v>52</v>
      </c>
      <c r="B7950" t="s">
        <v>59</v>
      </c>
      <c r="C7950" t="s">
        <v>81</v>
      </c>
      <c r="D7950" t="s">
        <v>12</v>
      </c>
      <c r="E7950" t="s">
        <v>3</v>
      </c>
      <c r="F7950" s="19">
        <v>8.3333333333333329E-2</v>
      </c>
      <c r="G7950" s="25">
        <v>2</v>
      </c>
      <c r="H7950" s="19" t="str">
        <f t="shared" si="141"/>
        <v>Hazelwood Bridge Toward Va Beach Non-Summer Wednesday 2</v>
      </c>
      <c r="I7950" s="11">
        <f>+Hazelwood!O34</f>
        <v>27.398649600000002</v>
      </c>
    </row>
    <row r="7951" spans="1:9" x14ac:dyDescent="0.25">
      <c r="A7951" t="s">
        <v>52</v>
      </c>
      <c r="B7951" t="s">
        <v>59</v>
      </c>
      <c r="C7951" t="s">
        <v>81</v>
      </c>
      <c r="D7951" t="s">
        <v>12</v>
      </c>
      <c r="E7951" t="s">
        <v>3</v>
      </c>
      <c r="F7951" s="19">
        <v>0.125</v>
      </c>
      <c r="G7951" s="25">
        <v>3</v>
      </c>
      <c r="H7951" s="19" t="str">
        <f t="shared" si="141"/>
        <v>Hazelwood Bridge Toward Va Beach Non-Summer Wednesday 3</v>
      </c>
      <c r="I7951" s="14">
        <f>+Hazelwood!O35</f>
        <v>21.527510400000001</v>
      </c>
    </row>
    <row r="7952" spans="1:9" x14ac:dyDescent="0.25">
      <c r="A7952" t="s">
        <v>52</v>
      </c>
      <c r="B7952" t="s">
        <v>59</v>
      </c>
      <c r="C7952" t="s">
        <v>81</v>
      </c>
      <c r="D7952" t="s">
        <v>12</v>
      </c>
      <c r="E7952" t="s">
        <v>3</v>
      </c>
      <c r="F7952" s="19">
        <v>0.16666666666666699</v>
      </c>
      <c r="G7952" s="25">
        <v>4</v>
      </c>
      <c r="H7952" s="19" t="str">
        <f t="shared" si="141"/>
        <v>Hazelwood Bridge Toward Va Beach Non-Summer Wednesday 4</v>
      </c>
      <c r="I7952" s="11">
        <f>+Hazelwood!O36</f>
        <v>91.002657600000006</v>
      </c>
    </row>
    <row r="7953" spans="1:9" x14ac:dyDescent="0.25">
      <c r="A7953" t="s">
        <v>52</v>
      </c>
      <c r="B7953" t="s">
        <v>59</v>
      </c>
      <c r="C7953" t="s">
        <v>81</v>
      </c>
      <c r="D7953" t="s">
        <v>12</v>
      </c>
      <c r="E7953" t="s">
        <v>3</v>
      </c>
      <c r="F7953" s="19">
        <v>0.20833333333333301</v>
      </c>
      <c r="G7953" s="25">
        <v>5</v>
      </c>
      <c r="H7953" s="19" t="str">
        <f t="shared" si="141"/>
        <v>Hazelwood Bridge Toward Va Beach Non-Summer Wednesday 5</v>
      </c>
      <c r="I7953" s="14">
        <f>+Hazelwood!O37</f>
        <v>270.0724032</v>
      </c>
    </row>
    <row r="7954" spans="1:9" x14ac:dyDescent="0.25">
      <c r="A7954" t="s">
        <v>52</v>
      </c>
      <c r="B7954" t="s">
        <v>59</v>
      </c>
      <c r="C7954" t="s">
        <v>81</v>
      </c>
      <c r="D7954" t="s">
        <v>12</v>
      </c>
      <c r="E7954" t="s">
        <v>3</v>
      </c>
      <c r="F7954" s="19">
        <v>0.25</v>
      </c>
      <c r="G7954" s="25">
        <v>6</v>
      </c>
      <c r="H7954" s="19" t="str">
        <f t="shared" si="141"/>
        <v>Hazelwood Bridge Toward Va Beach Non-Summer Wednesday 6</v>
      </c>
      <c r="I7954" s="11">
        <f>+Hazelwood!O38</f>
        <v>551.88708479999991</v>
      </c>
    </row>
    <row r="7955" spans="1:9" x14ac:dyDescent="0.25">
      <c r="A7955" t="s">
        <v>52</v>
      </c>
      <c r="B7955" t="s">
        <v>59</v>
      </c>
      <c r="C7955" t="s">
        <v>81</v>
      </c>
      <c r="D7955" t="s">
        <v>12</v>
      </c>
      <c r="E7955" t="s">
        <v>3</v>
      </c>
      <c r="F7955" s="19">
        <v>0.29166666666666702</v>
      </c>
      <c r="G7955" s="25">
        <v>7</v>
      </c>
      <c r="H7955" s="19" t="str">
        <f t="shared" si="141"/>
        <v>Hazelwood Bridge Toward Va Beach Non-Summer Wednesday 7</v>
      </c>
      <c r="I7955" s="14">
        <f>+Hazelwood!O39</f>
        <v>708.45079680000003</v>
      </c>
    </row>
    <row r="7956" spans="1:9" x14ac:dyDescent="0.25">
      <c r="A7956" t="s">
        <v>52</v>
      </c>
      <c r="B7956" t="s">
        <v>59</v>
      </c>
      <c r="C7956" t="s">
        <v>81</v>
      </c>
      <c r="D7956" t="s">
        <v>12</v>
      </c>
      <c r="E7956" t="s">
        <v>3</v>
      </c>
      <c r="F7956" s="19">
        <v>0.33333333333333298</v>
      </c>
      <c r="G7956" s="25">
        <v>8</v>
      </c>
      <c r="H7956" s="19" t="str">
        <f t="shared" si="141"/>
        <v>Hazelwood Bridge Toward Va Beach Non-Summer Wednesday 8</v>
      </c>
      <c r="I7956" s="11">
        <f>+Hazelwood!O40</f>
        <v>548.46225360000005</v>
      </c>
    </row>
    <row r="7957" spans="1:9" x14ac:dyDescent="0.25">
      <c r="A7957" t="s">
        <v>52</v>
      </c>
      <c r="B7957" t="s">
        <v>59</v>
      </c>
      <c r="C7957" t="s">
        <v>81</v>
      </c>
      <c r="D7957" t="s">
        <v>12</v>
      </c>
      <c r="E7957" t="s">
        <v>3</v>
      </c>
      <c r="F7957" s="19">
        <v>0.375</v>
      </c>
      <c r="G7957" s="25">
        <v>9</v>
      </c>
      <c r="H7957" s="19" t="str">
        <f t="shared" si="141"/>
        <v>Hazelwood Bridge Toward Va Beach Non-Summer Wednesday 9</v>
      </c>
      <c r="I7957" s="14">
        <f>+Hazelwood!O41</f>
        <v>443.27100959999996</v>
      </c>
    </row>
    <row r="7958" spans="1:9" x14ac:dyDescent="0.25">
      <c r="A7958" t="s">
        <v>52</v>
      </c>
      <c r="B7958" t="s">
        <v>59</v>
      </c>
      <c r="C7958" t="s">
        <v>81</v>
      </c>
      <c r="D7958" t="s">
        <v>12</v>
      </c>
      <c r="E7958" t="s">
        <v>3</v>
      </c>
      <c r="F7958" s="19">
        <v>0.41666666666666702</v>
      </c>
      <c r="G7958" s="25">
        <v>10</v>
      </c>
      <c r="H7958" s="19" t="str">
        <f t="shared" si="141"/>
        <v>Hazelwood Bridge Toward Va Beach Non-Summer Wednesday 10</v>
      </c>
      <c r="I7958" s="11">
        <f>+Hazelwood!O42</f>
        <v>442.29248640000003</v>
      </c>
    </row>
    <row r="7959" spans="1:9" x14ac:dyDescent="0.25">
      <c r="A7959" t="s">
        <v>52</v>
      </c>
      <c r="B7959" t="s">
        <v>59</v>
      </c>
      <c r="C7959" t="s">
        <v>81</v>
      </c>
      <c r="D7959" t="s">
        <v>12</v>
      </c>
      <c r="E7959" t="s">
        <v>3</v>
      </c>
      <c r="F7959" s="19">
        <v>0.45833333333333298</v>
      </c>
      <c r="G7959" s="25">
        <v>11</v>
      </c>
      <c r="H7959" s="19" t="str">
        <f t="shared" si="141"/>
        <v>Hazelwood Bridge Toward Va Beach Non-Summer Wednesday 11</v>
      </c>
      <c r="I7959" s="14">
        <f>+Hazelwood!O43</f>
        <v>413.91531359999999</v>
      </c>
    </row>
    <row r="7960" spans="1:9" x14ac:dyDescent="0.25">
      <c r="A7960" t="s">
        <v>52</v>
      </c>
      <c r="B7960" t="s">
        <v>59</v>
      </c>
      <c r="C7960" t="s">
        <v>81</v>
      </c>
      <c r="D7960" t="s">
        <v>12</v>
      </c>
      <c r="E7960" t="s">
        <v>3</v>
      </c>
      <c r="F7960" s="19">
        <v>0.5</v>
      </c>
      <c r="G7960" s="25">
        <v>12</v>
      </c>
      <c r="H7960" s="19" t="str">
        <f t="shared" si="141"/>
        <v>Hazelwood Bridge Toward Va Beach Non-Summer Wednesday 12</v>
      </c>
      <c r="I7960" s="11">
        <f>+Hazelwood!O44</f>
        <v>450.12067199999996</v>
      </c>
    </row>
    <row r="7961" spans="1:9" x14ac:dyDescent="0.25">
      <c r="A7961" t="s">
        <v>52</v>
      </c>
      <c r="B7961" t="s">
        <v>59</v>
      </c>
      <c r="C7961" t="s">
        <v>81</v>
      </c>
      <c r="D7961" t="s">
        <v>12</v>
      </c>
      <c r="E7961" t="s">
        <v>3</v>
      </c>
      <c r="F7961" s="19">
        <v>0.54166666666666696</v>
      </c>
      <c r="G7961" s="25">
        <v>13</v>
      </c>
      <c r="H7961" s="19" t="str">
        <f t="shared" si="141"/>
        <v>Hazelwood Bridge Toward Va Beach Non-Summer Wednesday 13</v>
      </c>
      <c r="I7961" s="14">
        <f>+Hazelwood!O45</f>
        <v>463.81999680000001</v>
      </c>
    </row>
    <row r="7962" spans="1:9" x14ac:dyDescent="0.25">
      <c r="A7962" t="s">
        <v>52</v>
      </c>
      <c r="B7962" t="s">
        <v>59</v>
      </c>
      <c r="C7962" t="s">
        <v>81</v>
      </c>
      <c r="D7962" t="s">
        <v>12</v>
      </c>
      <c r="E7962" t="s">
        <v>3</v>
      </c>
      <c r="F7962" s="19">
        <v>0.58333333333333304</v>
      </c>
      <c r="G7962" s="25">
        <v>14</v>
      </c>
      <c r="H7962" s="19" t="str">
        <f t="shared" si="141"/>
        <v>Hazelwood Bridge Toward Va Beach Non-Summer Wednesday 14</v>
      </c>
      <c r="I7962" s="11">
        <f>+Hazelwood!O46</f>
        <v>442.29248640000003</v>
      </c>
    </row>
    <row r="7963" spans="1:9" x14ac:dyDescent="0.25">
      <c r="A7963" t="s">
        <v>52</v>
      </c>
      <c r="B7963" t="s">
        <v>59</v>
      </c>
      <c r="C7963" t="s">
        <v>81</v>
      </c>
      <c r="D7963" t="s">
        <v>12</v>
      </c>
      <c r="E7963" t="s">
        <v>3</v>
      </c>
      <c r="F7963" s="19">
        <v>0.625</v>
      </c>
      <c r="G7963" s="25">
        <v>15</v>
      </c>
      <c r="H7963" s="19" t="str">
        <f t="shared" si="141"/>
        <v>Hazelwood Bridge Toward Va Beach Non-Summer Wednesday 15</v>
      </c>
      <c r="I7963" s="14">
        <f>+Hazelwood!O47</f>
        <v>567.05419440000003</v>
      </c>
    </row>
    <row r="7964" spans="1:9" x14ac:dyDescent="0.25">
      <c r="A7964" t="s">
        <v>52</v>
      </c>
      <c r="B7964" t="s">
        <v>59</v>
      </c>
      <c r="C7964" t="s">
        <v>81</v>
      </c>
      <c r="D7964" t="s">
        <v>12</v>
      </c>
      <c r="E7964" t="s">
        <v>3</v>
      </c>
      <c r="F7964" s="19">
        <v>0.66666666666666696</v>
      </c>
      <c r="G7964" s="25">
        <v>16</v>
      </c>
      <c r="H7964" s="19" t="str">
        <f t="shared" si="141"/>
        <v>Hazelwood Bridge Toward Va Beach Non-Summer Wednesday 16</v>
      </c>
      <c r="I7964" s="11">
        <f>+Hazelwood!O48</f>
        <v>639.95417280000004</v>
      </c>
    </row>
    <row r="7965" spans="1:9" x14ac:dyDescent="0.25">
      <c r="A7965" t="s">
        <v>52</v>
      </c>
      <c r="B7965" t="s">
        <v>59</v>
      </c>
      <c r="C7965" t="s">
        <v>81</v>
      </c>
      <c r="D7965" t="s">
        <v>12</v>
      </c>
      <c r="E7965" t="s">
        <v>3</v>
      </c>
      <c r="F7965" s="19">
        <v>0.70833333333333304</v>
      </c>
      <c r="G7965" s="25">
        <v>17</v>
      </c>
      <c r="H7965" s="19" t="str">
        <f t="shared" si="141"/>
        <v>Hazelwood Bridge Toward Va Beach Non-Summer Wednesday 17</v>
      </c>
      <c r="I7965" s="14">
        <f>+Hazelwood!O49</f>
        <v>648.76088160000006</v>
      </c>
    </row>
    <row r="7966" spans="1:9" x14ac:dyDescent="0.25">
      <c r="A7966" t="s">
        <v>52</v>
      </c>
      <c r="B7966" t="s">
        <v>59</v>
      </c>
      <c r="C7966" t="s">
        <v>81</v>
      </c>
      <c r="D7966" t="s">
        <v>12</v>
      </c>
      <c r="E7966" t="s">
        <v>3</v>
      </c>
      <c r="F7966" s="19">
        <v>0.75</v>
      </c>
      <c r="G7966" s="25">
        <v>18</v>
      </c>
      <c r="H7966" s="19" t="str">
        <f t="shared" si="141"/>
        <v>Hazelwood Bridge Toward Va Beach Non-Summer Wednesday 18</v>
      </c>
      <c r="I7966" s="11">
        <f>+Hazelwood!O50</f>
        <v>512.74615679999999</v>
      </c>
    </row>
    <row r="7967" spans="1:9" x14ac:dyDescent="0.25">
      <c r="A7967" t="s">
        <v>52</v>
      </c>
      <c r="B7967" t="s">
        <v>59</v>
      </c>
      <c r="C7967" t="s">
        <v>81</v>
      </c>
      <c r="D7967" t="s">
        <v>12</v>
      </c>
      <c r="E7967" t="s">
        <v>3</v>
      </c>
      <c r="F7967" s="19">
        <v>0.79166666666666696</v>
      </c>
      <c r="G7967" s="25">
        <v>19</v>
      </c>
      <c r="H7967" s="19" t="str">
        <f t="shared" si="141"/>
        <v>Hazelwood Bridge Toward Va Beach Non-Summer Wednesday 19</v>
      </c>
      <c r="I7967" s="14">
        <f>+Hazelwood!O51</f>
        <v>252.45898559999998</v>
      </c>
    </row>
    <row r="7968" spans="1:9" x14ac:dyDescent="0.25">
      <c r="A7968" t="s">
        <v>52</v>
      </c>
      <c r="B7968" t="s">
        <v>59</v>
      </c>
      <c r="C7968" t="s">
        <v>81</v>
      </c>
      <c r="D7968" t="s">
        <v>12</v>
      </c>
      <c r="E7968" t="s">
        <v>3</v>
      </c>
      <c r="F7968" s="19">
        <v>0.83333333333333304</v>
      </c>
      <c r="G7968" s="25">
        <v>20</v>
      </c>
      <c r="H7968" s="19" t="str">
        <f t="shared" si="141"/>
        <v>Hazelwood Bridge Toward Va Beach Non-Summer Wednesday 20</v>
      </c>
      <c r="I7968" s="11">
        <f>+Hazelwood!O52</f>
        <v>211.8502728</v>
      </c>
    </row>
    <row r="7969" spans="1:9" x14ac:dyDescent="0.25">
      <c r="A7969" t="s">
        <v>52</v>
      </c>
      <c r="B7969" t="s">
        <v>59</v>
      </c>
      <c r="C7969" t="s">
        <v>81</v>
      </c>
      <c r="D7969" t="s">
        <v>12</v>
      </c>
      <c r="E7969" t="s">
        <v>3</v>
      </c>
      <c r="F7969" s="19">
        <v>0.875</v>
      </c>
      <c r="G7969" s="25">
        <v>21</v>
      </c>
      <c r="H7969" s="19" t="str">
        <f t="shared" si="141"/>
        <v>Hazelwood Bridge Toward Va Beach Non-Summer Wednesday 21</v>
      </c>
      <c r="I7969" s="14">
        <f>+Hazelwood!O53</f>
        <v>155.5851888</v>
      </c>
    </row>
    <row r="7970" spans="1:9" x14ac:dyDescent="0.25">
      <c r="A7970" t="s">
        <v>52</v>
      </c>
      <c r="B7970" t="s">
        <v>59</v>
      </c>
      <c r="C7970" t="s">
        <v>81</v>
      </c>
      <c r="D7970" t="s">
        <v>12</v>
      </c>
      <c r="E7970" t="s">
        <v>3</v>
      </c>
      <c r="F7970" s="19">
        <v>0.91666666666666696</v>
      </c>
      <c r="G7970" s="25">
        <v>22</v>
      </c>
      <c r="H7970" s="19" t="str">
        <f t="shared" si="141"/>
        <v>Hazelwood Bridge Toward Va Beach Non-Summer Wednesday 22</v>
      </c>
      <c r="I7970" s="11">
        <f>+Hazelwood!O54</f>
        <v>76.324809600000009</v>
      </c>
    </row>
    <row r="7971" spans="1:9" ht="15.75" thickBot="1" x14ac:dyDescent="0.3">
      <c r="A7971" t="s">
        <v>52</v>
      </c>
      <c r="B7971" t="s">
        <v>59</v>
      </c>
      <c r="C7971" t="s">
        <v>81</v>
      </c>
      <c r="D7971" t="s">
        <v>12</v>
      </c>
      <c r="E7971" t="s">
        <v>3</v>
      </c>
      <c r="F7971" s="19">
        <v>0.95833333333333304</v>
      </c>
      <c r="G7971" s="25">
        <v>23</v>
      </c>
      <c r="H7971" s="19" t="str">
        <f t="shared" si="141"/>
        <v>Hazelwood Bridge Toward Va Beach Non-Summer Wednesday 23</v>
      </c>
      <c r="I7971" s="16">
        <f>+Hazelwood!O55</f>
        <v>44.033544000000006</v>
      </c>
    </row>
    <row r="7972" spans="1:9" x14ac:dyDescent="0.25">
      <c r="A7972" t="s">
        <v>52</v>
      </c>
      <c r="B7972" t="s">
        <v>59</v>
      </c>
      <c r="C7972" t="s">
        <v>81</v>
      </c>
      <c r="D7972" t="s">
        <v>12</v>
      </c>
      <c r="E7972" t="s">
        <v>4</v>
      </c>
      <c r="F7972" s="19">
        <v>0</v>
      </c>
      <c r="G7972" s="25">
        <v>0</v>
      </c>
      <c r="H7972" s="19" t="str">
        <f t="shared" si="141"/>
        <v>Hazelwood Bridge Toward Va Beach Non-Summer Thursday 0</v>
      </c>
      <c r="I7972" s="11">
        <f>+Hazelwood!P32</f>
        <v>32.174480460948864</v>
      </c>
    </row>
    <row r="7973" spans="1:9" x14ac:dyDescent="0.25">
      <c r="A7973" t="s">
        <v>52</v>
      </c>
      <c r="B7973" t="s">
        <v>59</v>
      </c>
      <c r="C7973" t="s">
        <v>81</v>
      </c>
      <c r="D7973" t="s">
        <v>12</v>
      </c>
      <c r="E7973" t="s">
        <v>4</v>
      </c>
      <c r="F7973" s="19">
        <v>4.1666666666666664E-2</v>
      </c>
      <c r="G7973" s="25">
        <v>1</v>
      </c>
      <c r="H7973" s="19" t="str">
        <f t="shared" si="141"/>
        <v>Hazelwood Bridge Toward Va Beach Non-Summer Thursday 1</v>
      </c>
      <c r="I7973" s="14">
        <f>+Hazelwood!P33</f>
        <v>29.894399168440675</v>
      </c>
    </row>
    <row r="7974" spans="1:9" x14ac:dyDescent="0.25">
      <c r="A7974" t="s">
        <v>52</v>
      </c>
      <c r="B7974" t="s">
        <v>59</v>
      </c>
      <c r="C7974" t="s">
        <v>81</v>
      </c>
      <c r="D7974" t="s">
        <v>12</v>
      </c>
      <c r="E7974" t="s">
        <v>4</v>
      </c>
      <c r="F7974" s="19">
        <v>8.3333333333333329E-2</v>
      </c>
      <c r="G7974" s="25">
        <v>2</v>
      </c>
      <c r="H7974" s="19" t="str">
        <f t="shared" si="141"/>
        <v>Hazelwood Bridge Toward Va Beach Non-Summer Thursday 2</v>
      </c>
      <c r="I7974" s="11">
        <f>+Hazelwood!P34</f>
        <v>27.867660241766728</v>
      </c>
    </row>
    <row r="7975" spans="1:9" x14ac:dyDescent="0.25">
      <c r="A7975" t="s">
        <v>52</v>
      </c>
      <c r="B7975" t="s">
        <v>59</v>
      </c>
      <c r="C7975" t="s">
        <v>81</v>
      </c>
      <c r="D7975" t="s">
        <v>12</v>
      </c>
      <c r="E7975" t="s">
        <v>4</v>
      </c>
      <c r="F7975" s="19">
        <v>0.125</v>
      </c>
      <c r="G7975" s="25">
        <v>3</v>
      </c>
      <c r="H7975" s="19" t="str">
        <f t="shared" si="141"/>
        <v>Hazelwood Bridge Toward Va Beach Non-Summer Thursday 3</v>
      </c>
      <c r="I7975" s="14">
        <f>+Hazelwood!P35</f>
        <v>25.840921315092789</v>
      </c>
    </row>
    <row r="7976" spans="1:9" x14ac:dyDescent="0.25">
      <c r="A7976" t="s">
        <v>52</v>
      </c>
      <c r="B7976" t="s">
        <v>59</v>
      </c>
      <c r="C7976" t="s">
        <v>81</v>
      </c>
      <c r="D7976" t="s">
        <v>12</v>
      </c>
      <c r="E7976" t="s">
        <v>4</v>
      </c>
      <c r="F7976" s="19">
        <v>0.16666666666666699</v>
      </c>
      <c r="G7976" s="25">
        <v>4</v>
      </c>
      <c r="H7976" s="19" t="str">
        <f t="shared" si="141"/>
        <v>Hazelwood Bridge Toward Va Beach Non-Summer Thursday 4</v>
      </c>
      <c r="I7976" s="11">
        <f>+Hazelwood!P36</f>
        <v>89.936539871156285</v>
      </c>
    </row>
    <row r="7977" spans="1:9" x14ac:dyDescent="0.25">
      <c r="A7977" t="s">
        <v>52</v>
      </c>
      <c r="B7977" t="s">
        <v>59</v>
      </c>
      <c r="C7977" t="s">
        <v>81</v>
      </c>
      <c r="D7977" t="s">
        <v>12</v>
      </c>
      <c r="E7977" t="s">
        <v>4</v>
      </c>
      <c r="F7977" s="19">
        <v>0.20833333333333301</v>
      </c>
      <c r="G7977" s="25">
        <v>5</v>
      </c>
      <c r="H7977" s="19" t="str">
        <f t="shared" si="141"/>
        <v>Hazelwood Bridge Toward Va Beach Non-Summer Thursday 5</v>
      </c>
      <c r="I7977" s="14">
        <f>+Hazelwood!P37</f>
        <v>291.09037834354518</v>
      </c>
    </row>
    <row r="7978" spans="1:9" x14ac:dyDescent="0.25">
      <c r="A7978" t="s">
        <v>52</v>
      </c>
      <c r="B7978" t="s">
        <v>59</v>
      </c>
      <c r="C7978" t="s">
        <v>81</v>
      </c>
      <c r="D7978" t="s">
        <v>12</v>
      </c>
      <c r="E7978" t="s">
        <v>4</v>
      </c>
      <c r="F7978" s="19">
        <v>0.25</v>
      </c>
      <c r="G7978" s="25">
        <v>6</v>
      </c>
      <c r="H7978" s="19" t="str">
        <f t="shared" si="141"/>
        <v>Hazelwood Bridge Toward Va Beach Non-Summer Thursday 6</v>
      </c>
      <c r="I7978" s="11">
        <f>+Hazelwood!P38</f>
        <v>572.55374678538919</v>
      </c>
    </row>
    <row r="7979" spans="1:9" x14ac:dyDescent="0.25">
      <c r="A7979" t="s">
        <v>52</v>
      </c>
      <c r="B7979" t="s">
        <v>59</v>
      </c>
      <c r="C7979" t="s">
        <v>81</v>
      </c>
      <c r="D7979" t="s">
        <v>12</v>
      </c>
      <c r="E7979" t="s">
        <v>4</v>
      </c>
      <c r="F7979" s="19">
        <v>0.29166666666666702</v>
      </c>
      <c r="G7979" s="25">
        <v>7</v>
      </c>
      <c r="H7979" s="19" t="str">
        <f t="shared" si="141"/>
        <v>Hazelwood Bridge Toward Va Beach Non-Summer Thursday 7</v>
      </c>
      <c r="I7979" s="14">
        <f>+Hazelwood!P39</f>
        <v>721.51905789592411</v>
      </c>
    </row>
    <row r="7980" spans="1:9" x14ac:dyDescent="0.25">
      <c r="A7980" t="s">
        <v>52</v>
      </c>
      <c r="B7980" t="s">
        <v>59</v>
      </c>
      <c r="C7980" t="s">
        <v>81</v>
      </c>
      <c r="D7980" t="s">
        <v>12</v>
      </c>
      <c r="E7980" t="s">
        <v>4</v>
      </c>
      <c r="F7980" s="19">
        <v>0.33333333333333298</v>
      </c>
      <c r="G7980" s="25">
        <v>8</v>
      </c>
      <c r="H7980" s="19" t="str">
        <f t="shared" si="141"/>
        <v>Hazelwood Bridge Toward Va Beach Non-Summer Thursday 8</v>
      </c>
      <c r="I7980" s="11">
        <f>+Hazelwood!P40</f>
        <v>565.96684527369894</v>
      </c>
    </row>
    <row r="7981" spans="1:9" x14ac:dyDescent="0.25">
      <c r="A7981" t="s">
        <v>52</v>
      </c>
      <c r="B7981" t="s">
        <v>59</v>
      </c>
      <c r="C7981" t="s">
        <v>81</v>
      </c>
      <c r="D7981" t="s">
        <v>12</v>
      </c>
      <c r="E7981" t="s">
        <v>4</v>
      </c>
      <c r="F7981" s="19">
        <v>0.375</v>
      </c>
      <c r="G7981" s="25">
        <v>9</v>
      </c>
      <c r="H7981" s="19" t="str">
        <f t="shared" si="141"/>
        <v>Hazelwood Bridge Toward Va Beach Non-Summer Thursday 9</v>
      </c>
      <c r="I7981" s="14">
        <f>+Hazelwood!P41</f>
        <v>485.65731530424381</v>
      </c>
    </row>
    <row r="7982" spans="1:9" x14ac:dyDescent="0.25">
      <c r="A7982" t="s">
        <v>52</v>
      </c>
      <c r="B7982" t="s">
        <v>59</v>
      </c>
      <c r="C7982" t="s">
        <v>81</v>
      </c>
      <c r="D7982" t="s">
        <v>12</v>
      </c>
      <c r="E7982" t="s">
        <v>4</v>
      </c>
      <c r="F7982" s="19">
        <v>0.41666666666666702</v>
      </c>
      <c r="G7982" s="25">
        <v>10</v>
      </c>
      <c r="H7982" s="19" t="str">
        <f t="shared" si="141"/>
        <v>Hazelwood Bridge Toward Va Beach Non-Summer Thursday 10</v>
      </c>
      <c r="I7982" s="11">
        <f>+Hazelwood!P42</f>
        <v>439.80234708824594</v>
      </c>
    </row>
    <row r="7983" spans="1:9" x14ac:dyDescent="0.25">
      <c r="A7983" t="s">
        <v>52</v>
      </c>
      <c r="B7983" t="s">
        <v>59</v>
      </c>
      <c r="C7983" t="s">
        <v>81</v>
      </c>
      <c r="D7983" t="s">
        <v>12</v>
      </c>
      <c r="E7983" t="s">
        <v>4</v>
      </c>
      <c r="F7983" s="19">
        <v>0.45833333333333298</v>
      </c>
      <c r="G7983" s="25">
        <v>11</v>
      </c>
      <c r="H7983" s="19" t="str">
        <f t="shared" si="141"/>
        <v>Hazelwood Bridge Toward Va Beach Non-Summer Thursday 11</v>
      </c>
      <c r="I7983" s="14">
        <f>+Hazelwood!P43</f>
        <v>422.3217238456831</v>
      </c>
    </row>
    <row r="7984" spans="1:9" x14ac:dyDescent="0.25">
      <c r="A7984" t="s">
        <v>52</v>
      </c>
      <c r="B7984" t="s">
        <v>59</v>
      </c>
      <c r="C7984" t="s">
        <v>81</v>
      </c>
      <c r="D7984" t="s">
        <v>12</v>
      </c>
      <c r="E7984" t="s">
        <v>4</v>
      </c>
      <c r="F7984" s="19">
        <v>0.5</v>
      </c>
      <c r="G7984" s="25">
        <v>12</v>
      </c>
      <c r="H7984" s="19" t="str">
        <f t="shared" si="141"/>
        <v>Hazelwood Bridge Toward Va Beach Non-Summer Thursday 12</v>
      </c>
      <c r="I7984" s="11">
        <f>+Hazelwood!P44</f>
        <v>444.10916730742798</v>
      </c>
    </row>
    <row r="7985" spans="1:9" x14ac:dyDescent="0.25">
      <c r="A7985" t="s">
        <v>52</v>
      </c>
      <c r="B7985" t="s">
        <v>59</v>
      </c>
      <c r="C7985" t="s">
        <v>81</v>
      </c>
      <c r="D7985" t="s">
        <v>12</v>
      </c>
      <c r="E7985" t="s">
        <v>4</v>
      </c>
      <c r="F7985" s="19">
        <v>0.54166666666666696</v>
      </c>
      <c r="G7985" s="25">
        <v>13</v>
      </c>
      <c r="H7985" s="19" t="str">
        <f t="shared" si="141"/>
        <v>Hazelwood Bridge Toward Va Beach Non-Summer Thursday 13</v>
      </c>
      <c r="I7985" s="14">
        <f>+Hazelwood!P45</f>
        <v>450.18938408744987</v>
      </c>
    </row>
    <row r="7986" spans="1:9" x14ac:dyDescent="0.25">
      <c r="A7986" t="s">
        <v>52</v>
      </c>
      <c r="B7986" t="s">
        <v>59</v>
      </c>
      <c r="C7986" t="s">
        <v>81</v>
      </c>
      <c r="D7986" t="s">
        <v>12</v>
      </c>
      <c r="E7986" t="s">
        <v>4</v>
      </c>
      <c r="F7986" s="19">
        <v>0.58333333333333304</v>
      </c>
      <c r="G7986" s="25">
        <v>14</v>
      </c>
      <c r="H7986" s="19" t="str">
        <f t="shared" si="141"/>
        <v>Hazelwood Bridge Toward Va Beach Non-Summer Thursday 14</v>
      </c>
      <c r="I7986" s="11">
        <f>+Hazelwood!P46</f>
        <v>450.6960688191183</v>
      </c>
    </row>
    <row r="7987" spans="1:9" x14ac:dyDescent="0.25">
      <c r="A7987" t="s">
        <v>52</v>
      </c>
      <c r="B7987" t="s">
        <v>59</v>
      </c>
      <c r="C7987" t="s">
        <v>81</v>
      </c>
      <c r="D7987" t="s">
        <v>12</v>
      </c>
      <c r="E7987" t="s">
        <v>4</v>
      </c>
      <c r="F7987" s="19">
        <v>0.625</v>
      </c>
      <c r="G7987" s="25">
        <v>15</v>
      </c>
      <c r="H7987" s="19" t="str">
        <f t="shared" si="141"/>
        <v>Hazelwood Bridge Toward Va Beach Non-Summer Thursday 15</v>
      </c>
      <c r="I7987" s="14">
        <f>+Hazelwood!P47</f>
        <v>541.13929342194308</v>
      </c>
    </row>
    <row r="7988" spans="1:9" x14ac:dyDescent="0.25">
      <c r="A7988" t="s">
        <v>52</v>
      </c>
      <c r="B7988" t="s">
        <v>59</v>
      </c>
      <c r="C7988" t="s">
        <v>81</v>
      </c>
      <c r="D7988" t="s">
        <v>12</v>
      </c>
      <c r="E7988" t="s">
        <v>4</v>
      </c>
      <c r="F7988" s="19">
        <v>0.66666666666666696</v>
      </c>
      <c r="G7988" s="25">
        <v>16</v>
      </c>
      <c r="H7988" s="19" t="str">
        <f t="shared" si="141"/>
        <v>Hazelwood Bridge Toward Va Beach Non-Summer Thursday 16</v>
      </c>
      <c r="I7988" s="11">
        <f>+Hazelwood!P48</f>
        <v>660.97023246153992</v>
      </c>
    </row>
    <row r="7989" spans="1:9" x14ac:dyDescent="0.25">
      <c r="A7989" t="s">
        <v>52</v>
      </c>
      <c r="B7989" t="s">
        <v>59</v>
      </c>
      <c r="C7989" t="s">
        <v>81</v>
      </c>
      <c r="D7989" t="s">
        <v>12</v>
      </c>
      <c r="E7989" t="s">
        <v>4</v>
      </c>
      <c r="F7989" s="19">
        <v>0.70833333333333304</v>
      </c>
      <c r="G7989" s="25">
        <v>17</v>
      </c>
      <c r="H7989" s="19" t="str">
        <f t="shared" ref="H7989:H8052" si="142">+CONCATENATE(A7989," ",C7989," ",D7989," ",E7989," ",G7989)</f>
        <v>Hazelwood Bridge Toward Va Beach Non-Summer Thursday 17</v>
      </c>
      <c r="I7989" s="14">
        <f>+Hazelwood!P49</f>
        <v>676.17077441159449</v>
      </c>
    </row>
    <row r="7990" spans="1:9" x14ac:dyDescent="0.25">
      <c r="A7990" t="s">
        <v>52</v>
      </c>
      <c r="B7990" t="s">
        <v>59</v>
      </c>
      <c r="C7990" t="s">
        <v>81</v>
      </c>
      <c r="D7990" t="s">
        <v>12</v>
      </c>
      <c r="E7990" t="s">
        <v>4</v>
      </c>
      <c r="F7990" s="19">
        <v>0.75</v>
      </c>
      <c r="G7990" s="25">
        <v>18</v>
      </c>
      <c r="H7990" s="19" t="str">
        <f t="shared" si="142"/>
        <v>Hazelwood Bridge Toward Va Beach Non-Summer Thursday 18</v>
      </c>
      <c r="I7990" s="11">
        <f>+Hazelwood!P50</f>
        <v>518.33848049686117</v>
      </c>
    </row>
    <row r="7991" spans="1:9" x14ac:dyDescent="0.25">
      <c r="A7991" t="s">
        <v>52</v>
      </c>
      <c r="B7991" t="s">
        <v>59</v>
      </c>
      <c r="C7991" t="s">
        <v>81</v>
      </c>
      <c r="D7991" t="s">
        <v>12</v>
      </c>
      <c r="E7991" t="s">
        <v>4</v>
      </c>
      <c r="F7991" s="19">
        <v>0.79166666666666696</v>
      </c>
      <c r="G7991" s="25">
        <v>19</v>
      </c>
      <c r="H7991" s="19" t="str">
        <f t="shared" si="142"/>
        <v>Hazelwood Bridge Toward Va Beach Non-Summer Thursday 19</v>
      </c>
      <c r="I7991" s="14">
        <f>+Hazelwood!P51</f>
        <v>278.42326005183304</v>
      </c>
    </row>
    <row r="7992" spans="1:9" x14ac:dyDescent="0.25">
      <c r="A7992" t="s">
        <v>52</v>
      </c>
      <c r="B7992" t="s">
        <v>59</v>
      </c>
      <c r="C7992" t="s">
        <v>81</v>
      </c>
      <c r="D7992" t="s">
        <v>12</v>
      </c>
      <c r="E7992" t="s">
        <v>4</v>
      </c>
      <c r="F7992" s="19">
        <v>0.83333333333333304</v>
      </c>
      <c r="G7992" s="25">
        <v>20</v>
      </c>
      <c r="H7992" s="19" t="str">
        <f t="shared" si="142"/>
        <v>Hazelwood Bridge Toward Va Beach Non-Summer Thursday 20</v>
      </c>
      <c r="I7992" s="11">
        <f>+Hazelwood!P52</f>
        <v>206.72737052074228</v>
      </c>
    </row>
    <row r="7993" spans="1:9" x14ac:dyDescent="0.25">
      <c r="A7993" t="s">
        <v>52</v>
      </c>
      <c r="B7993" t="s">
        <v>59</v>
      </c>
      <c r="C7993" t="s">
        <v>81</v>
      </c>
      <c r="D7993" t="s">
        <v>12</v>
      </c>
      <c r="E7993" t="s">
        <v>4</v>
      </c>
      <c r="F7993" s="19">
        <v>0.875</v>
      </c>
      <c r="G7993" s="25">
        <v>21</v>
      </c>
      <c r="H7993" s="19" t="str">
        <f t="shared" si="142"/>
        <v>Hazelwood Bridge Toward Va Beach Non-Summer Thursday 21</v>
      </c>
      <c r="I7993" s="14">
        <f>+Hazelwood!P53</f>
        <v>154.28550079305398</v>
      </c>
    </row>
    <row r="7994" spans="1:9" x14ac:dyDescent="0.25">
      <c r="A7994" t="s">
        <v>52</v>
      </c>
      <c r="B7994" t="s">
        <v>59</v>
      </c>
      <c r="C7994" t="s">
        <v>81</v>
      </c>
      <c r="D7994" t="s">
        <v>12</v>
      </c>
      <c r="E7994" t="s">
        <v>4</v>
      </c>
      <c r="F7994" s="19">
        <v>0.91666666666666696</v>
      </c>
      <c r="G7994" s="25">
        <v>22</v>
      </c>
      <c r="H7994" s="19" t="str">
        <f t="shared" si="142"/>
        <v>Hazelwood Bridge Toward Va Beach Non-Summer Thursday 22</v>
      </c>
      <c r="I7994" s="11">
        <f>+Hazelwood!P54</f>
        <v>77.522763945278371</v>
      </c>
    </row>
    <row r="7995" spans="1:9" ht="15.75" thickBot="1" x14ac:dyDescent="0.3">
      <c r="A7995" t="s">
        <v>52</v>
      </c>
      <c r="B7995" t="s">
        <v>59</v>
      </c>
      <c r="C7995" t="s">
        <v>81</v>
      </c>
      <c r="D7995" t="s">
        <v>12</v>
      </c>
      <c r="E7995" t="s">
        <v>4</v>
      </c>
      <c r="F7995" s="19">
        <v>0.95833333333333304</v>
      </c>
      <c r="G7995" s="25">
        <v>23</v>
      </c>
      <c r="H7995" s="19" t="str">
        <f t="shared" si="142"/>
        <v>Hazelwood Bridge Toward Va Beach Non-Summer Thursday 23</v>
      </c>
      <c r="I7995" s="16">
        <f>+Hazelwood!P55</f>
        <v>46.361652947666471</v>
      </c>
    </row>
    <row r="7996" spans="1:9" x14ac:dyDescent="0.25">
      <c r="A7996" t="s">
        <v>52</v>
      </c>
      <c r="B7996" t="s">
        <v>59</v>
      </c>
      <c r="C7996" t="s">
        <v>81</v>
      </c>
      <c r="D7996" t="s">
        <v>12</v>
      </c>
      <c r="E7996" t="s">
        <v>5</v>
      </c>
      <c r="F7996" s="19">
        <v>0</v>
      </c>
      <c r="G7996" s="25">
        <v>0</v>
      </c>
      <c r="H7996" s="19" t="str">
        <f t="shared" si="142"/>
        <v>Hazelwood Bridge Toward Va Beach Non-Summer Friday 0</v>
      </c>
      <c r="I7996" s="11">
        <f>+Hazelwood!Q32</f>
        <v>34.098189926057934</v>
      </c>
    </row>
    <row r="7997" spans="1:9" x14ac:dyDescent="0.25">
      <c r="A7997" t="s">
        <v>52</v>
      </c>
      <c r="B7997" t="s">
        <v>59</v>
      </c>
      <c r="C7997" t="s">
        <v>81</v>
      </c>
      <c r="D7997" t="s">
        <v>12</v>
      </c>
      <c r="E7997" t="s">
        <v>5</v>
      </c>
      <c r="F7997" s="19">
        <v>4.1666666666666664E-2</v>
      </c>
      <c r="G7997" s="25">
        <v>1</v>
      </c>
      <c r="H7997" s="19" t="str">
        <f t="shared" si="142"/>
        <v>Hazelwood Bridge Toward Va Beach Non-Summer Friday 1</v>
      </c>
      <c r="I7997" s="14">
        <f>+Hazelwood!Q33</f>
        <v>31.681782765943591</v>
      </c>
    </row>
    <row r="7998" spans="1:9" x14ac:dyDescent="0.25">
      <c r="A7998" t="s">
        <v>52</v>
      </c>
      <c r="B7998" t="s">
        <v>59</v>
      </c>
      <c r="C7998" t="s">
        <v>81</v>
      </c>
      <c r="D7998" t="s">
        <v>12</v>
      </c>
      <c r="E7998" t="s">
        <v>5</v>
      </c>
      <c r="F7998" s="19">
        <v>8.3333333333333329E-2</v>
      </c>
      <c r="G7998" s="25">
        <v>2</v>
      </c>
      <c r="H7998" s="19" t="str">
        <f t="shared" si="142"/>
        <v>Hazelwood Bridge Toward Va Beach Non-Summer Friday 2</v>
      </c>
      <c r="I7998" s="11">
        <f>+Hazelwood!Q34</f>
        <v>29.533865290286396</v>
      </c>
    </row>
    <row r="7999" spans="1:9" x14ac:dyDescent="0.25">
      <c r="A7999" t="s">
        <v>52</v>
      </c>
      <c r="B7999" t="s">
        <v>59</v>
      </c>
      <c r="C7999" t="s">
        <v>81</v>
      </c>
      <c r="D7999" t="s">
        <v>12</v>
      </c>
      <c r="E7999" t="s">
        <v>5</v>
      </c>
      <c r="F7999" s="19">
        <v>0.125</v>
      </c>
      <c r="G7999" s="25">
        <v>3</v>
      </c>
      <c r="H7999" s="19" t="str">
        <f t="shared" si="142"/>
        <v>Hazelwood Bridge Toward Va Beach Non-Summer Friday 3</v>
      </c>
      <c r="I7999" s="14">
        <f>+Hazelwood!Q35</f>
        <v>27.385947814629208</v>
      </c>
    </row>
    <row r="8000" spans="1:9" x14ac:dyDescent="0.25">
      <c r="A8000" t="s">
        <v>52</v>
      </c>
      <c r="B8000" t="s">
        <v>59</v>
      </c>
      <c r="C8000" t="s">
        <v>81</v>
      </c>
      <c r="D8000" t="s">
        <v>12</v>
      </c>
      <c r="E8000" t="s">
        <v>5</v>
      </c>
      <c r="F8000" s="19">
        <v>0.16666666666666699</v>
      </c>
      <c r="G8000" s="25">
        <v>4</v>
      </c>
      <c r="H8000" s="19" t="str">
        <f t="shared" si="142"/>
        <v>Hazelwood Bridge Toward Va Beach Non-Summer Friday 4</v>
      </c>
      <c r="I8000" s="11">
        <f>+Hazelwood!Q36</f>
        <v>95.313837982287936</v>
      </c>
    </row>
    <row r="8001" spans="1:9" x14ac:dyDescent="0.25">
      <c r="A8001" t="s">
        <v>52</v>
      </c>
      <c r="B8001" t="s">
        <v>59</v>
      </c>
      <c r="C8001" t="s">
        <v>81</v>
      </c>
      <c r="D8001" t="s">
        <v>12</v>
      </c>
      <c r="E8001" t="s">
        <v>5</v>
      </c>
      <c r="F8001" s="19">
        <v>0.20833333333333301</v>
      </c>
      <c r="G8001" s="25">
        <v>5</v>
      </c>
      <c r="H8001" s="19" t="str">
        <f t="shared" si="142"/>
        <v>Hazelwood Bridge Toward Va Beach Non-Summer Friday 5</v>
      </c>
      <c r="I8001" s="14">
        <f>+Hazelwood!Q37</f>
        <v>308.49464744126425</v>
      </c>
    </row>
    <row r="8002" spans="1:9" x14ac:dyDescent="0.25">
      <c r="A8002" t="s">
        <v>52</v>
      </c>
      <c r="B8002" t="s">
        <v>59</v>
      </c>
      <c r="C8002" t="s">
        <v>81</v>
      </c>
      <c r="D8002" t="s">
        <v>12</v>
      </c>
      <c r="E8002" t="s">
        <v>5</v>
      </c>
      <c r="F8002" s="19">
        <v>0.25</v>
      </c>
      <c r="G8002" s="25">
        <v>6</v>
      </c>
      <c r="H8002" s="19" t="str">
        <f t="shared" si="142"/>
        <v>Hazelwood Bridge Toward Va Beach Non-Summer Friday 6</v>
      </c>
      <c r="I8002" s="11">
        <f>+Hazelwood!Q38</f>
        <v>606.78668687315678</v>
      </c>
    </row>
    <row r="8003" spans="1:9" x14ac:dyDescent="0.25">
      <c r="A8003" t="s">
        <v>52</v>
      </c>
      <c r="B8003" t="s">
        <v>59</v>
      </c>
      <c r="C8003" t="s">
        <v>81</v>
      </c>
      <c r="D8003" t="s">
        <v>12</v>
      </c>
      <c r="E8003" t="s">
        <v>5</v>
      </c>
      <c r="F8003" s="19">
        <v>0.29166666666666702</v>
      </c>
      <c r="G8003" s="25">
        <v>7</v>
      </c>
      <c r="H8003" s="19" t="str">
        <f t="shared" si="142"/>
        <v>Hazelwood Bridge Toward Va Beach Non-Summer Friday 7</v>
      </c>
      <c r="I8003" s="14">
        <f>+Hazelwood!Q39</f>
        <v>764.65862133396058</v>
      </c>
    </row>
    <row r="8004" spans="1:9" x14ac:dyDescent="0.25">
      <c r="A8004" t="s">
        <v>52</v>
      </c>
      <c r="B8004" t="s">
        <v>59</v>
      </c>
      <c r="C8004" t="s">
        <v>81</v>
      </c>
      <c r="D8004" t="s">
        <v>12</v>
      </c>
      <c r="E8004" t="s">
        <v>5</v>
      </c>
      <c r="F8004" s="19">
        <v>0.33333333333333298</v>
      </c>
      <c r="G8004" s="25">
        <v>8</v>
      </c>
      <c r="H8004" s="19" t="str">
        <f t="shared" si="142"/>
        <v>Hazelwood Bridge Toward Va Beach Non-Summer Friday 8</v>
      </c>
      <c r="I8004" s="11">
        <f>+Hazelwood!Q40</f>
        <v>599.80595507727116</v>
      </c>
    </row>
    <row r="8005" spans="1:9" x14ac:dyDescent="0.25">
      <c r="A8005" t="s">
        <v>52</v>
      </c>
      <c r="B8005" t="s">
        <v>59</v>
      </c>
      <c r="C8005" t="s">
        <v>81</v>
      </c>
      <c r="D8005" t="s">
        <v>12</v>
      </c>
      <c r="E8005" t="s">
        <v>5</v>
      </c>
      <c r="F8005" s="19">
        <v>0.375</v>
      </c>
      <c r="G8005" s="25">
        <v>9</v>
      </c>
      <c r="H8005" s="19" t="str">
        <f t="shared" si="142"/>
        <v>Hazelwood Bridge Toward Va Beach Non-Summer Friday 9</v>
      </c>
      <c r="I8005" s="14">
        <f>+Hazelwood!Q41</f>
        <v>514.6947251043548</v>
      </c>
    </row>
    <row r="8006" spans="1:9" x14ac:dyDescent="0.25">
      <c r="A8006" t="s">
        <v>52</v>
      </c>
      <c r="B8006" t="s">
        <v>59</v>
      </c>
      <c r="C8006" t="s">
        <v>81</v>
      </c>
      <c r="D8006" t="s">
        <v>12</v>
      </c>
      <c r="E8006" t="s">
        <v>5</v>
      </c>
      <c r="F8006" s="19">
        <v>0.41666666666666702</v>
      </c>
      <c r="G8006" s="25">
        <v>10</v>
      </c>
      <c r="H8006" s="19" t="str">
        <f t="shared" si="142"/>
        <v>Hazelwood Bridge Toward Va Beach Non-Summer Friday 10</v>
      </c>
      <c r="I8006" s="11">
        <f>+Hazelwood!Q42</f>
        <v>466.09809221761083</v>
      </c>
    </row>
    <row r="8007" spans="1:9" x14ac:dyDescent="0.25">
      <c r="A8007" t="s">
        <v>52</v>
      </c>
      <c r="B8007" t="s">
        <v>59</v>
      </c>
      <c r="C8007" t="s">
        <v>81</v>
      </c>
      <c r="D8007" t="s">
        <v>12</v>
      </c>
      <c r="E8007" t="s">
        <v>5</v>
      </c>
      <c r="F8007" s="19">
        <v>0.45833333333333298</v>
      </c>
      <c r="G8007" s="25">
        <v>11</v>
      </c>
      <c r="H8007" s="19" t="str">
        <f t="shared" si="142"/>
        <v>Hazelwood Bridge Toward Va Beach Non-Summer Friday 11</v>
      </c>
      <c r="I8007" s="14">
        <f>+Hazelwood!Q43</f>
        <v>447.5723039900675</v>
      </c>
    </row>
    <row r="8008" spans="1:9" x14ac:dyDescent="0.25">
      <c r="A8008" t="s">
        <v>52</v>
      </c>
      <c r="B8008" t="s">
        <v>59</v>
      </c>
      <c r="C8008" t="s">
        <v>81</v>
      </c>
      <c r="D8008" t="s">
        <v>12</v>
      </c>
      <c r="E8008" t="s">
        <v>5</v>
      </c>
      <c r="F8008" s="19">
        <v>0.5</v>
      </c>
      <c r="G8008" s="25">
        <v>12</v>
      </c>
      <c r="H8008" s="19" t="str">
        <f t="shared" si="142"/>
        <v>Hazelwood Bridge Toward Va Beach Non-Summer Friday 12</v>
      </c>
      <c r="I8008" s="11">
        <f>+Hazelwood!Q44</f>
        <v>470.6624168533823</v>
      </c>
    </row>
    <row r="8009" spans="1:9" x14ac:dyDescent="0.25">
      <c r="A8009" t="s">
        <v>52</v>
      </c>
      <c r="B8009" t="s">
        <v>59</v>
      </c>
      <c r="C8009" t="s">
        <v>81</v>
      </c>
      <c r="D8009" t="s">
        <v>12</v>
      </c>
      <c r="E8009" t="s">
        <v>5</v>
      </c>
      <c r="F8009" s="19">
        <v>0.54166666666666696</v>
      </c>
      <c r="G8009" s="25">
        <v>13</v>
      </c>
      <c r="H8009" s="19" t="str">
        <f t="shared" si="142"/>
        <v>Hazelwood Bridge Toward Va Beach Non-Summer Friday 13</v>
      </c>
      <c r="I8009" s="14">
        <f>+Hazelwood!Q45</f>
        <v>477.10616928035392</v>
      </c>
    </row>
    <row r="8010" spans="1:9" x14ac:dyDescent="0.25">
      <c r="A8010" t="s">
        <v>52</v>
      </c>
      <c r="B8010" t="s">
        <v>59</v>
      </c>
      <c r="C8010" t="s">
        <v>81</v>
      </c>
      <c r="D8010" t="s">
        <v>12</v>
      </c>
      <c r="E8010" t="s">
        <v>5</v>
      </c>
      <c r="F8010" s="19">
        <v>0.58333333333333304</v>
      </c>
      <c r="G8010" s="25">
        <v>14</v>
      </c>
      <c r="H8010" s="19" t="str">
        <f t="shared" si="142"/>
        <v>Hazelwood Bridge Toward Va Beach Non-Summer Friday 14</v>
      </c>
      <c r="I8010" s="11">
        <f>+Hazelwood!Q46</f>
        <v>477.6431486492682</v>
      </c>
    </row>
    <row r="8011" spans="1:9" x14ac:dyDescent="0.25">
      <c r="A8011" t="s">
        <v>52</v>
      </c>
      <c r="B8011" t="s">
        <v>59</v>
      </c>
      <c r="C8011" t="s">
        <v>81</v>
      </c>
      <c r="D8011" t="s">
        <v>12</v>
      </c>
      <c r="E8011" t="s">
        <v>5</v>
      </c>
      <c r="F8011" s="19">
        <v>0.625</v>
      </c>
      <c r="G8011" s="25">
        <v>15</v>
      </c>
      <c r="H8011" s="19" t="str">
        <f t="shared" si="142"/>
        <v>Hazelwood Bridge Toward Va Beach Non-Summer Friday 15</v>
      </c>
      <c r="I8011" s="14">
        <f>+Hazelwood!Q47</f>
        <v>573.49396600047044</v>
      </c>
    </row>
    <row r="8012" spans="1:9" x14ac:dyDescent="0.25">
      <c r="A8012" t="s">
        <v>52</v>
      </c>
      <c r="B8012" t="s">
        <v>59</v>
      </c>
      <c r="C8012" t="s">
        <v>81</v>
      </c>
      <c r="D8012" t="s">
        <v>12</v>
      </c>
      <c r="E8012" t="s">
        <v>5</v>
      </c>
      <c r="F8012" s="19">
        <v>0.66666666666666696</v>
      </c>
      <c r="G8012" s="25">
        <v>16</v>
      </c>
      <c r="H8012" s="19" t="str">
        <f t="shared" si="142"/>
        <v>Hazelwood Bridge Toward Va Beach Non-Summer Friday 16</v>
      </c>
      <c r="I8012" s="11">
        <f>+Hazelwood!Q48</f>
        <v>700.48958674870175</v>
      </c>
    </row>
    <row r="8013" spans="1:9" x14ac:dyDescent="0.25">
      <c r="A8013" t="s">
        <v>52</v>
      </c>
      <c r="B8013" t="s">
        <v>59</v>
      </c>
      <c r="C8013" t="s">
        <v>81</v>
      </c>
      <c r="D8013" t="s">
        <v>12</v>
      </c>
      <c r="E8013" t="s">
        <v>5</v>
      </c>
      <c r="F8013" s="19">
        <v>0.70833333333333304</v>
      </c>
      <c r="G8013" s="25">
        <v>17</v>
      </c>
      <c r="H8013" s="19" t="str">
        <f t="shared" si="142"/>
        <v>Hazelwood Bridge Toward Va Beach Non-Summer Friday 17</v>
      </c>
      <c r="I8013" s="14">
        <f>+Hazelwood!Q49</f>
        <v>716.59896781613077</v>
      </c>
    </row>
    <row r="8014" spans="1:9" x14ac:dyDescent="0.25">
      <c r="A8014" t="s">
        <v>52</v>
      </c>
      <c r="B8014" t="s">
        <v>59</v>
      </c>
      <c r="C8014" t="s">
        <v>81</v>
      </c>
      <c r="D8014" t="s">
        <v>12</v>
      </c>
      <c r="E8014" t="s">
        <v>5</v>
      </c>
      <c r="F8014" s="19">
        <v>0.75</v>
      </c>
      <c r="G8014" s="25">
        <v>18</v>
      </c>
      <c r="H8014" s="19" t="str">
        <f t="shared" si="142"/>
        <v>Hazelwood Bridge Toward Va Beach Non-Summer Friday 18</v>
      </c>
      <c r="I8014" s="11">
        <f>+Hazelwood!Q50</f>
        <v>549.32989439932692</v>
      </c>
    </row>
    <row r="8015" spans="1:9" x14ac:dyDescent="0.25">
      <c r="A8015" t="s">
        <v>52</v>
      </c>
      <c r="B8015" t="s">
        <v>59</v>
      </c>
      <c r="C8015" t="s">
        <v>81</v>
      </c>
      <c r="D8015" t="s">
        <v>12</v>
      </c>
      <c r="E8015" t="s">
        <v>5</v>
      </c>
      <c r="F8015" s="19">
        <v>0.79166666666666696</v>
      </c>
      <c r="G8015" s="25">
        <v>19</v>
      </c>
      <c r="H8015" s="19" t="str">
        <f t="shared" si="142"/>
        <v>Hazelwood Bridge Toward Va Beach Non-Summer Friday 19</v>
      </c>
      <c r="I8015" s="14">
        <f>+Hazelwood!Q51</f>
        <v>295.07016321840678</v>
      </c>
    </row>
    <row r="8016" spans="1:9" x14ac:dyDescent="0.25">
      <c r="A8016" t="s">
        <v>52</v>
      </c>
      <c r="B8016" t="s">
        <v>59</v>
      </c>
      <c r="C8016" t="s">
        <v>81</v>
      </c>
      <c r="D8016" t="s">
        <v>12</v>
      </c>
      <c r="E8016" t="s">
        <v>5</v>
      </c>
      <c r="F8016" s="19">
        <v>0.83333333333333304</v>
      </c>
      <c r="G8016" s="25">
        <v>20</v>
      </c>
      <c r="H8016" s="19" t="str">
        <f t="shared" si="142"/>
        <v>Hazelwood Bridge Toward Va Beach Non-Summer Friday 20</v>
      </c>
      <c r="I8016" s="11">
        <f>+Hazelwood!Q52</f>
        <v>219.08758251703364</v>
      </c>
    </row>
    <row r="8017" spans="1:9" x14ac:dyDescent="0.25">
      <c r="A8017" t="s">
        <v>52</v>
      </c>
      <c r="B8017" t="s">
        <v>59</v>
      </c>
      <c r="C8017" t="s">
        <v>81</v>
      </c>
      <c r="D8017" t="s">
        <v>12</v>
      </c>
      <c r="E8017" t="s">
        <v>5</v>
      </c>
      <c r="F8017" s="19">
        <v>0.875</v>
      </c>
      <c r="G8017" s="25">
        <v>21</v>
      </c>
      <c r="H8017" s="19" t="str">
        <f t="shared" si="142"/>
        <v>Hazelwood Bridge Toward Va Beach Non-Summer Friday 21</v>
      </c>
      <c r="I8017" s="14">
        <f>+Hazelwood!Q53</f>
        <v>163.51021783440379</v>
      </c>
    </row>
    <row r="8018" spans="1:9" x14ac:dyDescent="0.25">
      <c r="A8018" t="s">
        <v>52</v>
      </c>
      <c r="B8018" t="s">
        <v>59</v>
      </c>
      <c r="C8018" t="s">
        <v>81</v>
      </c>
      <c r="D8018" t="s">
        <v>12</v>
      </c>
      <c r="E8018" t="s">
        <v>5</v>
      </c>
      <c r="F8018" s="19">
        <v>0.91666666666666696</v>
      </c>
      <c r="G8018" s="25">
        <v>22</v>
      </c>
      <c r="H8018" s="19" t="str">
        <f t="shared" si="142"/>
        <v>Hazelwood Bridge Toward Va Beach Non-Summer Friday 22</v>
      </c>
      <c r="I8018" s="11">
        <f>+Hazelwood!Q54</f>
        <v>82.157843443887629</v>
      </c>
    </row>
    <row r="8019" spans="1:9" ht="15.75" thickBot="1" x14ac:dyDescent="0.3">
      <c r="A8019" t="s">
        <v>52</v>
      </c>
      <c r="B8019" t="s">
        <v>59</v>
      </c>
      <c r="C8019" t="s">
        <v>81</v>
      </c>
      <c r="D8019" t="s">
        <v>12</v>
      </c>
      <c r="E8019" t="s">
        <v>5</v>
      </c>
      <c r="F8019" s="19">
        <v>0.95833333333333304</v>
      </c>
      <c r="G8019" s="25">
        <v>23</v>
      </c>
      <c r="H8019" s="19" t="str">
        <f t="shared" si="142"/>
        <v>Hazelwood Bridge Toward Va Beach Non-Summer Friday 23</v>
      </c>
      <c r="I8019" s="16">
        <f>+Hazelwood!Q55</f>
        <v>49.133612255658285</v>
      </c>
    </row>
    <row r="8020" spans="1:9" x14ac:dyDescent="0.25">
      <c r="A8020" t="s">
        <v>52</v>
      </c>
      <c r="B8020" t="s">
        <v>59</v>
      </c>
      <c r="C8020" t="s">
        <v>81</v>
      </c>
      <c r="D8020" t="s">
        <v>12</v>
      </c>
      <c r="E8020" t="s">
        <v>6</v>
      </c>
      <c r="F8020" s="19">
        <v>0</v>
      </c>
      <c r="G8020" s="25">
        <v>0</v>
      </c>
      <c r="H8020" s="19" t="str">
        <f t="shared" si="142"/>
        <v>Hazelwood Bridge Toward Va Beach Non-Summer Saturday 0</v>
      </c>
      <c r="I8020" s="11">
        <f>+Hazelwood!R32</f>
        <v>150.34763235477647</v>
      </c>
    </row>
    <row r="8021" spans="1:9" x14ac:dyDescent="0.25">
      <c r="A8021" t="s">
        <v>52</v>
      </c>
      <c r="B8021" t="s">
        <v>59</v>
      </c>
      <c r="C8021" t="s">
        <v>81</v>
      </c>
      <c r="D8021" t="s">
        <v>12</v>
      </c>
      <c r="E8021" t="s">
        <v>6</v>
      </c>
      <c r="F8021" s="19">
        <v>4.1666666666666664E-2</v>
      </c>
      <c r="G8021" s="25">
        <v>1</v>
      </c>
      <c r="H8021" s="19" t="str">
        <f t="shared" si="142"/>
        <v>Hazelwood Bridge Toward Va Beach Non-Summer Saturday 1</v>
      </c>
      <c r="I8021" s="14">
        <f>+Hazelwood!R33</f>
        <v>66.555954909171035</v>
      </c>
    </row>
    <row r="8022" spans="1:9" x14ac:dyDescent="0.25">
      <c r="A8022" t="s">
        <v>52</v>
      </c>
      <c r="B8022" t="s">
        <v>59</v>
      </c>
      <c r="C8022" t="s">
        <v>81</v>
      </c>
      <c r="D8022" t="s">
        <v>12</v>
      </c>
      <c r="E8022" t="s">
        <v>6</v>
      </c>
      <c r="F8022" s="19">
        <v>8.3333333333333329E-2</v>
      </c>
      <c r="G8022" s="25">
        <v>2</v>
      </c>
      <c r="H8022" s="19" t="str">
        <f t="shared" si="142"/>
        <v>Hazelwood Bridge Toward Va Beach Non-Summer Saturday 2</v>
      </c>
      <c r="I8022" s="11">
        <f>+Hazelwood!R34</f>
        <v>46.49398390244621</v>
      </c>
    </row>
    <row r="8023" spans="1:9" x14ac:dyDescent="0.25">
      <c r="A8023" t="s">
        <v>52</v>
      </c>
      <c r="B8023" t="s">
        <v>59</v>
      </c>
      <c r="C8023" t="s">
        <v>81</v>
      </c>
      <c r="D8023" t="s">
        <v>12</v>
      </c>
      <c r="E8023" t="s">
        <v>6</v>
      </c>
      <c r="F8023" s="19">
        <v>0.125</v>
      </c>
      <c r="G8023" s="25">
        <v>3</v>
      </c>
      <c r="H8023" s="19" t="str">
        <f t="shared" si="142"/>
        <v>Hazelwood Bridge Toward Va Beach Non-Summer Saturday 3</v>
      </c>
      <c r="I8023" s="14">
        <f>+Hazelwood!R35</f>
        <v>34.822895659847916</v>
      </c>
    </row>
    <row r="8024" spans="1:9" x14ac:dyDescent="0.25">
      <c r="A8024" t="s">
        <v>52</v>
      </c>
      <c r="B8024" t="s">
        <v>59</v>
      </c>
      <c r="C8024" t="s">
        <v>81</v>
      </c>
      <c r="D8024" t="s">
        <v>12</v>
      </c>
      <c r="E8024" t="s">
        <v>6</v>
      </c>
      <c r="F8024" s="19">
        <v>0.16666666666666699</v>
      </c>
      <c r="G8024" s="25">
        <v>4</v>
      </c>
      <c r="H8024" s="19" t="str">
        <f t="shared" si="142"/>
        <v>Hazelwood Bridge Toward Va Beach Non-Summer Saturday 4</v>
      </c>
      <c r="I8024" s="11">
        <f>+Hazelwood!R36</f>
        <v>51.838961579420342</v>
      </c>
    </row>
    <row r="8025" spans="1:9" x14ac:dyDescent="0.25">
      <c r="A8025" t="s">
        <v>52</v>
      </c>
      <c r="B8025" t="s">
        <v>59</v>
      </c>
      <c r="C8025" t="s">
        <v>81</v>
      </c>
      <c r="D8025" t="s">
        <v>12</v>
      </c>
      <c r="E8025" t="s">
        <v>6</v>
      </c>
      <c r="F8025" s="19">
        <v>0.20833333333333301</v>
      </c>
      <c r="G8025" s="25">
        <v>5</v>
      </c>
      <c r="H8025" s="19" t="str">
        <f t="shared" si="142"/>
        <v>Hazelwood Bridge Toward Va Beach Non-Summer Saturday 5</v>
      </c>
      <c r="I8025" s="14">
        <f>+Hazelwood!R37</f>
        <v>113.59175846654338</v>
      </c>
    </row>
    <row r="8026" spans="1:9" x14ac:dyDescent="0.25">
      <c r="A8026" t="s">
        <v>52</v>
      </c>
      <c r="B8026" t="s">
        <v>59</v>
      </c>
      <c r="C8026" t="s">
        <v>81</v>
      </c>
      <c r="D8026" t="s">
        <v>12</v>
      </c>
      <c r="E8026" t="s">
        <v>6</v>
      </c>
      <c r="F8026" s="19">
        <v>0.25</v>
      </c>
      <c r="G8026" s="25">
        <v>6</v>
      </c>
      <c r="H8026" s="19" t="str">
        <f t="shared" si="142"/>
        <v>Hazelwood Bridge Toward Va Beach Non-Summer Saturday 6</v>
      </c>
      <c r="I8026" s="11">
        <f>+Hazelwood!R38</f>
        <v>133.02404717159729</v>
      </c>
    </row>
    <row r="8027" spans="1:9" x14ac:dyDescent="0.25">
      <c r="A8027" t="s">
        <v>52</v>
      </c>
      <c r="B8027" t="s">
        <v>59</v>
      </c>
      <c r="C8027" t="s">
        <v>81</v>
      </c>
      <c r="D8027" t="s">
        <v>12</v>
      </c>
      <c r="E8027" t="s">
        <v>6</v>
      </c>
      <c r="F8027" s="19">
        <v>0.29166666666666702</v>
      </c>
      <c r="G8027" s="25">
        <v>7</v>
      </c>
      <c r="H8027" s="19" t="str">
        <f t="shared" si="142"/>
        <v>Hazelwood Bridge Toward Va Beach Non-Summer Saturday 7</v>
      </c>
      <c r="I8027" s="14">
        <f>+Hazelwood!R39</f>
        <v>175.93030633196494</v>
      </c>
    </row>
    <row r="8028" spans="1:9" x14ac:dyDescent="0.25">
      <c r="A8028" t="s">
        <v>52</v>
      </c>
      <c r="B8028" t="s">
        <v>59</v>
      </c>
      <c r="C8028" t="s">
        <v>81</v>
      </c>
      <c r="D8028" t="s">
        <v>12</v>
      </c>
      <c r="E8028" t="s">
        <v>6</v>
      </c>
      <c r="F8028" s="19">
        <v>0.33333333333333298</v>
      </c>
      <c r="G8028" s="25">
        <v>8</v>
      </c>
      <c r="H8028" s="19" t="str">
        <f t="shared" si="142"/>
        <v>Hazelwood Bridge Toward Va Beach Non-Summer Saturday 8</v>
      </c>
      <c r="I8028" s="11">
        <f>+Hazelwood!R40</f>
        <v>233.15817691173183</v>
      </c>
    </row>
    <row r="8029" spans="1:9" x14ac:dyDescent="0.25">
      <c r="A8029" t="s">
        <v>52</v>
      </c>
      <c r="B8029" t="s">
        <v>59</v>
      </c>
      <c r="C8029" t="s">
        <v>81</v>
      </c>
      <c r="D8029" t="s">
        <v>12</v>
      </c>
      <c r="E8029" t="s">
        <v>6</v>
      </c>
      <c r="F8029" s="19">
        <v>0.375</v>
      </c>
      <c r="G8029" s="25">
        <v>9</v>
      </c>
      <c r="H8029" s="19" t="str">
        <f t="shared" si="142"/>
        <v>Hazelwood Bridge Toward Va Beach Non-Summer Saturday 9</v>
      </c>
      <c r="I8029" s="14">
        <f>+Hazelwood!R41</f>
        <v>272.03739809629712</v>
      </c>
    </row>
    <row r="8030" spans="1:9" x14ac:dyDescent="0.25">
      <c r="A8030" t="s">
        <v>52</v>
      </c>
      <c r="B8030" t="s">
        <v>59</v>
      </c>
      <c r="C8030" t="s">
        <v>81</v>
      </c>
      <c r="D8030" t="s">
        <v>12</v>
      </c>
      <c r="E8030" t="s">
        <v>6</v>
      </c>
      <c r="F8030" s="19">
        <v>0.41666666666666702</v>
      </c>
      <c r="G8030" s="25">
        <v>10</v>
      </c>
      <c r="H8030" s="19" t="str">
        <f t="shared" si="142"/>
        <v>Hazelwood Bridge Toward Va Beach Non-Summer Saturday 10</v>
      </c>
      <c r="I8030" s="11">
        <f>+Hazelwood!R42</f>
        <v>335.10813468459185</v>
      </c>
    </row>
    <row r="8031" spans="1:9" x14ac:dyDescent="0.25">
      <c r="A8031" t="s">
        <v>52</v>
      </c>
      <c r="B8031" t="s">
        <v>59</v>
      </c>
      <c r="C8031" t="s">
        <v>81</v>
      </c>
      <c r="D8031" t="s">
        <v>12</v>
      </c>
      <c r="E8031" t="s">
        <v>6</v>
      </c>
      <c r="F8031" s="19">
        <v>0.45833333333333298</v>
      </c>
      <c r="G8031" s="25">
        <v>11</v>
      </c>
      <c r="H8031" s="19" t="str">
        <f t="shared" si="142"/>
        <v>Hazelwood Bridge Toward Va Beach Non-Summer Saturday 11</v>
      </c>
      <c r="I8031" s="14">
        <f>+Hazelwood!R43</f>
        <v>385.48271881826582</v>
      </c>
    </row>
    <row r="8032" spans="1:9" x14ac:dyDescent="0.25">
      <c r="A8032" t="s">
        <v>52</v>
      </c>
      <c r="B8032" t="s">
        <v>59</v>
      </c>
      <c r="C8032" t="s">
        <v>81</v>
      </c>
      <c r="D8032" t="s">
        <v>12</v>
      </c>
      <c r="E8032" t="s">
        <v>6</v>
      </c>
      <c r="F8032" s="19">
        <v>0.5</v>
      </c>
      <c r="G8032" s="25">
        <v>12</v>
      </c>
      <c r="H8032" s="19" t="str">
        <f t="shared" si="142"/>
        <v>Hazelwood Bridge Toward Va Beach Non-Summer Saturday 12</v>
      </c>
      <c r="I8032" s="11">
        <f>+Hazelwood!R44</f>
        <v>435.59371501170546</v>
      </c>
    </row>
    <row r="8033" spans="1:9" x14ac:dyDescent="0.25">
      <c r="A8033" t="s">
        <v>52</v>
      </c>
      <c r="B8033" t="s">
        <v>59</v>
      </c>
      <c r="C8033" t="s">
        <v>81</v>
      </c>
      <c r="D8033" t="s">
        <v>12</v>
      </c>
      <c r="E8033" t="s">
        <v>6</v>
      </c>
      <c r="F8033" s="19">
        <v>0.54166666666666696</v>
      </c>
      <c r="G8033" s="25">
        <v>13</v>
      </c>
      <c r="H8033" s="19" t="str">
        <f t="shared" si="142"/>
        <v>Hazelwood Bridge Toward Va Beach Non-Summer Saturday 13</v>
      </c>
      <c r="I8033" s="14">
        <f>+Hazelwood!R45</f>
        <v>473.52109085653569</v>
      </c>
    </row>
    <row r="8034" spans="1:9" x14ac:dyDescent="0.25">
      <c r="A8034" t="s">
        <v>52</v>
      </c>
      <c r="B8034" t="s">
        <v>59</v>
      </c>
      <c r="C8034" t="s">
        <v>81</v>
      </c>
      <c r="D8034" t="s">
        <v>12</v>
      </c>
      <c r="E8034" t="s">
        <v>6</v>
      </c>
      <c r="F8034" s="19">
        <v>0.58333333333333304</v>
      </c>
      <c r="G8034" s="25">
        <v>14</v>
      </c>
      <c r="H8034" s="19" t="str">
        <f t="shared" si="142"/>
        <v>Hazelwood Bridge Toward Va Beach Non-Summer Saturday 14</v>
      </c>
      <c r="I8034" s="11">
        <f>+Hazelwood!R46</f>
        <v>591.40347523911578</v>
      </c>
    </row>
    <row r="8035" spans="1:9" x14ac:dyDescent="0.25">
      <c r="A8035" t="s">
        <v>52</v>
      </c>
      <c r="B8035" t="s">
        <v>59</v>
      </c>
      <c r="C8035" t="s">
        <v>81</v>
      </c>
      <c r="D8035" t="s">
        <v>12</v>
      </c>
      <c r="E8035" t="s">
        <v>6</v>
      </c>
      <c r="F8035" s="19">
        <v>0.625</v>
      </c>
      <c r="G8035" s="25">
        <v>15</v>
      </c>
      <c r="H8035" s="19" t="str">
        <f t="shared" si="142"/>
        <v>Hazelwood Bridge Toward Va Beach Non-Summer Saturday 15</v>
      </c>
      <c r="I8035" s="14">
        <f>+Hazelwood!R47</f>
        <v>582.19254110537133</v>
      </c>
    </row>
    <row r="8036" spans="1:9" x14ac:dyDescent="0.25">
      <c r="A8036" t="s">
        <v>52</v>
      </c>
      <c r="B8036" t="s">
        <v>59</v>
      </c>
      <c r="C8036" t="s">
        <v>81</v>
      </c>
      <c r="D8036" t="s">
        <v>12</v>
      </c>
      <c r="E8036" t="s">
        <v>6</v>
      </c>
      <c r="F8036" s="19">
        <v>0.66666666666666696</v>
      </c>
      <c r="G8036" s="25">
        <v>16</v>
      </c>
      <c r="H8036" s="19" t="str">
        <f t="shared" si="142"/>
        <v>Hazelwood Bridge Toward Va Beach Non-Summer Saturday 16</v>
      </c>
      <c r="I8036" s="11">
        <f>+Hazelwood!R48</f>
        <v>532.28655775433617</v>
      </c>
    </row>
    <row r="8037" spans="1:9" x14ac:dyDescent="0.25">
      <c r="A8037" t="s">
        <v>52</v>
      </c>
      <c r="B8037" t="s">
        <v>59</v>
      </c>
      <c r="C8037" t="s">
        <v>81</v>
      </c>
      <c r="D8037" t="s">
        <v>12</v>
      </c>
      <c r="E8037" t="s">
        <v>6</v>
      </c>
      <c r="F8037" s="19">
        <v>0.70833333333333304</v>
      </c>
      <c r="G8037" s="25">
        <v>17</v>
      </c>
      <c r="H8037" s="19" t="str">
        <f t="shared" si="142"/>
        <v>Hazelwood Bridge Toward Va Beach Non-Summer Saturday 17</v>
      </c>
      <c r="I8037" s="14">
        <f>+Hazelwood!R49</f>
        <v>500.89030531753468</v>
      </c>
    </row>
    <row r="8038" spans="1:9" x14ac:dyDescent="0.25">
      <c r="A8038" t="s">
        <v>52</v>
      </c>
      <c r="B8038" t="s">
        <v>59</v>
      </c>
      <c r="C8038" t="s">
        <v>81</v>
      </c>
      <c r="D8038" t="s">
        <v>12</v>
      </c>
      <c r="E8038" t="s">
        <v>6</v>
      </c>
      <c r="F8038" s="19">
        <v>0.75</v>
      </c>
      <c r="G8038" s="25">
        <v>18</v>
      </c>
      <c r="H8038" s="19" t="str">
        <f t="shared" si="142"/>
        <v>Hazelwood Bridge Toward Va Beach Non-Summer Saturday 18</v>
      </c>
      <c r="I8038" s="11">
        <f>+Hazelwood!R50</f>
        <v>421.24281604339143</v>
      </c>
    </row>
    <row r="8039" spans="1:9" x14ac:dyDescent="0.25">
      <c r="A8039" t="s">
        <v>52</v>
      </c>
      <c r="B8039" t="s">
        <v>59</v>
      </c>
      <c r="C8039" t="s">
        <v>81</v>
      </c>
      <c r="D8039" t="s">
        <v>12</v>
      </c>
      <c r="E8039" t="s">
        <v>6</v>
      </c>
      <c r="F8039" s="19">
        <v>0.79166666666666696</v>
      </c>
      <c r="G8039" s="25">
        <v>19</v>
      </c>
      <c r="H8039" s="19" t="str">
        <f t="shared" si="142"/>
        <v>Hazelwood Bridge Toward Va Beach Non-Summer Saturday 19</v>
      </c>
      <c r="I8039" s="14">
        <f>+Hazelwood!R51</f>
        <v>357.0298650474146</v>
      </c>
    </row>
    <row r="8040" spans="1:9" x14ac:dyDescent="0.25">
      <c r="A8040" t="s">
        <v>52</v>
      </c>
      <c r="B8040" t="s">
        <v>59</v>
      </c>
      <c r="C8040" t="s">
        <v>81</v>
      </c>
      <c r="D8040" t="s">
        <v>12</v>
      </c>
      <c r="E8040" t="s">
        <v>6</v>
      </c>
      <c r="F8040" s="19">
        <v>0.83333333333333304</v>
      </c>
      <c r="G8040" s="25">
        <v>20</v>
      </c>
      <c r="H8040" s="19" t="str">
        <f t="shared" si="142"/>
        <v>Hazelwood Bridge Toward Va Beach Non-Summer Saturday 20</v>
      </c>
      <c r="I8040" s="11">
        <f>+Hazelwood!R52</f>
        <v>321.38691801794863</v>
      </c>
    </row>
    <row r="8041" spans="1:9" x14ac:dyDescent="0.25">
      <c r="A8041" t="s">
        <v>52</v>
      </c>
      <c r="B8041" t="s">
        <v>59</v>
      </c>
      <c r="C8041" t="s">
        <v>81</v>
      </c>
      <c r="D8041" t="s">
        <v>12</v>
      </c>
      <c r="E8041" t="s">
        <v>6</v>
      </c>
      <c r="F8041" s="19">
        <v>0.875</v>
      </c>
      <c r="G8041" s="25">
        <v>21</v>
      </c>
      <c r="H8041" s="19" t="str">
        <f t="shared" si="142"/>
        <v>Hazelwood Bridge Toward Va Beach Non-Summer Saturday 21</v>
      </c>
      <c r="I8041" s="14">
        <f>+Hazelwood!R53</f>
        <v>285.99291515425966</v>
      </c>
    </row>
    <row r="8042" spans="1:9" x14ac:dyDescent="0.25">
      <c r="A8042" t="s">
        <v>52</v>
      </c>
      <c r="B8042" t="s">
        <v>59</v>
      </c>
      <c r="C8042" t="s">
        <v>81</v>
      </c>
      <c r="D8042" t="s">
        <v>12</v>
      </c>
      <c r="E8042" t="s">
        <v>6</v>
      </c>
      <c r="F8042" s="19">
        <v>0.91666666666666696</v>
      </c>
      <c r="G8042" s="25">
        <v>22</v>
      </c>
      <c r="H8042" s="19" t="str">
        <f t="shared" si="142"/>
        <v>Hazelwood Bridge Toward Va Beach Non-Summer Saturday 22</v>
      </c>
      <c r="I8042" s="11">
        <f>+Hazelwood!R54</f>
        <v>230.71266657733543</v>
      </c>
    </row>
    <row r="8043" spans="1:9" ht="15.75" thickBot="1" x14ac:dyDescent="0.3">
      <c r="A8043" t="s">
        <v>52</v>
      </c>
      <c r="B8043" t="s">
        <v>59</v>
      </c>
      <c r="C8043" t="s">
        <v>81</v>
      </c>
      <c r="D8043" t="s">
        <v>12</v>
      </c>
      <c r="E8043" t="s">
        <v>6</v>
      </c>
      <c r="F8043" s="19">
        <v>0.95833333333333304</v>
      </c>
      <c r="G8043" s="25">
        <v>23</v>
      </c>
      <c r="H8043" s="19" t="str">
        <f t="shared" si="142"/>
        <v>Hazelwood Bridge Toward Va Beach Non-Summer Saturday 23</v>
      </c>
      <c r="I8043" s="16">
        <f>+Hazelwood!R55</f>
        <v>186.1955922266468</v>
      </c>
    </row>
    <row r="8044" spans="1:9" x14ac:dyDescent="0.25">
      <c r="A8044" t="s">
        <v>52</v>
      </c>
      <c r="B8044" t="s">
        <v>59</v>
      </c>
      <c r="C8044" t="s">
        <v>81</v>
      </c>
      <c r="D8044" t="s">
        <v>12</v>
      </c>
      <c r="E8044" t="s">
        <v>7</v>
      </c>
      <c r="F8044" s="19">
        <v>0</v>
      </c>
      <c r="G8044" s="25">
        <v>0</v>
      </c>
      <c r="H8044" s="19" t="str">
        <f t="shared" si="142"/>
        <v>Hazelwood Bridge Toward Va Beach Non-Summer Sunday 0</v>
      </c>
      <c r="I8044" s="13">
        <f>+Hazelwood!S32</f>
        <v>96.864802494116873</v>
      </c>
    </row>
    <row r="8045" spans="1:9" x14ac:dyDescent="0.25">
      <c r="A8045" t="s">
        <v>52</v>
      </c>
      <c r="B8045" t="s">
        <v>59</v>
      </c>
      <c r="C8045" t="s">
        <v>81</v>
      </c>
      <c r="D8045" t="s">
        <v>12</v>
      </c>
      <c r="E8045" t="s">
        <v>7</v>
      </c>
      <c r="F8045" s="19">
        <v>4.1666666666666664E-2</v>
      </c>
      <c r="G8045" s="25">
        <v>1</v>
      </c>
      <c r="H8045" s="19" t="str">
        <f t="shared" si="142"/>
        <v>Hazelwood Bridge Toward Va Beach Non-Summer Sunday 1</v>
      </c>
      <c r="I8045" s="15">
        <f>+Hazelwood!S33</f>
        <v>64.87275763367461</v>
      </c>
    </row>
    <row r="8046" spans="1:9" x14ac:dyDescent="0.25">
      <c r="A8046" t="s">
        <v>52</v>
      </c>
      <c r="B8046" t="s">
        <v>59</v>
      </c>
      <c r="C8046" t="s">
        <v>81</v>
      </c>
      <c r="D8046" t="s">
        <v>12</v>
      </c>
      <c r="E8046" t="s">
        <v>7</v>
      </c>
      <c r="F8046" s="19">
        <v>8.3333333333333329E-2</v>
      </c>
      <c r="G8046" s="25">
        <v>2</v>
      </c>
      <c r="H8046" s="19" t="str">
        <f t="shared" si="142"/>
        <v>Hazelwood Bridge Toward Va Beach Non-Summer Sunday 2</v>
      </c>
      <c r="I8046" s="13">
        <f>+Hazelwood!S34</f>
        <v>48.608717213803423</v>
      </c>
    </row>
    <row r="8047" spans="1:9" x14ac:dyDescent="0.25">
      <c r="A8047" t="s">
        <v>52</v>
      </c>
      <c r="B8047" t="s">
        <v>59</v>
      </c>
      <c r="C8047" t="s">
        <v>81</v>
      </c>
      <c r="D8047" t="s">
        <v>12</v>
      </c>
      <c r="E8047" t="s">
        <v>7</v>
      </c>
      <c r="F8047" s="19">
        <v>0.125</v>
      </c>
      <c r="G8047" s="25">
        <v>3</v>
      </c>
      <c r="H8047" s="19" t="str">
        <f t="shared" si="142"/>
        <v>Hazelwood Bridge Toward Va Beach Non-Summer Sunday 3</v>
      </c>
      <c r="I8047" s="15">
        <f>+Hazelwood!S35</f>
        <v>33.287391309593893</v>
      </c>
    </row>
    <row r="8048" spans="1:9" x14ac:dyDescent="0.25">
      <c r="A8048" t="s">
        <v>52</v>
      </c>
      <c r="B8048" t="s">
        <v>59</v>
      </c>
      <c r="C8048" t="s">
        <v>81</v>
      </c>
      <c r="D8048" t="s">
        <v>12</v>
      </c>
      <c r="E8048" t="s">
        <v>7</v>
      </c>
      <c r="F8048" s="19">
        <v>0.16666666666666699</v>
      </c>
      <c r="G8048" s="25">
        <v>4</v>
      </c>
      <c r="H8048" s="19" t="str">
        <f t="shared" si="142"/>
        <v>Hazelwood Bridge Toward Va Beach Non-Summer Sunday 4</v>
      </c>
      <c r="I8048" s="13">
        <f>+Hazelwood!S36</f>
        <v>30.60632540321031</v>
      </c>
    </row>
    <row r="8049" spans="1:9" x14ac:dyDescent="0.25">
      <c r="A8049" t="s">
        <v>52</v>
      </c>
      <c r="B8049" t="s">
        <v>59</v>
      </c>
      <c r="C8049" t="s">
        <v>81</v>
      </c>
      <c r="D8049" t="s">
        <v>12</v>
      </c>
      <c r="E8049" t="s">
        <v>7</v>
      </c>
      <c r="F8049" s="19">
        <v>0.20833333333333301</v>
      </c>
      <c r="G8049" s="25">
        <v>5</v>
      </c>
      <c r="H8049" s="19" t="str">
        <f t="shared" si="142"/>
        <v>Hazelwood Bridge Toward Va Beach Non-Summer Sunday 5</v>
      </c>
      <c r="I8049" s="15">
        <f>+Hazelwood!S37</f>
        <v>53.04895574316275</v>
      </c>
    </row>
    <row r="8050" spans="1:9" x14ac:dyDescent="0.25">
      <c r="A8050" t="s">
        <v>52</v>
      </c>
      <c r="B8050" t="s">
        <v>59</v>
      </c>
      <c r="C8050" t="s">
        <v>81</v>
      </c>
      <c r="D8050" t="s">
        <v>12</v>
      </c>
      <c r="E8050" t="s">
        <v>7</v>
      </c>
      <c r="F8050" s="19">
        <v>0.25</v>
      </c>
      <c r="G8050" s="25">
        <v>6</v>
      </c>
      <c r="H8050" s="19" t="str">
        <f t="shared" si="142"/>
        <v>Hazelwood Bridge Toward Va Beach Non-Summer Sunday 6</v>
      </c>
      <c r="I8050" s="13">
        <f>+Hazelwood!S38</f>
        <v>70.521070638696202</v>
      </c>
    </row>
    <row r="8051" spans="1:9" x14ac:dyDescent="0.25">
      <c r="A8051" t="s">
        <v>52</v>
      </c>
      <c r="B8051" t="s">
        <v>59</v>
      </c>
      <c r="C8051" t="s">
        <v>81</v>
      </c>
      <c r="D8051" t="s">
        <v>12</v>
      </c>
      <c r="E8051" t="s">
        <v>7</v>
      </c>
      <c r="F8051" s="19">
        <v>0.29166666666666702</v>
      </c>
      <c r="G8051" s="25">
        <v>7</v>
      </c>
      <c r="H8051" s="19" t="str">
        <f t="shared" si="142"/>
        <v>Hazelwood Bridge Toward Va Beach Non-Summer Sunday 7</v>
      </c>
      <c r="I8051" s="15">
        <f>+Hazelwood!S39</f>
        <v>101.98593961866979</v>
      </c>
    </row>
    <row r="8052" spans="1:9" x14ac:dyDescent="0.25">
      <c r="A8052" t="s">
        <v>52</v>
      </c>
      <c r="B8052" t="s">
        <v>59</v>
      </c>
      <c r="C8052" t="s">
        <v>81</v>
      </c>
      <c r="D8052" t="s">
        <v>12</v>
      </c>
      <c r="E8052" t="s">
        <v>7</v>
      </c>
      <c r="F8052" s="19">
        <v>0.33333333333333298</v>
      </c>
      <c r="G8052" s="25">
        <v>8</v>
      </c>
      <c r="H8052" s="19" t="str">
        <f t="shared" si="142"/>
        <v>Hazelwood Bridge Toward Va Beach Non-Summer Sunday 8</v>
      </c>
      <c r="I8052" s="13">
        <f>+Hazelwood!S40</f>
        <v>155.60725774634139</v>
      </c>
    </row>
    <row r="8053" spans="1:9" x14ac:dyDescent="0.25">
      <c r="A8053" t="s">
        <v>52</v>
      </c>
      <c r="B8053" t="s">
        <v>59</v>
      </c>
      <c r="C8053" t="s">
        <v>81</v>
      </c>
      <c r="D8053" t="s">
        <v>12</v>
      </c>
      <c r="E8053" t="s">
        <v>7</v>
      </c>
      <c r="F8053" s="19">
        <v>0.375</v>
      </c>
      <c r="G8053" s="25">
        <v>9</v>
      </c>
      <c r="H8053" s="19" t="str">
        <f t="shared" ref="H8053:H8067" si="143">+CONCATENATE(A8053," ",C8053," ",D8053," ",E8053," ",G8053)</f>
        <v>Hazelwood Bridge Toward Va Beach Non-Summer Sunday 9</v>
      </c>
      <c r="I8053" s="15">
        <f>+Hazelwood!S41</f>
        <v>208.79177300162468</v>
      </c>
    </row>
    <row r="8054" spans="1:9" x14ac:dyDescent="0.25">
      <c r="A8054" t="s">
        <v>52</v>
      </c>
      <c r="B8054" t="s">
        <v>59</v>
      </c>
      <c r="C8054" t="s">
        <v>81</v>
      </c>
      <c r="D8054" t="s">
        <v>12</v>
      </c>
      <c r="E8054" t="s">
        <v>7</v>
      </c>
      <c r="F8054" s="19">
        <v>0.41666666666666702</v>
      </c>
      <c r="G8054" s="25">
        <v>10</v>
      </c>
      <c r="H8054" s="19" t="str">
        <f t="shared" si="143"/>
        <v>Hazelwood Bridge Toward Va Beach Non-Summer Sunday 10</v>
      </c>
      <c r="I8054" s="13">
        <f>+Hazelwood!S42</f>
        <v>264.11511611480944</v>
      </c>
    </row>
    <row r="8055" spans="1:9" x14ac:dyDescent="0.25">
      <c r="A8055" t="s">
        <v>52</v>
      </c>
      <c r="B8055" t="s">
        <v>59</v>
      </c>
      <c r="C8055" t="s">
        <v>81</v>
      </c>
      <c r="D8055" t="s">
        <v>12</v>
      </c>
      <c r="E8055" t="s">
        <v>7</v>
      </c>
      <c r="F8055" s="19">
        <v>0.45833333333333298</v>
      </c>
      <c r="G8055" s="25">
        <v>11</v>
      </c>
      <c r="H8055" s="19" t="str">
        <f t="shared" si="143"/>
        <v>Hazelwood Bridge Toward Va Beach Non-Summer Sunday 11</v>
      </c>
      <c r="I8055" s="15">
        <f>+Hazelwood!S43</f>
        <v>323.24918773538212</v>
      </c>
    </row>
    <row r="8056" spans="1:9" x14ac:dyDescent="0.25">
      <c r="A8056" t="s">
        <v>52</v>
      </c>
      <c r="B8056" t="s">
        <v>59</v>
      </c>
      <c r="C8056" t="s">
        <v>81</v>
      </c>
      <c r="D8056" t="s">
        <v>12</v>
      </c>
      <c r="E8056" t="s">
        <v>7</v>
      </c>
      <c r="F8056" s="19">
        <v>0.5</v>
      </c>
      <c r="G8056" s="25">
        <v>12</v>
      </c>
      <c r="H8056" s="19" t="str">
        <f t="shared" si="143"/>
        <v>Hazelwood Bridge Toward Va Beach Non-Summer Sunday 12</v>
      </c>
      <c r="I8056" s="13">
        <f>+Hazelwood!S44</f>
        <v>415.0832261130264</v>
      </c>
    </row>
    <row r="8057" spans="1:9" x14ac:dyDescent="0.25">
      <c r="A8057" t="s">
        <v>52</v>
      </c>
      <c r="B8057" t="s">
        <v>59</v>
      </c>
      <c r="C8057" t="s">
        <v>81</v>
      </c>
      <c r="D8057" t="s">
        <v>12</v>
      </c>
      <c r="E8057" t="s">
        <v>7</v>
      </c>
      <c r="F8057" s="19">
        <v>0.54166666666666696</v>
      </c>
      <c r="G8057" s="25">
        <v>13</v>
      </c>
      <c r="H8057" s="19" t="str">
        <f t="shared" si="143"/>
        <v>Hazelwood Bridge Toward Va Beach Non-Summer Sunday 13</v>
      </c>
      <c r="I8057" s="15">
        <f>+Hazelwood!S45</f>
        <v>451.60898354549937</v>
      </c>
    </row>
    <row r="8058" spans="1:9" x14ac:dyDescent="0.25">
      <c r="A8058" t="s">
        <v>52</v>
      </c>
      <c r="B8058" t="s">
        <v>59</v>
      </c>
      <c r="C8058" t="s">
        <v>81</v>
      </c>
      <c r="D8058" t="s">
        <v>12</v>
      </c>
      <c r="E8058" t="s">
        <v>7</v>
      </c>
      <c r="F8058" s="19">
        <v>0.58333333333333304</v>
      </c>
      <c r="G8058" s="25">
        <v>14</v>
      </c>
      <c r="H8058" s="19" t="str">
        <f t="shared" si="143"/>
        <v>Hazelwood Bridge Toward Va Beach Non-Summer Sunday 14</v>
      </c>
      <c r="I8058" s="13">
        <f>+Hazelwood!S46</f>
        <v>508.67953814823738</v>
      </c>
    </row>
    <row r="8059" spans="1:9" x14ac:dyDescent="0.25">
      <c r="A8059" t="s">
        <v>52</v>
      </c>
      <c r="B8059" t="s">
        <v>59</v>
      </c>
      <c r="C8059" t="s">
        <v>81</v>
      </c>
      <c r="D8059" t="s">
        <v>12</v>
      </c>
      <c r="E8059" t="s">
        <v>7</v>
      </c>
      <c r="F8059" s="19">
        <v>0.625</v>
      </c>
      <c r="G8059" s="25">
        <v>15</v>
      </c>
      <c r="H8059" s="19" t="str">
        <f t="shared" si="143"/>
        <v>Hazelwood Bridge Toward Va Beach Non-Summer Sunday 15</v>
      </c>
      <c r="I8059" s="15">
        <f>+Hazelwood!S47</f>
        <v>471.91278602755034</v>
      </c>
    </row>
    <row r="8060" spans="1:9" x14ac:dyDescent="0.25">
      <c r="A8060" t="s">
        <v>52</v>
      </c>
      <c r="B8060" t="s">
        <v>59</v>
      </c>
      <c r="C8060" t="s">
        <v>81</v>
      </c>
      <c r="D8060" t="s">
        <v>12</v>
      </c>
      <c r="E8060" t="s">
        <v>7</v>
      </c>
      <c r="F8060" s="19">
        <v>0.66666666666666696</v>
      </c>
      <c r="G8060" s="25">
        <v>16</v>
      </c>
      <c r="H8060" s="19" t="str">
        <f t="shared" si="143"/>
        <v>Hazelwood Bridge Toward Va Beach Non-Summer Sunday 16</v>
      </c>
      <c r="I8060" s="13">
        <f>+Hazelwood!S48</f>
        <v>451.56379704145917</v>
      </c>
    </row>
    <row r="8061" spans="1:9" x14ac:dyDescent="0.25">
      <c r="A8061" t="s">
        <v>52</v>
      </c>
      <c r="B8061" t="s">
        <v>59</v>
      </c>
      <c r="C8061" t="s">
        <v>81</v>
      </c>
      <c r="D8061" t="s">
        <v>12</v>
      </c>
      <c r="E8061" t="s">
        <v>7</v>
      </c>
      <c r="F8061" s="19">
        <v>0.70833333333333304</v>
      </c>
      <c r="G8061" s="25">
        <v>17</v>
      </c>
      <c r="H8061" s="19" t="str">
        <f t="shared" si="143"/>
        <v>Hazelwood Bridge Toward Va Beach Non-Summer Sunday 17</v>
      </c>
      <c r="I8061" s="15">
        <f>+Hazelwood!S49</f>
        <v>427.44926605202033</v>
      </c>
    </row>
    <row r="8062" spans="1:9" x14ac:dyDescent="0.25">
      <c r="A8062" t="s">
        <v>52</v>
      </c>
      <c r="B8062" t="s">
        <v>59</v>
      </c>
      <c r="C8062" t="s">
        <v>81</v>
      </c>
      <c r="D8062" t="s">
        <v>12</v>
      </c>
      <c r="E8062" t="s">
        <v>7</v>
      </c>
      <c r="F8062" s="19">
        <v>0.75</v>
      </c>
      <c r="G8062" s="25">
        <v>18</v>
      </c>
      <c r="H8062" s="19" t="str">
        <f t="shared" si="143"/>
        <v>Hazelwood Bridge Toward Va Beach Non-Summer Sunday 18</v>
      </c>
      <c r="I8062" s="13">
        <f>+Hazelwood!S50</f>
        <v>363.02837345874747</v>
      </c>
    </row>
    <row r="8063" spans="1:9" x14ac:dyDescent="0.25">
      <c r="A8063" t="s">
        <v>52</v>
      </c>
      <c r="B8063" t="s">
        <v>59</v>
      </c>
      <c r="C8063" t="s">
        <v>81</v>
      </c>
      <c r="D8063" t="s">
        <v>12</v>
      </c>
      <c r="E8063" t="s">
        <v>7</v>
      </c>
      <c r="F8063" s="19">
        <v>0.79166666666666696</v>
      </c>
      <c r="G8063" s="25">
        <v>19</v>
      </c>
      <c r="H8063" s="19" t="str">
        <f t="shared" si="143"/>
        <v>Hazelwood Bridge Toward Va Beach Non-Summer Sunday 19</v>
      </c>
      <c r="I8063" s="15">
        <f>+Hazelwood!S51</f>
        <v>296.81508287188103</v>
      </c>
    </row>
    <row r="8064" spans="1:9" x14ac:dyDescent="0.25">
      <c r="A8064" t="s">
        <v>52</v>
      </c>
      <c r="B8064" t="s">
        <v>59</v>
      </c>
      <c r="C8064" t="s">
        <v>81</v>
      </c>
      <c r="D8064" t="s">
        <v>12</v>
      </c>
      <c r="E8064" t="s">
        <v>7</v>
      </c>
      <c r="F8064" s="19">
        <v>0.83333333333333304</v>
      </c>
      <c r="G8064" s="25">
        <v>20</v>
      </c>
      <c r="H8064" s="19" t="str">
        <f t="shared" si="143"/>
        <v>Hazelwood Bridge Toward Va Beach Non-Summer Sunday 20</v>
      </c>
      <c r="I8064" s="13">
        <f>+Hazelwood!S52</f>
        <v>239.95539862133043</v>
      </c>
    </row>
    <row r="8065" spans="1:9" x14ac:dyDescent="0.25">
      <c r="A8065" t="s">
        <v>52</v>
      </c>
      <c r="B8065" t="s">
        <v>59</v>
      </c>
      <c r="C8065" t="s">
        <v>81</v>
      </c>
      <c r="D8065" t="s">
        <v>12</v>
      </c>
      <c r="E8065" t="s">
        <v>7</v>
      </c>
      <c r="F8065" s="19">
        <v>0.875</v>
      </c>
      <c r="G8065" s="25">
        <v>21</v>
      </c>
      <c r="H8065" s="19" t="str">
        <f t="shared" si="143"/>
        <v>Hazelwood Bridge Toward Va Beach Non-Summer Sunday 21</v>
      </c>
      <c r="I8065" s="15">
        <f>+Hazelwood!S53</f>
        <v>156.85741769145284</v>
      </c>
    </row>
    <row r="8066" spans="1:9" x14ac:dyDescent="0.25">
      <c r="A8066" t="s">
        <v>52</v>
      </c>
      <c r="B8066" t="s">
        <v>59</v>
      </c>
      <c r="C8066" t="s">
        <v>81</v>
      </c>
      <c r="D8066" t="s">
        <v>12</v>
      </c>
      <c r="E8066" t="s">
        <v>7</v>
      </c>
      <c r="F8066" s="19">
        <v>0.91666666666666696</v>
      </c>
      <c r="G8066" s="25">
        <v>22</v>
      </c>
      <c r="H8066" s="19" t="str">
        <f t="shared" si="143"/>
        <v>Hazelwood Bridge Toward Va Beach Non-Summer Sunday 22</v>
      </c>
      <c r="I8066" s="13">
        <f>+Hazelwood!S54</f>
        <v>124.02189142226068</v>
      </c>
    </row>
    <row r="8067" spans="1:9" ht="15.75" thickBot="1" x14ac:dyDescent="0.3">
      <c r="A8067" s="29" t="s">
        <v>52</v>
      </c>
      <c r="B8067" s="29" t="s">
        <v>59</v>
      </c>
      <c r="C8067" s="29" t="s">
        <v>81</v>
      </c>
      <c r="D8067" s="29" t="s">
        <v>12</v>
      </c>
      <c r="E8067" s="29" t="s">
        <v>7</v>
      </c>
      <c r="F8067" s="30">
        <v>0.95833333333333304</v>
      </c>
      <c r="G8067" s="31">
        <v>23</v>
      </c>
      <c r="H8067" s="30" t="str">
        <f t="shared" si="143"/>
        <v>Hazelwood Bridge Toward Va Beach Non-Summer Sunday 23</v>
      </c>
      <c r="I8067" s="17">
        <f>+Hazelwood!S55</f>
        <v>100.11823078500933</v>
      </c>
    </row>
    <row r="8068" spans="1:9" x14ac:dyDescent="0.25">
      <c r="A8068" t="s">
        <v>55</v>
      </c>
      <c r="B8068" t="s">
        <v>56</v>
      </c>
      <c r="C8068" t="s">
        <v>80</v>
      </c>
      <c r="D8068" t="s">
        <v>11</v>
      </c>
      <c r="E8068" t="s">
        <v>1</v>
      </c>
      <c r="F8068" s="19">
        <v>0</v>
      </c>
      <c r="G8068" s="25">
        <v>0</v>
      </c>
      <c r="H8068" s="19" t="str">
        <f>+CONCATENATE(A8068," ",C8068," ",D8068," ",E8068," ",G8068)</f>
        <v>Godwin Bridge Away from Va Beach Summer Monday 0</v>
      </c>
      <c r="I8068" s="11">
        <f>+Godwin!C7</f>
        <v>37.61340096286213</v>
      </c>
    </row>
    <row r="8069" spans="1:9" x14ac:dyDescent="0.25">
      <c r="A8069" t="s">
        <v>55</v>
      </c>
      <c r="B8069" t="s">
        <v>56</v>
      </c>
      <c r="C8069" t="s">
        <v>80</v>
      </c>
      <c r="D8069" t="s">
        <v>11</v>
      </c>
      <c r="E8069" t="s">
        <v>1</v>
      </c>
      <c r="F8069" s="19">
        <v>4.1666666666666664E-2</v>
      </c>
      <c r="G8069" s="25">
        <v>1</v>
      </c>
      <c r="H8069" s="19" t="str">
        <f t="shared" ref="H8069:H8132" si="144">+CONCATENATE(A8069," ",C8069," ",D8069," ",E8069," ",G8069)</f>
        <v>Godwin Bridge Away from Va Beach Summer Monday 1</v>
      </c>
      <c r="I8069" s="14">
        <f>+Godwin!C8</f>
        <v>29.358469557972487</v>
      </c>
    </row>
    <row r="8070" spans="1:9" x14ac:dyDescent="0.25">
      <c r="A8070" t="s">
        <v>55</v>
      </c>
      <c r="B8070" t="s">
        <v>56</v>
      </c>
      <c r="C8070" t="s">
        <v>80</v>
      </c>
      <c r="D8070" t="s">
        <v>11</v>
      </c>
      <c r="E8070" t="s">
        <v>1</v>
      </c>
      <c r="F8070" s="19">
        <v>8.3333333333333329E-2</v>
      </c>
      <c r="G8070" s="25">
        <v>2</v>
      </c>
      <c r="H8070" s="19" t="str">
        <f t="shared" si="144"/>
        <v>Godwin Bridge Away from Va Beach Summer Monday 2</v>
      </c>
      <c r="I8070" s="11">
        <f>+Godwin!C9</f>
        <v>20.103892783234386</v>
      </c>
    </row>
    <row r="8071" spans="1:9" x14ac:dyDescent="0.25">
      <c r="A8071" t="s">
        <v>55</v>
      </c>
      <c r="B8071" t="s">
        <v>56</v>
      </c>
      <c r="C8071" t="s">
        <v>80</v>
      </c>
      <c r="D8071" t="s">
        <v>11</v>
      </c>
      <c r="E8071" t="s">
        <v>1</v>
      </c>
      <c r="F8071" s="19">
        <v>0.125</v>
      </c>
      <c r="G8071" s="25">
        <v>3</v>
      </c>
      <c r="H8071" s="19" t="str">
        <f t="shared" si="144"/>
        <v>Godwin Bridge Away from Va Beach Summer Monday 3</v>
      </c>
      <c r="I8071" s="14">
        <f>+Godwin!C10</f>
        <v>25.819235445212492</v>
      </c>
    </row>
    <row r="8072" spans="1:9" x14ac:dyDescent="0.25">
      <c r="A8072" t="s">
        <v>55</v>
      </c>
      <c r="B8072" t="s">
        <v>56</v>
      </c>
      <c r="C8072" t="s">
        <v>80</v>
      </c>
      <c r="D8072" t="s">
        <v>11</v>
      </c>
      <c r="E8072" t="s">
        <v>1</v>
      </c>
      <c r="F8072" s="19">
        <v>0.16666666666666699</v>
      </c>
      <c r="G8072" s="25">
        <v>4</v>
      </c>
      <c r="H8072" s="19" t="str">
        <f t="shared" si="144"/>
        <v>Godwin Bridge Away from Va Beach Summer Monday 4</v>
      </c>
      <c r="I8072" s="11">
        <f>+Godwin!C11</f>
        <v>75.566853738306691</v>
      </c>
    </row>
    <row r="8073" spans="1:9" x14ac:dyDescent="0.25">
      <c r="A8073" t="s">
        <v>55</v>
      </c>
      <c r="B8073" t="s">
        <v>56</v>
      </c>
      <c r="C8073" t="s">
        <v>80</v>
      </c>
      <c r="D8073" t="s">
        <v>11</v>
      </c>
      <c r="E8073" t="s">
        <v>1</v>
      </c>
      <c r="F8073" s="19">
        <v>0.20833333333333301</v>
      </c>
      <c r="G8073" s="25">
        <v>5</v>
      </c>
      <c r="H8073" s="19" t="str">
        <f t="shared" si="144"/>
        <v>Godwin Bridge Away from Va Beach Summer Monday 5</v>
      </c>
      <c r="I8073" s="14">
        <f>+Godwin!C12</f>
        <v>196.60544277508399</v>
      </c>
    </row>
    <row r="8074" spans="1:9" x14ac:dyDescent="0.25">
      <c r="A8074" t="s">
        <v>55</v>
      </c>
      <c r="B8074" t="s">
        <v>56</v>
      </c>
      <c r="C8074" t="s">
        <v>80</v>
      </c>
      <c r="D8074" t="s">
        <v>11</v>
      </c>
      <c r="E8074" t="s">
        <v>1</v>
      </c>
      <c r="F8074" s="19">
        <v>0.25</v>
      </c>
      <c r="G8074" s="25">
        <v>6</v>
      </c>
      <c r="H8074" s="19" t="str">
        <f t="shared" si="144"/>
        <v>Godwin Bridge Away from Va Beach Summer Monday 6</v>
      </c>
      <c r="I8074" s="11">
        <f>+Godwin!C13</f>
        <v>342.40575890900232</v>
      </c>
    </row>
    <row r="8075" spans="1:9" x14ac:dyDescent="0.25">
      <c r="A8075" t="s">
        <v>55</v>
      </c>
      <c r="B8075" t="s">
        <v>56</v>
      </c>
      <c r="C8075" t="s">
        <v>80</v>
      </c>
      <c r="D8075" t="s">
        <v>11</v>
      </c>
      <c r="E8075" t="s">
        <v>1</v>
      </c>
      <c r="F8075" s="19">
        <v>0.29166666666666702</v>
      </c>
      <c r="G8075" s="25">
        <v>7</v>
      </c>
      <c r="H8075" s="19" t="str">
        <f t="shared" si="144"/>
        <v>Godwin Bridge Away from Va Beach Summer Monday 7</v>
      </c>
      <c r="I8075" s="14">
        <f>+Godwin!C14</f>
        <v>432.19260934133513</v>
      </c>
    </row>
    <row r="8076" spans="1:9" x14ac:dyDescent="0.25">
      <c r="A8076" t="s">
        <v>55</v>
      </c>
      <c r="B8076" t="s">
        <v>56</v>
      </c>
      <c r="C8076" t="s">
        <v>80</v>
      </c>
      <c r="D8076" t="s">
        <v>11</v>
      </c>
      <c r="E8076" t="s">
        <v>1</v>
      </c>
      <c r="F8076" s="19">
        <v>0.33333333333333298</v>
      </c>
      <c r="G8076" s="25">
        <v>8</v>
      </c>
      <c r="H8076" s="19" t="str">
        <f t="shared" si="144"/>
        <v>Godwin Bridge Away from Va Beach Summer Monday 8</v>
      </c>
      <c r="I8076" s="11">
        <f>+Godwin!C15</f>
        <v>492.92712916850485</v>
      </c>
    </row>
    <row r="8077" spans="1:9" x14ac:dyDescent="0.25">
      <c r="A8077" t="s">
        <v>55</v>
      </c>
      <c r="B8077" t="s">
        <v>56</v>
      </c>
      <c r="C8077" t="s">
        <v>80</v>
      </c>
      <c r="D8077" t="s">
        <v>11</v>
      </c>
      <c r="E8077" t="s">
        <v>1</v>
      </c>
      <c r="F8077" s="19">
        <v>0.375</v>
      </c>
      <c r="G8077" s="25">
        <v>9</v>
      </c>
      <c r="H8077" s="19" t="str">
        <f t="shared" si="144"/>
        <v>Godwin Bridge Away from Va Beach Summer Monday 9</v>
      </c>
      <c r="I8077" s="14">
        <f>+Godwin!C16</f>
        <v>504.79225130928586</v>
      </c>
    </row>
    <row r="8078" spans="1:9" x14ac:dyDescent="0.25">
      <c r="A8078" t="s">
        <v>55</v>
      </c>
      <c r="B8078" t="s">
        <v>56</v>
      </c>
      <c r="C8078" t="s">
        <v>80</v>
      </c>
      <c r="D8078" t="s">
        <v>11</v>
      </c>
      <c r="E8078" t="s">
        <v>1</v>
      </c>
      <c r="F8078" s="19">
        <v>0.41666666666666702</v>
      </c>
      <c r="G8078" s="25">
        <v>10</v>
      </c>
      <c r="H8078" s="19" t="str">
        <f t="shared" si="144"/>
        <v>Godwin Bridge Away from Va Beach Summer Monday 10</v>
      </c>
      <c r="I8078" s="11">
        <f>+Godwin!C17</f>
        <v>505.75865322004637</v>
      </c>
    </row>
    <row r="8079" spans="1:9" x14ac:dyDescent="0.25">
      <c r="A8079" t="s">
        <v>55</v>
      </c>
      <c r="B8079" t="s">
        <v>56</v>
      </c>
      <c r="C8079" t="s">
        <v>80</v>
      </c>
      <c r="D8079" t="s">
        <v>11</v>
      </c>
      <c r="E8079" t="s">
        <v>1</v>
      </c>
      <c r="F8079" s="19">
        <v>0.45833333333333298</v>
      </c>
      <c r="G8079" s="25">
        <v>11</v>
      </c>
      <c r="H8079" s="19" t="str">
        <f t="shared" si="144"/>
        <v>Godwin Bridge Away from Va Beach Summer Monday 11</v>
      </c>
      <c r="I8079" s="14">
        <f>+Godwin!C18</f>
        <v>557.40882236515438</v>
      </c>
    </row>
    <row r="8080" spans="1:9" x14ac:dyDescent="0.25">
      <c r="A8080" t="s">
        <v>55</v>
      </c>
      <c r="B8080" t="s">
        <v>56</v>
      </c>
      <c r="C8080" t="s">
        <v>80</v>
      </c>
      <c r="D8080" t="s">
        <v>11</v>
      </c>
      <c r="E8080" t="s">
        <v>1</v>
      </c>
      <c r="F8080" s="19">
        <v>0.5</v>
      </c>
      <c r="G8080" s="25">
        <v>12</v>
      </c>
      <c r="H8080" s="19" t="str">
        <f t="shared" si="144"/>
        <v>Godwin Bridge Away from Va Beach Summer Monday 12</v>
      </c>
      <c r="I8080" s="11">
        <f>+Godwin!C19</f>
        <v>722.24715365578675</v>
      </c>
    </row>
    <row r="8081" spans="1:9" x14ac:dyDescent="0.25">
      <c r="A8081" t="s">
        <v>55</v>
      </c>
      <c r="B8081" t="s">
        <v>56</v>
      </c>
      <c r="C8081" t="s">
        <v>80</v>
      </c>
      <c r="D8081" t="s">
        <v>11</v>
      </c>
      <c r="E8081" t="s">
        <v>1</v>
      </c>
      <c r="F8081" s="19">
        <v>0.54166666666666696</v>
      </c>
      <c r="G8081" s="25">
        <v>13</v>
      </c>
      <c r="H8081" s="19" t="str">
        <f t="shared" si="144"/>
        <v>Godwin Bridge Away from Va Beach Summer Monday 13</v>
      </c>
      <c r="I8081" s="14">
        <f>+Godwin!C20</f>
        <v>623.94468334583894</v>
      </c>
    </row>
    <row r="8082" spans="1:9" x14ac:dyDescent="0.25">
      <c r="A8082" t="s">
        <v>55</v>
      </c>
      <c r="B8082" t="s">
        <v>56</v>
      </c>
      <c r="C8082" t="s">
        <v>80</v>
      </c>
      <c r="D8082" t="s">
        <v>11</v>
      </c>
      <c r="E8082" t="s">
        <v>1</v>
      </c>
      <c r="F8082" s="19">
        <v>0.58333333333333304</v>
      </c>
      <c r="G8082" s="25">
        <v>14</v>
      </c>
      <c r="H8082" s="19" t="str">
        <f t="shared" si="144"/>
        <v>Godwin Bridge Away from Va Beach Summer Monday 14</v>
      </c>
      <c r="I8082" s="11">
        <f>+Godwin!C21</f>
        <v>760.67976498917767</v>
      </c>
    </row>
    <row r="8083" spans="1:9" x14ac:dyDescent="0.25">
      <c r="A8083" t="s">
        <v>55</v>
      </c>
      <c r="B8083" t="s">
        <v>56</v>
      </c>
      <c r="C8083" t="s">
        <v>80</v>
      </c>
      <c r="D8083" t="s">
        <v>11</v>
      </c>
      <c r="E8083" t="s">
        <v>1</v>
      </c>
      <c r="F8083" s="19">
        <v>0.625</v>
      </c>
      <c r="G8083" s="25">
        <v>15</v>
      </c>
      <c r="H8083" s="19" t="str">
        <f t="shared" si="144"/>
        <v>Godwin Bridge Away from Va Beach Summer Monday 15</v>
      </c>
      <c r="I8083" s="14">
        <f>+Godwin!C22</f>
        <v>944.23781719739293</v>
      </c>
    </row>
    <row r="8084" spans="1:9" x14ac:dyDescent="0.25">
      <c r="A8084" t="s">
        <v>55</v>
      </c>
      <c r="B8084" t="s">
        <v>56</v>
      </c>
      <c r="C8084" t="s">
        <v>80</v>
      </c>
      <c r="D8084" t="s">
        <v>11</v>
      </c>
      <c r="E8084" t="s">
        <v>1</v>
      </c>
      <c r="F8084" s="19">
        <v>0.66666666666666696</v>
      </c>
      <c r="G8084" s="25">
        <v>16</v>
      </c>
      <c r="H8084" s="19" t="str">
        <f t="shared" si="144"/>
        <v>Godwin Bridge Away from Va Beach Summer Monday 16</v>
      </c>
      <c r="I8084" s="11">
        <f>+Godwin!C23</f>
        <v>1083.8350941393205</v>
      </c>
    </row>
    <row r="8085" spans="1:9" x14ac:dyDescent="0.25">
      <c r="A8085" t="s">
        <v>55</v>
      </c>
      <c r="B8085" t="s">
        <v>56</v>
      </c>
      <c r="C8085" t="s">
        <v>80</v>
      </c>
      <c r="D8085" t="s">
        <v>11</v>
      </c>
      <c r="E8085" t="s">
        <v>1</v>
      </c>
      <c r="F8085" s="19">
        <v>0.70833333333333304</v>
      </c>
      <c r="G8085" s="25">
        <v>17</v>
      </c>
      <c r="H8085" s="19" t="str">
        <f t="shared" si="144"/>
        <v>Godwin Bridge Away from Va Beach Summer Monday 17</v>
      </c>
      <c r="I8085" s="14">
        <f>+Godwin!C24</f>
        <v>1164.183524453892</v>
      </c>
    </row>
    <row r="8086" spans="1:9" x14ac:dyDescent="0.25">
      <c r="A8086" t="s">
        <v>55</v>
      </c>
      <c r="B8086" t="s">
        <v>56</v>
      </c>
      <c r="C8086" t="s">
        <v>80</v>
      </c>
      <c r="D8086" t="s">
        <v>11</v>
      </c>
      <c r="E8086" t="s">
        <v>1</v>
      </c>
      <c r="F8086" s="19">
        <v>0.75</v>
      </c>
      <c r="G8086" s="25">
        <v>18</v>
      </c>
      <c r="H8086" s="19" t="str">
        <f t="shared" si="144"/>
        <v>Godwin Bridge Away from Va Beach Summer Monday 18</v>
      </c>
      <c r="I8086" s="11">
        <f>+Godwin!C25</f>
        <v>752.30897042196125</v>
      </c>
    </row>
    <row r="8087" spans="1:9" x14ac:dyDescent="0.25">
      <c r="A8087" t="s">
        <v>55</v>
      </c>
      <c r="B8087" t="s">
        <v>56</v>
      </c>
      <c r="C8087" t="s">
        <v>80</v>
      </c>
      <c r="D8087" t="s">
        <v>11</v>
      </c>
      <c r="E8087" t="s">
        <v>1</v>
      </c>
      <c r="F8087" s="19">
        <v>0.79166666666666696</v>
      </c>
      <c r="G8087" s="25">
        <v>19</v>
      </c>
      <c r="H8087" s="19" t="str">
        <f t="shared" si="144"/>
        <v>Godwin Bridge Away from Va Beach Summer Monday 19</v>
      </c>
      <c r="I8087" s="14">
        <f>+Godwin!C26</f>
        <v>569.08260283931622</v>
      </c>
    </row>
    <row r="8088" spans="1:9" x14ac:dyDescent="0.25">
      <c r="A8088" t="s">
        <v>55</v>
      </c>
      <c r="B8088" t="s">
        <v>56</v>
      </c>
      <c r="C8088" t="s">
        <v>80</v>
      </c>
      <c r="D8088" t="s">
        <v>11</v>
      </c>
      <c r="E8088" t="s">
        <v>1</v>
      </c>
      <c r="F8088" s="19">
        <v>0.83333333333333304</v>
      </c>
      <c r="G8088" s="25">
        <v>20</v>
      </c>
      <c r="H8088" s="19" t="str">
        <f t="shared" si="144"/>
        <v>Godwin Bridge Away from Va Beach Summer Monday 20</v>
      </c>
      <c r="I8088" s="11">
        <f>+Godwin!C27</f>
        <v>533.37939676094356</v>
      </c>
    </row>
    <row r="8089" spans="1:9" x14ac:dyDescent="0.25">
      <c r="A8089" t="s">
        <v>55</v>
      </c>
      <c r="B8089" t="s">
        <v>56</v>
      </c>
      <c r="C8089" t="s">
        <v>80</v>
      </c>
      <c r="D8089" t="s">
        <v>11</v>
      </c>
      <c r="E8089" t="s">
        <v>1</v>
      </c>
      <c r="F8089" s="19">
        <v>0.875</v>
      </c>
      <c r="G8089" s="25">
        <v>21</v>
      </c>
      <c r="H8089" s="19" t="str">
        <f t="shared" si="144"/>
        <v>Godwin Bridge Away from Va Beach Summer Monday 21</v>
      </c>
      <c r="I8089" s="14">
        <f>+Godwin!C28</f>
        <v>374.41556060330396</v>
      </c>
    </row>
    <row r="8090" spans="1:9" x14ac:dyDescent="0.25">
      <c r="A8090" t="s">
        <v>55</v>
      </c>
      <c r="B8090" t="s">
        <v>56</v>
      </c>
      <c r="C8090" t="s">
        <v>80</v>
      </c>
      <c r="D8090" t="s">
        <v>11</v>
      </c>
      <c r="E8090" t="s">
        <v>1</v>
      </c>
      <c r="F8090" s="19">
        <v>0.91666666666666696</v>
      </c>
      <c r="G8090" s="25">
        <v>22</v>
      </c>
      <c r="H8090" s="19" t="str">
        <f t="shared" si="144"/>
        <v>Godwin Bridge Away from Va Beach Summer Monday 22</v>
      </c>
      <c r="I8090" s="11">
        <f>+Godwin!C29</f>
        <v>174.63252996423429</v>
      </c>
    </row>
    <row r="8091" spans="1:9" ht="15.75" thickBot="1" x14ac:dyDescent="0.3">
      <c r="A8091" t="s">
        <v>55</v>
      </c>
      <c r="B8091" t="s">
        <v>56</v>
      </c>
      <c r="C8091" t="s">
        <v>80</v>
      </c>
      <c r="D8091" t="s">
        <v>11</v>
      </c>
      <c r="E8091" t="s">
        <v>1</v>
      </c>
      <c r="F8091" s="19">
        <v>0.95833333333333304</v>
      </c>
      <c r="G8091" s="25">
        <v>23</v>
      </c>
      <c r="H8091" s="19" t="str">
        <f t="shared" si="144"/>
        <v>Godwin Bridge Away from Va Beach Summer Monday 23</v>
      </c>
      <c r="I8091" s="16">
        <f>+Godwin!C30</f>
        <v>122.02501326471034</v>
      </c>
    </row>
    <row r="8092" spans="1:9" x14ac:dyDescent="0.25">
      <c r="A8092" t="s">
        <v>55</v>
      </c>
      <c r="B8092" t="s">
        <v>56</v>
      </c>
      <c r="C8092" t="s">
        <v>80</v>
      </c>
      <c r="D8092" t="s">
        <v>11</v>
      </c>
      <c r="E8092" t="s">
        <v>2</v>
      </c>
      <c r="F8092" s="19">
        <v>0</v>
      </c>
      <c r="G8092" s="25">
        <v>0</v>
      </c>
      <c r="H8092" s="19" t="str">
        <f t="shared" si="144"/>
        <v>Godwin Bridge Away from Va Beach Summer Tuesday 0</v>
      </c>
      <c r="I8092" s="12">
        <f>+Godwin!D7</f>
        <v>29.129389377660758</v>
      </c>
    </row>
    <row r="8093" spans="1:9" x14ac:dyDescent="0.25">
      <c r="A8093" t="s">
        <v>55</v>
      </c>
      <c r="B8093" t="s">
        <v>56</v>
      </c>
      <c r="C8093" t="s">
        <v>80</v>
      </c>
      <c r="D8093" t="s">
        <v>11</v>
      </c>
      <c r="E8093" t="s">
        <v>2</v>
      </c>
      <c r="F8093" s="19">
        <v>4.1666666666666664E-2</v>
      </c>
      <c r="G8093" s="25">
        <v>1</v>
      </c>
      <c r="H8093" s="19" t="str">
        <f t="shared" si="144"/>
        <v>Godwin Bridge Away from Va Beach Summer Tuesday 1</v>
      </c>
      <c r="I8093" s="14">
        <f>+Godwin!D8</f>
        <v>38.561720365344456</v>
      </c>
    </row>
    <row r="8094" spans="1:9" x14ac:dyDescent="0.25">
      <c r="A8094" t="s">
        <v>55</v>
      </c>
      <c r="B8094" t="s">
        <v>56</v>
      </c>
      <c r="C8094" t="s">
        <v>80</v>
      </c>
      <c r="D8094" t="s">
        <v>11</v>
      </c>
      <c r="E8094" t="s">
        <v>2</v>
      </c>
      <c r="F8094" s="19">
        <v>8.3333333333333329E-2</v>
      </c>
      <c r="G8094" s="25">
        <v>2</v>
      </c>
      <c r="H8094" s="19" t="str">
        <f t="shared" si="144"/>
        <v>Godwin Bridge Away from Va Beach Summer Tuesday 2</v>
      </c>
      <c r="I8094" s="12">
        <f>+Godwin!D9</f>
        <v>21.703198498509192</v>
      </c>
    </row>
    <row r="8095" spans="1:9" x14ac:dyDescent="0.25">
      <c r="A8095" t="s">
        <v>55</v>
      </c>
      <c r="B8095" t="s">
        <v>56</v>
      </c>
      <c r="C8095" t="s">
        <v>80</v>
      </c>
      <c r="D8095" t="s">
        <v>11</v>
      </c>
      <c r="E8095" t="s">
        <v>2</v>
      </c>
      <c r="F8095" s="19">
        <v>0.125</v>
      </c>
      <c r="G8095" s="25">
        <v>3</v>
      </c>
      <c r="H8095" s="19" t="str">
        <f t="shared" si="144"/>
        <v>Godwin Bridge Away from Va Beach Summer Tuesday 3</v>
      </c>
      <c r="I8095" s="14">
        <f>+Godwin!D10</f>
        <v>26.49287900509205</v>
      </c>
    </row>
    <row r="8096" spans="1:9" x14ac:dyDescent="0.25">
      <c r="A8096" t="s">
        <v>55</v>
      </c>
      <c r="B8096" t="s">
        <v>56</v>
      </c>
      <c r="C8096" t="s">
        <v>80</v>
      </c>
      <c r="D8096" t="s">
        <v>11</v>
      </c>
      <c r="E8096" t="s">
        <v>2</v>
      </c>
      <c r="F8096" s="19">
        <v>0.16666666666666699</v>
      </c>
      <c r="G8096" s="25">
        <v>4</v>
      </c>
      <c r="H8096" s="19" t="str">
        <f t="shared" si="144"/>
        <v>Godwin Bridge Away from Va Beach Summer Tuesday 4</v>
      </c>
      <c r="I8096" s="12">
        <f>+Godwin!D11</f>
        <v>82.701080940435006</v>
      </c>
    </row>
    <row r="8097" spans="1:9" x14ac:dyDescent="0.25">
      <c r="A8097" t="s">
        <v>55</v>
      </c>
      <c r="B8097" t="s">
        <v>56</v>
      </c>
      <c r="C8097" t="s">
        <v>80</v>
      </c>
      <c r="D8097" t="s">
        <v>11</v>
      </c>
      <c r="E8097" t="s">
        <v>2</v>
      </c>
      <c r="F8097" s="19">
        <v>0.20833333333333301</v>
      </c>
      <c r="G8097" s="25">
        <v>5</v>
      </c>
      <c r="H8097" s="19" t="str">
        <f t="shared" si="144"/>
        <v>Godwin Bridge Away from Va Beach Summer Tuesday 5</v>
      </c>
      <c r="I8097" s="14">
        <f>+Godwin!D12</f>
        <v>211.46958509328965</v>
      </c>
    </row>
    <row r="8098" spans="1:9" x14ac:dyDescent="0.25">
      <c r="A8098" t="s">
        <v>55</v>
      </c>
      <c r="B8098" t="s">
        <v>56</v>
      </c>
      <c r="C8098" t="s">
        <v>80</v>
      </c>
      <c r="D8098" t="s">
        <v>11</v>
      </c>
      <c r="E8098" t="s">
        <v>2</v>
      </c>
      <c r="F8098" s="19">
        <v>0.25</v>
      </c>
      <c r="G8098" s="25">
        <v>6</v>
      </c>
      <c r="H8098" s="19" t="str">
        <f t="shared" si="144"/>
        <v>Godwin Bridge Away from Va Beach Summer Tuesday 6</v>
      </c>
      <c r="I8098" s="12">
        <f>+Godwin!D13</f>
        <v>357.70016796468008</v>
      </c>
    </row>
    <row r="8099" spans="1:9" x14ac:dyDescent="0.25">
      <c r="A8099" t="s">
        <v>55</v>
      </c>
      <c r="B8099" t="s">
        <v>56</v>
      </c>
      <c r="C8099" t="s">
        <v>80</v>
      </c>
      <c r="D8099" t="s">
        <v>11</v>
      </c>
      <c r="E8099" t="s">
        <v>2</v>
      </c>
      <c r="F8099" s="19">
        <v>0.29166666666666702</v>
      </c>
      <c r="G8099" s="25">
        <v>7</v>
      </c>
      <c r="H8099" s="19" t="str">
        <f t="shared" si="144"/>
        <v>Godwin Bridge Away from Va Beach Summer Tuesday 7</v>
      </c>
      <c r="I8099" s="14">
        <f>+Godwin!D14</f>
        <v>448.43196022148487</v>
      </c>
    </row>
    <row r="8100" spans="1:9" x14ac:dyDescent="0.25">
      <c r="A8100" t="s">
        <v>55</v>
      </c>
      <c r="B8100" t="s">
        <v>56</v>
      </c>
      <c r="C8100" t="s">
        <v>80</v>
      </c>
      <c r="D8100" t="s">
        <v>11</v>
      </c>
      <c r="E8100" t="s">
        <v>2</v>
      </c>
      <c r="F8100" s="19">
        <v>0.33333333333333298</v>
      </c>
      <c r="G8100" s="25">
        <v>8</v>
      </c>
      <c r="H8100" s="19" t="str">
        <f t="shared" si="144"/>
        <v>Godwin Bridge Away from Va Beach Summer Tuesday 8</v>
      </c>
      <c r="I8100" s="12">
        <f>+Godwin!D15</f>
        <v>501.94792886298558</v>
      </c>
    </row>
    <row r="8101" spans="1:9" x14ac:dyDescent="0.25">
      <c r="A8101" t="s">
        <v>55</v>
      </c>
      <c r="B8101" t="s">
        <v>56</v>
      </c>
      <c r="C8101" t="s">
        <v>80</v>
      </c>
      <c r="D8101" t="s">
        <v>11</v>
      </c>
      <c r="E8101" t="s">
        <v>2</v>
      </c>
      <c r="F8101" s="19">
        <v>0.375</v>
      </c>
      <c r="G8101" s="25">
        <v>9</v>
      </c>
      <c r="H8101" s="19" t="str">
        <f t="shared" si="144"/>
        <v>Godwin Bridge Away from Va Beach Summer Tuesday 9</v>
      </c>
      <c r="I8101" s="14">
        <f>+Godwin!D16</f>
        <v>513.5734289762371</v>
      </c>
    </row>
    <row r="8102" spans="1:9" x14ac:dyDescent="0.25">
      <c r="A8102" t="s">
        <v>55</v>
      </c>
      <c r="B8102" t="s">
        <v>56</v>
      </c>
      <c r="C8102" t="s">
        <v>80</v>
      </c>
      <c r="D8102" t="s">
        <v>11</v>
      </c>
      <c r="E8102" t="s">
        <v>2</v>
      </c>
      <c r="F8102" s="19">
        <v>0.41666666666666702</v>
      </c>
      <c r="G8102" s="25">
        <v>10</v>
      </c>
      <c r="H8102" s="19" t="str">
        <f t="shared" si="144"/>
        <v>Godwin Bridge Away from Va Beach Summer Tuesday 10</v>
      </c>
      <c r="I8102" s="12">
        <f>+Godwin!D17</f>
        <v>471.54910668774085</v>
      </c>
    </row>
    <row r="8103" spans="1:9" x14ac:dyDescent="0.25">
      <c r="A8103" t="s">
        <v>55</v>
      </c>
      <c r="B8103" t="s">
        <v>56</v>
      </c>
      <c r="C8103" t="s">
        <v>80</v>
      </c>
      <c r="D8103" t="s">
        <v>11</v>
      </c>
      <c r="E8103" t="s">
        <v>2</v>
      </c>
      <c r="F8103" s="19">
        <v>0.45833333333333298</v>
      </c>
      <c r="G8103" s="25">
        <v>11</v>
      </c>
      <c r="H8103" s="19" t="str">
        <f t="shared" si="144"/>
        <v>Godwin Bridge Away from Va Beach Summer Tuesday 11</v>
      </c>
      <c r="I8103" s="14">
        <f>+Godwin!D18</f>
        <v>521.7785245507921</v>
      </c>
    </row>
    <row r="8104" spans="1:9" x14ac:dyDescent="0.25">
      <c r="A8104" t="s">
        <v>55</v>
      </c>
      <c r="B8104" t="s">
        <v>56</v>
      </c>
      <c r="C8104" t="s">
        <v>80</v>
      </c>
      <c r="D8104" t="s">
        <v>11</v>
      </c>
      <c r="E8104" t="s">
        <v>2</v>
      </c>
      <c r="F8104" s="19">
        <v>0.5</v>
      </c>
      <c r="G8104" s="25">
        <v>12</v>
      </c>
      <c r="H8104" s="19" t="str">
        <f t="shared" si="144"/>
        <v>Godwin Bridge Away from Va Beach Summer Tuesday 12</v>
      </c>
      <c r="I8104" s="12">
        <f>+Godwin!D19</f>
        <v>717.07106058408954</v>
      </c>
    </row>
    <row r="8105" spans="1:9" x14ac:dyDescent="0.25">
      <c r="A8105" t="s">
        <v>55</v>
      </c>
      <c r="B8105" t="s">
        <v>56</v>
      </c>
      <c r="C8105" t="s">
        <v>80</v>
      </c>
      <c r="D8105" t="s">
        <v>11</v>
      </c>
      <c r="E8105" t="s">
        <v>2</v>
      </c>
      <c r="F8105" s="19">
        <v>0.54166666666666696</v>
      </c>
      <c r="G8105" s="25">
        <v>13</v>
      </c>
      <c r="H8105" s="19" t="str">
        <f t="shared" si="144"/>
        <v>Godwin Bridge Away from Va Beach Summer Tuesday 13</v>
      </c>
      <c r="I8105" s="14">
        <f>+Godwin!D20</f>
        <v>613.4512784805371</v>
      </c>
    </row>
    <row r="8106" spans="1:9" x14ac:dyDescent="0.25">
      <c r="A8106" t="s">
        <v>55</v>
      </c>
      <c r="B8106" t="s">
        <v>56</v>
      </c>
      <c r="C8106" t="s">
        <v>80</v>
      </c>
      <c r="D8106" t="s">
        <v>11</v>
      </c>
      <c r="E8106" t="s">
        <v>2</v>
      </c>
      <c r="F8106" s="19">
        <v>0.58333333333333304</v>
      </c>
      <c r="G8106" s="25">
        <v>14</v>
      </c>
      <c r="H8106" s="19" t="str">
        <f t="shared" si="144"/>
        <v>Godwin Bridge Away from Va Beach Summer Tuesday 14</v>
      </c>
      <c r="I8106" s="12">
        <f>+Godwin!D21</f>
        <v>702.58657004798988</v>
      </c>
    </row>
    <row r="8107" spans="1:9" x14ac:dyDescent="0.25">
      <c r="A8107" t="s">
        <v>55</v>
      </c>
      <c r="B8107" t="s">
        <v>56</v>
      </c>
      <c r="C8107" t="s">
        <v>80</v>
      </c>
      <c r="D8107" t="s">
        <v>11</v>
      </c>
      <c r="E8107" t="s">
        <v>2</v>
      </c>
      <c r="F8107" s="19">
        <v>0.625</v>
      </c>
      <c r="G8107" s="25">
        <v>15</v>
      </c>
      <c r="H8107" s="19" t="str">
        <f t="shared" si="144"/>
        <v>Godwin Bridge Away from Va Beach Summer Tuesday 15</v>
      </c>
      <c r="I8107" s="14">
        <f>+Godwin!D22</f>
        <v>1037.0607438338147</v>
      </c>
    </row>
    <row r="8108" spans="1:9" x14ac:dyDescent="0.25">
      <c r="A8108" t="s">
        <v>55</v>
      </c>
      <c r="B8108" t="s">
        <v>56</v>
      </c>
      <c r="C8108" t="s">
        <v>80</v>
      </c>
      <c r="D8108" t="s">
        <v>11</v>
      </c>
      <c r="E8108" t="s">
        <v>2</v>
      </c>
      <c r="F8108" s="19">
        <v>0.66666666666666696</v>
      </c>
      <c r="G8108" s="25">
        <v>16</v>
      </c>
      <c r="H8108" s="19" t="str">
        <f t="shared" si="144"/>
        <v>Godwin Bridge Away from Va Beach Summer Tuesday 16</v>
      </c>
      <c r="I8108" s="12">
        <f>+Godwin!D23</f>
        <v>1054.7540696797671</v>
      </c>
    </row>
    <row r="8109" spans="1:9" x14ac:dyDescent="0.25">
      <c r="A8109" t="s">
        <v>55</v>
      </c>
      <c r="B8109" t="s">
        <v>56</v>
      </c>
      <c r="C8109" t="s">
        <v>80</v>
      </c>
      <c r="D8109" t="s">
        <v>11</v>
      </c>
      <c r="E8109" t="s">
        <v>2</v>
      </c>
      <c r="F8109" s="19">
        <v>0.70833333333333304</v>
      </c>
      <c r="G8109" s="25">
        <v>17</v>
      </c>
      <c r="H8109" s="19" t="str">
        <f t="shared" si="144"/>
        <v>Godwin Bridge Away from Va Beach Summer Tuesday 17</v>
      </c>
      <c r="I8109" s="14">
        <f>+Godwin!D24</f>
        <v>1197.238531880492</v>
      </c>
    </row>
    <row r="8110" spans="1:9" x14ac:dyDescent="0.25">
      <c r="A8110" t="s">
        <v>55</v>
      </c>
      <c r="B8110" t="s">
        <v>56</v>
      </c>
      <c r="C8110" t="s">
        <v>80</v>
      </c>
      <c r="D8110" t="s">
        <v>11</v>
      </c>
      <c r="E8110" t="s">
        <v>2</v>
      </c>
      <c r="F8110" s="19">
        <v>0.75</v>
      </c>
      <c r="G8110" s="25">
        <v>18</v>
      </c>
      <c r="H8110" s="19" t="str">
        <f t="shared" si="144"/>
        <v>Godwin Bridge Away from Va Beach Summer Tuesday 18</v>
      </c>
      <c r="I8110" s="12">
        <f>+Godwin!D25</f>
        <v>701.09016577812247</v>
      </c>
    </row>
    <row r="8111" spans="1:9" x14ac:dyDescent="0.25">
      <c r="A8111" t="s">
        <v>55</v>
      </c>
      <c r="B8111" t="s">
        <v>56</v>
      </c>
      <c r="C8111" t="s">
        <v>80</v>
      </c>
      <c r="D8111" t="s">
        <v>11</v>
      </c>
      <c r="E8111" t="s">
        <v>2</v>
      </c>
      <c r="F8111" s="19">
        <v>0.79166666666666696</v>
      </c>
      <c r="G8111" s="25">
        <v>19</v>
      </c>
      <c r="H8111" s="19" t="str">
        <f t="shared" si="144"/>
        <v>Godwin Bridge Away from Va Beach Summer Tuesday 19</v>
      </c>
      <c r="I8111" s="14">
        <f>+Godwin!D26</f>
        <v>625.78947426464424</v>
      </c>
    </row>
    <row r="8112" spans="1:9" x14ac:dyDescent="0.25">
      <c r="A8112" t="s">
        <v>55</v>
      </c>
      <c r="B8112" t="s">
        <v>56</v>
      </c>
      <c r="C8112" t="s">
        <v>80</v>
      </c>
      <c r="D8112" t="s">
        <v>11</v>
      </c>
      <c r="E8112" t="s">
        <v>2</v>
      </c>
      <c r="F8112" s="19">
        <v>0.83333333333333304</v>
      </c>
      <c r="G8112" s="25">
        <v>20</v>
      </c>
      <c r="H8112" s="19" t="str">
        <f t="shared" si="144"/>
        <v>Godwin Bridge Away from Va Beach Summer Tuesday 20</v>
      </c>
      <c r="I8112" s="12">
        <f>+Godwin!D27</f>
        <v>501.7517504040818</v>
      </c>
    </row>
    <row r="8113" spans="1:9" x14ac:dyDescent="0.25">
      <c r="A8113" t="s">
        <v>55</v>
      </c>
      <c r="B8113" t="s">
        <v>56</v>
      </c>
      <c r="C8113" t="s">
        <v>80</v>
      </c>
      <c r="D8113" t="s">
        <v>11</v>
      </c>
      <c r="E8113" t="s">
        <v>2</v>
      </c>
      <c r="F8113" s="19">
        <v>0.875</v>
      </c>
      <c r="G8113" s="25">
        <v>21</v>
      </c>
      <c r="H8113" s="19" t="str">
        <f t="shared" si="144"/>
        <v>Godwin Bridge Away from Va Beach Summer Tuesday 21</v>
      </c>
      <c r="I8113" s="14">
        <f>+Godwin!D28</f>
        <v>368.79724641301766</v>
      </c>
    </row>
    <row r="8114" spans="1:9" x14ac:dyDescent="0.25">
      <c r="A8114" t="s">
        <v>55</v>
      </c>
      <c r="B8114" t="s">
        <v>56</v>
      </c>
      <c r="C8114" t="s">
        <v>80</v>
      </c>
      <c r="D8114" t="s">
        <v>11</v>
      </c>
      <c r="E8114" t="s">
        <v>2</v>
      </c>
      <c r="F8114" s="19">
        <v>0.91666666666666696</v>
      </c>
      <c r="G8114" s="25">
        <v>22</v>
      </c>
      <c r="H8114" s="19" t="str">
        <f t="shared" si="144"/>
        <v>Godwin Bridge Away from Va Beach Summer Tuesday 22</v>
      </c>
      <c r="I8114" s="12">
        <f>+Godwin!D29</f>
        <v>165.73270009871163</v>
      </c>
    </row>
    <row r="8115" spans="1:9" ht="15.75" thickBot="1" x14ac:dyDescent="0.3">
      <c r="A8115" t="s">
        <v>55</v>
      </c>
      <c r="B8115" t="s">
        <v>56</v>
      </c>
      <c r="C8115" t="s">
        <v>80</v>
      </c>
      <c r="D8115" t="s">
        <v>11</v>
      </c>
      <c r="E8115" t="s">
        <v>2</v>
      </c>
      <c r="F8115" s="19">
        <v>0.95833333333333304</v>
      </c>
      <c r="G8115" s="25">
        <v>23</v>
      </c>
      <c r="H8115" s="19" t="str">
        <f t="shared" si="144"/>
        <v>Godwin Bridge Away from Va Beach Summer Tuesday 23</v>
      </c>
      <c r="I8115" s="16">
        <f>+Godwin!D30</f>
        <v>114.13344566529972</v>
      </c>
    </row>
    <row r="8116" spans="1:9" x14ac:dyDescent="0.25">
      <c r="A8116" t="s">
        <v>55</v>
      </c>
      <c r="B8116" t="s">
        <v>56</v>
      </c>
      <c r="C8116" t="s">
        <v>80</v>
      </c>
      <c r="D8116" t="s">
        <v>11</v>
      </c>
      <c r="E8116" t="s">
        <v>3</v>
      </c>
      <c r="F8116" s="19">
        <v>0</v>
      </c>
      <c r="G8116" s="25">
        <v>0</v>
      </c>
      <c r="H8116" s="19" t="str">
        <f t="shared" si="144"/>
        <v>Godwin Bridge Away from Va Beach Summer Wednesday 0</v>
      </c>
      <c r="I8116" s="11">
        <f>+Godwin!E7</f>
        <v>50.330782600133773</v>
      </c>
    </row>
    <row r="8117" spans="1:9" x14ac:dyDescent="0.25">
      <c r="A8117" t="s">
        <v>55</v>
      </c>
      <c r="B8117" t="s">
        <v>56</v>
      </c>
      <c r="C8117" t="s">
        <v>80</v>
      </c>
      <c r="D8117" t="s">
        <v>11</v>
      </c>
      <c r="E8117" t="s">
        <v>3</v>
      </c>
      <c r="F8117" s="19">
        <v>4.1666666666666664E-2</v>
      </c>
      <c r="G8117" s="25">
        <v>1</v>
      </c>
      <c r="H8117" s="19" t="str">
        <f t="shared" si="144"/>
        <v>Godwin Bridge Away from Va Beach Summer Wednesday 1</v>
      </c>
      <c r="I8117" s="14">
        <f>+Godwin!E8</f>
        <v>45.783844187745821</v>
      </c>
    </row>
    <row r="8118" spans="1:9" x14ac:dyDescent="0.25">
      <c r="A8118" t="s">
        <v>55</v>
      </c>
      <c r="B8118" t="s">
        <v>56</v>
      </c>
      <c r="C8118" t="s">
        <v>80</v>
      </c>
      <c r="D8118" t="s">
        <v>11</v>
      </c>
      <c r="E8118" t="s">
        <v>3</v>
      </c>
      <c r="F8118" s="19">
        <v>8.3333333333333329E-2</v>
      </c>
      <c r="G8118" s="25">
        <v>2</v>
      </c>
      <c r="H8118" s="19" t="str">
        <f t="shared" si="144"/>
        <v>Godwin Bridge Away from Va Beach Summer Wednesday 2</v>
      </c>
      <c r="I8118" s="11">
        <f>+Godwin!E9</f>
        <v>23.68642978108883</v>
      </c>
    </row>
    <row r="8119" spans="1:9" x14ac:dyDescent="0.25">
      <c r="A8119" t="s">
        <v>55</v>
      </c>
      <c r="B8119" t="s">
        <v>56</v>
      </c>
      <c r="C8119" t="s">
        <v>80</v>
      </c>
      <c r="D8119" t="s">
        <v>11</v>
      </c>
      <c r="E8119" t="s">
        <v>3</v>
      </c>
      <c r="F8119" s="19">
        <v>0.125</v>
      </c>
      <c r="G8119" s="25">
        <v>3</v>
      </c>
      <c r="H8119" s="19" t="str">
        <f t="shared" si="144"/>
        <v>Godwin Bridge Away from Va Beach Summer Wednesday 3</v>
      </c>
      <c r="I8119" s="14">
        <f>+Godwin!E10</f>
        <v>30.640737837407613</v>
      </c>
    </row>
    <row r="8120" spans="1:9" x14ac:dyDescent="0.25">
      <c r="A8120" t="s">
        <v>55</v>
      </c>
      <c r="B8120" t="s">
        <v>56</v>
      </c>
      <c r="C8120" t="s">
        <v>80</v>
      </c>
      <c r="D8120" t="s">
        <v>11</v>
      </c>
      <c r="E8120" t="s">
        <v>3</v>
      </c>
      <c r="F8120" s="19">
        <v>0.16666666666666699</v>
      </c>
      <c r="G8120" s="25">
        <v>4</v>
      </c>
      <c r="H8120" s="19" t="str">
        <f t="shared" si="144"/>
        <v>Godwin Bridge Away from Va Beach Summer Wednesday 4</v>
      </c>
      <c r="I8120" s="11">
        <f>+Godwin!E11</f>
        <v>82.735877453805017</v>
      </c>
    </row>
    <row r="8121" spans="1:9" x14ac:dyDescent="0.25">
      <c r="A8121" t="s">
        <v>55</v>
      </c>
      <c r="B8121" t="s">
        <v>56</v>
      </c>
      <c r="C8121" t="s">
        <v>80</v>
      </c>
      <c r="D8121" t="s">
        <v>11</v>
      </c>
      <c r="E8121" t="s">
        <v>3</v>
      </c>
      <c r="F8121" s="19">
        <v>0.20833333333333301</v>
      </c>
      <c r="G8121" s="25">
        <v>5</v>
      </c>
      <c r="H8121" s="19" t="str">
        <f t="shared" si="144"/>
        <v>Godwin Bridge Away from Va Beach Summer Wednesday 5</v>
      </c>
      <c r="I8121" s="14">
        <f>+Godwin!E12</f>
        <v>208.32624703101899</v>
      </c>
    </row>
    <row r="8122" spans="1:9" x14ac:dyDescent="0.25">
      <c r="A8122" t="s">
        <v>55</v>
      </c>
      <c r="B8122" t="s">
        <v>56</v>
      </c>
      <c r="C8122" t="s">
        <v>80</v>
      </c>
      <c r="D8122" t="s">
        <v>11</v>
      </c>
      <c r="E8122" t="s">
        <v>3</v>
      </c>
      <c r="F8122" s="19">
        <v>0.25</v>
      </c>
      <c r="G8122" s="25">
        <v>6</v>
      </c>
      <c r="H8122" s="19" t="str">
        <f t="shared" si="144"/>
        <v>Godwin Bridge Away from Va Beach Summer Wednesday 6</v>
      </c>
      <c r="I8122" s="11">
        <f>+Godwin!E13</f>
        <v>380.07137990745787</v>
      </c>
    </row>
    <row r="8123" spans="1:9" x14ac:dyDescent="0.25">
      <c r="A8123" t="s">
        <v>55</v>
      </c>
      <c r="B8123" t="s">
        <v>56</v>
      </c>
      <c r="C8123" t="s">
        <v>80</v>
      </c>
      <c r="D8123" t="s">
        <v>11</v>
      </c>
      <c r="E8123" t="s">
        <v>3</v>
      </c>
      <c r="F8123" s="19">
        <v>0.29166666666666702</v>
      </c>
      <c r="G8123" s="25">
        <v>7</v>
      </c>
      <c r="H8123" s="19" t="str">
        <f t="shared" si="144"/>
        <v>Godwin Bridge Away from Va Beach Summer Wednesday 7</v>
      </c>
      <c r="I8123" s="14">
        <f>+Godwin!E14</f>
        <v>473.19791142761193</v>
      </c>
    </row>
    <row r="8124" spans="1:9" x14ac:dyDescent="0.25">
      <c r="A8124" t="s">
        <v>55</v>
      </c>
      <c r="B8124" t="s">
        <v>56</v>
      </c>
      <c r="C8124" t="s">
        <v>80</v>
      </c>
      <c r="D8124" t="s">
        <v>11</v>
      </c>
      <c r="E8124" t="s">
        <v>3</v>
      </c>
      <c r="F8124" s="19">
        <v>0.33333333333333298</v>
      </c>
      <c r="G8124" s="25">
        <v>8</v>
      </c>
      <c r="H8124" s="19" t="str">
        <f t="shared" si="144"/>
        <v>Godwin Bridge Away from Va Beach Summer Wednesday 8</v>
      </c>
      <c r="I8124" s="11">
        <f>+Godwin!E15</f>
        <v>513.61113971373584</v>
      </c>
    </row>
    <row r="8125" spans="1:9" x14ac:dyDescent="0.25">
      <c r="A8125" t="s">
        <v>55</v>
      </c>
      <c r="B8125" t="s">
        <v>56</v>
      </c>
      <c r="C8125" t="s">
        <v>80</v>
      </c>
      <c r="D8125" t="s">
        <v>11</v>
      </c>
      <c r="E8125" t="s">
        <v>3</v>
      </c>
      <c r="F8125" s="19">
        <v>0.375</v>
      </c>
      <c r="G8125" s="25">
        <v>9</v>
      </c>
      <c r="H8125" s="19" t="str">
        <f t="shared" si="144"/>
        <v>Godwin Bridge Away from Va Beach Summer Wednesday 9</v>
      </c>
      <c r="I8125" s="14">
        <f>+Godwin!E16</f>
        <v>496.23192602823929</v>
      </c>
    </row>
    <row r="8126" spans="1:9" x14ac:dyDescent="0.25">
      <c r="A8126" t="s">
        <v>55</v>
      </c>
      <c r="B8126" t="s">
        <v>56</v>
      </c>
      <c r="C8126" t="s">
        <v>80</v>
      </c>
      <c r="D8126" t="s">
        <v>11</v>
      </c>
      <c r="E8126" t="s">
        <v>3</v>
      </c>
      <c r="F8126" s="19">
        <v>0.41666666666666702</v>
      </c>
      <c r="G8126" s="25">
        <v>10</v>
      </c>
      <c r="H8126" s="19" t="str">
        <f t="shared" si="144"/>
        <v>Godwin Bridge Away from Va Beach Summer Wednesday 10</v>
      </c>
      <c r="I8126" s="11">
        <f>+Godwin!E17</f>
        <v>543.89646573317623</v>
      </c>
    </row>
    <row r="8127" spans="1:9" x14ac:dyDescent="0.25">
      <c r="A8127" t="s">
        <v>55</v>
      </c>
      <c r="B8127" t="s">
        <v>56</v>
      </c>
      <c r="C8127" t="s">
        <v>80</v>
      </c>
      <c r="D8127" t="s">
        <v>11</v>
      </c>
      <c r="E8127" t="s">
        <v>3</v>
      </c>
      <c r="F8127" s="19">
        <v>0.45833333333333298</v>
      </c>
      <c r="G8127" s="25">
        <v>11</v>
      </c>
      <c r="H8127" s="19" t="str">
        <f t="shared" si="144"/>
        <v>Godwin Bridge Away from Va Beach Summer Wednesday 11</v>
      </c>
      <c r="I8127" s="14">
        <f>+Godwin!E18</f>
        <v>610.40808826657405</v>
      </c>
    </row>
    <row r="8128" spans="1:9" x14ac:dyDescent="0.25">
      <c r="A8128" t="s">
        <v>55</v>
      </c>
      <c r="B8128" t="s">
        <v>56</v>
      </c>
      <c r="C8128" t="s">
        <v>80</v>
      </c>
      <c r="D8128" t="s">
        <v>11</v>
      </c>
      <c r="E8128" t="s">
        <v>3</v>
      </c>
      <c r="F8128" s="19">
        <v>0.5</v>
      </c>
      <c r="G8128" s="25">
        <v>12</v>
      </c>
      <c r="H8128" s="19" t="str">
        <f t="shared" si="144"/>
        <v>Godwin Bridge Away from Va Beach Summer Wednesday 12</v>
      </c>
      <c r="I8128" s="11">
        <f>+Godwin!E19</f>
        <v>668.14726972703841</v>
      </c>
    </row>
    <row r="8129" spans="1:9" x14ac:dyDescent="0.25">
      <c r="A8129" t="s">
        <v>55</v>
      </c>
      <c r="B8129" t="s">
        <v>56</v>
      </c>
      <c r="C8129" t="s">
        <v>80</v>
      </c>
      <c r="D8129" t="s">
        <v>11</v>
      </c>
      <c r="E8129" t="s">
        <v>3</v>
      </c>
      <c r="F8129" s="19">
        <v>0.54166666666666696</v>
      </c>
      <c r="G8129" s="25">
        <v>13</v>
      </c>
      <c r="H8129" s="19" t="str">
        <f t="shared" si="144"/>
        <v>Godwin Bridge Away from Va Beach Summer Wednesday 13</v>
      </c>
      <c r="I8129" s="14">
        <f>+Godwin!E20</f>
        <v>559.67952980761606</v>
      </c>
    </row>
    <row r="8130" spans="1:9" x14ac:dyDescent="0.25">
      <c r="A8130" t="s">
        <v>55</v>
      </c>
      <c r="B8130" t="s">
        <v>56</v>
      </c>
      <c r="C8130" t="s">
        <v>80</v>
      </c>
      <c r="D8130" t="s">
        <v>11</v>
      </c>
      <c r="E8130" t="s">
        <v>3</v>
      </c>
      <c r="F8130" s="19">
        <v>0.58333333333333304</v>
      </c>
      <c r="G8130" s="25">
        <v>14</v>
      </c>
      <c r="H8130" s="19" t="str">
        <f t="shared" si="144"/>
        <v>Godwin Bridge Away from Va Beach Summer Wednesday 14</v>
      </c>
      <c r="I8130" s="11">
        <f>+Godwin!E21</f>
        <v>852.53982403661178</v>
      </c>
    </row>
    <row r="8131" spans="1:9" x14ac:dyDescent="0.25">
      <c r="A8131" t="s">
        <v>55</v>
      </c>
      <c r="B8131" t="s">
        <v>56</v>
      </c>
      <c r="C8131" t="s">
        <v>80</v>
      </c>
      <c r="D8131" t="s">
        <v>11</v>
      </c>
      <c r="E8131" t="s">
        <v>3</v>
      </c>
      <c r="F8131" s="19">
        <v>0.625</v>
      </c>
      <c r="G8131" s="25">
        <v>15</v>
      </c>
      <c r="H8131" s="19" t="str">
        <f t="shared" si="144"/>
        <v>Godwin Bridge Away from Va Beach Summer Wednesday 15</v>
      </c>
      <c r="I8131" s="14">
        <f>+Godwin!E22</f>
        <v>1158.5443111743282</v>
      </c>
    </row>
    <row r="8132" spans="1:9" x14ac:dyDescent="0.25">
      <c r="A8132" t="s">
        <v>55</v>
      </c>
      <c r="B8132" t="s">
        <v>56</v>
      </c>
      <c r="C8132" t="s">
        <v>80</v>
      </c>
      <c r="D8132" t="s">
        <v>11</v>
      </c>
      <c r="E8132" t="s">
        <v>3</v>
      </c>
      <c r="F8132" s="19">
        <v>0.66666666666666696</v>
      </c>
      <c r="G8132" s="25">
        <v>16</v>
      </c>
      <c r="H8132" s="19" t="str">
        <f t="shared" si="144"/>
        <v>Godwin Bridge Away from Va Beach Summer Wednesday 16</v>
      </c>
      <c r="I8132" s="11">
        <f>+Godwin!E23</f>
        <v>1219.3477106867961</v>
      </c>
    </row>
    <row r="8133" spans="1:9" x14ac:dyDescent="0.25">
      <c r="A8133" t="s">
        <v>55</v>
      </c>
      <c r="B8133" t="s">
        <v>56</v>
      </c>
      <c r="C8133" t="s">
        <v>80</v>
      </c>
      <c r="D8133" t="s">
        <v>11</v>
      </c>
      <c r="E8133" t="s">
        <v>3</v>
      </c>
      <c r="F8133" s="19">
        <v>0.70833333333333304</v>
      </c>
      <c r="G8133" s="25">
        <v>17</v>
      </c>
      <c r="H8133" s="19" t="str">
        <f t="shared" ref="H8133:H8196" si="145">+CONCATENATE(A8133," ",C8133," ",D8133," ",E8133," ",G8133)</f>
        <v>Godwin Bridge Away from Va Beach Summer Wednesday 17</v>
      </c>
      <c r="I8133" s="14">
        <f>+Godwin!E24</f>
        <v>1196.5283780566328</v>
      </c>
    </row>
    <row r="8134" spans="1:9" x14ac:dyDescent="0.25">
      <c r="A8134" t="s">
        <v>55</v>
      </c>
      <c r="B8134" t="s">
        <v>56</v>
      </c>
      <c r="C8134" t="s">
        <v>80</v>
      </c>
      <c r="D8134" t="s">
        <v>11</v>
      </c>
      <c r="E8134" t="s">
        <v>3</v>
      </c>
      <c r="F8134" s="19">
        <v>0.75</v>
      </c>
      <c r="G8134" s="25">
        <v>18</v>
      </c>
      <c r="H8134" s="19" t="str">
        <f t="shared" si="145"/>
        <v>Godwin Bridge Away from Va Beach Summer Wednesday 18</v>
      </c>
      <c r="I8134" s="11">
        <f>+Godwin!E25</f>
        <v>761.65209059857716</v>
      </c>
    </row>
    <row r="8135" spans="1:9" x14ac:dyDescent="0.25">
      <c r="A8135" t="s">
        <v>55</v>
      </c>
      <c r="B8135" t="s">
        <v>56</v>
      </c>
      <c r="C8135" t="s">
        <v>80</v>
      </c>
      <c r="D8135" t="s">
        <v>11</v>
      </c>
      <c r="E8135" t="s">
        <v>3</v>
      </c>
      <c r="F8135" s="19">
        <v>0.79166666666666696</v>
      </c>
      <c r="G8135" s="25">
        <v>19</v>
      </c>
      <c r="H8135" s="19" t="str">
        <f t="shared" si="145"/>
        <v>Godwin Bridge Away from Va Beach Summer Wednesday 19</v>
      </c>
      <c r="I8135" s="14">
        <f>+Godwin!E26</f>
        <v>620.61003718926872</v>
      </c>
    </row>
    <row r="8136" spans="1:9" x14ac:dyDescent="0.25">
      <c r="A8136" t="s">
        <v>55</v>
      </c>
      <c r="B8136" t="s">
        <v>56</v>
      </c>
      <c r="C8136" t="s">
        <v>80</v>
      </c>
      <c r="D8136" t="s">
        <v>11</v>
      </c>
      <c r="E8136" t="s">
        <v>3</v>
      </c>
      <c r="F8136" s="19">
        <v>0.83333333333333304</v>
      </c>
      <c r="G8136" s="25">
        <v>20</v>
      </c>
      <c r="H8136" s="19" t="str">
        <f t="shared" si="145"/>
        <v>Godwin Bridge Away from Va Beach Summer Wednesday 20</v>
      </c>
      <c r="I8136" s="11">
        <f>+Godwin!E27</f>
        <v>539.75715751607436</v>
      </c>
    </row>
    <row r="8137" spans="1:9" x14ac:dyDescent="0.25">
      <c r="A8137" t="s">
        <v>55</v>
      </c>
      <c r="B8137" t="s">
        <v>56</v>
      </c>
      <c r="C8137" t="s">
        <v>80</v>
      </c>
      <c r="D8137" t="s">
        <v>11</v>
      </c>
      <c r="E8137" t="s">
        <v>3</v>
      </c>
      <c r="F8137" s="19">
        <v>0.875</v>
      </c>
      <c r="G8137" s="25">
        <v>21</v>
      </c>
      <c r="H8137" s="19" t="str">
        <f t="shared" si="145"/>
        <v>Godwin Bridge Away from Va Beach Summer Wednesday 21</v>
      </c>
      <c r="I8137" s="14">
        <f>+Godwin!E28</f>
        <v>394.55360488433593</v>
      </c>
    </row>
    <row r="8138" spans="1:9" x14ac:dyDescent="0.25">
      <c r="A8138" t="s">
        <v>55</v>
      </c>
      <c r="B8138" t="s">
        <v>56</v>
      </c>
      <c r="C8138" t="s">
        <v>80</v>
      </c>
      <c r="D8138" t="s">
        <v>11</v>
      </c>
      <c r="E8138" t="s">
        <v>3</v>
      </c>
      <c r="F8138" s="19">
        <v>0.91666666666666696</v>
      </c>
      <c r="G8138" s="25">
        <v>22</v>
      </c>
      <c r="H8138" s="19" t="str">
        <f t="shared" si="145"/>
        <v>Godwin Bridge Away from Va Beach Summer Wednesday 22</v>
      </c>
      <c r="I8138" s="11">
        <f>+Godwin!E29</f>
        <v>190.34534370461537</v>
      </c>
    </row>
    <row r="8139" spans="1:9" ht="15.75" thickBot="1" x14ac:dyDescent="0.3">
      <c r="A8139" t="s">
        <v>55</v>
      </c>
      <c r="B8139" t="s">
        <v>56</v>
      </c>
      <c r="C8139" t="s">
        <v>80</v>
      </c>
      <c r="D8139" t="s">
        <v>11</v>
      </c>
      <c r="E8139" t="s">
        <v>3</v>
      </c>
      <c r="F8139" s="19">
        <v>0.95833333333333304</v>
      </c>
      <c r="G8139" s="25">
        <v>23</v>
      </c>
      <c r="H8139" s="19" t="str">
        <f t="shared" si="145"/>
        <v>Godwin Bridge Away from Va Beach Summer Wednesday 23</v>
      </c>
      <c r="I8139" s="16">
        <f>+Godwin!E30</f>
        <v>132.12036323704257</v>
      </c>
    </row>
    <row r="8140" spans="1:9" x14ac:dyDescent="0.25">
      <c r="A8140" t="s">
        <v>55</v>
      </c>
      <c r="B8140" t="s">
        <v>56</v>
      </c>
      <c r="C8140" t="s">
        <v>80</v>
      </c>
      <c r="D8140" t="s">
        <v>11</v>
      </c>
      <c r="E8140" t="s">
        <v>4</v>
      </c>
      <c r="F8140" s="19">
        <v>0</v>
      </c>
      <c r="G8140" s="25">
        <v>0</v>
      </c>
      <c r="H8140" s="19" t="str">
        <f t="shared" si="145"/>
        <v>Godwin Bridge Away from Va Beach Summer Thursday 0</v>
      </c>
      <c r="I8140" s="11">
        <f>+Godwin!F7</f>
        <v>69.533952680769232</v>
      </c>
    </row>
    <row r="8141" spans="1:9" x14ac:dyDescent="0.25">
      <c r="A8141" t="s">
        <v>55</v>
      </c>
      <c r="B8141" t="s">
        <v>56</v>
      </c>
      <c r="C8141" t="s">
        <v>80</v>
      </c>
      <c r="D8141" t="s">
        <v>11</v>
      </c>
      <c r="E8141" t="s">
        <v>4</v>
      </c>
      <c r="F8141" s="19">
        <v>4.1666666666666664E-2</v>
      </c>
      <c r="G8141" s="25">
        <v>1</v>
      </c>
      <c r="H8141" s="19" t="str">
        <f t="shared" si="145"/>
        <v>Godwin Bridge Away from Va Beach Summer Thursday 1</v>
      </c>
      <c r="I8141" s="14">
        <f>+Godwin!F8</f>
        <v>29.708065701477874</v>
      </c>
    </row>
    <row r="8142" spans="1:9" x14ac:dyDescent="0.25">
      <c r="A8142" t="s">
        <v>55</v>
      </c>
      <c r="B8142" t="s">
        <v>56</v>
      </c>
      <c r="C8142" t="s">
        <v>80</v>
      </c>
      <c r="D8142" t="s">
        <v>11</v>
      </c>
      <c r="E8142" t="s">
        <v>4</v>
      </c>
      <c r="F8142" s="19">
        <v>8.3333333333333329E-2</v>
      </c>
      <c r="G8142" s="25">
        <v>2</v>
      </c>
      <c r="H8142" s="19" t="str">
        <f t="shared" si="145"/>
        <v>Godwin Bridge Away from Va Beach Summer Thursday 2</v>
      </c>
      <c r="I8142" s="11">
        <f>+Godwin!F9</f>
        <v>24.48222491376492</v>
      </c>
    </row>
    <row r="8143" spans="1:9" x14ac:dyDescent="0.25">
      <c r="A8143" t="s">
        <v>55</v>
      </c>
      <c r="B8143" t="s">
        <v>56</v>
      </c>
      <c r="C8143" t="s">
        <v>80</v>
      </c>
      <c r="D8143" t="s">
        <v>11</v>
      </c>
      <c r="E8143" t="s">
        <v>4</v>
      </c>
      <c r="F8143" s="19">
        <v>0.125</v>
      </c>
      <c r="G8143" s="25">
        <v>3</v>
      </c>
      <c r="H8143" s="19" t="str">
        <f t="shared" si="145"/>
        <v>Godwin Bridge Away from Va Beach Summer Thursday 3</v>
      </c>
      <c r="I8143" s="14">
        <f>+Godwin!F10</f>
        <v>26.88687872506441</v>
      </c>
    </row>
    <row r="8144" spans="1:9" x14ac:dyDescent="0.25">
      <c r="A8144" t="s">
        <v>55</v>
      </c>
      <c r="B8144" t="s">
        <v>56</v>
      </c>
      <c r="C8144" t="s">
        <v>80</v>
      </c>
      <c r="D8144" t="s">
        <v>11</v>
      </c>
      <c r="E8144" t="s">
        <v>4</v>
      </c>
      <c r="F8144" s="19">
        <v>0.16666666666666699</v>
      </c>
      <c r="G8144" s="25">
        <v>4</v>
      </c>
      <c r="H8144" s="19" t="str">
        <f t="shared" si="145"/>
        <v>Godwin Bridge Away from Va Beach Summer Thursday 4</v>
      </c>
      <c r="I8144" s="11">
        <f>+Godwin!F11</f>
        <v>72.568316695346709</v>
      </c>
    </row>
    <row r="8145" spans="1:9" x14ac:dyDescent="0.25">
      <c r="A8145" t="s">
        <v>55</v>
      </c>
      <c r="B8145" t="s">
        <v>56</v>
      </c>
      <c r="C8145" t="s">
        <v>80</v>
      </c>
      <c r="D8145" t="s">
        <v>11</v>
      </c>
      <c r="E8145" t="s">
        <v>4</v>
      </c>
      <c r="F8145" s="19">
        <v>0.20833333333333301</v>
      </c>
      <c r="G8145" s="25">
        <v>5</v>
      </c>
      <c r="H8145" s="19" t="str">
        <f t="shared" si="145"/>
        <v>Godwin Bridge Away from Va Beach Summer Thursday 5</v>
      </c>
      <c r="I8145" s="14">
        <f>+Godwin!F12</f>
        <v>199.46336516617063</v>
      </c>
    </row>
    <row r="8146" spans="1:9" x14ac:dyDescent="0.25">
      <c r="A8146" t="s">
        <v>55</v>
      </c>
      <c r="B8146" t="s">
        <v>56</v>
      </c>
      <c r="C8146" t="s">
        <v>80</v>
      </c>
      <c r="D8146" t="s">
        <v>11</v>
      </c>
      <c r="E8146" t="s">
        <v>4</v>
      </c>
      <c r="F8146" s="19">
        <v>0.25</v>
      </c>
      <c r="G8146" s="25">
        <v>6</v>
      </c>
      <c r="H8146" s="19" t="str">
        <f t="shared" si="145"/>
        <v>Godwin Bridge Away from Va Beach Summer Thursday 6</v>
      </c>
      <c r="I8146" s="11">
        <f>+Godwin!F13</f>
        <v>341.70506436685724</v>
      </c>
    </row>
    <row r="8147" spans="1:9" x14ac:dyDescent="0.25">
      <c r="A8147" t="s">
        <v>55</v>
      </c>
      <c r="B8147" t="s">
        <v>56</v>
      </c>
      <c r="C8147" t="s">
        <v>80</v>
      </c>
      <c r="D8147" t="s">
        <v>11</v>
      </c>
      <c r="E8147" t="s">
        <v>4</v>
      </c>
      <c r="F8147" s="19">
        <v>0.29166666666666702</v>
      </c>
      <c r="G8147" s="25">
        <v>7</v>
      </c>
      <c r="H8147" s="19" t="str">
        <f t="shared" si="145"/>
        <v>Godwin Bridge Away from Va Beach Summer Thursday 7</v>
      </c>
      <c r="I8147" s="14">
        <f>+Godwin!F14</f>
        <v>472.90435801537342</v>
      </c>
    </row>
    <row r="8148" spans="1:9" x14ac:dyDescent="0.25">
      <c r="A8148" t="s">
        <v>55</v>
      </c>
      <c r="B8148" t="s">
        <v>56</v>
      </c>
      <c r="C8148" t="s">
        <v>80</v>
      </c>
      <c r="D8148" t="s">
        <v>11</v>
      </c>
      <c r="E8148" t="s">
        <v>4</v>
      </c>
      <c r="F8148" s="19">
        <v>0.33333333333333298</v>
      </c>
      <c r="G8148" s="25">
        <v>8</v>
      </c>
      <c r="H8148" s="19" t="str">
        <f t="shared" si="145"/>
        <v>Godwin Bridge Away from Va Beach Summer Thursday 8</v>
      </c>
      <c r="I8148" s="11">
        <f>+Godwin!F15</f>
        <v>529.26891242874535</v>
      </c>
    </row>
    <row r="8149" spans="1:9" x14ac:dyDescent="0.25">
      <c r="A8149" t="s">
        <v>55</v>
      </c>
      <c r="B8149" t="s">
        <v>56</v>
      </c>
      <c r="C8149" t="s">
        <v>80</v>
      </c>
      <c r="D8149" t="s">
        <v>11</v>
      </c>
      <c r="E8149" t="s">
        <v>4</v>
      </c>
      <c r="F8149" s="19">
        <v>0.375</v>
      </c>
      <c r="G8149" s="25">
        <v>9</v>
      </c>
      <c r="H8149" s="19" t="str">
        <f t="shared" si="145"/>
        <v>Godwin Bridge Away from Va Beach Summer Thursday 9</v>
      </c>
      <c r="I8149" s="14">
        <f>+Godwin!F16</f>
        <v>514.6149026109872</v>
      </c>
    </row>
    <row r="8150" spans="1:9" x14ac:dyDescent="0.25">
      <c r="A8150" t="s">
        <v>55</v>
      </c>
      <c r="B8150" t="s">
        <v>56</v>
      </c>
      <c r="C8150" t="s">
        <v>80</v>
      </c>
      <c r="D8150" t="s">
        <v>11</v>
      </c>
      <c r="E8150" t="s">
        <v>4</v>
      </c>
      <c r="F8150" s="19">
        <v>0.41666666666666702</v>
      </c>
      <c r="G8150" s="25">
        <v>10</v>
      </c>
      <c r="H8150" s="19" t="str">
        <f t="shared" si="145"/>
        <v>Godwin Bridge Away from Va Beach Summer Thursday 10</v>
      </c>
      <c r="I8150" s="11">
        <f>+Godwin!F17</f>
        <v>548.38182352019373</v>
      </c>
    </row>
    <row r="8151" spans="1:9" x14ac:dyDescent="0.25">
      <c r="A8151" t="s">
        <v>55</v>
      </c>
      <c r="B8151" t="s">
        <v>56</v>
      </c>
      <c r="C8151" t="s">
        <v>80</v>
      </c>
      <c r="D8151" t="s">
        <v>11</v>
      </c>
      <c r="E8151" t="s">
        <v>4</v>
      </c>
      <c r="F8151" s="19">
        <v>0.45833333333333298</v>
      </c>
      <c r="G8151" s="25">
        <v>11</v>
      </c>
      <c r="H8151" s="19" t="str">
        <f t="shared" si="145"/>
        <v>Godwin Bridge Away from Va Beach Summer Thursday 11</v>
      </c>
      <c r="I8151" s="14">
        <f>+Godwin!F18</f>
        <v>610.58453527364213</v>
      </c>
    </row>
    <row r="8152" spans="1:9" x14ac:dyDescent="0.25">
      <c r="A8152" t="s">
        <v>55</v>
      </c>
      <c r="B8152" t="s">
        <v>56</v>
      </c>
      <c r="C8152" t="s">
        <v>80</v>
      </c>
      <c r="D8152" t="s">
        <v>11</v>
      </c>
      <c r="E8152" t="s">
        <v>4</v>
      </c>
      <c r="F8152" s="19">
        <v>0.5</v>
      </c>
      <c r="G8152" s="25">
        <v>12</v>
      </c>
      <c r="H8152" s="19" t="str">
        <f t="shared" si="145"/>
        <v>Godwin Bridge Away from Va Beach Summer Thursday 12</v>
      </c>
      <c r="I8152" s="11">
        <f>+Godwin!F19</f>
        <v>719.46565879899003</v>
      </c>
    </row>
    <row r="8153" spans="1:9" x14ac:dyDescent="0.25">
      <c r="A8153" t="s">
        <v>55</v>
      </c>
      <c r="B8153" t="s">
        <v>56</v>
      </c>
      <c r="C8153" t="s">
        <v>80</v>
      </c>
      <c r="D8153" t="s">
        <v>11</v>
      </c>
      <c r="E8153" t="s">
        <v>4</v>
      </c>
      <c r="F8153" s="19">
        <v>0.54166666666666696</v>
      </c>
      <c r="G8153" s="25">
        <v>13</v>
      </c>
      <c r="H8153" s="19" t="str">
        <f t="shared" si="145"/>
        <v>Godwin Bridge Away from Va Beach Summer Thursday 13</v>
      </c>
      <c r="I8153" s="14">
        <f>+Godwin!F20</f>
        <v>692.46250755226288</v>
      </c>
    </row>
    <row r="8154" spans="1:9" x14ac:dyDescent="0.25">
      <c r="A8154" t="s">
        <v>55</v>
      </c>
      <c r="B8154" t="s">
        <v>56</v>
      </c>
      <c r="C8154" t="s">
        <v>80</v>
      </c>
      <c r="D8154" t="s">
        <v>11</v>
      </c>
      <c r="E8154" t="s">
        <v>4</v>
      </c>
      <c r="F8154" s="19">
        <v>0.58333333333333304</v>
      </c>
      <c r="G8154" s="25">
        <v>14</v>
      </c>
      <c r="H8154" s="19" t="str">
        <f t="shared" si="145"/>
        <v>Godwin Bridge Away from Va Beach Summer Thursday 14</v>
      </c>
      <c r="I8154" s="11">
        <f>+Godwin!F21</f>
        <v>755.94940205469811</v>
      </c>
    </row>
    <row r="8155" spans="1:9" x14ac:dyDescent="0.25">
      <c r="A8155" t="s">
        <v>55</v>
      </c>
      <c r="B8155" t="s">
        <v>56</v>
      </c>
      <c r="C8155" t="s">
        <v>80</v>
      </c>
      <c r="D8155" t="s">
        <v>11</v>
      </c>
      <c r="E8155" t="s">
        <v>4</v>
      </c>
      <c r="F8155" s="19">
        <v>0.625</v>
      </c>
      <c r="G8155" s="25">
        <v>15</v>
      </c>
      <c r="H8155" s="19" t="str">
        <f t="shared" si="145"/>
        <v>Godwin Bridge Away from Va Beach Summer Thursday 15</v>
      </c>
      <c r="I8155" s="14">
        <f>+Godwin!F22</f>
        <v>925.56119643815521</v>
      </c>
    </row>
    <row r="8156" spans="1:9" x14ac:dyDescent="0.25">
      <c r="A8156" t="s">
        <v>55</v>
      </c>
      <c r="B8156" t="s">
        <v>56</v>
      </c>
      <c r="C8156" t="s">
        <v>80</v>
      </c>
      <c r="D8156" t="s">
        <v>11</v>
      </c>
      <c r="E8156" t="s">
        <v>4</v>
      </c>
      <c r="F8156" s="19">
        <v>0.66666666666666696</v>
      </c>
      <c r="G8156" s="25">
        <v>16</v>
      </c>
      <c r="H8156" s="19" t="str">
        <f t="shared" si="145"/>
        <v>Godwin Bridge Away from Va Beach Summer Thursday 16</v>
      </c>
      <c r="I8156" s="11">
        <f>+Godwin!F23</f>
        <v>1097.7260679479398</v>
      </c>
    </row>
    <row r="8157" spans="1:9" x14ac:dyDescent="0.25">
      <c r="A8157" t="s">
        <v>55</v>
      </c>
      <c r="B8157" t="s">
        <v>56</v>
      </c>
      <c r="C8157" t="s">
        <v>80</v>
      </c>
      <c r="D8157" t="s">
        <v>11</v>
      </c>
      <c r="E8157" t="s">
        <v>4</v>
      </c>
      <c r="F8157" s="19">
        <v>0.70833333333333304</v>
      </c>
      <c r="G8157" s="25">
        <v>17</v>
      </c>
      <c r="H8157" s="19" t="str">
        <f t="shared" si="145"/>
        <v>Godwin Bridge Away from Va Beach Summer Thursday 17</v>
      </c>
      <c r="I8157" s="14">
        <f>+Godwin!F24</f>
        <v>1064.163829257715</v>
      </c>
    </row>
    <row r="8158" spans="1:9" x14ac:dyDescent="0.25">
      <c r="A8158" t="s">
        <v>55</v>
      </c>
      <c r="B8158" t="s">
        <v>56</v>
      </c>
      <c r="C8158" t="s">
        <v>80</v>
      </c>
      <c r="D8158" t="s">
        <v>11</v>
      </c>
      <c r="E8158" t="s">
        <v>4</v>
      </c>
      <c r="F8158" s="19">
        <v>0.75</v>
      </c>
      <c r="G8158" s="25">
        <v>18</v>
      </c>
      <c r="H8158" s="19" t="str">
        <f t="shared" si="145"/>
        <v>Godwin Bridge Away from Va Beach Summer Thursday 18</v>
      </c>
      <c r="I8158" s="11">
        <f>+Godwin!F25</f>
        <v>788.71027688765912</v>
      </c>
    </row>
    <row r="8159" spans="1:9" x14ac:dyDescent="0.25">
      <c r="A8159" t="s">
        <v>55</v>
      </c>
      <c r="B8159" t="s">
        <v>56</v>
      </c>
      <c r="C8159" t="s">
        <v>80</v>
      </c>
      <c r="D8159" t="s">
        <v>11</v>
      </c>
      <c r="E8159" t="s">
        <v>4</v>
      </c>
      <c r="F8159" s="19">
        <v>0.79166666666666696</v>
      </c>
      <c r="G8159" s="25">
        <v>19</v>
      </c>
      <c r="H8159" s="19" t="str">
        <f t="shared" si="145"/>
        <v>Godwin Bridge Away from Va Beach Summer Thursday 19</v>
      </c>
      <c r="I8159" s="14">
        <f>+Godwin!F26</f>
        <v>555.54518933909878</v>
      </c>
    </row>
    <row r="8160" spans="1:9" x14ac:dyDescent="0.25">
      <c r="A8160" t="s">
        <v>55</v>
      </c>
      <c r="B8160" t="s">
        <v>56</v>
      </c>
      <c r="C8160" t="s">
        <v>80</v>
      </c>
      <c r="D8160" t="s">
        <v>11</v>
      </c>
      <c r="E8160" t="s">
        <v>4</v>
      </c>
      <c r="F8160" s="19">
        <v>0.83333333333333304</v>
      </c>
      <c r="G8160" s="25">
        <v>20</v>
      </c>
      <c r="H8160" s="19" t="str">
        <f t="shared" si="145"/>
        <v>Godwin Bridge Away from Va Beach Summer Thursday 20</v>
      </c>
      <c r="I8160" s="11">
        <f>+Godwin!F27</f>
        <v>478.31558639942926</v>
      </c>
    </row>
    <row r="8161" spans="1:9" x14ac:dyDescent="0.25">
      <c r="A8161" t="s">
        <v>55</v>
      </c>
      <c r="B8161" t="s">
        <v>56</v>
      </c>
      <c r="C8161" t="s">
        <v>80</v>
      </c>
      <c r="D8161" t="s">
        <v>11</v>
      </c>
      <c r="E8161" t="s">
        <v>4</v>
      </c>
      <c r="F8161" s="19">
        <v>0.875</v>
      </c>
      <c r="G8161" s="25">
        <v>21</v>
      </c>
      <c r="H8161" s="19" t="str">
        <f t="shared" si="145"/>
        <v>Godwin Bridge Away from Va Beach Summer Thursday 21</v>
      </c>
      <c r="I8161" s="14">
        <f>+Godwin!F28</f>
        <v>363.23754139717079</v>
      </c>
    </row>
    <row r="8162" spans="1:9" x14ac:dyDescent="0.25">
      <c r="A8162" t="s">
        <v>55</v>
      </c>
      <c r="B8162" t="s">
        <v>56</v>
      </c>
      <c r="C8162" t="s">
        <v>80</v>
      </c>
      <c r="D8162" t="s">
        <v>11</v>
      </c>
      <c r="E8162" t="s">
        <v>4</v>
      </c>
      <c r="F8162" s="19">
        <v>0.91666666666666696</v>
      </c>
      <c r="G8162" s="25">
        <v>22</v>
      </c>
      <c r="H8162" s="19" t="str">
        <f t="shared" si="145"/>
        <v>Godwin Bridge Away from Va Beach Summer Thursday 22</v>
      </c>
      <c r="I8162" s="11">
        <f>+Godwin!F29</f>
        <v>202.43635775701227</v>
      </c>
    </row>
    <row r="8163" spans="1:9" ht="15.75" thickBot="1" x14ac:dyDescent="0.3">
      <c r="A8163" t="s">
        <v>55</v>
      </c>
      <c r="B8163" t="s">
        <v>56</v>
      </c>
      <c r="C8163" t="s">
        <v>80</v>
      </c>
      <c r="D8163" t="s">
        <v>11</v>
      </c>
      <c r="E8163" t="s">
        <v>4</v>
      </c>
      <c r="F8163" s="19">
        <v>0.95833333333333304</v>
      </c>
      <c r="G8163" s="25">
        <v>23</v>
      </c>
      <c r="H8163" s="19" t="str">
        <f t="shared" si="145"/>
        <v>Godwin Bridge Away from Va Beach Summer Thursday 23</v>
      </c>
      <c r="I8163" s="16">
        <f>+Godwin!F30</f>
        <v>152.52856478350515</v>
      </c>
    </row>
    <row r="8164" spans="1:9" x14ac:dyDescent="0.25">
      <c r="A8164" t="s">
        <v>55</v>
      </c>
      <c r="B8164" t="s">
        <v>56</v>
      </c>
      <c r="C8164" t="s">
        <v>80</v>
      </c>
      <c r="D8164" t="s">
        <v>11</v>
      </c>
      <c r="E8164" t="s">
        <v>5</v>
      </c>
      <c r="F8164" s="19">
        <v>0</v>
      </c>
      <c r="G8164" s="25">
        <v>0</v>
      </c>
      <c r="H8164" s="19" t="str">
        <f t="shared" si="145"/>
        <v>Godwin Bridge Away from Va Beach Summer Friday 0</v>
      </c>
      <c r="I8164" s="11">
        <f>+Godwin!G7</f>
        <v>52.186691188897278</v>
      </c>
    </row>
    <row r="8165" spans="1:9" x14ac:dyDescent="0.25">
      <c r="A8165" t="s">
        <v>55</v>
      </c>
      <c r="B8165" t="s">
        <v>56</v>
      </c>
      <c r="C8165" t="s">
        <v>80</v>
      </c>
      <c r="D8165" t="s">
        <v>11</v>
      </c>
      <c r="E8165" t="s">
        <v>5</v>
      </c>
      <c r="F8165" s="19">
        <v>4.1666666666666664E-2</v>
      </c>
      <c r="G8165" s="25">
        <v>1</v>
      </c>
      <c r="H8165" s="19" t="str">
        <f t="shared" si="145"/>
        <v>Godwin Bridge Away from Va Beach Summer Friday 1</v>
      </c>
      <c r="I8165" s="14">
        <f>+Godwin!G8</f>
        <v>38.58763061541255</v>
      </c>
    </row>
    <row r="8166" spans="1:9" x14ac:dyDescent="0.25">
      <c r="A8166" t="s">
        <v>55</v>
      </c>
      <c r="B8166" t="s">
        <v>56</v>
      </c>
      <c r="C8166" t="s">
        <v>80</v>
      </c>
      <c r="D8166" t="s">
        <v>11</v>
      </c>
      <c r="E8166" t="s">
        <v>5</v>
      </c>
      <c r="F8166" s="19">
        <v>8.3333333333333329E-2</v>
      </c>
      <c r="G8166" s="25">
        <v>2</v>
      </c>
      <c r="H8166" s="19" t="str">
        <f t="shared" si="145"/>
        <v>Godwin Bridge Away from Va Beach Summer Friday 2</v>
      </c>
      <c r="I8166" s="11">
        <f>+Godwin!G9</f>
        <v>25.21010177910285</v>
      </c>
    </row>
    <row r="8167" spans="1:9" x14ac:dyDescent="0.25">
      <c r="A8167" t="s">
        <v>55</v>
      </c>
      <c r="B8167" t="s">
        <v>56</v>
      </c>
      <c r="C8167" t="s">
        <v>80</v>
      </c>
      <c r="D8167" t="s">
        <v>11</v>
      </c>
      <c r="E8167" t="s">
        <v>5</v>
      </c>
      <c r="F8167" s="19">
        <v>0.125</v>
      </c>
      <c r="G8167" s="25">
        <v>3</v>
      </c>
      <c r="H8167" s="19" t="str">
        <f t="shared" si="145"/>
        <v>Godwin Bridge Away from Va Beach Summer Friday 3</v>
      </c>
      <c r="I8167" s="14">
        <f>+Godwin!G10</f>
        <v>29.860269095734314</v>
      </c>
    </row>
    <row r="8168" spans="1:9" x14ac:dyDescent="0.25">
      <c r="A8168" t="s">
        <v>55</v>
      </c>
      <c r="B8168" t="s">
        <v>56</v>
      </c>
      <c r="C8168" t="s">
        <v>80</v>
      </c>
      <c r="D8168" t="s">
        <v>11</v>
      </c>
      <c r="E8168" t="s">
        <v>5</v>
      </c>
      <c r="F8168" s="19">
        <v>0.16666666666666699</v>
      </c>
      <c r="G8168" s="25">
        <v>4</v>
      </c>
      <c r="H8168" s="19" t="str">
        <f t="shared" si="145"/>
        <v>Godwin Bridge Away from Va Beach Summer Friday 4</v>
      </c>
      <c r="I8168" s="11">
        <f>+Godwin!G11</f>
        <v>85.307843707745292</v>
      </c>
    </row>
    <row r="8169" spans="1:9" x14ac:dyDescent="0.25">
      <c r="A8169" t="s">
        <v>55</v>
      </c>
      <c r="B8169" t="s">
        <v>56</v>
      </c>
      <c r="C8169" t="s">
        <v>80</v>
      </c>
      <c r="D8169" t="s">
        <v>11</v>
      </c>
      <c r="E8169" t="s">
        <v>5</v>
      </c>
      <c r="F8169" s="19">
        <v>0.20833333333333301</v>
      </c>
      <c r="G8169" s="25">
        <v>5</v>
      </c>
      <c r="H8169" s="19" t="str">
        <f t="shared" si="145"/>
        <v>Godwin Bridge Away from Va Beach Summer Friday 5</v>
      </c>
      <c r="I8169" s="14">
        <f>+Godwin!G12</f>
        <v>222.38554127457132</v>
      </c>
    </row>
    <row r="8170" spans="1:9" x14ac:dyDescent="0.25">
      <c r="A8170" t="s">
        <v>55</v>
      </c>
      <c r="B8170" t="s">
        <v>56</v>
      </c>
      <c r="C8170" t="s">
        <v>80</v>
      </c>
      <c r="D8170" t="s">
        <v>11</v>
      </c>
      <c r="E8170" t="s">
        <v>5</v>
      </c>
      <c r="F8170" s="19">
        <v>0.25</v>
      </c>
      <c r="G8170" s="25">
        <v>6</v>
      </c>
      <c r="H8170" s="19" t="str">
        <f t="shared" si="145"/>
        <v>Godwin Bridge Away from Va Beach Summer Friday 6</v>
      </c>
      <c r="I8170" s="11">
        <f>+Godwin!G13</f>
        <v>394.12406241708482</v>
      </c>
    </row>
    <row r="8171" spans="1:9" x14ac:dyDescent="0.25">
      <c r="A8171" t="s">
        <v>55</v>
      </c>
      <c r="B8171" t="s">
        <v>56</v>
      </c>
      <c r="C8171" t="s">
        <v>80</v>
      </c>
      <c r="D8171" t="s">
        <v>11</v>
      </c>
      <c r="E8171" t="s">
        <v>5</v>
      </c>
      <c r="F8171" s="19">
        <v>0.29166666666666702</v>
      </c>
      <c r="G8171" s="25">
        <v>7</v>
      </c>
      <c r="H8171" s="19" t="str">
        <f t="shared" si="145"/>
        <v>Godwin Bridge Away from Va Beach Summer Friday 7</v>
      </c>
      <c r="I8171" s="14">
        <f>+Godwin!G14</f>
        <v>509.03154291915911</v>
      </c>
    </row>
    <row r="8172" spans="1:9" x14ac:dyDescent="0.25">
      <c r="A8172" t="s">
        <v>55</v>
      </c>
      <c r="B8172" t="s">
        <v>56</v>
      </c>
      <c r="C8172" t="s">
        <v>80</v>
      </c>
      <c r="D8172" t="s">
        <v>11</v>
      </c>
      <c r="E8172" t="s">
        <v>5</v>
      </c>
      <c r="F8172" s="19">
        <v>0.33333333333333298</v>
      </c>
      <c r="G8172" s="25">
        <v>8</v>
      </c>
      <c r="H8172" s="19" t="str">
        <f t="shared" si="145"/>
        <v>Godwin Bridge Away from Va Beach Summer Friday 8</v>
      </c>
      <c r="I8172" s="11">
        <f>+Godwin!G15</f>
        <v>566.09461320585228</v>
      </c>
    </row>
    <row r="8173" spans="1:9" x14ac:dyDescent="0.25">
      <c r="A8173" t="s">
        <v>55</v>
      </c>
      <c r="B8173" t="s">
        <v>56</v>
      </c>
      <c r="C8173" t="s">
        <v>80</v>
      </c>
      <c r="D8173" t="s">
        <v>11</v>
      </c>
      <c r="E8173" t="s">
        <v>5</v>
      </c>
      <c r="F8173" s="19">
        <v>0.375</v>
      </c>
      <c r="G8173" s="25">
        <v>9</v>
      </c>
      <c r="H8173" s="19" t="str">
        <f t="shared" si="145"/>
        <v>Godwin Bridge Away from Va Beach Summer Friday 9</v>
      </c>
      <c r="I8173" s="14">
        <f>+Godwin!G16</f>
        <v>581.74446880020025</v>
      </c>
    </row>
    <row r="8174" spans="1:9" x14ac:dyDescent="0.25">
      <c r="A8174" t="s">
        <v>55</v>
      </c>
      <c r="B8174" t="s">
        <v>56</v>
      </c>
      <c r="C8174" t="s">
        <v>80</v>
      </c>
      <c r="D8174" t="s">
        <v>11</v>
      </c>
      <c r="E8174" t="s">
        <v>5</v>
      </c>
      <c r="F8174" s="19">
        <v>0.41666666666666702</v>
      </c>
      <c r="G8174" s="25">
        <v>10</v>
      </c>
      <c r="H8174" s="19" t="str">
        <f t="shared" si="145"/>
        <v>Godwin Bridge Away from Va Beach Summer Friday 10</v>
      </c>
      <c r="I8174" s="11">
        <f>+Godwin!G17</f>
        <v>550.41301803173837</v>
      </c>
    </row>
    <row r="8175" spans="1:9" x14ac:dyDescent="0.25">
      <c r="A8175" t="s">
        <v>55</v>
      </c>
      <c r="B8175" t="s">
        <v>56</v>
      </c>
      <c r="C8175" t="s">
        <v>80</v>
      </c>
      <c r="D8175" t="s">
        <v>11</v>
      </c>
      <c r="E8175" t="s">
        <v>5</v>
      </c>
      <c r="F8175" s="19">
        <v>0.45833333333333298</v>
      </c>
      <c r="G8175" s="25">
        <v>11</v>
      </c>
      <c r="H8175" s="19" t="str">
        <f t="shared" si="145"/>
        <v>Godwin Bridge Away from Va Beach Summer Friday 11</v>
      </c>
      <c r="I8175" s="14">
        <f>+Godwin!G18</f>
        <v>619.94895750553474</v>
      </c>
    </row>
    <row r="8176" spans="1:9" x14ac:dyDescent="0.25">
      <c r="A8176" t="s">
        <v>55</v>
      </c>
      <c r="B8176" t="s">
        <v>56</v>
      </c>
      <c r="C8176" t="s">
        <v>80</v>
      </c>
      <c r="D8176" t="s">
        <v>11</v>
      </c>
      <c r="E8176" t="s">
        <v>5</v>
      </c>
      <c r="F8176" s="19">
        <v>0.5</v>
      </c>
      <c r="G8176" s="25">
        <v>12</v>
      </c>
      <c r="H8176" s="19" t="str">
        <f t="shared" si="145"/>
        <v>Godwin Bridge Away from Va Beach Summer Friday 12</v>
      </c>
      <c r="I8176" s="11">
        <f>+Godwin!G19</f>
        <v>768.69953731482906</v>
      </c>
    </row>
    <row r="8177" spans="1:9" x14ac:dyDescent="0.25">
      <c r="A8177" t="s">
        <v>55</v>
      </c>
      <c r="B8177" t="s">
        <v>56</v>
      </c>
      <c r="C8177" t="s">
        <v>80</v>
      </c>
      <c r="D8177" t="s">
        <v>11</v>
      </c>
      <c r="E8177" t="s">
        <v>5</v>
      </c>
      <c r="F8177" s="19">
        <v>0.54166666666666696</v>
      </c>
      <c r="G8177" s="25">
        <v>13</v>
      </c>
      <c r="H8177" s="19" t="str">
        <f t="shared" si="145"/>
        <v>Godwin Bridge Away from Va Beach Summer Friday 13</v>
      </c>
      <c r="I8177" s="14">
        <f>+Godwin!G20</f>
        <v>678.59418213554977</v>
      </c>
    </row>
    <row r="8178" spans="1:9" x14ac:dyDescent="0.25">
      <c r="A8178" t="s">
        <v>55</v>
      </c>
      <c r="B8178" t="s">
        <v>56</v>
      </c>
      <c r="C8178" t="s">
        <v>80</v>
      </c>
      <c r="D8178" t="s">
        <v>11</v>
      </c>
      <c r="E8178" t="s">
        <v>5</v>
      </c>
      <c r="F8178" s="19">
        <v>0.58333333333333304</v>
      </c>
      <c r="G8178" s="25">
        <v>14</v>
      </c>
      <c r="H8178" s="19" t="str">
        <f t="shared" si="145"/>
        <v>Godwin Bridge Away from Va Beach Summer Friday 14</v>
      </c>
      <c r="I8178" s="11">
        <f>+Godwin!G21</f>
        <v>837.99006055643952</v>
      </c>
    </row>
    <row r="8179" spans="1:9" x14ac:dyDescent="0.25">
      <c r="A8179" t="s">
        <v>55</v>
      </c>
      <c r="B8179" t="s">
        <v>56</v>
      </c>
      <c r="C8179" t="s">
        <v>80</v>
      </c>
      <c r="D8179" t="s">
        <v>11</v>
      </c>
      <c r="E8179" t="s">
        <v>5</v>
      </c>
      <c r="F8179" s="19">
        <v>0.625</v>
      </c>
      <c r="G8179" s="25">
        <v>15</v>
      </c>
      <c r="H8179" s="19" t="str">
        <f t="shared" si="145"/>
        <v>Godwin Bridge Away from Va Beach Summer Friday 15</v>
      </c>
      <c r="I8179" s="14">
        <f>+Godwin!G22</f>
        <v>1292.2747574081609</v>
      </c>
    </row>
    <row r="8180" spans="1:9" x14ac:dyDescent="0.25">
      <c r="A8180" t="s">
        <v>55</v>
      </c>
      <c r="B8180" t="s">
        <v>56</v>
      </c>
      <c r="C8180" t="s">
        <v>80</v>
      </c>
      <c r="D8180" t="s">
        <v>11</v>
      </c>
      <c r="E8180" t="s">
        <v>5</v>
      </c>
      <c r="F8180" s="19">
        <v>0.66666666666666696</v>
      </c>
      <c r="G8180" s="25">
        <v>16</v>
      </c>
      <c r="H8180" s="19" t="str">
        <f t="shared" si="145"/>
        <v>Godwin Bridge Away from Va Beach Summer Friday 16</v>
      </c>
      <c r="I8180" s="11">
        <f>+Godwin!G23</f>
        <v>1270.1043542114601</v>
      </c>
    </row>
    <row r="8181" spans="1:9" x14ac:dyDescent="0.25">
      <c r="A8181" t="s">
        <v>55</v>
      </c>
      <c r="B8181" t="s">
        <v>56</v>
      </c>
      <c r="C8181" t="s">
        <v>80</v>
      </c>
      <c r="D8181" t="s">
        <v>11</v>
      </c>
      <c r="E8181" t="s">
        <v>5</v>
      </c>
      <c r="F8181" s="19">
        <v>0.70833333333333304</v>
      </c>
      <c r="G8181" s="25">
        <v>17</v>
      </c>
      <c r="H8181" s="19" t="str">
        <f t="shared" si="145"/>
        <v>Godwin Bridge Away from Va Beach Summer Friday 17</v>
      </c>
      <c r="I8181" s="14">
        <f>+Godwin!G24</f>
        <v>1134.4744849055294</v>
      </c>
    </row>
    <row r="8182" spans="1:9" x14ac:dyDescent="0.25">
      <c r="A8182" t="s">
        <v>55</v>
      </c>
      <c r="B8182" t="s">
        <v>56</v>
      </c>
      <c r="C8182" t="s">
        <v>80</v>
      </c>
      <c r="D8182" t="s">
        <v>11</v>
      </c>
      <c r="E8182" t="s">
        <v>5</v>
      </c>
      <c r="F8182" s="19">
        <v>0.75</v>
      </c>
      <c r="G8182" s="25">
        <v>18</v>
      </c>
      <c r="H8182" s="19" t="str">
        <f t="shared" si="145"/>
        <v>Godwin Bridge Away from Va Beach Summer Friday 18</v>
      </c>
      <c r="I8182" s="11">
        <f>+Godwin!G25</f>
        <v>825.80242653359267</v>
      </c>
    </row>
    <row r="8183" spans="1:9" x14ac:dyDescent="0.25">
      <c r="A8183" t="s">
        <v>55</v>
      </c>
      <c r="B8183" t="s">
        <v>56</v>
      </c>
      <c r="C8183" t="s">
        <v>80</v>
      </c>
      <c r="D8183" t="s">
        <v>11</v>
      </c>
      <c r="E8183" t="s">
        <v>5</v>
      </c>
      <c r="F8183" s="19">
        <v>0.79166666666666696</v>
      </c>
      <c r="G8183" s="25">
        <v>19</v>
      </c>
      <c r="H8183" s="19" t="str">
        <f t="shared" si="145"/>
        <v>Godwin Bridge Away from Va Beach Summer Friday 19</v>
      </c>
      <c r="I8183" s="14">
        <f>+Godwin!G26</f>
        <v>674.67456675197889</v>
      </c>
    </row>
    <row r="8184" spans="1:9" x14ac:dyDescent="0.25">
      <c r="A8184" t="s">
        <v>55</v>
      </c>
      <c r="B8184" t="s">
        <v>56</v>
      </c>
      <c r="C8184" t="s">
        <v>80</v>
      </c>
      <c r="D8184" t="s">
        <v>11</v>
      </c>
      <c r="E8184" t="s">
        <v>5</v>
      </c>
      <c r="F8184" s="19">
        <v>0.83333333333333304</v>
      </c>
      <c r="G8184" s="25">
        <v>20</v>
      </c>
      <c r="H8184" s="19" t="str">
        <f t="shared" si="145"/>
        <v>Godwin Bridge Away from Va Beach Summer Friday 20</v>
      </c>
      <c r="I8184" s="11">
        <f>+Godwin!G27</f>
        <v>567.77708647788199</v>
      </c>
    </row>
    <row r="8185" spans="1:9" x14ac:dyDescent="0.25">
      <c r="A8185" t="s">
        <v>55</v>
      </c>
      <c r="B8185" t="s">
        <v>56</v>
      </c>
      <c r="C8185" t="s">
        <v>80</v>
      </c>
      <c r="D8185" t="s">
        <v>11</v>
      </c>
      <c r="E8185" t="s">
        <v>5</v>
      </c>
      <c r="F8185" s="19">
        <v>0.875</v>
      </c>
      <c r="G8185" s="25">
        <v>21</v>
      </c>
      <c r="H8185" s="19" t="str">
        <f t="shared" si="145"/>
        <v>Godwin Bridge Away from Va Beach Summer Friday 21</v>
      </c>
      <c r="I8185" s="14">
        <f>+Godwin!G28</f>
        <v>402.97121077752428</v>
      </c>
    </row>
    <row r="8186" spans="1:9" x14ac:dyDescent="0.25">
      <c r="A8186" t="s">
        <v>55</v>
      </c>
      <c r="B8186" t="s">
        <v>56</v>
      </c>
      <c r="C8186" t="s">
        <v>80</v>
      </c>
      <c r="D8186" t="s">
        <v>11</v>
      </c>
      <c r="E8186" t="s">
        <v>5</v>
      </c>
      <c r="F8186" s="19">
        <v>0.91666666666666696</v>
      </c>
      <c r="G8186" s="25">
        <v>22</v>
      </c>
      <c r="H8186" s="19" t="str">
        <f t="shared" si="145"/>
        <v>Godwin Bridge Away from Va Beach Summer Friday 22</v>
      </c>
      <c r="I8186" s="11">
        <f>+Godwin!G29</f>
        <v>185.0766016274072</v>
      </c>
    </row>
    <row r="8187" spans="1:9" ht="15.75" thickBot="1" x14ac:dyDescent="0.3">
      <c r="A8187" t="s">
        <v>55</v>
      </c>
      <c r="B8187" t="s">
        <v>56</v>
      </c>
      <c r="C8187" t="s">
        <v>80</v>
      </c>
      <c r="D8187" t="s">
        <v>11</v>
      </c>
      <c r="E8187" t="s">
        <v>5</v>
      </c>
      <c r="F8187" s="19">
        <v>0.95833333333333304</v>
      </c>
      <c r="G8187" s="25">
        <v>23</v>
      </c>
      <c r="H8187" s="19" t="str">
        <f t="shared" si="145"/>
        <v>Godwin Bridge Away from Va Beach Summer Friday 23</v>
      </c>
      <c r="I8187" s="16">
        <f>+Godwin!G30</f>
        <v>120.12436225820638</v>
      </c>
    </row>
    <row r="8188" spans="1:9" x14ac:dyDescent="0.25">
      <c r="A8188" t="s">
        <v>55</v>
      </c>
      <c r="B8188" t="s">
        <v>56</v>
      </c>
      <c r="C8188" t="s">
        <v>80</v>
      </c>
      <c r="D8188" t="s">
        <v>11</v>
      </c>
      <c r="E8188" t="s">
        <v>6</v>
      </c>
      <c r="F8188" s="19">
        <v>0</v>
      </c>
      <c r="G8188" s="25">
        <v>0</v>
      </c>
      <c r="H8188" s="19" t="str">
        <f t="shared" si="145"/>
        <v>Godwin Bridge Away from Va Beach Summer Saturday 0</v>
      </c>
      <c r="I8188" s="11">
        <f>+Godwin!H7</f>
        <v>66.826555421619446</v>
      </c>
    </row>
    <row r="8189" spans="1:9" x14ac:dyDescent="0.25">
      <c r="A8189" t="s">
        <v>55</v>
      </c>
      <c r="B8189" t="s">
        <v>56</v>
      </c>
      <c r="C8189" t="s">
        <v>80</v>
      </c>
      <c r="D8189" t="s">
        <v>11</v>
      </c>
      <c r="E8189" t="s">
        <v>6</v>
      </c>
      <c r="F8189" s="19">
        <v>4.1666666666666664E-2</v>
      </c>
      <c r="G8189" s="25">
        <v>1</v>
      </c>
      <c r="H8189" s="19" t="str">
        <f t="shared" si="145"/>
        <v>Godwin Bridge Away from Va Beach Summer Saturday 1</v>
      </c>
      <c r="I8189" s="14">
        <f>+Godwin!H8</f>
        <v>90.724921281358149</v>
      </c>
    </row>
    <row r="8190" spans="1:9" x14ac:dyDescent="0.25">
      <c r="A8190" t="s">
        <v>55</v>
      </c>
      <c r="B8190" t="s">
        <v>56</v>
      </c>
      <c r="C8190" t="s">
        <v>80</v>
      </c>
      <c r="D8190" t="s">
        <v>11</v>
      </c>
      <c r="E8190" t="s">
        <v>6</v>
      </c>
      <c r="F8190" s="19">
        <v>8.3333333333333329E-2</v>
      </c>
      <c r="G8190" s="25">
        <v>2</v>
      </c>
      <c r="H8190" s="19" t="str">
        <f t="shared" si="145"/>
        <v>Godwin Bridge Away from Va Beach Summer Saturday 2</v>
      </c>
      <c r="I8190" s="11">
        <f>+Godwin!H9</f>
        <v>83.857582083538858</v>
      </c>
    </row>
    <row r="8191" spans="1:9" x14ac:dyDescent="0.25">
      <c r="A8191" t="s">
        <v>55</v>
      </c>
      <c r="B8191" t="s">
        <v>56</v>
      </c>
      <c r="C8191" t="s">
        <v>80</v>
      </c>
      <c r="D8191" t="s">
        <v>11</v>
      </c>
      <c r="E8191" t="s">
        <v>6</v>
      </c>
      <c r="F8191" s="19">
        <v>0.125</v>
      </c>
      <c r="G8191" s="25">
        <v>3</v>
      </c>
      <c r="H8191" s="19" t="str">
        <f t="shared" si="145"/>
        <v>Godwin Bridge Away from Va Beach Summer Saturday 3</v>
      </c>
      <c r="I8191" s="14">
        <f>+Godwin!H10</f>
        <v>78.255611711456936</v>
      </c>
    </row>
    <row r="8192" spans="1:9" x14ac:dyDescent="0.25">
      <c r="A8192" t="s">
        <v>55</v>
      </c>
      <c r="B8192" t="s">
        <v>56</v>
      </c>
      <c r="C8192" t="s">
        <v>80</v>
      </c>
      <c r="D8192" t="s">
        <v>11</v>
      </c>
      <c r="E8192" t="s">
        <v>6</v>
      </c>
      <c r="F8192" s="19">
        <v>0.16666666666666699</v>
      </c>
      <c r="G8192" s="25">
        <v>4</v>
      </c>
      <c r="H8192" s="19" t="str">
        <f t="shared" si="145"/>
        <v>Godwin Bridge Away from Va Beach Summer Saturday 4</v>
      </c>
      <c r="I8192" s="11">
        <f>+Godwin!H11</f>
        <v>117.69464134916163</v>
      </c>
    </row>
    <row r="8193" spans="1:9" x14ac:dyDescent="0.25">
      <c r="A8193" t="s">
        <v>55</v>
      </c>
      <c r="B8193" t="s">
        <v>56</v>
      </c>
      <c r="C8193" t="s">
        <v>80</v>
      </c>
      <c r="D8193" t="s">
        <v>11</v>
      </c>
      <c r="E8193" t="s">
        <v>6</v>
      </c>
      <c r="F8193" s="19">
        <v>0.20833333333333301</v>
      </c>
      <c r="G8193" s="25">
        <v>5</v>
      </c>
      <c r="H8193" s="19" t="str">
        <f t="shared" si="145"/>
        <v>Godwin Bridge Away from Va Beach Summer Saturday 5</v>
      </c>
      <c r="I8193" s="14">
        <f>+Godwin!H12</f>
        <v>179.74440240292239</v>
      </c>
    </row>
    <row r="8194" spans="1:9" x14ac:dyDescent="0.25">
      <c r="A8194" t="s">
        <v>55</v>
      </c>
      <c r="B8194" t="s">
        <v>56</v>
      </c>
      <c r="C8194" t="s">
        <v>80</v>
      </c>
      <c r="D8194" t="s">
        <v>11</v>
      </c>
      <c r="E8194" t="s">
        <v>6</v>
      </c>
      <c r="F8194" s="19">
        <v>0.25</v>
      </c>
      <c r="G8194" s="25">
        <v>6</v>
      </c>
      <c r="H8194" s="19" t="str">
        <f t="shared" si="145"/>
        <v>Godwin Bridge Away from Va Beach Summer Saturday 6</v>
      </c>
      <c r="I8194" s="11">
        <f>+Godwin!H13</f>
        <v>203.52445821613821</v>
      </c>
    </row>
    <row r="8195" spans="1:9" x14ac:dyDescent="0.25">
      <c r="A8195" t="s">
        <v>55</v>
      </c>
      <c r="B8195" t="s">
        <v>56</v>
      </c>
      <c r="C8195" t="s">
        <v>80</v>
      </c>
      <c r="D8195" t="s">
        <v>11</v>
      </c>
      <c r="E8195" t="s">
        <v>6</v>
      </c>
      <c r="F8195" s="19">
        <v>0.29166666666666702</v>
      </c>
      <c r="G8195" s="25">
        <v>7</v>
      </c>
      <c r="H8195" s="19" t="str">
        <f t="shared" si="145"/>
        <v>Godwin Bridge Away from Va Beach Summer Saturday 7</v>
      </c>
      <c r="I8195" s="14">
        <f>+Godwin!H14</f>
        <v>337.42767490802203</v>
      </c>
    </row>
    <row r="8196" spans="1:9" x14ac:dyDescent="0.25">
      <c r="A8196" t="s">
        <v>55</v>
      </c>
      <c r="B8196" t="s">
        <v>56</v>
      </c>
      <c r="C8196" t="s">
        <v>80</v>
      </c>
      <c r="D8196" t="s">
        <v>11</v>
      </c>
      <c r="E8196" t="s">
        <v>6</v>
      </c>
      <c r="F8196" s="19">
        <v>0.33333333333333298</v>
      </c>
      <c r="G8196" s="25">
        <v>8</v>
      </c>
      <c r="H8196" s="19" t="str">
        <f t="shared" si="145"/>
        <v>Godwin Bridge Away from Va Beach Summer Saturday 8</v>
      </c>
      <c r="I8196" s="11">
        <f>+Godwin!H15</f>
        <v>458.31890356554601</v>
      </c>
    </row>
    <row r="8197" spans="1:9" x14ac:dyDescent="0.25">
      <c r="A8197" t="s">
        <v>55</v>
      </c>
      <c r="B8197" t="s">
        <v>56</v>
      </c>
      <c r="C8197" t="s">
        <v>80</v>
      </c>
      <c r="D8197" t="s">
        <v>11</v>
      </c>
      <c r="E8197" t="s">
        <v>6</v>
      </c>
      <c r="F8197" s="19">
        <v>0.375</v>
      </c>
      <c r="G8197" s="25">
        <v>9</v>
      </c>
      <c r="H8197" s="19" t="str">
        <f t="shared" ref="H8197:H8260" si="146">+CONCATENATE(A8197," ",C8197," ",D8197," ",E8197," ",G8197)</f>
        <v>Godwin Bridge Away from Va Beach Summer Saturday 9</v>
      </c>
      <c r="I8197" s="14">
        <f>+Godwin!H16</f>
        <v>588.64680226476764</v>
      </c>
    </row>
    <row r="8198" spans="1:9" x14ac:dyDescent="0.25">
      <c r="A8198" t="s">
        <v>55</v>
      </c>
      <c r="B8198" t="s">
        <v>56</v>
      </c>
      <c r="C8198" t="s">
        <v>80</v>
      </c>
      <c r="D8198" t="s">
        <v>11</v>
      </c>
      <c r="E8198" t="s">
        <v>6</v>
      </c>
      <c r="F8198" s="19">
        <v>0.41666666666666702</v>
      </c>
      <c r="G8198" s="25">
        <v>10</v>
      </c>
      <c r="H8198" s="19" t="str">
        <f t="shared" si="146"/>
        <v>Godwin Bridge Away from Va Beach Summer Saturday 10</v>
      </c>
      <c r="I8198" s="11">
        <f>+Godwin!H17</f>
        <v>634.1751621897954</v>
      </c>
    </row>
    <row r="8199" spans="1:9" x14ac:dyDescent="0.25">
      <c r="A8199" t="s">
        <v>55</v>
      </c>
      <c r="B8199" t="s">
        <v>56</v>
      </c>
      <c r="C8199" t="s">
        <v>80</v>
      </c>
      <c r="D8199" t="s">
        <v>11</v>
      </c>
      <c r="E8199" t="s">
        <v>6</v>
      </c>
      <c r="F8199" s="19">
        <v>0.45833333333333298</v>
      </c>
      <c r="G8199" s="25">
        <v>11</v>
      </c>
      <c r="H8199" s="19" t="str">
        <f t="shared" si="146"/>
        <v>Godwin Bridge Away from Va Beach Summer Saturday 11</v>
      </c>
      <c r="I8199" s="14">
        <f>+Godwin!H18</f>
        <v>696.40483992869883</v>
      </c>
    </row>
    <row r="8200" spans="1:9" x14ac:dyDescent="0.25">
      <c r="A8200" t="s">
        <v>55</v>
      </c>
      <c r="B8200" t="s">
        <v>56</v>
      </c>
      <c r="C8200" t="s">
        <v>80</v>
      </c>
      <c r="D8200" t="s">
        <v>11</v>
      </c>
      <c r="E8200" t="s">
        <v>6</v>
      </c>
      <c r="F8200" s="19">
        <v>0.5</v>
      </c>
      <c r="G8200" s="25">
        <v>12</v>
      </c>
      <c r="H8200" s="19" t="str">
        <f t="shared" si="146"/>
        <v>Godwin Bridge Away from Va Beach Summer Saturday 12</v>
      </c>
      <c r="I8200" s="11">
        <f>+Godwin!H19</f>
        <v>773.60366973492069</v>
      </c>
    </row>
    <row r="8201" spans="1:9" x14ac:dyDescent="0.25">
      <c r="A8201" t="s">
        <v>55</v>
      </c>
      <c r="B8201" t="s">
        <v>56</v>
      </c>
      <c r="C8201" t="s">
        <v>80</v>
      </c>
      <c r="D8201" t="s">
        <v>11</v>
      </c>
      <c r="E8201" t="s">
        <v>6</v>
      </c>
      <c r="F8201" s="19">
        <v>0.54166666666666696</v>
      </c>
      <c r="G8201" s="25">
        <v>13</v>
      </c>
      <c r="H8201" s="19" t="str">
        <f t="shared" si="146"/>
        <v>Godwin Bridge Away from Va Beach Summer Saturday 13</v>
      </c>
      <c r="I8201" s="14">
        <f>+Godwin!H20</f>
        <v>658.01338287768647</v>
      </c>
    </row>
    <row r="8202" spans="1:9" x14ac:dyDescent="0.25">
      <c r="A8202" t="s">
        <v>55</v>
      </c>
      <c r="B8202" t="s">
        <v>56</v>
      </c>
      <c r="C8202" t="s">
        <v>80</v>
      </c>
      <c r="D8202" t="s">
        <v>11</v>
      </c>
      <c r="E8202" t="s">
        <v>6</v>
      </c>
      <c r="F8202" s="19">
        <v>0.58333333333333304</v>
      </c>
      <c r="G8202" s="25">
        <v>14</v>
      </c>
      <c r="H8202" s="19" t="str">
        <f t="shared" si="146"/>
        <v>Godwin Bridge Away from Va Beach Summer Saturday 14</v>
      </c>
      <c r="I8202" s="11">
        <f>+Godwin!H21</f>
        <v>651.43860628197297</v>
      </c>
    </row>
    <row r="8203" spans="1:9" x14ac:dyDescent="0.25">
      <c r="A8203" t="s">
        <v>55</v>
      </c>
      <c r="B8203" t="s">
        <v>56</v>
      </c>
      <c r="C8203" t="s">
        <v>80</v>
      </c>
      <c r="D8203" t="s">
        <v>11</v>
      </c>
      <c r="E8203" t="s">
        <v>6</v>
      </c>
      <c r="F8203" s="19">
        <v>0.625</v>
      </c>
      <c r="G8203" s="25">
        <v>15</v>
      </c>
      <c r="H8203" s="19" t="str">
        <f t="shared" si="146"/>
        <v>Godwin Bridge Away from Va Beach Summer Saturday 15</v>
      </c>
      <c r="I8203" s="14">
        <f>+Godwin!H22</f>
        <v>602.66526678313801</v>
      </c>
    </row>
    <row r="8204" spans="1:9" x14ac:dyDescent="0.25">
      <c r="A8204" t="s">
        <v>55</v>
      </c>
      <c r="B8204" t="s">
        <v>56</v>
      </c>
      <c r="C8204" t="s">
        <v>80</v>
      </c>
      <c r="D8204" t="s">
        <v>11</v>
      </c>
      <c r="E8204" t="s">
        <v>6</v>
      </c>
      <c r="F8204" s="19">
        <v>0.66666666666666696</v>
      </c>
      <c r="G8204" s="25">
        <v>16</v>
      </c>
      <c r="H8204" s="19" t="str">
        <f t="shared" si="146"/>
        <v>Godwin Bridge Away from Va Beach Summer Saturday 16</v>
      </c>
      <c r="I8204" s="11">
        <f>+Godwin!H23</f>
        <v>589.17260468286611</v>
      </c>
    </row>
    <row r="8205" spans="1:9" x14ac:dyDescent="0.25">
      <c r="A8205" t="s">
        <v>55</v>
      </c>
      <c r="B8205" t="s">
        <v>56</v>
      </c>
      <c r="C8205" t="s">
        <v>80</v>
      </c>
      <c r="D8205" t="s">
        <v>11</v>
      </c>
      <c r="E8205" t="s">
        <v>6</v>
      </c>
      <c r="F8205" s="19">
        <v>0.70833333333333304</v>
      </c>
      <c r="G8205" s="25">
        <v>17</v>
      </c>
      <c r="H8205" s="19" t="str">
        <f t="shared" si="146"/>
        <v>Godwin Bridge Away from Va Beach Summer Saturday 17</v>
      </c>
      <c r="I8205" s="14">
        <f>+Godwin!H24</f>
        <v>530.56577415266543</v>
      </c>
    </row>
    <row r="8206" spans="1:9" x14ac:dyDescent="0.25">
      <c r="A8206" t="s">
        <v>55</v>
      </c>
      <c r="B8206" t="s">
        <v>56</v>
      </c>
      <c r="C8206" t="s">
        <v>80</v>
      </c>
      <c r="D8206" t="s">
        <v>11</v>
      </c>
      <c r="E8206" t="s">
        <v>6</v>
      </c>
      <c r="F8206" s="19">
        <v>0.75</v>
      </c>
      <c r="G8206" s="25">
        <v>18</v>
      </c>
      <c r="H8206" s="19" t="str">
        <f t="shared" si="146"/>
        <v>Godwin Bridge Away from Va Beach Summer Saturday 18</v>
      </c>
      <c r="I8206" s="11">
        <f>+Godwin!H25</f>
        <v>407.87242059088464</v>
      </c>
    </row>
    <row r="8207" spans="1:9" x14ac:dyDescent="0.25">
      <c r="A8207" t="s">
        <v>55</v>
      </c>
      <c r="B8207" t="s">
        <v>56</v>
      </c>
      <c r="C8207" t="s">
        <v>80</v>
      </c>
      <c r="D8207" t="s">
        <v>11</v>
      </c>
      <c r="E8207" t="s">
        <v>6</v>
      </c>
      <c r="F8207" s="19">
        <v>0.79166666666666696</v>
      </c>
      <c r="G8207" s="25">
        <v>19</v>
      </c>
      <c r="H8207" s="19" t="str">
        <f t="shared" si="146"/>
        <v>Godwin Bridge Away from Va Beach Summer Saturday 19</v>
      </c>
      <c r="I8207" s="14">
        <f>+Godwin!H26</f>
        <v>402.66853920433084</v>
      </c>
    </row>
    <row r="8208" spans="1:9" x14ac:dyDescent="0.25">
      <c r="A8208" t="s">
        <v>55</v>
      </c>
      <c r="B8208" t="s">
        <v>56</v>
      </c>
      <c r="C8208" t="s">
        <v>80</v>
      </c>
      <c r="D8208" t="s">
        <v>11</v>
      </c>
      <c r="E8208" t="s">
        <v>6</v>
      </c>
      <c r="F8208" s="19">
        <v>0.83333333333333304</v>
      </c>
      <c r="G8208" s="25">
        <v>20</v>
      </c>
      <c r="H8208" s="19" t="str">
        <f t="shared" si="146"/>
        <v>Godwin Bridge Away from Va Beach Summer Saturday 20</v>
      </c>
      <c r="I8208" s="11">
        <f>+Godwin!H27</f>
        <v>319.46077926485458</v>
      </c>
    </row>
    <row r="8209" spans="1:9" x14ac:dyDescent="0.25">
      <c r="A8209" t="s">
        <v>55</v>
      </c>
      <c r="B8209" t="s">
        <v>56</v>
      </c>
      <c r="C8209" t="s">
        <v>80</v>
      </c>
      <c r="D8209" t="s">
        <v>11</v>
      </c>
      <c r="E8209" t="s">
        <v>6</v>
      </c>
      <c r="F8209" s="19">
        <v>0.875</v>
      </c>
      <c r="G8209" s="25">
        <v>21</v>
      </c>
      <c r="H8209" s="19" t="str">
        <f t="shared" si="146"/>
        <v>Godwin Bridge Away from Va Beach Summer Saturday 21</v>
      </c>
      <c r="I8209" s="14">
        <f>+Godwin!H28</f>
        <v>293.77271223019693</v>
      </c>
    </row>
    <row r="8210" spans="1:9" x14ac:dyDescent="0.25">
      <c r="A8210" t="s">
        <v>55</v>
      </c>
      <c r="B8210" t="s">
        <v>56</v>
      </c>
      <c r="C8210" t="s">
        <v>80</v>
      </c>
      <c r="D8210" t="s">
        <v>11</v>
      </c>
      <c r="E8210" t="s">
        <v>6</v>
      </c>
      <c r="F8210" s="19">
        <v>0.91666666666666696</v>
      </c>
      <c r="G8210" s="25">
        <v>22</v>
      </c>
      <c r="H8210" s="19" t="str">
        <f t="shared" si="146"/>
        <v>Godwin Bridge Away from Va Beach Summer Saturday 22</v>
      </c>
      <c r="I8210" s="11">
        <f>+Godwin!H29</f>
        <v>175.67188748305725</v>
      </c>
    </row>
    <row r="8211" spans="1:9" ht="15.75" thickBot="1" x14ac:dyDescent="0.3">
      <c r="A8211" t="s">
        <v>55</v>
      </c>
      <c r="B8211" t="s">
        <v>56</v>
      </c>
      <c r="C8211" t="s">
        <v>80</v>
      </c>
      <c r="D8211" t="s">
        <v>11</v>
      </c>
      <c r="E8211" t="s">
        <v>6</v>
      </c>
      <c r="F8211" s="19">
        <v>0.95833333333333304</v>
      </c>
      <c r="G8211" s="25">
        <v>23</v>
      </c>
      <c r="H8211" s="19" t="str">
        <f t="shared" si="146"/>
        <v>Godwin Bridge Away from Va Beach Summer Saturday 23</v>
      </c>
      <c r="I8211" s="16">
        <f>+Godwin!H30</f>
        <v>139.12213401186426</v>
      </c>
    </row>
    <row r="8212" spans="1:9" x14ac:dyDescent="0.25">
      <c r="A8212" t="s">
        <v>55</v>
      </c>
      <c r="B8212" t="s">
        <v>56</v>
      </c>
      <c r="C8212" t="s">
        <v>80</v>
      </c>
      <c r="D8212" t="s">
        <v>11</v>
      </c>
      <c r="E8212" t="s">
        <v>7</v>
      </c>
      <c r="F8212" s="19">
        <v>0</v>
      </c>
      <c r="G8212" s="25">
        <v>0</v>
      </c>
      <c r="H8212" s="19" t="str">
        <f t="shared" si="146"/>
        <v>Godwin Bridge Away from Va Beach Summer Sunday 0</v>
      </c>
      <c r="I8212" s="13">
        <f>+Godwin!I7</f>
        <v>71.568830200208609</v>
      </c>
    </row>
    <row r="8213" spans="1:9" x14ac:dyDescent="0.25">
      <c r="A8213" t="s">
        <v>55</v>
      </c>
      <c r="B8213" t="s">
        <v>56</v>
      </c>
      <c r="C8213" t="s">
        <v>80</v>
      </c>
      <c r="D8213" t="s">
        <v>11</v>
      </c>
      <c r="E8213" t="s">
        <v>7</v>
      </c>
      <c r="F8213" s="19">
        <v>4.1666666666666664E-2</v>
      </c>
      <c r="G8213" s="25">
        <v>1</v>
      </c>
      <c r="H8213" s="19" t="str">
        <f t="shared" si="146"/>
        <v>Godwin Bridge Away from Va Beach Summer Sunday 1</v>
      </c>
      <c r="I8213" s="15">
        <f>+Godwin!I8</f>
        <v>72.283039862932284</v>
      </c>
    </row>
    <row r="8214" spans="1:9" x14ac:dyDescent="0.25">
      <c r="A8214" t="s">
        <v>55</v>
      </c>
      <c r="B8214" t="s">
        <v>56</v>
      </c>
      <c r="C8214" t="s">
        <v>80</v>
      </c>
      <c r="D8214" t="s">
        <v>11</v>
      </c>
      <c r="E8214" t="s">
        <v>7</v>
      </c>
      <c r="F8214" s="19">
        <v>8.3333333333333329E-2</v>
      </c>
      <c r="G8214" s="25">
        <v>2</v>
      </c>
      <c r="H8214" s="19" t="str">
        <f t="shared" si="146"/>
        <v>Godwin Bridge Away from Va Beach Summer Sunday 2</v>
      </c>
      <c r="I8214" s="13">
        <f>+Godwin!I9</f>
        <v>52.129248131875983</v>
      </c>
    </row>
    <row r="8215" spans="1:9" x14ac:dyDescent="0.25">
      <c r="A8215" t="s">
        <v>55</v>
      </c>
      <c r="B8215" t="s">
        <v>56</v>
      </c>
      <c r="C8215" t="s">
        <v>80</v>
      </c>
      <c r="D8215" t="s">
        <v>11</v>
      </c>
      <c r="E8215" t="s">
        <v>7</v>
      </c>
      <c r="F8215" s="19">
        <v>0.125</v>
      </c>
      <c r="G8215" s="25">
        <v>3</v>
      </c>
      <c r="H8215" s="19" t="str">
        <f t="shared" si="146"/>
        <v>Godwin Bridge Away from Va Beach Summer Sunday 3</v>
      </c>
      <c r="I8215" s="15">
        <f>+Godwin!I10</f>
        <v>40.253091973189846</v>
      </c>
    </row>
    <row r="8216" spans="1:9" x14ac:dyDescent="0.25">
      <c r="A8216" t="s">
        <v>55</v>
      </c>
      <c r="B8216" t="s">
        <v>56</v>
      </c>
      <c r="C8216" t="s">
        <v>80</v>
      </c>
      <c r="D8216" t="s">
        <v>11</v>
      </c>
      <c r="E8216" t="s">
        <v>7</v>
      </c>
      <c r="F8216" s="19">
        <v>0.16666666666666699</v>
      </c>
      <c r="G8216" s="25">
        <v>4</v>
      </c>
      <c r="H8216" s="19" t="str">
        <f t="shared" si="146"/>
        <v>Godwin Bridge Away from Va Beach Summer Sunday 4</v>
      </c>
      <c r="I8216" s="13">
        <f>+Godwin!I11</f>
        <v>67.925490782849437</v>
      </c>
    </row>
    <row r="8217" spans="1:9" x14ac:dyDescent="0.25">
      <c r="A8217" t="s">
        <v>55</v>
      </c>
      <c r="B8217" t="s">
        <v>56</v>
      </c>
      <c r="C8217" t="s">
        <v>80</v>
      </c>
      <c r="D8217" t="s">
        <v>11</v>
      </c>
      <c r="E8217" t="s">
        <v>7</v>
      </c>
      <c r="F8217" s="19">
        <v>0.20833333333333301</v>
      </c>
      <c r="G8217" s="25">
        <v>5</v>
      </c>
      <c r="H8217" s="19" t="str">
        <f t="shared" si="146"/>
        <v>Godwin Bridge Away from Va Beach Summer Sunday 5</v>
      </c>
      <c r="I8217" s="15">
        <f>+Godwin!I12</f>
        <v>106.09030320621549</v>
      </c>
    </row>
    <row r="8218" spans="1:9" x14ac:dyDescent="0.25">
      <c r="A8218" t="s">
        <v>55</v>
      </c>
      <c r="B8218" t="s">
        <v>56</v>
      </c>
      <c r="C8218" t="s">
        <v>80</v>
      </c>
      <c r="D8218" t="s">
        <v>11</v>
      </c>
      <c r="E8218" t="s">
        <v>7</v>
      </c>
      <c r="F8218" s="19">
        <v>0.25</v>
      </c>
      <c r="G8218" s="25">
        <v>6</v>
      </c>
      <c r="H8218" s="19" t="str">
        <f t="shared" si="146"/>
        <v>Godwin Bridge Away from Va Beach Summer Sunday 6</v>
      </c>
      <c r="I8218" s="13">
        <f>+Godwin!I13</f>
        <v>128.4696222984725</v>
      </c>
    </row>
    <row r="8219" spans="1:9" x14ac:dyDescent="0.25">
      <c r="A8219" t="s">
        <v>55</v>
      </c>
      <c r="B8219" t="s">
        <v>56</v>
      </c>
      <c r="C8219" t="s">
        <v>80</v>
      </c>
      <c r="D8219" t="s">
        <v>11</v>
      </c>
      <c r="E8219" t="s">
        <v>7</v>
      </c>
      <c r="F8219" s="19">
        <v>0.29166666666666702</v>
      </c>
      <c r="G8219" s="25">
        <v>7</v>
      </c>
      <c r="H8219" s="19" t="str">
        <f t="shared" si="146"/>
        <v>Godwin Bridge Away from Va Beach Summer Sunday 7</v>
      </c>
      <c r="I8219" s="15">
        <f>+Godwin!I14</f>
        <v>206.98290373782257</v>
      </c>
    </row>
    <row r="8220" spans="1:9" x14ac:dyDescent="0.25">
      <c r="A8220" t="s">
        <v>55</v>
      </c>
      <c r="B8220" t="s">
        <v>56</v>
      </c>
      <c r="C8220" t="s">
        <v>80</v>
      </c>
      <c r="D8220" t="s">
        <v>11</v>
      </c>
      <c r="E8220" t="s">
        <v>7</v>
      </c>
      <c r="F8220" s="19">
        <v>0.33333333333333298</v>
      </c>
      <c r="G8220" s="25">
        <v>8</v>
      </c>
      <c r="H8220" s="19" t="str">
        <f t="shared" si="146"/>
        <v>Godwin Bridge Away from Va Beach Summer Sunday 8</v>
      </c>
      <c r="I8220" s="13">
        <f>+Godwin!I15</f>
        <v>372.09679119661365</v>
      </c>
    </row>
    <row r="8221" spans="1:9" x14ac:dyDescent="0.25">
      <c r="A8221" t="s">
        <v>55</v>
      </c>
      <c r="B8221" t="s">
        <v>56</v>
      </c>
      <c r="C8221" t="s">
        <v>80</v>
      </c>
      <c r="D8221" t="s">
        <v>11</v>
      </c>
      <c r="E8221" t="s">
        <v>7</v>
      </c>
      <c r="F8221" s="19">
        <v>0.375</v>
      </c>
      <c r="G8221" s="25">
        <v>9</v>
      </c>
      <c r="H8221" s="19" t="str">
        <f t="shared" si="146"/>
        <v>Godwin Bridge Away from Va Beach Summer Sunday 9</v>
      </c>
      <c r="I8221" s="15">
        <f>+Godwin!I16</f>
        <v>505.08212832911113</v>
      </c>
    </row>
    <row r="8222" spans="1:9" x14ac:dyDescent="0.25">
      <c r="A8222" t="s">
        <v>55</v>
      </c>
      <c r="B8222" t="s">
        <v>56</v>
      </c>
      <c r="C8222" t="s">
        <v>80</v>
      </c>
      <c r="D8222" t="s">
        <v>11</v>
      </c>
      <c r="E8222" t="s">
        <v>7</v>
      </c>
      <c r="F8222" s="19">
        <v>0.41666666666666702</v>
      </c>
      <c r="G8222" s="25">
        <v>10</v>
      </c>
      <c r="H8222" s="19" t="str">
        <f t="shared" si="146"/>
        <v>Godwin Bridge Away from Va Beach Summer Sunday 10</v>
      </c>
      <c r="I8222" s="13">
        <f>+Godwin!I17</f>
        <v>551.74724298245656</v>
      </c>
    </row>
    <row r="8223" spans="1:9" x14ac:dyDescent="0.25">
      <c r="A8223" t="s">
        <v>55</v>
      </c>
      <c r="B8223" t="s">
        <v>56</v>
      </c>
      <c r="C8223" t="s">
        <v>80</v>
      </c>
      <c r="D8223" t="s">
        <v>11</v>
      </c>
      <c r="E8223" t="s">
        <v>7</v>
      </c>
      <c r="F8223" s="19">
        <v>0.45833333333333298</v>
      </c>
      <c r="G8223" s="25">
        <v>11</v>
      </c>
      <c r="H8223" s="19" t="str">
        <f t="shared" si="146"/>
        <v>Godwin Bridge Away from Va Beach Summer Sunday 11</v>
      </c>
      <c r="I8223" s="15">
        <f>+Godwin!I18</f>
        <v>534.14378032057903</v>
      </c>
    </row>
    <row r="8224" spans="1:9" x14ac:dyDescent="0.25">
      <c r="A8224" t="s">
        <v>55</v>
      </c>
      <c r="B8224" t="s">
        <v>56</v>
      </c>
      <c r="C8224" t="s">
        <v>80</v>
      </c>
      <c r="D8224" t="s">
        <v>11</v>
      </c>
      <c r="E8224" t="s">
        <v>7</v>
      </c>
      <c r="F8224" s="19">
        <v>0.5</v>
      </c>
      <c r="G8224" s="25">
        <v>12</v>
      </c>
      <c r="H8224" s="19" t="str">
        <f t="shared" si="146"/>
        <v>Godwin Bridge Away from Va Beach Summer Sunday 12</v>
      </c>
      <c r="I8224" s="13">
        <f>+Godwin!I19</f>
        <v>634.75481680771566</v>
      </c>
    </row>
    <row r="8225" spans="1:9" x14ac:dyDescent="0.25">
      <c r="A8225" t="s">
        <v>55</v>
      </c>
      <c r="B8225" t="s">
        <v>56</v>
      </c>
      <c r="C8225" t="s">
        <v>80</v>
      </c>
      <c r="D8225" t="s">
        <v>11</v>
      </c>
      <c r="E8225" t="s">
        <v>7</v>
      </c>
      <c r="F8225" s="19">
        <v>0.54166666666666696</v>
      </c>
      <c r="G8225" s="25">
        <v>13</v>
      </c>
      <c r="H8225" s="19" t="str">
        <f t="shared" si="146"/>
        <v>Godwin Bridge Away from Va Beach Summer Sunday 13</v>
      </c>
      <c r="I8225" s="15">
        <f>+Godwin!I20</f>
        <v>615.9037970209597</v>
      </c>
    </row>
    <row r="8226" spans="1:9" x14ac:dyDescent="0.25">
      <c r="A8226" t="s">
        <v>55</v>
      </c>
      <c r="B8226" t="s">
        <v>56</v>
      </c>
      <c r="C8226" t="s">
        <v>80</v>
      </c>
      <c r="D8226" t="s">
        <v>11</v>
      </c>
      <c r="E8226" t="s">
        <v>7</v>
      </c>
      <c r="F8226" s="19">
        <v>0.58333333333333304</v>
      </c>
      <c r="G8226" s="25">
        <v>14</v>
      </c>
      <c r="H8226" s="19" t="str">
        <f t="shared" si="146"/>
        <v>Godwin Bridge Away from Va Beach Summer Sunday 14</v>
      </c>
      <c r="I8226" s="13">
        <f>+Godwin!I21</f>
        <v>576.05095534378631</v>
      </c>
    </row>
    <row r="8227" spans="1:9" x14ac:dyDescent="0.25">
      <c r="A8227" t="s">
        <v>55</v>
      </c>
      <c r="B8227" t="s">
        <v>56</v>
      </c>
      <c r="C8227" t="s">
        <v>80</v>
      </c>
      <c r="D8227" t="s">
        <v>11</v>
      </c>
      <c r="E8227" t="s">
        <v>7</v>
      </c>
      <c r="F8227" s="19">
        <v>0.625</v>
      </c>
      <c r="G8227" s="25">
        <v>15</v>
      </c>
      <c r="H8227" s="19" t="str">
        <f t="shared" si="146"/>
        <v>Godwin Bridge Away from Va Beach Summer Sunday 15</v>
      </c>
      <c r="I8227" s="15">
        <f>+Godwin!I22</f>
        <v>546.59587321277809</v>
      </c>
    </row>
    <row r="8228" spans="1:9" x14ac:dyDescent="0.25">
      <c r="A8228" t="s">
        <v>55</v>
      </c>
      <c r="B8228" t="s">
        <v>56</v>
      </c>
      <c r="C8228" t="s">
        <v>80</v>
      </c>
      <c r="D8228" t="s">
        <v>11</v>
      </c>
      <c r="E8228" t="s">
        <v>7</v>
      </c>
      <c r="F8228" s="19">
        <v>0.66666666666666696</v>
      </c>
      <c r="G8228" s="25">
        <v>16</v>
      </c>
      <c r="H8228" s="19" t="str">
        <f t="shared" si="146"/>
        <v>Godwin Bridge Away from Va Beach Summer Sunday 16</v>
      </c>
      <c r="I8228" s="13">
        <f>+Godwin!I23</f>
        <v>610.93321463088625</v>
      </c>
    </row>
    <row r="8229" spans="1:9" x14ac:dyDescent="0.25">
      <c r="A8229" t="s">
        <v>55</v>
      </c>
      <c r="B8229" t="s">
        <v>56</v>
      </c>
      <c r="C8229" t="s">
        <v>80</v>
      </c>
      <c r="D8229" t="s">
        <v>11</v>
      </c>
      <c r="E8229" t="s">
        <v>7</v>
      </c>
      <c r="F8229" s="19">
        <v>0.70833333333333304</v>
      </c>
      <c r="G8229" s="25">
        <v>17</v>
      </c>
      <c r="H8229" s="19" t="str">
        <f t="shared" si="146"/>
        <v>Godwin Bridge Away from Va Beach Summer Sunday 17</v>
      </c>
      <c r="I8229" s="15">
        <f>+Godwin!I24</f>
        <v>526.10456043606644</v>
      </c>
    </row>
    <row r="8230" spans="1:9" x14ac:dyDescent="0.25">
      <c r="A8230" t="s">
        <v>55</v>
      </c>
      <c r="B8230" t="s">
        <v>56</v>
      </c>
      <c r="C8230" t="s">
        <v>80</v>
      </c>
      <c r="D8230" t="s">
        <v>11</v>
      </c>
      <c r="E8230" t="s">
        <v>7</v>
      </c>
      <c r="F8230" s="19">
        <v>0.75</v>
      </c>
      <c r="G8230" s="25">
        <v>18</v>
      </c>
      <c r="H8230" s="19" t="str">
        <f t="shared" si="146"/>
        <v>Godwin Bridge Away from Va Beach Summer Sunday 18</v>
      </c>
      <c r="I8230" s="13">
        <f>+Godwin!I25</f>
        <v>370.85628428328374</v>
      </c>
    </row>
    <row r="8231" spans="1:9" x14ac:dyDescent="0.25">
      <c r="A8231" t="s">
        <v>55</v>
      </c>
      <c r="B8231" t="s">
        <v>56</v>
      </c>
      <c r="C8231" t="s">
        <v>80</v>
      </c>
      <c r="D8231" t="s">
        <v>11</v>
      </c>
      <c r="E8231" t="s">
        <v>7</v>
      </c>
      <c r="F8231" s="19">
        <v>0.79166666666666696</v>
      </c>
      <c r="G8231" s="25">
        <v>19</v>
      </c>
      <c r="H8231" s="19" t="str">
        <f t="shared" si="146"/>
        <v>Godwin Bridge Away from Va Beach Summer Sunday 19</v>
      </c>
      <c r="I8231" s="15">
        <f>+Godwin!I26</f>
        <v>368.21154718711585</v>
      </c>
    </row>
    <row r="8232" spans="1:9" x14ac:dyDescent="0.25">
      <c r="A8232" t="s">
        <v>55</v>
      </c>
      <c r="B8232" t="s">
        <v>56</v>
      </c>
      <c r="C8232" t="s">
        <v>80</v>
      </c>
      <c r="D8232" t="s">
        <v>11</v>
      </c>
      <c r="E8232" t="s">
        <v>7</v>
      </c>
      <c r="F8232" s="19">
        <v>0.83333333333333304</v>
      </c>
      <c r="G8232" s="25">
        <v>20</v>
      </c>
      <c r="H8232" s="19" t="str">
        <f t="shared" si="146"/>
        <v>Godwin Bridge Away from Va Beach Summer Sunday 20</v>
      </c>
      <c r="I8232" s="13">
        <f>+Godwin!I27</f>
        <v>304.07269817852369</v>
      </c>
    </row>
    <row r="8233" spans="1:9" x14ac:dyDescent="0.25">
      <c r="A8233" t="s">
        <v>55</v>
      </c>
      <c r="B8233" t="s">
        <v>56</v>
      </c>
      <c r="C8233" t="s">
        <v>80</v>
      </c>
      <c r="D8233" t="s">
        <v>11</v>
      </c>
      <c r="E8233" t="s">
        <v>7</v>
      </c>
      <c r="F8233" s="19">
        <v>0.875</v>
      </c>
      <c r="G8233" s="25">
        <v>21</v>
      </c>
      <c r="H8233" s="19" t="str">
        <f t="shared" si="146"/>
        <v>Godwin Bridge Away from Va Beach Summer Sunday 21</v>
      </c>
      <c r="I8233" s="15">
        <f>+Godwin!I28</f>
        <v>253.64195711121772</v>
      </c>
    </row>
    <row r="8234" spans="1:9" x14ac:dyDescent="0.25">
      <c r="A8234" t="s">
        <v>55</v>
      </c>
      <c r="B8234" t="s">
        <v>56</v>
      </c>
      <c r="C8234" t="s">
        <v>80</v>
      </c>
      <c r="D8234" t="s">
        <v>11</v>
      </c>
      <c r="E8234" t="s">
        <v>7</v>
      </c>
      <c r="F8234" s="19">
        <v>0.91666666666666696</v>
      </c>
      <c r="G8234" s="25">
        <v>22</v>
      </c>
      <c r="H8234" s="19" t="str">
        <f t="shared" si="146"/>
        <v>Godwin Bridge Away from Va Beach Summer Sunday 22</v>
      </c>
      <c r="I8234" s="13">
        <f>+Godwin!I29</f>
        <v>133.92602444245321</v>
      </c>
    </row>
    <row r="8235" spans="1:9" ht="15.75" thickBot="1" x14ac:dyDescent="0.3">
      <c r="A8235" s="29" t="s">
        <v>55</v>
      </c>
      <c r="B8235" s="29" t="s">
        <v>56</v>
      </c>
      <c r="C8235" s="29" t="s">
        <v>80</v>
      </c>
      <c r="D8235" s="29" t="s">
        <v>11</v>
      </c>
      <c r="E8235" s="29" t="s">
        <v>7</v>
      </c>
      <c r="F8235" s="30">
        <v>0.95833333333333304</v>
      </c>
      <c r="G8235" s="31">
        <v>23</v>
      </c>
      <c r="H8235" s="32" t="str">
        <f t="shared" si="146"/>
        <v>Godwin Bridge Away from Va Beach Summer Sunday 23</v>
      </c>
      <c r="I8235" s="17">
        <f>+Godwin!I30</f>
        <v>71.454048161105632</v>
      </c>
    </row>
    <row r="8236" spans="1:9" x14ac:dyDescent="0.25">
      <c r="A8236" t="s">
        <v>55</v>
      </c>
      <c r="B8236" t="s">
        <v>56</v>
      </c>
      <c r="C8236" t="s">
        <v>80</v>
      </c>
      <c r="D8236" t="s">
        <v>12</v>
      </c>
      <c r="E8236" t="s">
        <v>1</v>
      </c>
      <c r="F8236" s="19">
        <v>0</v>
      </c>
      <c r="G8236" s="25">
        <v>0</v>
      </c>
      <c r="H8236" s="19" t="str">
        <f t="shared" si="146"/>
        <v>Godwin Bridge Away from Va Beach Non-Summer Monday 0</v>
      </c>
      <c r="I8236" s="11">
        <f>+Godwin!C32</f>
        <v>35.37056864738355</v>
      </c>
    </row>
    <row r="8237" spans="1:9" x14ac:dyDescent="0.25">
      <c r="A8237" t="s">
        <v>55</v>
      </c>
      <c r="B8237" t="s">
        <v>56</v>
      </c>
      <c r="C8237" t="s">
        <v>80</v>
      </c>
      <c r="D8237" t="s">
        <v>12</v>
      </c>
      <c r="E8237" t="s">
        <v>1</v>
      </c>
      <c r="F8237" s="19">
        <v>4.1666666666666664E-2</v>
      </c>
      <c r="G8237" s="25">
        <v>1</v>
      </c>
      <c r="H8237" s="19" t="str">
        <f t="shared" si="146"/>
        <v>Godwin Bridge Away from Va Beach Non-Summer Monday 1</v>
      </c>
      <c r="I8237" s="14">
        <f>+Godwin!C33</f>
        <v>31.47351714088413</v>
      </c>
    </row>
    <row r="8238" spans="1:9" x14ac:dyDescent="0.25">
      <c r="A8238" t="s">
        <v>55</v>
      </c>
      <c r="B8238" t="s">
        <v>56</v>
      </c>
      <c r="C8238" t="s">
        <v>80</v>
      </c>
      <c r="D8238" t="s">
        <v>12</v>
      </c>
      <c r="E8238" t="s">
        <v>1</v>
      </c>
      <c r="F8238" s="19">
        <v>8.3333333333333329E-2</v>
      </c>
      <c r="G8238" s="25">
        <v>2</v>
      </c>
      <c r="H8238" s="19" t="str">
        <f t="shared" si="146"/>
        <v>Godwin Bridge Away from Va Beach Non-Summer Monday 2</v>
      </c>
      <c r="I8238" s="11">
        <f>+Godwin!C34</f>
        <v>19.183267235120354</v>
      </c>
    </row>
    <row r="8239" spans="1:9" x14ac:dyDescent="0.25">
      <c r="A8239" t="s">
        <v>55</v>
      </c>
      <c r="B8239" t="s">
        <v>56</v>
      </c>
      <c r="C8239" t="s">
        <v>80</v>
      </c>
      <c r="D8239" t="s">
        <v>12</v>
      </c>
      <c r="E8239" t="s">
        <v>1</v>
      </c>
      <c r="F8239" s="19">
        <v>0.125</v>
      </c>
      <c r="G8239" s="25">
        <v>3</v>
      </c>
      <c r="H8239" s="19" t="str">
        <f t="shared" si="146"/>
        <v>Godwin Bridge Away from Va Beach Non-Summer Monday 3</v>
      </c>
      <c r="I8239" s="14">
        <f>+Godwin!C35</f>
        <v>25.91752053881811</v>
      </c>
    </row>
    <row r="8240" spans="1:9" x14ac:dyDescent="0.25">
      <c r="A8240" t="s">
        <v>55</v>
      </c>
      <c r="B8240" t="s">
        <v>56</v>
      </c>
      <c r="C8240" t="s">
        <v>80</v>
      </c>
      <c r="D8240" t="s">
        <v>12</v>
      </c>
      <c r="E8240" t="s">
        <v>1</v>
      </c>
      <c r="F8240" s="19">
        <v>0.16666666666666699</v>
      </c>
      <c r="G8240" s="25">
        <v>4</v>
      </c>
      <c r="H8240" s="19" t="str">
        <f t="shared" si="146"/>
        <v>Godwin Bridge Away from Va Beach Non-Summer Monday 4</v>
      </c>
      <c r="I8240" s="11">
        <f>+Godwin!C36</f>
        <v>75.948926228327934</v>
      </c>
    </row>
    <row r="8241" spans="1:9" x14ac:dyDescent="0.25">
      <c r="A8241" t="s">
        <v>55</v>
      </c>
      <c r="B8241" t="s">
        <v>56</v>
      </c>
      <c r="C8241" t="s">
        <v>80</v>
      </c>
      <c r="D8241" t="s">
        <v>12</v>
      </c>
      <c r="E8241" t="s">
        <v>1</v>
      </c>
      <c r="F8241" s="19">
        <v>0.20833333333333301</v>
      </c>
      <c r="G8241" s="25">
        <v>5</v>
      </c>
      <c r="H8241" s="19" t="str">
        <f t="shared" si="146"/>
        <v>Godwin Bridge Away from Va Beach Non-Summer Monday 5</v>
      </c>
      <c r="I8241" s="14">
        <f>+Godwin!C37</f>
        <v>196.02578201949115</v>
      </c>
    </row>
    <row r="8242" spans="1:9" x14ac:dyDescent="0.25">
      <c r="A8242" t="s">
        <v>55</v>
      </c>
      <c r="B8242" t="s">
        <v>56</v>
      </c>
      <c r="C8242" t="s">
        <v>80</v>
      </c>
      <c r="D8242" t="s">
        <v>12</v>
      </c>
      <c r="E8242" t="s">
        <v>1</v>
      </c>
      <c r="F8242" s="19">
        <v>0.25</v>
      </c>
      <c r="G8242" s="25">
        <v>6</v>
      </c>
      <c r="H8242" s="19" t="str">
        <f t="shared" si="146"/>
        <v>Godwin Bridge Away from Va Beach Non-Summer Monday 6</v>
      </c>
      <c r="I8242" s="11">
        <f>+Godwin!C38</f>
        <v>341.96558337582184</v>
      </c>
    </row>
    <row r="8243" spans="1:9" x14ac:dyDescent="0.25">
      <c r="A8243" t="s">
        <v>55</v>
      </c>
      <c r="B8243" t="s">
        <v>56</v>
      </c>
      <c r="C8243" t="s">
        <v>80</v>
      </c>
      <c r="D8243" t="s">
        <v>12</v>
      </c>
      <c r="E8243" t="s">
        <v>1</v>
      </c>
      <c r="F8243" s="19">
        <v>0.29166666666666702</v>
      </c>
      <c r="G8243" s="25">
        <v>7</v>
      </c>
      <c r="H8243" s="19" t="str">
        <f t="shared" si="146"/>
        <v>Godwin Bridge Away from Va Beach Non-Summer Monday 7</v>
      </c>
      <c r="I8243" s="14">
        <f>+Godwin!C39</f>
        <v>470.46980484633377</v>
      </c>
    </row>
    <row r="8244" spans="1:9" x14ac:dyDescent="0.25">
      <c r="A8244" t="s">
        <v>55</v>
      </c>
      <c r="B8244" t="s">
        <v>56</v>
      </c>
      <c r="C8244" t="s">
        <v>80</v>
      </c>
      <c r="D8244" t="s">
        <v>12</v>
      </c>
      <c r="E8244" t="s">
        <v>1</v>
      </c>
      <c r="F8244" s="19">
        <v>0.33333333333333298</v>
      </c>
      <c r="G8244" s="25">
        <v>8</v>
      </c>
      <c r="H8244" s="19" t="str">
        <f t="shared" si="146"/>
        <v>Godwin Bridge Away from Va Beach Non-Summer Monday 8</v>
      </c>
      <c r="I8244" s="11">
        <f>+Godwin!C40</f>
        <v>513.60226728878649</v>
      </c>
    </row>
    <row r="8245" spans="1:9" x14ac:dyDescent="0.25">
      <c r="A8245" t="s">
        <v>55</v>
      </c>
      <c r="B8245" t="s">
        <v>56</v>
      </c>
      <c r="C8245" t="s">
        <v>80</v>
      </c>
      <c r="D8245" t="s">
        <v>12</v>
      </c>
      <c r="E8245" t="s">
        <v>1</v>
      </c>
      <c r="F8245" s="19">
        <v>0.375</v>
      </c>
      <c r="G8245" s="25">
        <v>9</v>
      </c>
      <c r="H8245" s="19" t="str">
        <f t="shared" si="146"/>
        <v>Godwin Bridge Away from Va Beach Non-Summer Monday 9</v>
      </c>
      <c r="I8245" s="14">
        <f>+Godwin!C41</f>
        <v>491.33488464218982</v>
      </c>
    </row>
    <row r="8246" spans="1:9" x14ac:dyDescent="0.25">
      <c r="A8246" t="s">
        <v>55</v>
      </c>
      <c r="B8246" t="s">
        <v>56</v>
      </c>
      <c r="C8246" t="s">
        <v>80</v>
      </c>
      <c r="D8246" t="s">
        <v>12</v>
      </c>
      <c r="E8246" t="s">
        <v>1</v>
      </c>
      <c r="F8246" s="19">
        <v>0.41666666666666702</v>
      </c>
      <c r="G8246" s="25">
        <v>10</v>
      </c>
      <c r="H8246" s="19" t="str">
        <f t="shared" si="146"/>
        <v>Godwin Bridge Away from Va Beach Non-Summer Monday 10</v>
      </c>
      <c r="I8246" s="11">
        <f>+Godwin!C42</f>
        <v>464.05483938661877</v>
      </c>
    </row>
    <row r="8247" spans="1:9" x14ac:dyDescent="0.25">
      <c r="A8247" t="s">
        <v>55</v>
      </c>
      <c r="B8247" t="s">
        <v>56</v>
      </c>
      <c r="C8247" t="s">
        <v>80</v>
      </c>
      <c r="D8247" t="s">
        <v>12</v>
      </c>
      <c r="E8247" t="s">
        <v>1</v>
      </c>
      <c r="F8247" s="19">
        <v>0.45833333333333298</v>
      </c>
      <c r="G8247" s="25">
        <v>11</v>
      </c>
      <c r="H8247" s="19" t="str">
        <f t="shared" si="146"/>
        <v>Godwin Bridge Away from Va Beach Non-Summer Monday 11</v>
      </c>
      <c r="I8247" s="14">
        <f>+Godwin!C43</f>
        <v>507.19549665534947</v>
      </c>
    </row>
    <row r="8248" spans="1:9" x14ac:dyDescent="0.25">
      <c r="A8248" t="s">
        <v>55</v>
      </c>
      <c r="B8248" t="s">
        <v>56</v>
      </c>
      <c r="C8248" t="s">
        <v>80</v>
      </c>
      <c r="D8248" t="s">
        <v>12</v>
      </c>
      <c r="E8248" t="s">
        <v>1</v>
      </c>
      <c r="F8248" s="19">
        <v>0.5</v>
      </c>
      <c r="G8248" s="25">
        <v>12</v>
      </c>
      <c r="H8248" s="19" t="str">
        <f t="shared" si="146"/>
        <v>Godwin Bridge Away from Va Beach Non-Summer Monday 12</v>
      </c>
      <c r="I8248" s="11">
        <f>+Godwin!C44</f>
        <v>615.64693121593484</v>
      </c>
    </row>
    <row r="8249" spans="1:9" x14ac:dyDescent="0.25">
      <c r="A8249" t="s">
        <v>55</v>
      </c>
      <c r="B8249" t="s">
        <v>56</v>
      </c>
      <c r="C8249" t="s">
        <v>80</v>
      </c>
      <c r="D8249" t="s">
        <v>12</v>
      </c>
      <c r="E8249" t="s">
        <v>1</v>
      </c>
      <c r="F8249" s="19">
        <v>0.54166666666666696</v>
      </c>
      <c r="G8249" s="25">
        <v>13</v>
      </c>
      <c r="H8249" s="19" t="str">
        <f t="shared" si="146"/>
        <v>Godwin Bridge Away from Va Beach Non-Summer Monday 13</v>
      </c>
      <c r="I8249" s="14">
        <f>+Godwin!C45</f>
        <v>536.45333061587917</v>
      </c>
    </row>
    <row r="8250" spans="1:9" x14ac:dyDescent="0.25">
      <c r="A8250" t="s">
        <v>55</v>
      </c>
      <c r="B8250" t="s">
        <v>56</v>
      </c>
      <c r="C8250" t="s">
        <v>80</v>
      </c>
      <c r="D8250" t="s">
        <v>12</v>
      </c>
      <c r="E8250" t="s">
        <v>1</v>
      </c>
      <c r="F8250" s="19">
        <v>0.58333333333333304</v>
      </c>
      <c r="G8250" s="25">
        <v>14</v>
      </c>
      <c r="H8250" s="19" t="str">
        <f t="shared" si="146"/>
        <v>Godwin Bridge Away from Va Beach Non-Summer Monday 14</v>
      </c>
      <c r="I8250" s="11">
        <f>+Godwin!C46</f>
        <v>632.11145441907502</v>
      </c>
    </row>
    <row r="8251" spans="1:9" x14ac:dyDescent="0.25">
      <c r="A8251" t="s">
        <v>55</v>
      </c>
      <c r="B8251" t="s">
        <v>56</v>
      </c>
      <c r="C8251" t="s">
        <v>80</v>
      </c>
      <c r="D8251" t="s">
        <v>12</v>
      </c>
      <c r="E8251" t="s">
        <v>1</v>
      </c>
      <c r="F8251" s="19">
        <v>0.625</v>
      </c>
      <c r="G8251" s="25">
        <v>15</v>
      </c>
      <c r="H8251" s="19" t="str">
        <f t="shared" si="146"/>
        <v>Godwin Bridge Away from Va Beach Non-Summer Monday 15</v>
      </c>
      <c r="I8251" s="14">
        <f>+Godwin!C47</f>
        <v>809.16713175035466</v>
      </c>
    </row>
    <row r="8252" spans="1:9" x14ac:dyDescent="0.25">
      <c r="A8252" t="s">
        <v>55</v>
      </c>
      <c r="B8252" t="s">
        <v>56</v>
      </c>
      <c r="C8252" t="s">
        <v>80</v>
      </c>
      <c r="D8252" t="s">
        <v>12</v>
      </c>
      <c r="E8252" t="s">
        <v>1</v>
      </c>
      <c r="F8252" s="19">
        <v>0.66666666666666696</v>
      </c>
      <c r="G8252" s="25">
        <v>16</v>
      </c>
      <c r="H8252" s="19" t="str">
        <f t="shared" si="146"/>
        <v>Godwin Bridge Away from Va Beach Non-Summer Monday 16</v>
      </c>
      <c r="I8252" s="11">
        <f>+Godwin!C48</f>
        <v>957.83223008474545</v>
      </c>
    </row>
    <row r="8253" spans="1:9" x14ac:dyDescent="0.25">
      <c r="A8253" t="s">
        <v>55</v>
      </c>
      <c r="B8253" t="s">
        <v>56</v>
      </c>
      <c r="C8253" t="s">
        <v>80</v>
      </c>
      <c r="D8253" t="s">
        <v>12</v>
      </c>
      <c r="E8253" t="s">
        <v>1</v>
      </c>
      <c r="F8253" s="19">
        <v>0.70833333333333304</v>
      </c>
      <c r="G8253" s="25">
        <v>17</v>
      </c>
      <c r="H8253" s="19" t="str">
        <f t="shared" si="146"/>
        <v>Godwin Bridge Away from Va Beach Non-Summer Monday 17</v>
      </c>
      <c r="I8253" s="14">
        <f>+Godwin!C49</f>
        <v>1031.9111813159916</v>
      </c>
    </row>
    <row r="8254" spans="1:9" x14ac:dyDescent="0.25">
      <c r="A8254" t="s">
        <v>55</v>
      </c>
      <c r="B8254" t="s">
        <v>56</v>
      </c>
      <c r="C8254" t="s">
        <v>80</v>
      </c>
      <c r="D8254" t="s">
        <v>12</v>
      </c>
      <c r="E8254" t="s">
        <v>1</v>
      </c>
      <c r="F8254" s="19">
        <v>0.75</v>
      </c>
      <c r="G8254" s="25">
        <v>18</v>
      </c>
      <c r="H8254" s="19" t="str">
        <f t="shared" si="146"/>
        <v>Godwin Bridge Away from Va Beach Non-Summer Monday 18</v>
      </c>
      <c r="I8254" s="11">
        <f>+Godwin!C50</f>
        <v>688.15298708880584</v>
      </c>
    </row>
    <row r="8255" spans="1:9" x14ac:dyDescent="0.25">
      <c r="A8255" t="s">
        <v>55</v>
      </c>
      <c r="B8255" t="s">
        <v>56</v>
      </c>
      <c r="C8255" t="s">
        <v>80</v>
      </c>
      <c r="D8255" t="s">
        <v>12</v>
      </c>
      <c r="E8255" t="s">
        <v>1</v>
      </c>
      <c r="F8255" s="19">
        <v>0.79166666666666696</v>
      </c>
      <c r="G8255" s="25">
        <v>19</v>
      </c>
      <c r="H8255" s="19" t="str">
        <f t="shared" si="146"/>
        <v>Godwin Bridge Away from Va Beach Non-Summer Monday 19</v>
      </c>
      <c r="I8255" s="14">
        <f>+Godwin!C51</f>
        <v>519.93764298852682</v>
      </c>
    </row>
    <row r="8256" spans="1:9" x14ac:dyDescent="0.25">
      <c r="A8256" t="s">
        <v>55</v>
      </c>
      <c r="B8256" t="s">
        <v>56</v>
      </c>
      <c r="C8256" t="s">
        <v>80</v>
      </c>
      <c r="D8256" t="s">
        <v>12</v>
      </c>
      <c r="E8256" t="s">
        <v>1</v>
      </c>
      <c r="F8256" s="19">
        <v>0.83333333333333304</v>
      </c>
      <c r="G8256" s="25">
        <v>20</v>
      </c>
      <c r="H8256" s="19" t="str">
        <f t="shared" si="146"/>
        <v>Godwin Bridge Away from Va Beach Non-Summer Monday 20</v>
      </c>
      <c r="I8256" s="11">
        <f>+Godwin!C52</f>
        <v>405.44871976026963</v>
      </c>
    </row>
    <row r="8257" spans="1:9" x14ac:dyDescent="0.25">
      <c r="A8257" t="s">
        <v>55</v>
      </c>
      <c r="B8257" t="s">
        <v>56</v>
      </c>
      <c r="C8257" t="s">
        <v>80</v>
      </c>
      <c r="D8257" t="s">
        <v>12</v>
      </c>
      <c r="E8257" t="s">
        <v>1</v>
      </c>
      <c r="F8257" s="19">
        <v>0.875</v>
      </c>
      <c r="G8257" s="25">
        <v>21</v>
      </c>
      <c r="H8257" s="19" t="str">
        <f t="shared" si="146"/>
        <v>Godwin Bridge Away from Va Beach Non-Summer Monday 21</v>
      </c>
      <c r="I8257" s="14">
        <f>+Godwin!C53</f>
        <v>302.86171304543518</v>
      </c>
    </row>
    <row r="8258" spans="1:9" x14ac:dyDescent="0.25">
      <c r="A8258" t="s">
        <v>55</v>
      </c>
      <c r="B8258" t="s">
        <v>56</v>
      </c>
      <c r="C8258" t="s">
        <v>80</v>
      </c>
      <c r="D8258" t="s">
        <v>12</v>
      </c>
      <c r="E8258" t="s">
        <v>1</v>
      </c>
      <c r="F8258" s="19">
        <v>0.91666666666666696</v>
      </c>
      <c r="G8258" s="25">
        <v>22</v>
      </c>
      <c r="H8258" s="19" t="str">
        <f t="shared" si="146"/>
        <v>Godwin Bridge Away from Va Beach Non-Summer Monday 22</v>
      </c>
      <c r="I8258" s="11">
        <f>+Godwin!C54</f>
        <v>142.72658961582457</v>
      </c>
    </row>
    <row r="8259" spans="1:9" ht="15.75" thickBot="1" x14ac:dyDescent="0.3">
      <c r="A8259" t="s">
        <v>55</v>
      </c>
      <c r="B8259" t="s">
        <v>56</v>
      </c>
      <c r="C8259" t="s">
        <v>80</v>
      </c>
      <c r="D8259" t="s">
        <v>12</v>
      </c>
      <c r="E8259" t="s">
        <v>1</v>
      </c>
      <c r="F8259" s="19">
        <v>0.95833333333333304</v>
      </c>
      <c r="G8259" s="25">
        <v>23</v>
      </c>
      <c r="H8259" s="19" t="str">
        <f t="shared" si="146"/>
        <v>Godwin Bridge Away from Va Beach Non-Summer Monday 23</v>
      </c>
      <c r="I8259" s="16">
        <f>+Godwin!C55</f>
        <v>89.194580914138655</v>
      </c>
    </row>
    <row r="8260" spans="1:9" x14ac:dyDescent="0.25">
      <c r="A8260" t="s">
        <v>55</v>
      </c>
      <c r="B8260" t="s">
        <v>56</v>
      </c>
      <c r="C8260" t="s">
        <v>80</v>
      </c>
      <c r="D8260" t="s">
        <v>12</v>
      </c>
      <c r="E8260" t="s">
        <v>2</v>
      </c>
      <c r="F8260" s="19">
        <v>0</v>
      </c>
      <c r="G8260" s="25">
        <v>0</v>
      </c>
      <c r="H8260" s="19" t="str">
        <f t="shared" si="146"/>
        <v>Godwin Bridge Away from Va Beach Non-Summer Tuesday 0</v>
      </c>
      <c r="I8260" s="12">
        <f>+Godwin!D32</f>
        <v>23.468536368989167</v>
      </c>
    </row>
    <row r="8261" spans="1:9" x14ac:dyDescent="0.25">
      <c r="A8261" t="s">
        <v>55</v>
      </c>
      <c r="B8261" t="s">
        <v>56</v>
      </c>
      <c r="C8261" t="s">
        <v>80</v>
      </c>
      <c r="D8261" t="s">
        <v>12</v>
      </c>
      <c r="E8261" t="s">
        <v>2</v>
      </c>
      <c r="F8261" s="19">
        <v>4.1666666666666664E-2</v>
      </c>
      <c r="G8261" s="25">
        <v>1</v>
      </c>
      <c r="H8261" s="19" t="str">
        <f t="shared" ref="H8261:H8324" si="147">+CONCATENATE(A8261," ",C8261," ",D8261," ",E8261," ",G8261)</f>
        <v>Godwin Bridge Away from Va Beach Non-Summer Tuesday 1</v>
      </c>
      <c r="I8261" s="14">
        <f>+Godwin!D33</f>
        <v>29.062732877665013</v>
      </c>
    </row>
    <row r="8262" spans="1:9" x14ac:dyDescent="0.25">
      <c r="A8262" t="s">
        <v>55</v>
      </c>
      <c r="B8262" t="s">
        <v>56</v>
      </c>
      <c r="C8262" t="s">
        <v>80</v>
      </c>
      <c r="D8262" t="s">
        <v>12</v>
      </c>
      <c r="E8262" t="s">
        <v>2</v>
      </c>
      <c r="F8262" s="19">
        <v>8.3333333333333329E-2</v>
      </c>
      <c r="G8262" s="25">
        <v>2</v>
      </c>
      <c r="H8262" s="19" t="str">
        <f t="shared" si="147"/>
        <v>Godwin Bridge Away from Va Beach Non-Summer Tuesday 2</v>
      </c>
      <c r="I8262" s="12">
        <f>+Godwin!D34</f>
        <v>16.109691231218918</v>
      </c>
    </row>
    <row r="8263" spans="1:9" x14ac:dyDescent="0.25">
      <c r="A8263" t="s">
        <v>55</v>
      </c>
      <c r="B8263" t="s">
        <v>56</v>
      </c>
      <c r="C8263" t="s">
        <v>80</v>
      </c>
      <c r="D8263" t="s">
        <v>12</v>
      </c>
      <c r="E8263" t="s">
        <v>2</v>
      </c>
      <c r="F8263" s="19">
        <v>0.125</v>
      </c>
      <c r="G8263" s="25">
        <v>3</v>
      </c>
      <c r="H8263" s="19" t="str">
        <f t="shared" si="147"/>
        <v>Godwin Bridge Away from Va Beach Non-Summer Tuesday 3</v>
      </c>
      <c r="I8263" s="14">
        <f>+Godwin!D35</f>
        <v>24.158561062846804</v>
      </c>
    </row>
    <row r="8264" spans="1:9" x14ac:dyDescent="0.25">
      <c r="A8264" t="s">
        <v>55</v>
      </c>
      <c r="B8264" t="s">
        <v>56</v>
      </c>
      <c r="C8264" t="s">
        <v>80</v>
      </c>
      <c r="D8264" t="s">
        <v>12</v>
      </c>
      <c r="E8264" t="s">
        <v>2</v>
      </c>
      <c r="F8264" s="19">
        <v>0.16666666666666699</v>
      </c>
      <c r="G8264" s="25">
        <v>4</v>
      </c>
      <c r="H8264" s="19" t="str">
        <f t="shared" si="147"/>
        <v>Godwin Bridge Away from Va Beach Non-Summer Tuesday 4</v>
      </c>
      <c r="I8264" s="12">
        <f>+Godwin!D36</f>
        <v>79.144481084189792</v>
      </c>
    </row>
    <row r="8265" spans="1:9" x14ac:dyDescent="0.25">
      <c r="A8265" t="s">
        <v>55</v>
      </c>
      <c r="B8265" t="s">
        <v>56</v>
      </c>
      <c r="C8265" t="s">
        <v>80</v>
      </c>
      <c r="D8265" t="s">
        <v>12</v>
      </c>
      <c r="E8265" t="s">
        <v>2</v>
      </c>
      <c r="F8265" s="19">
        <v>0.20833333333333301</v>
      </c>
      <c r="G8265" s="25">
        <v>5</v>
      </c>
      <c r="H8265" s="19" t="str">
        <f t="shared" si="147"/>
        <v>Godwin Bridge Away from Va Beach Non-Summer Tuesday 5</v>
      </c>
      <c r="I8265" s="14">
        <f>+Godwin!D37</f>
        <v>202.89566543552783</v>
      </c>
    </row>
    <row r="8266" spans="1:9" x14ac:dyDescent="0.25">
      <c r="A8266" t="s">
        <v>55</v>
      </c>
      <c r="B8266" t="s">
        <v>56</v>
      </c>
      <c r="C8266" t="s">
        <v>80</v>
      </c>
      <c r="D8266" t="s">
        <v>12</v>
      </c>
      <c r="E8266" t="s">
        <v>2</v>
      </c>
      <c r="F8266" s="19">
        <v>0.25</v>
      </c>
      <c r="G8266" s="25">
        <v>6</v>
      </c>
      <c r="H8266" s="19" t="str">
        <f t="shared" si="147"/>
        <v>Godwin Bridge Away from Va Beach Non-Summer Tuesday 6</v>
      </c>
      <c r="I8266" s="12">
        <f>+Godwin!D38</f>
        <v>342.80890602856169</v>
      </c>
    </row>
    <row r="8267" spans="1:9" x14ac:dyDescent="0.25">
      <c r="A8267" t="s">
        <v>55</v>
      </c>
      <c r="B8267" t="s">
        <v>56</v>
      </c>
      <c r="C8267" t="s">
        <v>80</v>
      </c>
      <c r="D8267" t="s">
        <v>12</v>
      </c>
      <c r="E8267" t="s">
        <v>2</v>
      </c>
      <c r="F8267" s="19">
        <v>0.29166666666666702</v>
      </c>
      <c r="G8267" s="25">
        <v>7</v>
      </c>
      <c r="H8267" s="19" t="str">
        <f t="shared" si="147"/>
        <v>Godwin Bridge Away from Va Beach Non-Summer Tuesday 7</v>
      </c>
      <c r="I8267" s="14">
        <f>+Godwin!D39</f>
        <v>457.32479548892553</v>
      </c>
    </row>
    <row r="8268" spans="1:9" x14ac:dyDescent="0.25">
      <c r="A8268" t="s">
        <v>55</v>
      </c>
      <c r="B8268" t="s">
        <v>56</v>
      </c>
      <c r="C8268" t="s">
        <v>80</v>
      </c>
      <c r="D8268" t="s">
        <v>12</v>
      </c>
      <c r="E8268" t="s">
        <v>2</v>
      </c>
      <c r="F8268" s="19">
        <v>0.33333333333333298</v>
      </c>
      <c r="G8268" s="25">
        <v>8</v>
      </c>
      <c r="H8268" s="19" t="str">
        <f t="shared" si="147"/>
        <v>Godwin Bridge Away from Va Beach Non-Summer Tuesday 8</v>
      </c>
      <c r="I8268" s="12">
        <f>+Godwin!D40</f>
        <v>518.92102130921432</v>
      </c>
    </row>
    <row r="8269" spans="1:9" x14ac:dyDescent="0.25">
      <c r="A8269" t="s">
        <v>55</v>
      </c>
      <c r="B8269" t="s">
        <v>56</v>
      </c>
      <c r="C8269" t="s">
        <v>80</v>
      </c>
      <c r="D8269" t="s">
        <v>12</v>
      </c>
      <c r="E8269" t="s">
        <v>2</v>
      </c>
      <c r="F8269" s="19">
        <v>0.375</v>
      </c>
      <c r="G8269" s="25">
        <v>9</v>
      </c>
      <c r="H8269" s="19" t="str">
        <f t="shared" si="147"/>
        <v>Godwin Bridge Away from Va Beach Non-Summer Tuesday 9</v>
      </c>
      <c r="I8269" s="14">
        <f>+Godwin!D41</f>
        <v>518.25169449733164</v>
      </c>
    </row>
    <row r="8270" spans="1:9" x14ac:dyDescent="0.25">
      <c r="A8270" t="s">
        <v>55</v>
      </c>
      <c r="B8270" t="s">
        <v>56</v>
      </c>
      <c r="C8270" t="s">
        <v>80</v>
      </c>
      <c r="D8270" t="s">
        <v>12</v>
      </c>
      <c r="E8270" t="s">
        <v>2</v>
      </c>
      <c r="F8270" s="19">
        <v>0.41666666666666702</v>
      </c>
      <c r="G8270" s="25">
        <v>10</v>
      </c>
      <c r="H8270" s="19" t="str">
        <f t="shared" si="147"/>
        <v>Godwin Bridge Away from Va Beach Non-Summer Tuesday 10</v>
      </c>
      <c r="I8270" s="12">
        <f>+Godwin!D42</f>
        <v>442.92174388669849</v>
      </c>
    </row>
    <row r="8271" spans="1:9" x14ac:dyDescent="0.25">
      <c r="A8271" t="s">
        <v>55</v>
      </c>
      <c r="B8271" t="s">
        <v>56</v>
      </c>
      <c r="C8271" t="s">
        <v>80</v>
      </c>
      <c r="D8271" t="s">
        <v>12</v>
      </c>
      <c r="E8271" t="s">
        <v>2</v>
      </c>
      <c r="F8271" s="19">
        <v>0.45833333333333298</v>
      </c>
      <c r="G8271" s="25">
        <v>11</v>
      </c>
      <c r="H8271" s="19" t="str">
        <f t="shared" si="147"/>
        <v>Godwin Bridge Away from Va Beach Non-Summer Tuesday 11</v>
      </c>
      <c r="I8271" s="14">
        <f>+Godwin!D43</f>
        <v>479.10164085316325</v>
      </c>
    </row>
    <row r="8272" spans="1:9" x14ac:dyDescent="0.25">
      <c r="A8272" t="s">
        <v>55</v>
      </c>
      <c r="B8272" t="s">
        <v>56</v>
      </c>
      <c r="C8272" t="s">
        <v>80</v>
      </c>
      <c r="D8272" t="s">
        <v>12</v>
      </c>
      <c r="E8272" t="s">
        <v>2</v>
      </c>
      <c r="F8272" s="19">
        <v>0.5</v>
      </c>
      <c r="G8272" s="25">
        <v>12</v>
      </c>
      <c r="H8272" s="19" t="str">
        <f t="shared" si="147"/>
        <v>Godwin Bridge Away from Va Beach Non-Summer Tuesday 12</v>
      </c>
      <c r="I8272" s="12">
        <f>+Godwin!D44</f>
        <v>654.57572184105061</v>
      </c>
    </row>
    <row r="8273" spans="1:9" x14ac:dyDescent="0.25">
      <c r="A8273" t="s">
        <v>55</v>
      </c>
      <c r="B8273" t="s">
        <v>56</v>
      </c>
      <c r="C8273" t="s">
        <v>80</v>
      </c>
      <c r="D8273" t="s">
        <v>12</v>
      </c>
      <c r="E8273" t="s">
        <v>2</v>
      </c>
      <c r="F8273" s="19">
        <v>0.54166666666666696</v>
      </c>
      <c r="G8273" s="25">
        <v>13</v>
      </c>
      <c r="H8273" s="19" t="str">
        <f t="shared" si="147"/>
        <v>Godwin Bridge Away from Va Beach Non-Summer Tuesday 13</v>
      </c>
      <c r="I8273" s="14">
        <f>+Godwin!D45</f>
        <v>532.64354311579552</v>
      </c>
    </row>
    <row r="8274" spans="1:9" x14ac:dyDescent="0.25">
      <c r="A8274" t="s">
        <v>55</v>
      </c>
      <c r="B8274" t="s">
        <v>56</v>
      </c>
      <c r="C8274" t="s">
        <v>80</v>
      </c>
      <c r="D8274" t="s">
        <v>12</v>
      </c>
      <c r="E8274" t="s">
        <v>2</v>
      </c>
      <c r="F8274" s="19">
        <v>0.58333333333333304</v>
      </c>
      <c r="G8274" s="25">
        <v>14</v>
      </c>
      <c r="H8274" s="19" t="str">
        <f t="shared" si="147"/>
        <v>Godwin Bridge Away from Va Beach Non-Summer Tuesday 14</v>
      </c>
      <c r="I8274" s="12">
        <f>+Godwin!D46</f>
        <v>621.6915953906456</v>
      </c>
    </row>
    <row r="8275" spans="1:9" x14ac:dyDescent="0.25">
      <c r="A8275" t="s">
        <v>55</v>
      </c>
      <c r="B8275" t="s">
        <v>56</v>
      </c>
      <c r="C8275" t="s">
        <v>80</v>
      </c>
      <c r="D8275" t="s">
        <v>12</v>
      </c>
      <c r="E8275" t="s">
        <v>2</v>
      </c>
      <c r="F8275" s="19">
        <v>0.625</v>
      </c>
      <c r="G8275" s="25">
        <v>15</v>
      </c>
      <c r="H8275" s="19" t="str">
        <f t="shared" si="147"/>
        <v>Godwin Bridge Away from Va Beach Non-Summer Tuesday 15</v>
      </c>
      <c r="I8275" s="14">
        <f>+Godwin!D47</f>
        <v>843.87257555770714</v>
      </c>
    </row>
    <row r="8276" spans="1:9" x14ac:dyDescent="0.25">
      <c r="A8276" t="s">
        <v>55</v>
      </c>
      <c r="B8276" t="s">
        <v>56</v>
      </c>
      <c r="C8276" t="s">
        <v>80</v>
      </c>
      <c r="D8276" t="s">
        <v>12</v>
      </c>
      <c r="E8276" t="s">
        <v>2</v>
      </c>
      <c r="F8276" s="19">
        <v>0.66666666666666696</v>
      </c>
      <c r="G8276" s="25">
        <v>16</v>
      </c>
      <c r="H8276" s="19" t="str">
        <f t="shared" si="147"/>
        <v>Godwin Bridge Away from Va Beach Non-Summer Tuesday 16</v>
      </c>
      <c r="I8276" s="12">
        <f>+Godwin!D48</f>
        <v>922.71598431908797</v>
      </c>
    </row>
    <row r="8277" spans="1:9" x14ac:dyDescent="0.25">
      <c r="A8277" t="s">
        <v>55</v>
      </c>
      <c r="B8277" t="s">
        <v>56</v>
      </c>
      <c r="C8277" t="s">
        <v>80</v>
      </c>
      <c r="D8277" t="s">
        <v>12</v>
      </c>
      <c r="E8277" t="s">
        <v>2</v>
      </c>
      <c r="F8277" s="19">
        <v>0.70833333333333304</v>
      </c>
      <c r="G8277" s="25">
        <v>17</v>
      </c>
      <c r="H8277" s="19" t="str">
        <f t="shared" si="147"/>
        <v>Godwin Bridge Away from Va Beach Non-Summer Tuesday 17</v>
      </c>
      <c r="I8277" s="14">
        <f>+Godwin!D49</f>
        <v>1078.7783301862933</v>
      </c>
    </row>
    <row r="8278" spans="1:9" x14ac:dyDescent="0.25">
      <c r="A8278" t="s">
        <v>55</v>
      </c>
      <c r="B8278" t="s">
        <v>56</v>
      </c>
      <c r="C8278" t="s">
        <v>80</v>
      </c>
      <c r="D8278" t="s">
        <v>12</v>
      </c>
      <c r="E8278" t="s">
        <v>2</v>
      </c>
      <c r="F8278" s="19">
        <v>0.75</v>
      </c>
      <c r="G8278" s="25">
        <v>18</v>
      </c>
      <c r="H8278" s="19" t="str">
        <f t="shared" si="147"/>
        <v>Godwin Bridge Away from Va Beach Non-Summer Tuesday 18</v>
      </c>
      <c r="I8278" s="12">
        <f>+Godwin!D50</f>
        <v>654.1158741453155</v>
      </c>
    </row>
    <row r="8279" spans="1:9" x14ac:dyDescent="0.25">
      <c r="A8279" t="s">
        <v>55</v>
      </c>
      <c r="B8279" t="s">
        <v>56</v>
      </c>
      <c r="C8279" t="s">
        <v>80</v>
      </c>
      <c r="D8279" t="s">
        <v>12</v>
      </c>
      <c r="E8279" t="s">
        <v>2</v>
      </c>
      <c r="F8279" s="19">
        <v>0.79166666666666696</v>
      </c>
      <c r="G8279" s="25">
        <v>19</v>
      </c>
      <c r="H8279" s="19" t="str">
        <f t="shared" si="147"/>
        <v>Godwin Bridge Away from Va Beach Non-Summer Tuesday 19</v>
      </c>
      <c r="I8279" s="14">
        <f>+Godwin!D51</f>
        <v>554.60611390459758</v>
      </c>
    </row>
    <row r="8280" spans="1:9" x14ac:dyDescent="0.25">
      <c r="A8280" t="s">
        <v>55</v>
      </c>
      <c r="B8280" t="s">
        <v>56</v>
      </c>
      <c r="C8280" t="s">
        <v>80</v>
      </c>
      <c r="D8280" t="s">
        <v>12</v>
      </c>
      <c r="E8280" t="s">
        <v>2</v>
      </c>
      <c r="F8280" s="19">
        <v>0.83333333333333304</v>
      </c>
      <c r="G8280" s="25">
        <v>20</v>
      </c>
      <c r="H8280" s="19" t="str">
        <f t="shared" si="147"/>
        <v>Godwin Bridge Away from Va Beach Non-Summer Tuesday 20</v>
      </c>
      <c r="I8280" s="12">
        <f>+Godwin!D52</f>
        <v>407.48042492447922</v>
      </c>
    </row>
    <row r="8281" spans="1:9" x14ac:dyDescent="0.25">
      <c r="A8281" t="s">
        <v>55</v>
      </c>
      <c r="B8281" t="s">
        <v>56</v>
      </c>
      <c r="C8281" t="s">
        <v>80</v>
      </c>
      <c r="D8281" t="s">
        <v>12</v>
      </c>
      <c r="E8281" t="s">
        <v>2</v>
      </c>
      <c r="F8281" s="19">
        <v>0.875</v>
      </c>
      <c r="G8281" s="25">
        <v>21</v>
      </c>
      <c r="H8281" s="19" t="str">
        <f t="shared" si="147"/>
        <v>Godwin Bridge Away from Va Beach Non-Summer Tuesday 21</v>
      </c>
      <c r="I8281" s="14">
        <f>+Godwin!D53</f>
        <v>299.50873583571303</v>
      </c>
    </row>
    <row r="8282" spans="1:9" x14ac:dyDescent="0.25">
      <c r="A8282" t="s">
        <v>55</v>
      </c>
      <c r="B8282" t="s">
        <v>56</v>
      </c>
      <c r="C8282" t="s">
        <v>80</v>
      </c>
      <c r="D8282" t="s">
        <v>12</v>
      </c>
      <c r="E8282" t="s">
        <v>2</v>
      </c>
      <c r="F8282" s="19">
        <v>0.91666666666666696</v>
      </c>
      <c r="G8282" s="25">
        <v>22</v>
      </c>
      <c r="H8282" s="19" t="str">
        <f t="shared" si="147"/>
        <v>Godwin Bridge Away from Va Beach Non-Summer Tuesday 22</v>
      </c>
      <c r="I8282" s="12">
        <f>+Godwin!D54</f>
        <v>135.38498427307616</v>
      </c>
    </row>
    <row r="8283" spans="1:9" ht="15.75" thickBot="1" x14ac:dyDescent="0.3">
      <c r="A8283" t="s">
        <v>55</v>
      </c>
      <c r="B8283" t="s">
        <v>56</v>
      </c>
      <c r="C8283" t="s">
        <v>80</v>
      </c>
      <c r="D8283" t="s">
        <v>12</v>
      </c>
      <c r="E8283" t="s">
        <v>2</v>
      </c>
      <c r="F8283" s="19">
        <v>0.95833333333333304</v>
      </c>
      <c r="G8283" s="25">
        <v>23</v>
      </c>
      <c r="H8283" s="19" t="str">
        <f t="shared" si="147"/>
        <v>Godwin Bridge Away from Va Beach Non-Summer Tuesday 23</v>
      </c>
      <c r="I8283" s="16">
        <f>+Godwin!D55</f>
        <v>78.409271777339228</v>
      </c>
    </row>
    <row r="8284" spans="1:9" x14ac:dyDescent="0.25">
      <c r="A8284" t="s">
        <v>55</v>
      </c>
      <c r="B8284" t="s">
        <v>56</v>
      </c>
      <c r="C8284" t="s">
        <v>80</v>
      </c>
      <c r="D8284" t="s">
        <v>12</v>
      </c>
      <c r="E8284" t="s">
        <v>3</v>
      </c>
      <c r="F8284" s="19">
        <v>0</v>
      </c>
      <c r="G8284" s="25">
        <v>0</v>
      </c>
      <c r="H8284" s="19" t="str">
        <f t="shared" si="147"/>
        <v>Godwin Bridge Away from Va Beach Non-Summer Wednesday 0</v>
      </c>
      <c r="I8284" s="11">
        <f>+Godwin!E32</f>
        <v>35.226835199999996</v>
      </c>
    </row>
    <row r="8285" spans="1:9" x14ac:dyDescent="0.25">
      <c r="A8285" t="s">
        <v>55</v>
      </c>
      <c r="B8285" t="s">
        <v>56</v>
      </c>
      <c r="C8285" t="s">
        <v>80</v>
      </c>
      <c r="D8285" t="s">
        <v>12</v>
      </c>
      <c r="E8285" t="s">
        <v>3</v>
      </c>
      <c r="F8285" s="19">
        <v>4.1666666666666664E-2</v>
      </c>
      <c r="G8285" s="25">
        <v>1</v>
      </c>
      <c r="H8285" s="19" t="str">
        <f t="shared" si="147"/>
        <v>Godwin Bridge Away from Va Beach Non-Summer Wednesday 1</v>
      </c>
      <c r="I8285" s="14">
        <f>+Godwin!E33</f>
        <v>41.097974399999998</v>
      </c>
    </row>
    <row r="8286" spans="1:9" x14ac:dyDescent="0.25">
      <c r="A8286" t="s">
        <v>55</v>
      </c>
      <c r="B8286" t="s">
        <v>56</v>
      </c>
      <c r="C8286" t="s">
        <v>80</v>
      </c>
      <c r="D8286" t="s">
        <v>12</v>
      </c>
      <c r="E8286" t="s">
        <v>3</v>
      </c>
      <c r="F8286" s="19">
        <v>8.3333333333333329E-2</v>
      </c>
      <c r="G8286" s="25">
        <v>2</v>
      </c>
      <c r="H8286" s="19" t="str">
        <f t="shared" si="147"/>
        <v>Godwin Bridge Away from Va Beach Non-Summer Wednesday 2</v>
      </c>
      <c r="I8286" s="11">
        <f>+Godwin!E34</f>
        <v>21.527510400000001</v>
      </c>
    </row>
    <row r="8287" spans="1:9" x14ac:dyDescent="0.25">
      <c r="A8287" t="s">
        <v>55</v>
      </c>
      <c r="B8287" t="s">
        <v>56</v>
      </c>
      <c r="C8287" t="s">
        <v>80</v>
      </c>
      <c r="D8287" t="s">
        <v>12</v>
      </c>
      <c r="E8287" t="s">
        <v>3</v>
      </c>
      <c r="F8287" s="19">
        <v>0.125</v>
      </c>
      <c r="G8287" s="25">
        <v>3</v>
      </c>
      <c r="H8287" s="19" t="str">
        <f t="shared" si="147"/>
        <v>Godwin Bridge Away from Va Beach Non-Summer Wednesday 3</v>
      </c>
      <c r="I8287" s="14">
        <f>+Godwin!E35</f>
        <v>29.355696000000002</v>
      </c>
    </row>
    <row r="8288" spans="1:9" x14ac:dyDescent="0.25">
      <c r="A8288" t="s">
        <v>55</v>
      </c>
      <c r="B8288" t="s">
        <v>56</v>
      </c>
      <c r="C8288" t="s">
        <v>80</v>
      </c>
      <c r="D8288" t="s">
        <v>12</v>
      </c>
      <c r="E8288" t="s">
        <v>3</v>
      </c>
      <c r="F8288" s="19">
        <v>0.16666666666666699</v>
      </c>
      <c r="G8288" s="25">
        <v>4</v>
      </c>
      <c r="H8288" s="19" t="str">
        <f t="shared" si="147"/>
        <v>Godwin Bridge Away from Va Beach Non-Summer Wednesday 4</v>
      </c>
      <c r="I8288" s="11">
        <f>+Godwin!E36</f>
        <v>84.152995200000007</v>
      </c>
    </row>
    <row r="8289" spans="1:9" x14ac:dyDescent="0.25">
      <c r="A8289" t="s">
        <v>55</v>
      </c>
      <c r="B8289" t="s">
        <v>56</v>
      </c>
      <c r="C8289" t="s">
        <v>80</v>
      </c>
      <c r="D8289" t="s">
        <v>12</v>
      </c>
      <c r="E8289" t="s">
        <v>3</v>
      </c>
      <c r="F8289" s="19">
        <v>0.20833333333333301</v>
      </c>
      <c r="G8289" s="25">
        <v>5</v>
      </c>
      <c r="H8289" s="19" t="str">
        <f t="shared" si="147"/>
        <v>Godwin Bridge Away from Va Beach Non-Summer Wednesday 5</v>
      </c>
      <c r="I8289" s="14">
        <f>+Godwin!E37</f>
        <v>202.06504080000002</v>
      </c>
    </row>
    <row r="8290" spans="1:9" x14ac:dyDescent="0.25">
      <c r="A8290" t="s">
        <v>55</v>
      </c>
      <c r="B8290" t="s">
        <v>56</v>
      </c>
      <c r="C8290" t="s">
        <v>80</v>
      </c>
      <c r="D8290" t="s">
        <v>12</v>
      </c>
      <c r="E8290" t="s">
        <v>3</v>
      </c>
      <c r="F8290" s="19">
        <v>0.25</v>
      </c>
      <c r="G8290" s="25">
        <v>6</v>
      </c>
      <c r="H8290" s="19" t="str">
        <f t="shared" si="147"/>
        <v>Godwin Bridge Away from Va Beach Non-Summer Wednesday 6</v>
      </c>
      <c r="I8290" s="11">
        <f>+Godwin!E38</f>
        <v>368.41398480000004</v>
      </c>
    </row>
    <row r="8291" spans="1:9" x14ac:dyDescent="0.25">
      <c r="A8291" t="s">
        <v>55</v>
      </c>
      <c r="B8291" t="s">
        <v>56</v>
      </c>
      <c r="C8291" t="s">
        <v>80</v>
      </c>
      <c r="D8291" t="s">
        <v>12</v>
      </c>
      <c r="E8291" t="s">
        <v>3</v>
      </c>
      <c r="F8291" s="19">
        <v>0.29166666666666702</v>
      </c>
      <c r="G8291" s="25">
        <v>7</v>
      </c>
      <c r="H8291" s="19" t="str">
        <f t="shared" si="147"/>
        <v>Godwin Bridge Away from Va Beach Non-Summer Wednesday 7</v>
      </c>
      <c r="I8291" s="14">
        <f>+Godwin!E39</f>
        <v>504.91797120000001</v>
      </c>
    </row>
    <row r="8292" spans="1:9" x14ac:dyDescent="0.25">
      <c r="A8292" t="s">
        <v>55</v>
      </c>
      <c r="B8292" t="s">
        <v>56</v>
      </c>
      <c r="C8292" t="s">
        <v>80</v>
      </c>
      <c r="D8292" t="s">
        <v>12</v>
      </c>
      <c r="E8292" t="s">
        <v>3</v>
      </c>
      <c r="F8292" s="19">
        <v>0.33333333333333298</v>
      </c>
      <c r="G8292" s="25">
        <v>8</v>
      </c>
      <c r="H8292" s="19" t="str">
        <f t="shared" si="147"/>
        <v>Godwin Bridge Away from Va Beach Non-Summer Wednesday 8</v>
      </c>
      <c r="I8292" s="11">
        <f>+Godwin!E40</f>
        <v>525.46695840000007</v>
      </c>
    </row>
    <row r="8293" spans="1:9" x14ac:dyDescent="0.25">
      <c r="A8293" t="s">
        <v>55</v>
      </c>
      <c r="B8293" t="s">
        <v>56</v>
      </c>
      <c r="C8293" t="s">
        <v>80</v>
      </c>
      <c r="D8293" t="s">
        <v>12</v>
      </c>
      <c r="E8293" t="s">
        <v>3</v>
      </c>
      <c r="F8293" s="19">
        <v>0.375</v>
      </c>
      <c r="G8293" s="25">
        <v>9</v>
      </c>
      <c r="H8293" s="19" t="str">
        <f t="shared" si="147"/>
        <v>Godwin Bridge Away from Va Beach Non-Summer Wednesday 9</v>
      </c>
      <c r="I8293" s="14">
        <f>+Godwin!E41</f>
        <v>483.87972239999999</v>
      </c>
    </row>
    <row r="8294" spans="1:9" x14ac:dyDescent="0.25">
      <c r="A8294" t="s">
        <v>55</v>
      </c>
      <c r="B8294" t="s">
        <v>56</v>
      </c>
      <c r="C8294" t="s">
        <v>80</v>
      </c>
      <c r="D8294" t="s">
        <v>12</v>
      </c>
      <c r="E8294" t="s">
        <v>3</v>
      </c>
      <c r="F8294" s="19">
        <v>0.41666666666666702</v>
      </c>
      <c r="G8294" s="25">
        <v>10</v>
      </c>
      <c r="H8294" s="19" t="str">
        <f t="shared" si="147"/>
        <v>Godwin Bridge Away from Va Beach Non-Summer Wednesday 10</v>
      </c>
      <c r="I8294" s="11">
        <f>+Godwin!E42</f>
        <v>483.39046080000003</v>
      </c>
    </row>
    <row r="8295" spans="1:9" x14ac:dyDescent="0.25">
      <c r="A8295" t="s">
        <v>55</v>
      </c>
      <c r="B8295" t="s">
        <v>56</v>
      </c>
      <c r="C8295" t="s">
        <v>80</v>
      </c>
      <c r="D8295" t="s">
        <v>12</v>
      </c>
      <c r="E8295" t="s">
        <v>3</v>
      </c>
      <c r="F8295" s="19">
        <v>0.45833333333333298</v>
      </c>
      <c r="G8295" s="25">
        <v>11</v>
      </c>
      <c r="H8295" s="19" t="str">
        <f t="shared" si="147"/>
        <v>Godwin Bridge Away from Va Beach Non-Summer Wednesday 11</v>
      </c>
      <c r="I8295" s="14">
        <f>+Godwin!E43</f>
        <v>537.69849840000006</v>
      </c>
    </row>
    <row r="8296" spans="1:9" x14ac:dyDescent="0.25">
      <c r="A8296" t="s">
        <v>55</v>
      </c>
      <c r="B8296" t="s">
        <v>56</v>
      </c>
      <c r="C8296" t="s">
        <v>80</v>
      </c>
      <c r="D8296" t="s">
        <v>12</v>
      </c>
      <c r="E8296" t="s">
        <v>3</v>
      </c>
      <c r="F8296" s="19">
        <v>0.5</v>
      </c>
      <c r="G8296" s="25">
        <v>12</v>
      </c>
      <c r="H8296" s="19" t="str">
        <f t="shared" si="147"/>
        <v>Godwin Bridge Away from Va Beach Non-Summer Wednesday 12</v>
      </c>
      <c r="I8296" s="11">
        <f>+Godwin!E44</f>
        <v>592.49579760000006</v>
      </c>
    </row>
    <row r="8297" spans="1:9" x14ac:dyDescent="0.25">
      <c r="A8297" t="s">
        <v>55</v>
      </c>
      <c r="B8297" t="s">
        <v>56</v>
      </c>
      <c r="C8297" t="s">
        <v>80</v>
      </c>
      <c r="D8297" t="s">
        <v>12</v>
      </c>
      <c r="E8297" t="s">
        <v>3</v>
      </c>
      <c r="F8297" s="19">
        <v>0.54166666666666696</v>
      </c>
      <c r="G8297" s="25">
        <v>13</v>
      </c>
      <c r="H8297" s="19" t="str">
        <f t="shared" si="147"/>
        <v>Godwin Bridge Away from Va Beach Non-Summer Wednesday 13</v>
      </c>
      <c r="I8297" s="14">
        <f>+Godwin!E45</f>
        <v>514.70320320000008</v>
      </c>
    </row>
    <row r="8298" spans="1:9" x14ac:dyDescent="0.25">
      <c r="A8298" t="s">
        <v>55</v>
      </c>
      <c r="B8298" t="s">
        <v>56</v>
      </c>
      <c r="C8298" t="s">
        <v>80</v>
      </c>
      <c r="D8298" t="s">
        <v>12</v>
      </c>
      <c r="E8298" t="s">
        <v>3</v>
      </c>
      <c r="F8298" s="19">
        <v>0.58333333333333304</v>
      </c>
      <c r="G8298" s="25">
        <v>14</v>
      </c>
      <c r="H8298" s="19" t="str">
        <f t="shared" si="147"/>
        <v>Godwin Bridge Away from Va Beach Non-Summer Wednesday 14</v>
      </c>
      <c r="I8298" s="11">
        <f>+Godwin!E46</f>
        <v>695.24073360000011</v>
      </c>
    </row>
    <row r="8299" spans="1:9" x14ac:dyDescent="0.25">
      <c r="A8299" t="s">
        <v>55</v>
      </c>
      <c r="B8299" t="s">
        <v>56</v>
      </c>
      <c r="C8299" t="s">
        <v>80</v>
      </c>
      <c r="D8299" t="s">
        <v>12</v>
      </c>
      <c r="E8299" t="s">
        <v>3</v>
      </c>
      <c r="F8299" s="19">
        <v>0.625</v>
      </c>
      <c r="G8299" s="25">
        <v>15</v>
      </c>
      <c r="H8299" s="19" t="str">
        <f t="shared" si="147"/>
        <v>Godwin Bridge Away from Va Beach Non-Summer Wednesday 15</v>
      </c>
      <c r="I8299" s="14">
        <f>+Godwin!E47</f>
        <v>839.57290560000001</v>
      </c>
    </row>
    <row r="8300" spans="1:9" x14ac:dyDescent="0.25">
      <c r="A8300" t="s">
        <v>55</v>
      </c>
      <c r="B8300" t="s">
        <v>56</v>
      </c>
      <c r="C8300" t="s">
        <v>80</v>
      </c>
      <c r="D8300" t="s">
        <v>12</v>
      </c>
      <c r="E8300" t="s">
        <v>3</v>
      </c>
      <c r="F8300" s="19">
        <v>0.66666666666666696</v>
      </c>
      <c r="G8300" s="25">
        <v>16</v>
      </c>
      <c r="H8300" s="19" t="str">
        <f t="shared" si="147"/>
        <v>Godwin Bridge Away from Va Beach Non-Summer Wednesday 16</v>
      </c>
      <c r="I8300" s="11">
        <f>+Godwin!E48</f>
        <v>1000.539972</v>
      </c>
    </row>
    <row r="8301" spans="1:9" x14ac:dyDescent="0.25">
      <c r="A8301" t="s">
        <v>55</v>
      </c>
      <c r="B8301" t="s">
        <v>56</v>
      </c>
      <c r="C8301" t="s">
        <v>80</v>
      </c>
      <c r="D8301" t="s">
        <v>12</v>
      </c>
      <c r="E8301" t="s">
        <v>3</v>
      </c>
      <c r="F8301" s="19">
        <v>0.70833333333333304</v>
      </c>
      <c r="G8301" s="25">
        <v>17</v>
      </c>
      <c r="H8301" s="19" t="str">
        <f t="shared" si="147"/>
        <v>Godwin Bridge Away from Va Beach Non-Summer Wednesday 17</v>
      </c>
      <c r="I8301" s="14">
        <f>+Godwin!E49</f>
        <v>1058.7621024</v>
      </c>
    </row>
    <row r="8302" spans="1:9" x14ac:dyDescent="0.25">
      <c r="A8302" t="s">
        <v>55</v>
      </c>
      <c r="B8302" t="s">
        <v>56</v>
      </c>
      <c r="C8302" t="s">
        <v>80</v>
      </c>
      <c r="D8302" t="s">
        <v>12</v>
      </c>
      <c r="E8302" t="s">
        <v>3</v>
      </c>
      <c r="F8302" s="19">
        <v>0.75</v>
      </c>
      <c r="G8302" s="25">
        <v>18</v>
      </c>
      <c r="H8302" s="19" t="str">
        <f t="shared" si="147"/>
        <v>Godwin Bridge Away from Va Beach Non-Summer Wednesday 18</v>
      </c>
      <c r="I8302" s="11">
        <f>+Godwin!E50</f>
        <v>716.76824399999998</v>
      </c>
    </row>
    <row r="8303" spans="1:9" x14ac:dyDescent="0.25">
      <c r="A8303" t="s">
        <v>55</v>
      </c>
      <c r="B8303" t="s">
        <v>56</v>
      </c>
      <c r="C8303" t="s">
        <v>80</v>
      </c>
      <c r="D8303" t="s">
        <v>12</v>
      </c>
      <c r="E8303" t="s">
        <v>3</v>
      </c>
      <c r="F8303" s="19">
        <v>0.79166666666666696</v>
      </c>
      <c r="G8303" s="25">
        <v>19</v>
      </c>
      <c r="H8303" s="19" t="str">
        <f t="shared" si="147"/>
        <v>Godwin Bridge Away from Va Beach Non-Summer Wednesday 19</v>
      </c>
      <c r="I8303" s="14">
        <f>+Godwin!E51</f>
        <v>554.33339279999996</v>
      </c>
    </row>
    <row r="8304" spans="1:9" x14ac:dyDescent="0.25">
      <c r="A8304" t="s">
        <v>55</v>
      </c>
      <c r="B8304" t="s">
        <v>56</v>
      </c>
      <c r="C8304" t="s">
        <v>80</v>
      </c>
      <c r="D8304" t="s">
        <v>12</v>
      </c>
      <c r="E8304" t="s">
        <v>3</v>
      </c>
      <c r="F8304" s="19">
        <v>0.83333333333333304</v>
      </c>
      <c r="G8304" s="25">
        <v>20</v>
      </c>
      <c r="H8304" s="19" t="str">
        <f t="shared" si="147"/>
        <v>Godwin Bridge Away from Va Beach Non-Summer Wednesday 20</v>
      </c>
      <c r="I8304" s="11">
        <f>+Godwin!E52</f>
        <v>443.76027119999998</v>
      </c>
    </row>
    <row r="8305" spans="1:9" x14ac:dyDescent="0.25">
      <c r="A8305" t="s">
        <v>55</v>
      </c>
      <c r="B8305" t="s">
        <v>56</v>
      </c>
      <c r="C8305" t="s">
        <v>80</v>
      </c>
      <c r="D8305" t="s">
        <v>12</v>
      </c>
      <c r="E8305" t="s">
        <v>3</v>
      </c>
      <c r="F8305" s="19">
        <v>0.875</v>
      </c>
      <c r="G8305" s="25">
        <v>21</v>
      </c>
      <c r="H8305" s="19" t="str">
        <f t="shared" si="147"/>
        <v>Godwin Bridge Away from Va Beach Non-Summer Wednesday 21</v>
      </c>
      <c r="I8305" s="14">
        <f>+Godwin!E53</f>
        <v>328.78379519999999</v>
      </c>
    </row>
    <row r="8306" spans="1:9" x14ac:dyDescent="0.25">
      <c r="A8306" t="s">
        <v>55</v>
      </c>
      <c r="B8306" t="s">
        <v>56</v>
      </c>
      <c r="C8306" t="s">
        <v>80</v>
      </c>
      <c r="D8306" t="s">
        <v>12</v>
      </c>
      <c r="E8306" t="s">
        <v>3</v>
      </c>
      <c r="F8306" s="19">
        <v>0.91666666666666696</v>
      </c>
      <c r="G8306" s="25">
        <v>22</v>
      </c>
      <c r="H8306" s="19" t="str">
        <f t="shared" si="147"/>
        <v>Godwin Bridge Away from Va Beach Non-Summer Wednesday 22</v>
      </c>
      <c r="I8306" s="11">
        <f>+Godwin!E54</f>
        <v>149.71404960000001</v>
      </c>
    </row>
    <row r="8307" spans="1:9" ht="15.75" thickBot="1" x14ac:dyDescent="0.3">
      <c r="A8307" t="s">
        <v>55</v>
      </c>
      <c r="B8307" t="s">
        <v>56</v>
      </c>
      <c r="C8307" t="s">
        <v>80</v>
      </c>
      <c r="D8307" t="s">
        <v>12</v>
      </c>
      <c r="E8307" t="s">
        <v>3</v>
      </c>
      <c r="F8307" s="19">
        <v>0.95833333333333304</v>
      </c>
      <c r="G8307" s="25">
        <v>23</v>
      </c>
      <c r="H8307" s="19" t="str">
        <f t="shared" si="147"/>
        <v>Godwin Bridge Away from Va Beach Non-Summer Wednesday 23</v>
      </c>
      <c r="I8307" s="16">
        <f>+Godwin!E55</f>
        <v>91.002657600000006</v>
      </c>
    </row>
    <row r="8308" spans="1:9" x14ac:dyDescent="0.25">
      <c r="A8308" t="s">
        <v>55</v>
      </c>
      <c r="B8308" t="s">
        <v>56</v>
      </c>
      <c r="C8308" t="s">
        <v>80</v>
      </c>
      <c r="D8308" t="s">
        <v>12</v>
      </c>
      <c r="E8308" t="s">
        <v>4</v>
      </c>
      <c r="F8308" s="19">
        <v>0</v>
      </c>
      <c r="G8308" s="25">
        <v>0</v>
      </c>
      <c r="H8308" s="19" t="str">
        <f t="shared" si="147"/>
        <v>Godwin Bridge Away from Va Beach Non-Summer Thursday 0</v>
      </c>
      <c r="I8308" s="11">
        <f>+Godwin!F32</f>
        <v>50.393944800000007</v>
      </c>
    </row>
    <row r="8309" spans="1:9" x14ac:dyDescent="0.25">
      <c r="A8309" t="s">
        <v>55</v>
      </c>
      <c r="B8309" t="s">
        <v>56</v>
      </c>
      <c r="C8309" t="s">
        <v>80</v>
      </c>
      <c r="D8309" t="s">
        <v>12</v>
      </c>
      <c r="E8309" t="s">
        <v>4</v>
      </c>
      <c r="F8309" s="19">
        <v>4.1666666666666664E-2</v>
      </c>
      <c r="G8309" s="25">
        <v>1</v>
      </c>
      <c r="H8309" s="19" t="str">
        <f t="shared" si="147"/>
        <v>Godwin Bridge Away from Va Beach Non-Summer Thursday 1</v>
      </c>
      <c r="I8309" s="14">
        <f>+Godwin!F33</f>
        <v>26.909388000000003</v>
      </c>
    </row>
    <row r="8310" spans="1:9" x14ac:dyDescent="0.25">
      <c r="A8310" t="s">
        <v>55</v>
      </c>
      <c r="B8310" t="s">
        <v>56</v>
      </c>
      <c r="C8310" t="s">
        <v>80</v>
      </c>
      <c r="D8310" t="s">
        <v>12</v>
      </c>
      <c r="E8310" t="s">
        <v>4</v>
      </c>
      <c r="F8310" s="19">
        <v>8.3333333333333329E-2</v>
      </c>
      <c r="G8310" s="25">
        <v>2</v>
      </c>
      <c r="H8310" s="19" t="str">
        <f t="shared" si="147"/>
        <v>Godwin Bridge Away from Va Beach Non-Summer Thursday 2</v>
      </c>
      <c r="I8310" s="11">
        <f>+Godwin!F34</f>
        <v>21.527510400000001</v>
      </c>
    </row>
    <row r="8311" spans="1:9" x14ac:dyDescent="0.25">
      <c r="A8311" t="s">
        <v>55</v>
      </c>
      <c r="B8311" t="s">
        <v>56</v>
      </c>
      <c r="C8311" t="s">
        <v>80</v>
      </c>
      <c r="D8311" t="s">
        <v>12</v>
      </c>
      <c r="E8311" t="s">
        <v>4</v>
      </c>
      <c r="F8311" s="19">
        <v>0.125</v>
      </c>
      <c r="G8311" s="25">
        <v>3</v>
      </c>
      <c r="H8311" s="19" t="str">
        <f t="shared" si="147"/>
        <v>Godwin Bridge Away from Va Beach Non-Summer Thursday 3</v>
      </c>
      <c r="I8311" s="14">
        <f>+Godwin!F35</f>
        <v>26.420126400000001</v>
      </c>
    </row>
    <row r="8312" spans="1:9" x14ac:dyDescent="0.25">
      <c r="A8312" t="s">
        <v>55</v>
      </c>
      <c r="B8312" t="s">
        <v>56</v>
      </c>
      <c r="C8312" t="s">
        <v>80</v>
      </c>
      <c r="D8312" t="s">
        <v>12</v>
      </c>
      <c r="E8312" t="s">
        <v>4</v>
      </c>
      <c r="F8312" s="19">
        <v>0.16666666666666699</v>
      </c>
      <c r="G8312" s="25">
        <v>4</v>
      </c>
      <c r="H8312" s="19" t="str">
        <f t="shared" si="147"/>
        <v>Godwin Bridge Away from Va Beach Non-Summer Thursday 4</v>
      </c>
      <c r="I8312" s="11">
        <f>+Godwin!F36</f>
        <v>70.942931999999999</v>
      </c>
    </row>
    <row r="8313" spans="1:9" x14ac:dyDescent="0.25">
      <c r="A8313" t="s">
        <v>55</v>
      </c>
      <c r="B8313" t="s">
        <v>56</v>
      </c>
      <c r="C8313" t="s">
        <v>80</v>
      </c>
      <c r="D8313" t="s">
        <v>12</v>
      </c>
      <c r="E8313" t="s">
        <v>4</v>
      </c>
      <c r="F8313" s="19">
        <v>0.20833333333333301</v>
      </c>
      <c r="G8313" s="25">
        <v>5</v>
      </c>
      <c r="H8313" s="19" t="str">
        <f t="shared" si="147"/>
        <v>Godwin Bridge Away from Va Beach Non-Summer Thursday 5</v>
      </c>
      <c r="I8313" s="14">
        <f>+Godwin!F37</f>
        <v>199.6187328</v>
      </c>
    </row>
    <row r="8314" spans="1:9" x14ac:dyDescent="0.25">
      <c r="A8314" t="s">
        <v>55</v>
      </c>
      <c r="B8314" t="s">
        <v>56</v>
      </c>
      <c r="C8314" t="s">
        <v>80</v>
      </c>
      <c r="D8314" t="s">
        <v>12</v>
      </c>
      <c r="E8314" t="s">
        <v>4</v>
      </c>
      <c r="F8314" s="19">
        <v>0.25</v>
      </c>
      <c r="G8314" s="25">
        <v>6</v>
      </c>
      <c r="H8314" s="19" t="str">
        <f t="shared" si="147"/>
        <v>Godwin Bridge Away from Va Beach Non-Summer Thursday 6</v>
      </c>
      <c r="I8314" s="11">
        <f>+Godwin!F38</f>
        <v>343.46164320000003</v>
      </c>
    </row>
    <row r="8315" spans="1:9" x14ac:dyDescent="0.25">
      <c r="A8315" t="s">
        <v>55</v>
      </c>
      <c r="B8315" t="s">
        <v>56</v>
      </c>
      <c r="C8315" t="s">
        <v>80</v>
      </c>
      <c r="D8315" t="s">
        <v>12</v>
      </c>
      <c r="E8315" t="s">
        <v>4</v>
      </c>
      <c r="F8315" s="19">
        <v>0.29166666666666702</v>
      </c>
      <c r="G8315" s="25">
        <v>7</v>
      </c>
      <c r="H8315" s="19" t="str">
        <f t="shared" si="147"/>
        <v>Godwin Bridge Away from Va Beach Non-Summer Thursday 7</v>
      </c>
      <c r="I8315" s="14">
        <f>+Godwin!F39</f>
        <v>488.77233839999997</v>
      </c>
    </row>
    <row r="8316" spans="1:9" x14ac:dyDescent="0.25">
      <c r="A8316" t="s">
        <v>55</v>
      </c>
      <c r="B8316" t="s">
        <v>56</v>
      </c>
      <c r="C8316" t="s">
        <v>80</v>
      </c>
      <c r="D8316" t="s">
        <v>12</v>
      </c>
      <c r="E8316" t="s">
        <v>4</v>
      </c>
      <c r="F8316" s="19">
        <v>0.33333333333333298</v>
      </c>
      <c r="G8316" s="25">
        <v>8</v>
      </c>
      <c r="H8316" s="19" t="str">
        <f t="shared" si="147"/>
        <v>Godwin Bridge Away from Va Beach Non-Summer Thursday 8</v>
      </c>
      <c r="I8316" s="11">
        <f>+Godwin!F40</f>
        <v>539.65554480000003</v>
      </c>
    </row>
    <row r="8317" spans="1:9" x14ac:dyDescent="0.25">
      <c r="A8317" t="s">
        <v>55</v>
      </c>
      <c r="B8317" t="s">
        <v>56</v>
      </c>
      <c r="C8317" t="s">
        <v>80</v>
      </c>
      <c r="D8317" t="s">
        <v>12</v>
      </c>
      <c r="E8317" t="s">
        <v>4</v>
      </c>
      <c r="F8317" s="19">
        <v>0.375</v>
      </c>
      <c r="G8317" s="25">
        <v>9</v>
      </c>
      <c r="H8317" s="19" t="str">
        <f t="shared" si="147"/>
        <v>Godwin Bridge Away from Va Beach Non-Summer Thursday 9</v>
      </c>
      <c r="I8317" s="14">
        <f>+Godwin!F41</f>
        <v>513.23541840000007</v>
      </c>
    </row>
    <row r="8318" spans="1:9" x14ac:dyDescent="0.25">
      <c r="A8318" t="s">
        <v>55</v>
      </c>
      <c r="B8318" t="s">
        <v>56</v>
      </c>
      <c r="C8318" t="s">
        <v>80</v>
      </c>
      <c r="D8318" t="s">
        <v>12</v>
      </c>
      <c r="E8318" t="s">
        <v>4</v>
      </c>
      <c r="F8318" s="19">
        <v>0.41666666666666702</v>
      </c>
      <c r="G8318" s="25">
        <v>10</v>
      </c>
      <c r="H8318" s="19" t="str">
        <f t="shared" si="147"/>
        <v>Godwin Bridge Away from Va Beach Non-Summer Thursday 10</v>
      </c>
      <c r="I8318" s="11">
        <f>+Godwin!F42</f>
        <v>504.91797120000001</v>
      </c>
    </row>
    <row r="8319" spans="1:9" x14ac:dyDescent="0.25">
      <c r="A8319" t="s">
        <v>55</v>
      </c>
      <c r="B8319" t="s">
        <v>56</v>
      </c>
      <c r="C8319" t="s">
        <v>80</v>
      </c>
      <c r="D8319" t="s">
        <v>12</v>
      </c>
      <c r="E8319" t="s">
        <v>4</v>
      </c>
      <c r="F8319" s="19">
        <v>0.45833333333333298</v>
      </c>
      <c r="G8319" s="25">
        <v>11</v>
      </c>
      <c r="H8319" s="19" t="str">
        <f t="shared" si="147"/>
        <v>Godwin Bridge Away from Va Beach Non-Summer Thursday 11</v>
      </c>
      <c r="I8319" s="14">
        <f>+Godwin!F43</f>
        <v>547.48373040000001</v>
      </c>
    </row>
    <row r="8320" spans="1:9" x14ac:dyDescent="0.25">
      <c r="A8320" t="s">
        <v>55</v>
      </c>
      <c r="B8320" t="s">
        <v>56</v>
      </c>
      <c r="C8320" t="s">
        <v>80</v>
      </c>
      <c r="D8320" t="s">
        <v>12</v>
      </c>
      <c r="E8320" t="s">
        <v>4</v>
      </c>
      <c r="F8320" s="19">
        <v>0.5</v>
      </c>
      <c r="G8320" s="25">
        <v>12</v>
      </c>
      <c r="H8320" s="19" t="str">
        <f t="shared" si="147"/>
        <v>Godwin Bridge Away from Va Beach Non-Summer Thursday 12</v>
      </c>
      <c r="I8320" s="11">
        <f>+Godwin!F44</f>
        <v>651.69645120000007</v>
      </c>
    </row>
    <row r="8321" spans="1:9" x14ac:dyDescent="0.25">
      <c r="A8321" t="s">
        <v>55</v>
      </c>
      <c r="B8321" t="s">
        <v>56</v>
      </c>
      <c r="C8321" t="s">
        <v>80</v>
      </c>
      <c r="D8321" t="s">
        <v>12</v>
      </c>
      <c r="E8321" t="s">
        <v>4</v>
      </c>
      <c r="F8321" s="19">
        <v>0.54166666666666696</v>
      </c>
      <c r="G8321" s="25">
        <v>13</v>
      </c>
      <c r="H8321" s="19" t="str">
        <f t="shared" si="147"/>
        <v>Godwin Bridge Away from Va Beach Non-Summer Thursday 13</v>
      </c>
      <c r="I8321" s="14">
        <f>+Godwin!F45</f>
        <v>607.1736456000001</v>
      </c>
    </row>
    <row r="8322" spans="1:9" x14ac:dyDescent="0.25">
      <c r="A8322" t="s">
        <v>55</v>
      </c>
      <c r="B8322" t="s">
        <v>56</v>
      </c>
      <c r="C8322" t="s">
        <v>80</v>
      </c>
      <c r="D8322" t="s">
        <v>12</v>
      </c>
      <c r="E8322" t="s">
        <v>4</v>
      </c>
      <c r="F8322" s="19">
        <v>0.58333333333333304</v>
      </c>
      <c r="G8322" s="25">
        <v>14</v>
      </c>
      <c r="H8322" s="19" t="str">
        <f t="shared" si="147"/>
        <v>Godwin Bridge Away from Va Beach Non-Summer Thursday 14</v>
      </c>
      <c r="I8322" s="11">
        <f>+Godwin!F46</f>
        <v>632.61524880000002</v>
      </c>
    </row>
    <row r="8323" spans="1:9" x14ac:dyDescent="0.25">
      <c r="A8323" t="s">
        <v>55</v>
      </c>
      <c r="B8323" t="s">
        <v>56</v>
      </c>
      <c r="C8323" t="s">
        <v>80</v>
      </c>
      <c r="D8323" t="s">
        <v>12</v>
      </c>
      <c r="E8323" t="s">
        <v>4</v>
      </c>
      <c r="F8323" s="19">
        <v>0.625</v>
      </c>
      <c r="G8323" s="25">
        <v>15</v>
      </c>
      <c r="H8323" s="19" t="str">
        <f t="shared" si="147"/>
        <v>Godwin Bridge Away from Va Beach Non-Summer Thursday 15</v>
      </c>
      <c r="I8323" s="14">
        <f>+Godwin!F47</f>
        <v>812.17425600000001</v>
      </c>
    </row>
    <row r="8324" spans="1:9" x14ac:dyDescent="0.25">
      <c r="A8324" t="s">
        <v>55</v>
      </c>
      <c r="B8324" t="s">
        <v>56</v>
      </c>
      <c r="C8324" t="s">
        <v>80</v>
      </c>
      <c r="D8324" t="s">
        <v>12</v>
      </c>
      <c r="E8324" t="s">
        <v>4</v>
      </c>
      <c r="F8324" s="19">
        <v>0.66666666666666696</v>
      </c>
      <c r="G8324" s="25">
        <v>16</v>
      </c>
      <c r="H8324" s="19" t="str">
        <f t="shared" si="147"/>
        <v>Godwin Bridge Away from Va Beach Non-Summer Thursday 16</v>
      </c>
      <c r="I8324" s="11">
        <f>+Godwin!F48</f>
        <v>1030.8741912</v>
      </c>
    </row>
    <row r="8325" spans="1:9" x14ac:dyDescent="0.25">
      <c r="A8325" t="s">
        <v>55</v>
      </c>
      <c r="B8325" t="s">
        <v>56</v>
      </c>
      <c r="C8325" t="s">
        <v>80</v>
      </c>
      <c r="D8325" t="s">
        <v>12</v>
      </c>
      <c r="E8325" t="s">
        <v>4</v>
      </c>
      <c r="F8325" s="19">
        <v>0.70833333333333304</v>
      </c>
      <c r="G8325" s="25">
        <v>17</v>
      </c>
      <c r="H8325" s="19" t="str">
        <f t="shared" ref="H8325:H8388" si="148">+CONCATENATE(A8325," ",C8325," ",D8325," ",E8325," ",G8325)</f>
        <v>Godwin Bridge Away from Va Beach Non-Summer Thursday 17</v>
      </c>
      <c r="I8325" s="14">
        <f>+Godwin!F49</f>
        <v>1045.0627776000001</v>
      </c>
    </row>
    <row r="8326" spans="1:9" x14ac:dyDescent="0.25">
      <c r="A8326" t="s">
        <v>55</v>
      </c>
      <c r="B8326" t="s">
        <v>56</v>
      </c>
      <c r="C8326" t="s">
        <v>80</v>
      </c>
      <c r="D8326" t="s">
        <v>12</v>
      </c>
      <c r="E8326" t="s">
        <v>4</v>
      </c>
      <c r="F8326" s="19">
        <v>0.75</v>
      </c>
      <c r="G8326" s="25">
        <v>18</v>
      </c>
      <c r="H8326" s="19" t="str">
        <f t="shared" si="148"/>
        <v>Godwin Bridge Away from Va Beach Non-Summer Thursday 18</v>
      </c>
      <c r="I8326" s="11">
        <f>+Godwin!F50</f>
        <v>751.5058176</v>
      </c>
    </row>
    <row r="8327" spans="1:9" x14ac:dyDescent="0.25">
      <c r="A8327" t="s">
        <v>55</v>
      </c>
      <c r="B8327" t="s">
        <v>56</v>
      </c>
      <c r="C8327" t="s">
        <v>80</v>
      </c>
      <c r="D8327" t="s">
        <v>12</v>
      </c>
      <c r="E8327" t="s">
        <v>4</v>
      </c>
      <c r="F8327" s="19">
        <v>0.79166666666666696</v>
      </c>
      <c r="G8327" s="25">
        <v>19</v>
      </c>
      <c r="H8327" s="19" t="str">
        <f t="shared" si="148"/>
        <v>Godwin Bridge Away from Va Beach Non-Summer Thursday 19</v>
      </c>
      <c r="I8327" s="14">
        <f>+Godwin!F51</f>
        <v>494.64347759999998</v>
      </c>
    </row>
    <row r="8328" spans="1:9" x14ac:dyDescent="0.25">
      <c r="A8328" t="s">
        <v>55</v>
      </c>
      <c r="B8328" t="s">
        <v>56</v>
      </c>
      <c r="C8328" t="s">
        <v>80</v>
      </c>
      <c r="D8328" t="s">
        <v>12</v>
      </c>
      <c r="E8328" t="s">
        <v>4</v>
      </c>
      <c r="F8328" s="19">
        <v>0.83333333333333304</v>
      </c>
      <c r="G8328" s="25">
        <v>20</v>
      </c>
      <c r="H8328" s="19" t="str">
        <f t="shared" si="148"/>
        <v>Godwin Bridge Away from Va Beach Non-Summer Thursday 20</v>
      </c>
      <c r="I8328" s="11">
        <f>+Godwin!F52</f>
        <v>399.23746560000001</v>
      </c>
    </row>
    <row r="8329" spans="1:9" x14ac:dyDescent="0.25">
      <c r="A8329" t="s">
        <v>55</v>
      </c>
      <c r="B8329" t="s">
        <v>56</v>
      </c>
      <c r="C8329" t="s">
        <v>80</v>
      </c>
      <c r="D8329" t="s">
        <v>12</v>
      </c>
      <c r="E8329" t="s">
        <v>4</v>
      </c>
      <c r="F8329" s="19">
        <v>0.875</v>
      </c>
      <c r="G8329" s="25">
        <v>21</v>
      </c>
      <c r="H8329" s="19" t="str">
        <f t="shared" si="148"/>
        <v>Godwin Bridge Away from Va Beach Non-Summer Thursday 21</v>
      </c>
      <c r="I8329" s="14">
        <f>+Godwin!F53</f>
        <v>305.7885</v>
      </c>
    </row>
    <row r="8330" spans="1:9" x14ac:dyDescent="0.25">
      <c r="A8330" t="s">
        <v>55</v>
      </c>
      <c r="B8330" t="s">
        <v>56</v>
      </c>
      <c r="C8330" t="s">
        <v>80</v>
      </c>
      <c r="D8330" t="s">
        <v>12</v>
      </c>
      <c r="E8330" t="s">
        <v>4</v>
      </c>
      <c r="F8330" s="19">
        <v>0.91666666666666696</v>
      </c>
      <c r="G8330" s="25">
        <v>22</v>
      </c>
      <c r="H8330" s="19" t="str">
        <f t="shared" si="148"/>
        <v>Godwin Bridge Away from Va Beach Non-Summer Thursday 22</v>
      </c>
      <c r="I8330" s="11">
        <f>+Godwin!F54</f>
        <v>155.09592720000001</v>
      </c>
    </row>
    <row r="8331" spans="1:9" ht="15.75" thickBot="1" x14ac:dyDescent="0.3">
      <c r="A8331" t="s">
        <v>55</v>
      </c>
      <c r="B8331" t="s">
        <v>56</v>
      </c>
      <c r="C8331" t="s">
        <v>80</v>
      </c>
      <c r="D8331" t="s">
        <v>12</v>
      </c>
      <c r="E8331" t="s">
        <v>4</v>
      </c>
      <c r="F8331" s="19">
        <v>0.95833333333333304</v>
      </c>
      <c r="G8331" s="25">
        <v>23</v>
      </c>
      <c r="H8331" s="19" t="str">
        <f t="shared" si="148"/>
        <v>Godwin Bridge Away from Va Beach Non-Summer Thursday 23</v>
      </c>
      <c r="I8331" s="16">
        <f>+Godwin!F55</f>
        <v>105.68050559999999</v>
      </c>
    </row>
    <row r="8332" spans="1:9" x14ac:dyDescent="0.25">
      <c r="A8332" t="s">
        <v>55</v>
      </c>
      <c r="B8332" t="s">
        <v>56</v>
      </c>
      <c r="C8332" t="s">
        <v>80</v>
      </c>
      <c r="D8332" t="s">
        <v>12</v>
      </c>
      <c r="E8332" t="s">
        <v>5</v>
      </c>
      <c r="F8332" s="19">
        <v>0</v>
      </c>
      <c r="G8332" s="25">
        <v>0</v>
      </c>
      <c r="H8332" s="19" t="str">
        <f t="shared" si="148"/>
        <v>Godwin Bridge Away from Va Beach Non-Summer Friday 0</v>
      </c>
      <c r="I8332" s="11">
        <f>+Godwin!G32</f>
        <v>39.377230624349771</v>
      </c>
    </row>
    <row r="8333" spans="1:9" x14ac:dyDescent="0.25">
      <c r="A8333" t="s">
        <v>55</v>
      </c>
      <c r="B8333" t="s">
        <v>56</v>
      </c>
      <c r="C8333" t="s">
        <v>80</v>
      </c>
      <c r="D8333" t="s">
        <v>12</v>
      </c>
      <c r="E8333" t="s">
        <v>5</v>
      </c>
      <c r="F8333" s="19">
        <v>4.1666666666666664E-2</v>
      </c>
      <c r="G8333" s="25">
        <v>1</v>
      </c>
      <c r="H8333" s="19" t="str">
        <f t="shared" si="148"/>
        <v>Godwin Bridge Away from Va Beach Non-Summer Friday 1</v>
      </c>
      <c r="I8333" s="14">
        <f>+Godwin!G33</f>
        <v>35.038733908161163</v>
      </c>
    </row>
    <row r="8334" spans="1:9" x14ac:dyDescent="0.25">
      <c r="A8334" t="s">
        <v>55</v>
      </c>
      <c r="B8334" t="s">
        <v>56</v>
      </c>
      <c r="C8334" t="s">
        <v>80</v>
      </c>
      <c r="D8334" t="s">
        <v>12</v>
      </c>
      <c r="E8334" t="s">
        <v>5</v>
      </c>
      <c r="F8334" s="19">
        <v>8.3333333333333329E-2</v>
      </c>
      <c r="G8334" s="25">
        <v>2</v>
      </c>
      <c r="H8334" s="19" t="str">
        <f t="shared" si="148"/>
        <v>Godwin Bridge Away from Va Beach Non-Summer Friday 2</v>
      </c>
      <c r="I8334" s="11">
        <f>+Godwin!G34</f>
        <v>21.356284813412078</v>
      </c>
    </row>
    <row r="8335" spans="1:9" x14ac:dyDescent="0.25">
      <c r="A8335" t="s">
        <v>55</v>
      </c>
      <c r="B8335" t="s">
        <v>56</v>
      </c>
      <c r="C8335" t="s">
        <v>80</v>
      </c>
      <c r="D8335" t="s">
        <v>12</v>
      </c>
      <c r="E8335" t="s">
        <v>5</v>
      </c>
      <c r="F8335" s="19">
        <v>0.125</v>
      </c>
      <c r="G8335" s="25">
        <v>3</v>
      </c>
      <c r="H8335" s="19" t="str">
        <f t="shared" si="148"/>
        <v>Godwin Bridge Away from Va Beach Non-Summer Friday 3</v>
      </c>
      <c r="I8335" s="14">
        <f>+Godwin!G35</f>
        <v>28.853372238443107</v>
      </c>
    </row>
    <row r="8336" spans="1:9" x14ac:dyDescent="0.25">
      <c r="A8336" t="s">
        <v>55</v>
      </c>
      <c r="B8336" t="s">
        <v>56</v>
      </c>
      <c r="C8336" t="s">
        <v>80</v>
      </c>
      <c r="D8336" t="s">
        <v>12</v>
      </c>
      <c r="E8336" t="s">
        <v>5</v>
      </c>
      <c r="F8336" s="19">
        <v>0.16666666666666699</v>
      </c>
      <c r="G8336" s="25">
        <v>4</v>
      </c>
      <c r="H8336" s="19" t="str">
        <f t="shared" si="148"/>
        <v>Godwin Bridge Away from Va Beach Non-Summer Friday 4</v>
      </c>
      <c r="I8336" s="11">
        <f>+Godwin!G36</f>
        <v>84.55217142758103</v>
      </c>
    </row>
    <row r="8337" spans="1:9" x14ac:dyDescent="0.25">
      <c r="A8337" t="s">
        <v>55</v>
      </c>
      <c r="B8337" t="s">
        <v>56</v>
      </c>
      <c r="C8337" t="s">
        <v>80</v>
      </c>
      <c r="D8337" t="s">
        <v>12</v>
      </c>
      <c r="E8337" t="s">
        <v>5</v>
      </c>
      <c r="F8337" s="19">
        <v>0.20833333333333301</v>
      </c>
      <c r="G8337" s="25">
        <v>5</v>
      </c>
      <c r="H8337" s="19" t="str">
        <f t="shared" si="148"/>
        <v>Godwin Bridge Away from Va Beach Non-Summer Friday 5</v>
      </c>
      <c r="I8337" s="14">
        <f>+Godwin!G37</f>
        <v>218.23093950939381</v>
      </c>
    </row>
    <row r="8338" spans="1:9" x14ac:dyDescent="0.25">
      <c r="A8338" t="s">
        <v>55</v>
      </c>
      <c r="B8338" t="s">
        <v>56</v>
      </c>
      <c r="C8338" t="s">
        <v>80</v>
      </c>
      <c r="D8338" t="s">
        <v>12</v>
      </c>
      <c r="E8338" t="s">
        <v>5</v>
      </c>
      <c r="F8338" s="19">
        <v>0.25</v>
      </c>
      <c r="G8338" s="25">
        <v>6</v>
      </c>
      <c r="H8338" s="19" t="str">
        <f t="shared" si="148"/>
        <v>Godwin Bridge Away from Va Beach Non-Summer Friday 6</v>
      </c>
      <c r="I8338" s="11">
        <f>+Godwin!G38</f>
        <v>380.70232278202678</v>
      </c>
    </row>
    <row r="8339" spans="1:9" x14ac:dyDescent="0.25">
      <c r="A8339" t="s">
        <v>55</v>
      </c>
      <c r="B8339" t="s">
        <v>56</v>
      </c>
      <c r="C8339" t="s">
        <v>80</v>
      </c>
      <c r="D8339" t="s">
        <v>12</v>
      </c>
      <c r="E8339" t="s">
        <v>5</v>
      </c>
      <c r="F8339" s="19">
        <v>0.29166666666666702</v>
      </c>
      <c r="G8339" s="25">
        <v>7</v>
      </c>
      <c r="H8339" s="19" t="str">
        <f t="shared" si="148"/>
        <v>Godwin Bridge Away from Va Beach Non-Summer Friday 7</v>
      </c>
      <c r="I8339" s="14">
        <f>+Godwin!G39</f>
        <v>523.76308087988048</v>
      </c>
    </row>
    <row r="8340" spans="1:9" x14ac:dyDescent="0.25">
      <c r="A8340" t="s">
        <v>55</v>
      </c>
      <c r="B8340" t="s">
        <v>56</v>
      </c>
      <c r="C8340" t="s">
        <v>80</v>
      </c>
      <c r="D8340" t="s">
        <v>12</v>
      </c>
      <c r="E8340" t="s">
        <v>5</v>
      </c>
      <c r="F8340" s="19">
        <v>0.33333333333333298</v>
      </c>
      <c r="G8340" s="25">
        <v>8</v>
      </c>
      <c r="H8340" s="19" t="str">
        <f t="shared" si="148"/>
        <v>Godwin Bridge Away from Va Beach Non-Summer Friday 8</v>
      </c>
      <c r="I8340" s="11">
        <f>+Godwin!G40</f>
        <v>571.78144716413874</v>
      </c>
    </row>
    <row r="8341" spans="1:9" x14ac:dyDescent="0.25">
      <c r="A8341" t="s">
        <v>55</v>
      </c>
      <c r="B8341" t="s">
        <v>56</v>
      </c>
      <c r="C8341" t="s">
        <v>80</v>
      </c>
      <c r="D8341" t="s">
        <v>12</v>
      </c>
      <c r="E8341" t="s">
        <v>5</v>
      </c>
      <c r="F8341" s="19">
        <v>0.375</v>
      </c>
      <c r="G8341" s="25">
        <v>9</v>
      </c>
      <c r="H8341" s="19" t="str">
        <f t="shared" si="148"/>
        <v>Godwin Bridge Away from Va Beach Non-Summer Friday 9</v>
      </c>
      <c r="I8341" s="14">
        <f>+Godwin!G41</f>
        <v>546.99168846342468</v>
      </c>
    </row>
    <row r="8342" spans="1:9" x14ac:dyDescent="0.25">
      <c r="A8342" t="s">
        <v>55</v>
      </c>
      <c r="B8342" t="s">
        <v>56</v>
      </c>
      <c r="C8342" t="s">
        <v>80</v>
      </c>
      <c r="D8342" t="s">
        <v>12</v>
      </c>
      <c r="E8342" t="s">
        <v>5</v>
      </c>
      <c r="F8342" s="19">
        <v>0.41666666666666702</v>
      </c>
      <c r="G8342" s="25">
        <v>10</v>
      </c>
      <c r="H8342" s="19" t="str">
        <f t="shared" si="148"/>
        <v>Godwin Bridge Away from Va Beach Non-Summer Friday 10</v>
      </c>
      <c r="I8342" s="11">
        <f>+Godwin!G42</f>
        <v>516.62144917831836</v>
      </c>
    </row>
    <row r="8343" spans="1:9" x14ac:dyDescent="0.25">
      <c r="A8343" t="s">
        <v>55</v>
      </c>
      <c r="B8343" t="s">
        <v>56</v>
      </c>
      <c r="C8343" t="s">
        <v>80</v>
      </c>
      <c r="D8343" t="s">
        <v>12</v>
      </c>
      <c r="E8343" t="s">
        <v>5</v>
      </c>
      <c r="F8343" s="19">
        <v>0.45833333333333298</v>
      </c>
      <c r="G8343" s="25">
        <v>11</v>
      </c>
      <c r="H8343" s="19" t="str">
        <f t="shared" si="148"/>
        <v>Godwin Bridge Away from Va Beach Non-Summer Friday 11</v>
      </c>
      <c r="I8343" s="14">
        <f>+Godwin!G43</f>
        <v>564.64893857189077</v>
      </c>
    </row>
    <row r="8344" spans="1:9" x14ac:dyDescent="0.25">
      <c r="A8344" t="s">
        <v>55</v>
      </c>
      <c r="B8344" t="s">
        <v>56</v>
      </c>
      <c r="C8344" t="s">
        <v>80</v>
      </c>
      <c r="D8344" t="s">
        <v>12</v>
      </c>
      <c r="E8344" t="s">
        <v>5</v>
      </c>
      <c r="F8344" s="19">
        <v>0.5</v>
      </c>
      <c r="G8344" s="25">
        <v>12</v>
      </c>
      <c r="H8344" s="19" t="str">
        <f t="shared" si="148"/>
        <v>Godwin Bridge Away from Va Beach Non-Summer Friday 12</v>
      </c>
      <c r="I8344" s="11">
        <f>+Godwin!G44</f>
        <v>685.3853958453775</v>
      </c>
    </row>
    <row r="8345" spans="1:9" x14ac:dyDescent="0.25">
      <c r="A8345" t="s">
        <v>55</v>
      </c>
      <c r="B8345" t="s">
        <v>56</v>
      </c>
      <c r="C8345" t="s">
        <v>80</v>
      </c>
      <c r="D8345" t="s">
        <v>12</v>
      </c>
      <c r="E8345" t="s">
        <v>5</v>
      </c>
      <c r="F8345" s="19">
        <v>0.54166666666666696</v>
      </c>
      <c r="G8345" s="25">
        <v>13</v>
      </c>
      <c r="H8345" s="19" t="str">
        <f t="shared" si="148"/>
        <v>Godwin Bridge Away from Va Beach Non-Summer Friday 13</v>
      </c>
      <c r="I8345" s="14">
        <f>+Godwin!G45</f>
        <v>597.22100397796771</v>
      </c>
    </row>
    <row r="8346" spans="1:9" x14ac:dyDescent="0.25">
      <c r="A8346" t="s">
        <v>55</v>
      </c>
      <c r="B8346" t="s">
        <v>56</v>
      </c>
      <c r="C8346" t="s">
        <v>80</v>
      </c>
      <c r="D8346" t="s">
        <v>12</v>
      </c>
      <c r="E8346" t="s">
        <v>5</v>
      </c>
      <c r="F8346" s="19">
        <v>0.58333333333333304</v>
      </c>
      <c r="G8346" s="25">
        <v>14</v>
      </c>
      <c r="H8346" s="19" t="str">
        <f t="shared" si="148"/>
        <v>Godwin Bridge Away from Va Beach Non-Summer Friday 14</v>
      </c>
      <c r="I8346" s="11">
        <f>+Godwin!G46</f>
        <v>703.7149662221874</v>
      </c>
    </row>
    <row r="8347" spans="1:9" x14ac:dyDescent="0.25">
      <c r="A8347" t="s">
        <v>55</v>
      </c>
      <c r="B8347" t="s">
        <v>56</v>
      </c>
      <c r="C8347" t="s">
        <v>80</v>
      </c>
      <c r="D8347" t="s">
        <v>12</v>
      </c>
      <c r="E8347" t="s">
        <v>5</v>
      </c>
      <c r="F8347" s="19">
        <v>0.625</v>
      </c>
      <c r="G8347" s="25">
        <v>15</v>
      </c>
      <c r="H8347" s="19" t="str">
        <f t="shared" si="148"/>
        <v>Godwin Bridge Away from Va Beach Non-Summer Friday 15</v>
      </c>
      <c r="I8347" s="14">
        <f>+Godwin!G47</f>
        <v>900.82692981907439</v>
      </c>
    </row>
    <row r="8348" spans="1:9" x14ac:dyDescent="0.25">
      <c r="A8348" t="s">
        <v>55</v>
      </c>
      <c r="B8348" t="s">
        <v>56</v>
      </c>
      <c r="C8348" t="s">
        <v>80</v>
      </c>
      <c r="D8348" t="s">
        <v>12</v>
      </c>
      <c r="E8348" t="s">
        <v>5</v>
      </c>
      <c r="F8348" s="19">
        <v>0.66666666666666696</v>
      </c>
      <c r="G8348" s="25">
        <v>16</v>
      </c>
      <c r="H8348" s="19" t="str">
        <f t="shared" si="148"/>
        <v>Godwin Bridge Away from Va Beach Non-Summer Friday 16</v>
      </c>
      <c r="I8348" s="11">
        <f>+Godwin!G48</f>
        <v>1066.3323227706228</v>
      </c>
    </row>
    <row r="8349" spans="1:9" x14ac:dyDescent="0.25">
      <c r="A8349" t="s">
        <v>55</v>
      </c>
      <c r="B8349" t="s">
        <v>56</v>
      </c>
      <c r="C8349" t="s">
        <v>80</v>
      </c>
      <c r="D8349" t="s">
        <v>12</v>
      </c>
      <c r="E8349" t="s">
        <v>5</v>
      </c>
      <c r="F8349" s="19">
        <v>0.70833333333333304</v>
      </c>
      <c r="G8349" s="25">
        <v>17</v>
      </c>
      <c r="H8349" s="19" t="str">
        <f t="shared" si="148"/>
        <v>Godwin Bridge Away from Va Beach Non-Summer Friday 17</v>
      </c>
      <c r="I8349" s="14">
        <f>+Godwin!G49</f>
        <v>1148.8026945682368</v>
      </c>
    </row>
    <row r="8350" spans="1:9" x14ac:dyDescent="0.25">
      <c r="A8350" t="s">
        <v>55</v>
      </c>
      <c r="B8350" t="s">
        <v>56</v>
      </c>
      <c r="C8350" t="s">
        <v>80</v>
      </c>
      <c r="D8350" t="s">
        <v>12</v>
      </c>
      <c r="E8350" t="s">
        <v>5</v>
      </c>
      <c r="F8350" s="19">
        <v>0.75</v>
      </c>
      <c r="G8350" s="25">
        <v>18</v>
      </c>
      <c r="H8350" s="19" t="str">
        <f t="shared" si="148"/>
        <v>Godwin Bridge Away from Va Beach Non-Summer Friday 18</v>
      </c>
      <c r="I8350" s="11">
        <f>+Godwin!G50</f>
        <v>766.10469985858072</v>
      </c>
    </row>
    <row r="8351" spans="1:9" x14ac:dyDescent="0.25">
      <c r="A8351" t="s">
        <v>55</v>
      </c>
      <c r="B8351" t="s">
        <v>56</v>
      </c>
      <c r="C8351" t="s">
        <v>80</v>
      </c>
      <c r="D8351" t="s">
        <v>12</v>
      </c>
      <c r="E8351" t="s">
        <v>5</v>
      </c>
      <c r="F8351" s="19">
        <v>0.79166666666666696</v>
      </c>
      <c r="G8351" s="25">
        <v>19</v>
      </c>
      <c r="H8351" s="19" t="str">
        <f t="shared" si="148"/>
        <v>Godwin Bridge Away from Va Beach Non-Summer Friday 19</v>
      </c>
      <c r="I8351" s="14">
        <f>+Godwin!G51</f>
        <v>578.83447343882472</v>
      </c>
    </row>
    <row r="8352" spans="1:9" x14ac:dyDescent="0.25">
      <c r="A8352" t="s">
        <v>55</v>
      </c>
      <c r="B8352" t="s">
        <v>56</v>
      </c>
      <c r="C8352" t="s">
        <v>80</v>
      </c>
      <c r="D8352" t="s">
        <v>12</v>
      </c>
      <c r="E8352" t="s">
        <v>5</v>
      </c>
      <c r="F8352" s="19">
        <v>0.83333333333333304</v>
      </c>
      <c r="G8352" s="25">
        <v>20</v>
      </c>
      <c r="H8352" s="19" t="str">
        <f t="shared" si="148"/>
        <v>Godwin Bridge Away from Va Beach Non-Summer Friday 20</v>
      </c>
      <c r="I8352" s="11">
        <f>+Godwin!G52</f>
        <v>451.37662058844239</v>
      </c>
    </row>
    <row r="8353" spans="1:9" x14ac:dyDescent="0.25">
      <c r="A8353" t="s">
        <v>55</v>
      </c>
      <c r="B8353" t="s">
        <v>56</v>
      </c>
      <c r="C8353" t="s">
        <v>80</v>
      </c>
      <c r="D8353" t="s">
        <v>12</v>
      </c>
      <c r="E8353" t="s">
        <v>5</v>
      </c>
      <c r="F8353" s="19">
        <v>0.875</v>
      </c>
      <c r="G8353" s="25">
        <v>21</v>
      </c>
      <c r="H8353" s="19" t="str">
        <f t="shared" si="148"/>
        <v>Godwin Bridge Away from Va Beach Non-Summer Friday 21</v>
      </c>
      <c r="I8353" s="14">
        <f>+Godwin!G53</f>
        <v>337.16889430778008</v>
      </c>
    </row>
    <row r="8354" spans="1:9" x14ac:dyDescent="0.25">
      <c r="A8354" t="s">
        <v>55</v>
      </c>
      <c r="B8354" t="s">
        <v>56</v>
      </c>
      <c r="C8354" t="s">
        <v>80</v>
      </c>
      <c r="D8354" t="s">
        <v>12</v>
      </c>
      <c r="E8354" t="s">
        <v>5</v>
      </c>
      <c r="F8354" s="19">
        <v>0.91666666666666696</v>
      </c>
      <c r="G8354" s="25">
        <v>22</v>
      </c>
      <c r="H8354" s="19" t="str">
        <f t="shared" si="148"/>
        <v>Godwin Bridge Away from Va Beach Non-Summer Friday 22</v>
      </c>
      <c r="I8354" s="11">
        <f>+Godwin!G54</f>
        <v>158.89418944767203</v>
      </c>
    </row>
    <row r="8355" spans="1:9" ht="15.75" thickBot="1" x14ac:dyDescent="0.3">
      <c r="A8355" t="s">
        <v>55</v>
      </c>
      <c r="B8355" t="s">
        <v>56</v>
      </c>
      <c r="C8355" t="s">
        <v>80</v>
      </c>
      <c r="D8355" t="s">
        <v>12</v>
      </c>
      <c r="E8355" t="s">
        <v>5</v>
      </c>
      <c r="F8355" s="19">
        <v>0.95833333333333304</v>
      </c>
      <c r="G8355" s="25">
        <v>23</v>
      </c>
      <c r="H8355" s="19" t="str">
        <f t="shared" si="148"/>
        <v>Godwin Bridge Away from Va Beach Non-Summer Friday 23</v>
      </c>
      <c r="I8355" s="16">
        <f>+Godwin!G55</f>
        <v>99.298250421486301</v>
      </c>
    </row>
    <row r="8356" spans="1:9" x14ac:dyDescent="0.25">
      <c r="A8356" t="s">
        <v>55</v>
      </c>
      <c r="B8356" t="s">
        <v>56</v>
      </c>
      <c r="C8356" t="s">
        <v>80</v>
      </c>
      <c r="D8356" t="s">
        <v>12</v>
      </c>
      <c r="E8356" t="s">
        <v>6</v>
      </c>
      <c r="F8356" s="19">
        <v>0</v>
      </c>
      <c r="G8356" s="25">
        <v>0</v>
      </c>
      <c r="H8356" s="19" t="str">
        <f t="shared" si="148"/>
        <v>Godwin Bridge Away from Va Beach Non-Summer Saturday 0</v>
      </c>
      <c r="I8356" s="11">
        <f>+Godwin!H32</f>
        <v>57.140020086834468</v>
      </c>
    </row>
    <row r="8357" spans="1:9" x14ac:dyDescent="0.25">
      <c r="A8357" t="s">
        <v>55</v>
      </c>
      <c r="B8357" t="s">
        <v>56</v>
      </c>
      <c r="C8357" t="s">
        <v>80</v>
      </c>
      <c r="D8357" t="s">
        <v>12</v>
      </c>
      <c r="E8357" t="s">
        <v>6</v>
      </c>
      <c r="F8357" s="19">
        <v>4.1666666666666664E-2</v>
      </c>
      <c r="G8357" s="25">
        <v>1</v>
      </c>
      <c r="H8357" s="19" t="str">
        <f t="shared" si="148"/>
        <v>Godwin Bridge Away from Va Beach Non-Summer Saturday 1</v>
      </c>
      <c r="I8357" s="14">
        <f>+Godwin!H33</f>
        <v>91.873177399946073</v>
      </c>
    </row>
    <row r="8358" spans="1:9" x14ac:dyDescent="0.25">
      <c r="A8358" t="s">
        <v>55</v>
      </c>
      <c r="B8358" t="s">
        <v>56</v>
      </c>
      <c r="C8358" t="s">
        <v>80</v>
      </c>
      <c r="D8358" t="s">
        <v>12</v>
      </c>
      <c r="E8358" t="s">
        <v>6</v>
      </c>
      <c r="F8358" s="19">
        <v>8.3333333333333329E-2</v>
      </c>
      <c r="G8358" s="25">
        <v>2</v>
      </c>
      <c r="H8358" s="19" t="str">
        <f t="shared" si="148"/>
        <v>Godwin Bridge Away from Va Beach Non-Summer Saturday 2</v>
      </c>
      <c r="I8358" s="11">
        <f>+Godwin!H34</f>
        <v>76.466504897065676</v>
      </c>
    </row>
    <row r="8359" spans="1:9" x14ac:dyDescent="0.25">
      <c r="A8359" t="s">
        <v>55</v>
      </c>
      <c r="B8359" t="s">
        <v>56</v>
      </c>
      <c r="C8359" t="s">
        <v>80</v>
      </c>
      <c r="D8359" t="s">
        <v>12</v>
      </c>
      <c r="E8359" t="s">
        <v>6</v>
      </c>
      <c r="F8359" s="19">
        <v>0.125</v>
      </c>
      <c r="G8359" s="25">
        <v>3</v>
      </c>
      <c r="H8359" s="19" t="str">
        <f t="shared" si="148"/>
        <v>Godwin Bridge Away from Va Beach Non-Summer Saturday 3</v>
      </c>
      <c r="I8359" s="14">
        <f>+Godwin!H35</f>
        <v>66.247201286547664</v>
      </c>
    </row>
    <row r="8360" spans="1:9" x14ac:dyDescent="0.25">
      <c r="A8360" t="s">
        <v>55</v>
      </c>
      <c r="B8360" t="s">
        <v>56</v>
      </c>
      <c r="C8360" t="s">
        <v>80</v>
      </c>
      <c r="D8360" t="s">
        <v>12</v>
      </c>
      <c r="E8360" t="s">
        <v>6</v>
      </c>
      <c r="F8360" s="19">
        <v>0.16666666666666699</v>
      </c>
      <c r="G8360" s="25">
        <v>4</v>
      </c>
      <c r="H8360" s="19" t="str">
        <f t="shared" si="148"/>
        <v>Godwin Bridge Away from Va Beach Non-Summer Saturday 4</v>
      </c>
      <c r="I8360" s="11">
        <f>+Godwin!H36</f>
        <v>105.24273409045402</v>
      </c>
    </row>
    <row r="8361" spans="1:9" x14ac:dyDescent="0.25">
      <c r="A8361" t="s">
        <v>55</v>
      </c>
      <c r="B8361" t="s">
        <v>56</v>
      </c>
      <c r="C8361" t="s">
        <v>80</v>
      </c>
      <c r="D8361" t="s">
        <v>12</v>
      </c>
      <c r="E8361" t="s">
        <v>6</v>
      </c>
      <c r="F8361" s="19">
        <v>0.20833333333333301</v>
      </c>
      <c r="G8361" s="25">
        <v>5</v>
      </c>
      <c r="H8361" s="19" t="str">
        <f t="shared" si="148"/>
        <v>Godwin Bridge Away from Va Beach Non-Summer Saturday 5</v>
      </c>
      <c r="I8361" s="14">
        <f>+Godwin!H37</f>
        <v>175.75008234952406</v>
      </c>
    </row>
    <row r="8362" spans="1:9" x14ac:dyDescent="0.25">
      <c r="A8362" t="s">
        <v>55</v>
      </c>
      <c r="B8362" t="s">
        <v>56</v>
      </c>
      <c r="C8362" t="s">
        <v>80</v>
      </c>
      <c r="D8362" t="s">
        <v>12</v>
      </c>
      <c r="E8362" t="s">
        <v>6</v>
      </c>
      <c r="F8362" s="19">
        <v>0.25</v>
      </c>
      <c r="G8362" s="25">
        <v>6</v>
      </c>
      <c r="H8362" s="19" t="str">
        <f t="shared" si="148"/>
        <v>Godwin Bridge Away from Va Beach Non-Summer Saturday 6</v>
      </c>
      <c r="I8362" s="11">
        <f>+Godwin!H38</f>
        <v>192.07678432486543</v>
      </c>
    </row>
    <row r="8363" spans="1:9" x14ac:dyDescent="0.25">
      <c r="A8363" t="s">
        <v>55</v>
      </c>
      <c r="B8363" t="s">
        <v>56</v>
      </c>
      <c r="C8363" t="s">
        <v>80</v>
      </c>
      <c r="D8363" t="s">
        <v>12</v>
      </c>
      <c r="E8363" t="s">
        <v>6</v>
      </c>
      <c r="F8363" s="19">
        <v>0.29166666666666702</v>
      </c>
      <c r="G8363" s="25">
        <v>7</v>
      </c>
      <c r="H8363" s="19" t="str">
        <f t="shared" si="148"/>
        <v>Godwin Bridge Away from Va Beach Non-Summer Saturday 7</v>
      </c>
      <c r="I8363" s="14">
        <f>+Godwin!H39</f>
        <v>336.31365601161332</v>
      </c>
    </row>
    <row r="8364" spans="1:9" x14ac:dyDescent="0.25">
      <c r="A8364" t="s">
        <v>55</v>
      </c>
      <c r="B8364" t="s">
        <v>56</v>
      </c>
      <c r="C8364" t="s">
        <v>80</v>
      </c>
      <c r="D8364" t="s">
        <v>12</v>
      </c>
      <c r="E8364" t="s">
        <v>6</v>
      </c>
      <c r="F8364" s="19">
        <v>0.33333333333333298</v>
      </c>
      <c r="G8364" s="25">
        <v>8</v>
      </c>
      <c r="H8364" s="19" t="str">
        <f t="shared" si="148"/>
        <v>Godwin Bridge Away from Va Beach Non-Summer Saturday 8</v>
      </c>
      <c r="I8364" s="11">
        <f>+Godwin!H40</f>
        <v>464.31471691792177</v>
      </c>
    </row>
    <row r="8365" spans="1:9" x14ac:dyDescent="0.25">
      <c r="A8365" t="s">
        <v>55</v>
      </c>
      <c r="B8365" t="s">
        <v>56</v>
      </c>
      <c r="C8365" t="s">
        <v>80</v>
      </c>
      <c r="D8365" t="s">
        <v>12</v>
      </c>
      <c r="E8365" t="s">
        <v>6</v>
      </c>
      <c r="F8365" s="19">
        <v>0.375</v>
      </c>
      <c r="G8365" s="25">
        <v>9</v>
      </c>
      <c r="H8365" s="19" t="str">
        <f t="shared" si="148"/>
        <v>Godwin Bridge Away from Va Beach Non-Summer Saturday 9</v>
      </c>
      <c r="I8365" s="14">
        <f>+Godwin!H41</f>
        <v>568.33400057969379</v>
      </c>
    </row>
    <row r="8366" spans="1:9" x14ac:dyDescent="0.25">
      <c r="A8366" t="s">
        <v>55</v>
      </c>
      <c r="B8366" t="s">
        <v>56</v>
      </c>
      <c r="C8366" t="s">
        <v>80</v>
      </c>
      <c r="D8366" t="s">
        <v>12</v>
      </c>
      <c r="E8366" t="s">
        <v>6</v>
      </c>
      <c r="F8366" s="19">
        <v>0.41666666666666702</v>
      </c>
      <c r="G8366" s="25">
        <v>10</v>
      </c>
      <c r="H8366" s="19" t="str">
        <f t="shared" si="148"/>
        <v>Godwin Bridge Away from Va Beach Non-Summer Saturday 10</v>
      </c>
      <c r="I8366" s="11">
        <f>+Godwin!H42</f>
        <v>621.09431229127631</v>
      </c>
    </row>
    <row r="8367" spans="1:9" x14ac:dyDescent="0.25">
      <c r="A8367" t="s">
        <v>55</v>
      </c>
      <c r="B8367" t="s">
        <v>56</v>
      </c>
      <c r="C8367" t="s">
        <v>80</v>
      </c>
      <c r="D8367" t="s">
        <v>12</v>
      </c>
      <c r="E8367" t="s">
        <v>6</v>
      </c>
      <c r="F8367" s="19">
        <v>0.45833333333333298</v>
      </c>
      <c r="G8367" s="25">
        <v>11</v>
      </c>
      <c r="H8367" s="19" t="str">
        <f t="shared" si="148"/>
        <v>Godwin Bridge Away from Va Beach Non-Summer Saturday 11</v>
      </c>
      <c r="I8367" s="14">
        <f>+Godwin!H43</f>
        <v>685.1727014157874</v>
      </c>
    </row>
    <row r="8368" spans="1:9" x14ac:dyDescent="0.25">
      <c r="A8368" t="s">
        <v>55</v>
      </c>
      <c r="B8368" t="s">
        <v>56</v>
      </c>
      <c r="C8368" t="s">
        <v>80</v>
      </c>
      <c r="D8368" t="s">
        <v>12</v>
      </c>
      <c r="E8368" t="s">
        <v>6</v>
      </c>
      <c r="F8368" s="19">
        <v>0.5</v>
      </c>
      <c r="G8368" s="25">
        <v>12</v>
      </c>
      <c r="H8368" s="19" t="str">
        <f t="shared" si="148"/>
        <v>Godwin Bridge Away from Va Beach Non-Summer Saturday 12</v>
      </c>
      <c r="I8368" s="11">
        <f>+Godwin!H44</f>
        <v>762.94781975420335</v>
      </c>
    </row>
    <row r="8369" spans="1:9" x14ac:dyDescent="0.25">
      <c r="A8369" t="s">
        <v>55</v>
      </c>
      <c r="B8369" t="s">
        <v>56</v>
      </c>
      <c r="C8369" t="s">
        <v>80</v>
      </c>
      <c r="D8369" t="s">
        <v>12</v>
      </c>
      <c r="E8369" t="s">
        <v>6</v>
      </c>
      <c r="F8369" s="19">
        <v>0.54166666666666696</v>
      </c>
      <c r="G8369" s="25">
        <v>13</v>
      </c>
      <c r="H8369" s="19" t="str">
        <f t="shared" si="148"/>
        <v>Godwin Bridge Away from Va Beach Non-Summer Saturday 13</v>
      </c>
      <c r="I8369" s="14">
        <f>+Godwin!H45</f>
        <v>645.56391321872297</v>
      </c>
    </row>
    <row r="8370" spans="1:9" x14ac:dyDescent="0.25">
      <c r="A8370" t="s">
        <v>55</v>
      </c>
      <c r="B8370" t="s">
        <v>56</v>
      </c>
      <c r="C8370" t="s">
        <v>80</v>
      </c>
      <c r="D8370" t="s">
        <v>12</v>
      </c>
      <c r="E8370" t="s">
        <v>6</v>
      </c>
      <c r="F8370" s="19">
        <v>0.58333333333333304</v>
      </c>
      <c r="G8370" s="25">
        <v>14</v>
      </c>
      <c r="H8370" s="19" t="str">
        <f t="shared" si="148"/>
        <v>Godwin Bridge Away from Va Beach Non-Summer Saturday 14</v>
      </c>
      <c r="I8370" s="11">
        <f>+Godwin!H46</f>
        <v>598.57552552194295</v>
      </c>
    </row>
    <row r="8371" spans="1:9" x14ac:dyDescent="0.25">
      <c r="A8371" t="s">
        <v>55</v>
      </c>
      <c r="B8371" t="s">
        <v>56</v>
      </c>
      <c r="C8371" t="s">
        <v>80</v>
      </c>
      <c r="D8371" t="s">
        <v>12</v>
      </c>
      <c r="E8371" t="s">
        <v>6</v>
      </c>
      <c r="F8371" s="19">
        <v>0.625</v>
      </c>
      <c r="G8371" s="25">
        <v>15</v>
      </c>
      <c r="H8371" s="19" t="str">
        <f t="shared" si="148"/>
        <v>Godwin Bridge Away from Va Beach Non-Summer Saturday 15</v>
      </c>
      <c r="I8371" s="14">
        <f>+Godwin!H47</f>
        <v>595.37110383199274</v>
      </c>
    </row>
    <row r="8372" spans="1:9" x14ac:dyDescent="0.25">
      <c r="A8372" t="s">
        <v>55</v>
      </c>
      <c r="B8372" t="s">
        <v>56</v>
      </c>
      <c r="C8372" t="s">
        <v>80</v>
      </c>
      <c r="D8372" t="s">
        <v>12</v>
      </c>
      <c r="E8372" t="s">
        <v>6</v>
      </c>
      <c r="F8372" s="19">
        <v>0.66666666666666696</v>
      </c>
      <c r="G8372" s="25">
        <v>16</v>
      </c>
      <c r="H8372" s="19" t="str">
        <f t="shared" si="148"/>
        <v>Godwin Bridge Away from Va Beach Non-Summer Saturday 16</v>
      </c>
      <c r="I8372" s="11">
        <f>+Godwin!H48</f>
        <v>609.41827381022233</v>
      </c>
    </row>
    <row r="8373" spans="1:9" x14ac:dyDescent="0.25">
      <c r="A8373" t="s">
        <v>55</v>
      </c>
      <c r="B8373" t="s">
        <v>56</v>
      </c>
      <c r="C8373" t="s">
        <v>80</v>
      </c>
      <c r="D8373" t="s">
        <v>12</v>
      </c>
      <c r="E8373" t="s">
        <v>6</v>
      </c>
      <c r="F8373" s="19">
        <v>0.70833333333333304</v>
      </c>
      <c r="G8373" s="25">
        <v>17</v>
      </c>
      <c r="H8373" s="19" t="str">
        <f t="shared" si="148"/>
        <v>Godwin Bridge Away from Va Beach Non-Summer Saturday 17</v>
      </c>
      <c r="I8373" s="14">
        <f>+Godwin!H49</f>
        <v>568.08629282140305</v>
      </c>
    </row>
    <row r="8374" spans="1:9" x14ac:dyDescent="0.25">
      <c r="A8374" t="s">
        <v>55</v>
      </c>
      <c r="B8374" t="s">
        <v>56</v>
      </c>
      <c r="C8374" t="s">
        <v>80</v>
      </c>
      <c r="D8374" t="s">
        <v>12</v>
      </c>
      <c r="E8374" t="s">
        <v>6</v>
      </c>
      <c r="F8374" s="19">
        <v>0.75</v>
      </c>
      <c r="G8374" s="25">
        <v>18</v>
      </c>
      <c r="H8374" s="19" t="str">
        <f t="shared" si="148"/>
        <v>Godwin Bridge Away from Va Beach Non-Summer Saturday 18</v>
      </c>
      <c r="I8374" s="11">
        <f>+Godwin!H50</f>
        <v>419.82892602941604</v>
      </c>
    </row>
    <row r="8375" spans="1:9" x14ac:dyDescent="0.25">
      <c r="A8375" t="s">
        <v>55</v>
      </c>
      <c r="B8375" t="s">
        <v>56</v>
      </c>
      <c r="C8375" t="s">
        <v>80</v>
      </c>
      <c r="D8375" t="s">
        <v>12</v>
      </c>
      <c r="E8375" t="s">
        <v>6</v>
      </c>
      <c r="F8375" s="19">
        <v>0.79166666666666696</v>
      </c>
      <c r="G8375" s="25">
        <v>19</v>
      </c>
      <c r="H8375" s="19" t="str">
        <f t="shared" si="148"/>
        <v>Godwin Bridge Away from Va Beach Non-Summer Saturday 19</v>
      </c>
      <c r="I8375" s="14">
        <f>+Godwin!H51</f>
        <v>369.10376950932823</v>
      </c>
    </row>
    <row r="8376" spans="1:9" x14ac:dyDescent="0.25">
      <c r="A8376" t="s">
        <v>55</v>
      </c>
      <c r="B8376" t="s">
        <v>56</v>
      </c>
      <c r="C8376" t="s">
        <v>80</v>
      </c>
      <c r="D8376" t="s">
        <v>12</v>
      </c>
      <c r="E8376" t="s">
        <v>6</v>
      </c>
      <c r="F8376" s="19">
        <v>0.83333333333333304</v>
      </c>
      <c r="G8376" s="25">
        <v>20</v>
      </c>
      <c r="H8376" s="19" t="str">
        <f t="shared" si="148"/>
        <v>Godwin Bridge Away from Va Beach Non-Summer Saturday 20</v>
      </c>
      <c r="I8376" s="11">
        <f>+Godwin!H52</f>
        <v>272.09324427707929</v>
      </c>
    </row>
    <row r="8377" spans="1:9" x14ac:dyDescent="0.25">
      <c r="A8377" t="s">
        <v>55</v>
      </c>
      <c r="B8377" t="s">
        <v>56</v>
      </c>
      <c r="C8377" t="s">
        <v>80</v>
      </c>
      <c r="D8377" t="s">
        <v>12</v>
      </c>
      <c r="E8377" t="s">
        <v>6</v>
      </c>
      <c r="F8377" s="19">
        <v>0.875</v>
      </c>
      <c r="G8377" s="25">
        <v>21</v>
      </c>
      <c r="H8377" s="19" t="str">
        <f t="shared" si="148"/>
        <v>Godwin Bridge Away from Va Beach Non-Summer Saturday 21</v>
      </c>
      <c r="I8377" s="14">
        <f>+Godwin!H53</f>
        <v>235.04228905445552</v>
      </c>
    </row>
    <row r="8378" spans="1:9" x14ac:dyDescent="0.25">
      <c r="A8378" t="s">
        <v>55</v>
      </c>
      <c r="B8378" t="s">
        <v>56</v>
      </c>
      <c r="C8378" t="s">
        <v>80</v>
      </c>
      <c r="D8378" t="s">
        <v>12</v>
      </c>
      <c r="E8378" t="s">
        <v>6</v>
      </c>
      <c r="F8378" s="19">
        <v>0.91666666666666696</v>
      </c>
      <c r="G8378" s="25">
        <v>22</v>
      </c>
      <c r="H8378" s="19" t="str">
        <f t="shared" si="148"/>
        <v>Godwin Bridge Away from Va Beach Non-Summer Saturday 22</v>
      </c>
      <c r="I8378" s="11">
        <f>+Godwin!H54</f>
        <v>140.17112464514679</v>
      </c>
    </row>
    <row r="8379" spans="1:9" ht="15.75" thickBot="1" x14ac:dyDescent="0.3">
      <c r="A8379" t="s">
        <v>55</v>
      </c>
      <c r="B8379" t="s">
        <v>56</v>
      </c>
      <c r="C8379" t="s">
        <v>80</v>
      </c>
      <c r="D8379" t="s">
        <v>12</v>
      </c>
      <c r="E8379" t="s">
        <v>6</v>
      </c>
      <c r="F8379" s="19">
        <v>0.95833333333333304</v>
      </c>
      <c r="G8379" s="25">
        <v>23</v>
      </c>
      <c r="H8379" s="19" t="str">
        <f t="shared" si="148"/>
        <v>Godwin Bridge Away from Va Beach Non-Summer Saturday 23</v>
      </c>
      <c r="I8379" s="16">
        <f>+Godwin!H55</f>
        <v>108.57618071607605</v>
      </c>
    </row>
    <row r="8380" spans="1:9" x14ac:dyDescent="0.25">
      <c r="A8380" t="s">
        <v>55</v>
      </c>
      <c r="B8380" t="s">
        <v>56</v>
      </c>
      <c r="C8380" t="s">
        <v>80</v>
      </c>
      <c r="D8380" t="s">
        <v>12</v>
      </c>
      <c r="E8380" t="s">
        <v>7</v>
      </c>
      <c r="F8380" s="19">
        <v>0</v>
      </c>
      <c r="G8380" s="25">
        <v>0</v>
      </c>
      <c r="H8380" s="19" t="str">
        <f t="shared" si="148"/>
        <v>Godwin Bridge Away from Va Beach Non-Summer Sunday 0</v>
      </c>
      <c r="I8380" s="13">
        <f>+Godwin!I32</f>
        <v>58.787270558868208</v>
      </c>
    </row>
    <row r="8381" spans="1:9" x14ac:dyDescent="0.25">
      <c r="A8381" t="s">
        <v>55</v>
      </c>
      <c r="B8381" t="s">
        <v>56</v>
      </c>
      <c r="C8381" t="s">
        <v>80</v>
      </c>
      <c r="D8381" t="s">
        <v>12</v>
      </c>
      <c r="E8381" t="s">
        <v>7</v>
      </c>
      <c r="F8381" s="19">
        <v>4.1666666666666664E-2</v>
      </c>
      <c r="G8381" s="25">
        <v>1</v>
      </c>
      <c r="H8381" s="19" t="str">
        <f t="shared" si="148"/>
        <v>Godwin Bridge Away from Va Beach Non-Summer Sunday 1</v>
      </c>
      <c r="I8381" s="15">
        <f>+Godwin!I33</f>
        <v>71.61583689962967</v>
      </c>
    </row>
    <row r="8382" spans="1:9" x14ac:dyDescent="0.25">
      <c r="A8382" t="s">
        <v>55</v>
      </c>
      <c r="B8382" t="s">
        <v>56</v>
      </c>
      <c r="C8382" t="s">
        <v>80</v>
      </c>
      <c r="D8382" t="s">
        <v>12</v>
      </c>
      <c r="E8382" t="s">
        <v>7</v>
      </c>
      <c r="F8382" s="19">
        <v>8.3333333333333329E-2</v>
      </c>
      <c r="G8382" s="25">
        <v>2</v>
      </c>
      <c r="H8382" s="19" t="str">
        <f t="shared" si="148"/>
        <v>Godwin Bridge Away from Va Beach Non-Summer Sunday 2</v>
      </c>
      <c r="I8382" s="13">
        <f>+Godwin!I34</f>
        <v>54.536154854020765</v>
      </c>
    </row>
    <row r="8383" spans="1:9" x14ac:dyDescent="0.25">
      <c r="A8383" t="s">
        <v>55</v>
      </c>
      <c r="B8383" t="s">
        <v>56</v>
      </c>
      <c r="C8383" t="s">
        <v>80</v>
      </c>
      <c r="D8383" t="s">
        <v>12</v>
      </c>
      <c r="E8383" t="s">
        <v>7</v>
      </c>
      <c r="F8383" s="19">
        <v>0.125</v>
      </c>
      <c r="G8383" s="25">
        <v>3</v>
      </c>
      <c r="H8383" s="19" t="str">
        <f t="shared" si="148"/>
        <v>Godwin Bridge Away from Va Beach Non-Summer Sunday 3</v>
      </c>
      <c r="I8383" s="15">
        <f>+Godwin!I35</f>
        <v>46.429764506912534</v>
      </c>
    </row>
    <row r="8384" spans="1:9" x14ac:dyDescent="0.25">
      <c r="A8384" t="s">
        <v>55</v>
      </c>
      <c r="B8384" t="s">
        <v>56</v>
      </c>
      <c r="C8384" t="s">
        <v>80</v>
      </c>
      <c r="D8384" t="s">
        <v>12</v>
      </c>
      <c r="E8384" t="s">
        <v>7</v>
      </c>
      <c r="F8384" s="19">
        <v>0.16666666666666699</v>
      </c>
      <c r="G8384" s="25">
        <v>4</v>
      </c>
      <c r="H8384" s="19" t="str">
        <f t="shared" si="148"/>
        <v>Godwin Bridge Away from Va Beach Non-Summer Sunday 4</v>
      </c>
      <c r="I8384" s="13">
        <f>+Godwin!I36</f>
        <v>67.603213977137472</v>
      </c>
    </row>
    <row r="8385" spans="1:9" x14ac:dyDescent="0.25">
      <c r="A8385" t="s">
        <v>55</v>
      </c>
      <c r="B8385" t="s">
        <v>56</v>
      </c>
      <c r="C8385" t="s">
        <v>80</v>
      </c>
      <c r="D8385" t="s">
        <v>12</v>
      </c>
      <c r="E8385" t="s">
        <v>7</v>
      </c>
      <c r="F8385" s="19">
        <v>0.20833333333333301</v>
      </c>
      <c r="G8385" s="25">
        <v>5</v>
      </c>
      <c r="H8385" s="19" t="str">
        <f t="shared" si="148"/>
        <v>Godwin Bridge Away from Va Beach Non-Summer Sunday 5</v>
      </c>
      <c r="I8385" s="15">
        <f>+Godwin!I37</f>
        <v>107.95768045482087</v>
      </c>
    </row>
    <row r="8386" spans="1:9" x14ac:dyDescent="0.25">
      <c r="A8386" t="s">
        <v>55</v>
      </c>
      <c r="B8386" t="s">
        <v>56</v>
      </c>
      <c r="C8386" t="s">
        <v>80</v>
      </c>
      <c r="D8386" t="s">
        <v>12</v>
      </c>
      <c r="E8386" t="s">
        <v>7</v>
      </c>
      <c r="F8386" s="19">
        <v>0.25</v>
      </c>
      <c r="G8386" s="25">
        <v>6</v>
      </c>
      <c r="H8386" s="19" t="str">
        <f t="shared" si="148"/>
        <v>Godwin Bridge Away from Va Beach Non-Summer Sunday 6</v>
      </c>
      <c r="I8386" s="13">
        <f>+Godwin!I38</f>
        <v>123.38922459804519</v>
      </c>
    </row>
    <row r="8387" spans="1:9" x14ac:dyDescent="0.25">
      <c r="A8387" t="s">
        <v>55</v>
      </c>
      <c r="B8387" t="s">
        <v>56</v>
      </c>
      <c r="C8387" t="s">
        <v>80</v>
      </c>
      <c r="D8387" t="s">
        <v>12</v>
      </c>
      <c r="E8387" t="s">
        <v>7</v>
      </c>
      <c r="F8387" s="19">
        <v>0.29166666666666702</v>
      </c>
      <c r="G8387" s="25">
        <v>7</v>
      </c>
      <c r="H8387" s="19" t="str">
        <f t="shared" si="148"/>
        <v>Godwin Bridge Away from Va Beach Non-Summer Sunday 7</v>
      </c>
      <c r="I8387" s="15">
        <f>+Godwin!I39</f>
        <v>199.7413567688952</v>
      </c>
    </row>
    <row r="8388" spans="1:9" x14ac:dyDescent="0.25">
      <c r="A8388" t="s">
        <v>55</v>
      </c>
      <c r="B8388" t="s">
        <v>56</v>
      </c>
      <c r="C8388" t="s">
        <v>80</v>
      </c>
      <c r="D8388" t="s">
        <v>12</v>
      </c>
      <c r="E8388" t="s">
        <v>7</v>
      </c>
      <c r="F8388" s="19">
        <v>0.33333333333333298</v>
      </c>
      <c r="G8388" s="25">
        <v>8</v>
      </c>
      <c r="H8388" s="19" t="str">
        <f t="shared" si="148"/>
        <v>Godwin Bridge Away from Va Beach Non-Summer Sunday 8</v>
      </c>
      <c r="I8388" s="13">
        <f>+Godwin!I40</f>
        <v>340.12794421926014</v>
      </c>
    </row>
    <row r="8389" spans="1:9" x14ac:dyDescent="0.25">
      <c r="A8389" t="s">
        <v>55</v>
      </c>
      <c r="B8389" t="s">
        <v>56</v>
      </c>
      <c r="C8389" t="s">
        <v>80</v>
      </c>
      <c r="D8389" t="s">
        <v>12</v>
      </c>
      <c r="E8389" t="s">
        <v>7</v>
      </c>
      <c r="F8389" s="19">
        <v>0.375</v>
      </c>
      <c r="G8389" s="25">
        <v>9</v>
      </c>
      <c r="H8389" s="19" t="str">
        <f t="shared" ref="H8389:H8403" si="149">+CONCATENATE(A8389," ",C8389," ",D8389," ",E8389," ",G8389)</f>
        <v>Godwin Bridge Away from Va Beach Non-Summer Sunday 9</v>
      </c>
      <c r="I8389" s="15">
        <f>+Godwin!I41</f>
        <v>471.76979988678681</v>
      </c>
    </row>
    <row r="8390" spans="1:9" x14ac:dyDescent="0.25">
      <c r="A8390" t="s">
        <v>55</v>
      </c>
      <c r="B8390" t="s">
        <v>56</v>
      </c>
      <c r="C8390" t="s">
        <v>80</v>
      </c>
      <c r="D8390" t="s">
        <v>12</v>
      </c>
      <c r="E8390" t="s">
        <v>7</v>
      </c>
      <c r="F8390" s="19">
        <v>0.41666666666666702</v>
      </c>
      <c r="G8390" s="25">
        <v>10</v>
      </c>
      <c r="H8390" s="19" t="str">
        <f t="shared" si="149"/>
        <v>Godwin Bridge Away from Va Beach Non-Summer Sunday 10</v>
      </c>
      <c r="I8390" s="13">
        <f>+Godwin!I42</f>
        <v>518.52298718575707</v>
      </c>
    </row>
    <row r="8391" spans="1:9" x14ac:dyDescent="0.25">
      <c r="A8391" t="s">
        <v>55</v>
      </c>
      <c r="B8391" t="s">
        <v>56</v>
      </c>
      <c r="C8391" t="s">
        <v>80</v>
      </c>
      <c r="D8391" t="s">
        <v>12</v>
      </c>
      <c r="E8391" t="s">
        <v>7</v>
      </c>
      <c r="F8391" s="19">
        <v>0.45833333333333298</v>
      </c>
      <c r="G8391" s="25">
        <v>11</v>
      </c>
      <c r="H8391" s="19" t="str">
        <f t="shared" si="149"/>
        <v>Godwin Bridge Away from Va Beach Non-Summer Sunday 11</v>
      </c>
      <c r="I8391" s="15">
        <f>+Godwin!I43</f>
        <v>515.56815375003453</v>
      </c>
    </row>
    <row r="8392" spans="1:9" x14ac:dyDescent="0.25">
      <c r="A8392" t="s">
        <v>55</v>
      </c>
      <c r="B8392" t="s">
        <v>56</v>
      </c>
      <c r="C8392" t="s">
        <v>80</v>
      </c>
      <c r="D8392" t="s">
        <v>12</v>
      </c>
      <c r="E8392" t="s">
        <v>7</v>
      </c>
      <c r="F8392" s="19">
        <v>0.5</v>
      </c>
      <c r="G8392" s="25">
        <v>12</v>
      </c>
      <c r="H8392" s="19" t="str">
        <f t="shared" si="149"/>
        <v>Godwin Bridge Away from Va Beach Non-Summer Sunday 12</v>
      </c>
      <c r="I8392" s="13">
        <f>+Godwin!I44</f>
        <v>616.11834519626211</v>
      </c>
    </row>
    <row r="8393" spans="1:9" x14ac:dyDescent="0.25">
      <c r="A8393" t="s">
        <v>55</v>
      </c>
      <c r="B8393" t="s">
        <v>56</v>
      </c>
      <c r="C8393" t="s">
        <v>80</v>
      </c>
      <c r="D8393" t="s">
        <v>12</v>
      </c>
      <c r="E8393" t="s">
        <v>7</v>
      </c>
      <c r="F8393" s="19">
        <v>0.54166666666666696</v>
      </c>
      <c r="G8393" s="25">
        <v>13</v>
      </c>
      <c r="H8393" s="19" t="str">
        <f t="shared" si="149"/>
        <v>Godwin Bridge Away from Va Beach Non-Summer Sunday 13</v>
      </c>
      <c r="I8393" s="15">
        <f>+Godwin!I45</f>
        <v>574.01760806562265</v>
      </c>
    </row>
    <row r="8394" spans="1:9" x14ac:dyDescent="0.25">
      <c r="A8394" t="s">
        <v>55</v>
      </c>
      <c r="B8394" t="s">
        <v>56</v>
      </c>
      <c r="C8394" t="s">
        <v>80</v>
      </c>
      <c r="D8394" t="s">
        <v>12</v>
      </c>
      <c r="E8394" t="s">
        <v>7</v>
      </c>
      <c r="F8394" s="19">
        <v>0.58333333333333304</v>
      </c>
      <c r="G8394" s="25">
        <v>14</v>
      </c>
      <c r="H8394" s="19" t="str">
        <f t="shared" si="149"/>
        <v>Godwin Bridge Away from Va Beach Non-Summer Sunday 14</v>
      </c>
      <c r="I8394" s="13">
        <f>+Godwin!I46</f>
        <v>533.94987464176609</v>
      </c>
    </row>
    <row r="8395" spans="1:9" x14ac:dyDescent="0.25">
      <c r="A8395" t="s">
        <v>55</v>
      </c>
      <c r="B8395" t="s">
        <v>56</v>
      </c>
      <c r="C8395" t="s">
        <v>80</v>
      </c>
      <c r="D8395" t="s">
        <v>12</v>
      </c>
      <c r="E8395" t="s">
        <v>7</v>
      </c>
      <c r="F8395" s="19">
        <v>0.625</v>
      </c>
      <c r="G8395" s="25">
        <v>15</v>
      </c>
      <c r="H8395" s="19" t="str">
        <f t="shared" si="149"/>
        <v>Godwin Bridge Away from Va Beach Non-Summer Sunday 15</v>
      </c>
      <c r="I8395" s="15">
        <f>+Godwin!I47</f>
        <v>516.32731767087398</v>
      </c>
    </row>
    <row r="8396" spans="1:9" x14ac:dyDescent="0.25">
      <c r="A8396" t="s">
        <v>55</v>
      </c>
      <c r="B8396" t="s">
        <v>56</v>
      </c>
      <c r="C8396" t="s">
        <v>80</v>
      </c>
      <c r="D8396" t="s">
        <v>12</v>
      </c>
      <c r="E8396" t="s">
        <v>7</v>
      </c>
      <c r="F8396" s="19">
        <v>0.66666666666666696</v>
      </c>
      <c r="G8396" s="25">
        <v>16</v>
      </c>
      <c r="H8396" s="19" t="str">
        <f t="shared" si="149"/>
        <v>Godwin Bridge Away from Va Beach Non-Summer Sunday 16</v>
      </c>
      <c r="I8396" s="13">
        <f>+Godwin!I48</f>
        <v>507.92208663634807</v>
      </c>
    </row>
    <row r="8397" spans="1:9" x14ac:dyDescent="0.25">
      <c r="A8397" t="s">
        <v>55</v>
      </c>
      <c r="B8397" t="s">
        <v>56</v>
      </c>
      <c r="C8397" t="s">
        <v>80</v>
      </c>
      <c r="D8397" t="s">
        <v>12</v>
      </c>
      <c r="E8397" t="s">
        <v>7</v>
      </c>
      <c r="F8397" s="19">
        <v>0.70833333333333304</v>
      </c>
      <c r="G8397" s="25">
        <v>17</v>
      </c>
      <c r="H8397" s="19" t="str">
        <f t="shared" si="149"/>
        <v>Godwin Bridge Away from Va Beach Non-Summer Sunday 17</v>
      </c>
      <c r="I8397" s="15">
        <f>+Godwin!I49</f>
        <v>462.99963022103168</v>
      </c>
    </row>
    <row r="8398" spans="1:9" x14ac:dyDescent="0.25">
      <c r="A8398" t="s">
        <v>55</v>
      </c>
      <c r="B8398" t="s">
        <v>56</v>
      </c>
      <c r="C8398" t="s">
        <v>80</v>
      </c>
      <c r="D8398" t="s">
        <v>12</v>
      </c>
      <c r="E8398" t="s">
        <v>7</v>
      </c>
      <c r="F8398" s="19">
        <v>0.75</v>
      </c>
      <c r="G8398" s="25">
        <v>18</v>
      </c>
      <c r="H8398" s="19" t="str">
        <f t="shared" si="149"/>
        <v>Godwin Bridge Away from Va Beach Non-Summer Sunday 18</v>
      </c>
      <c r="I8398" s="13">
        <f>+Godwin!I50</f>
        <v>330.11007566691069</v>
      </c>
    </row>
    <row r="8399" spans="1:9" x14ac:dyDescent="0.25">
      <c r="A8399" t="s">
        <v>55</v>
      </c>
      <c r="B8399" t="s">
        <v>56</v>
      </c>
      <c r="C8399" t="s">
        <v>80</v>
      </c>
      <c r="D8399" t="s">
        <v>12</v>
      </c>
      <c r="E8399" t="s">
        <v>7</v>
      </c>
      <c r="F8399" s="19">
        <v>0.79166666666666696</v>
      </c>
      <c r="G8399" s="25">
        <v>19</v>
      </c>
      <c r="H8399" s="19" t="str">
        <f t="shared" si="149"/>
        <v>Godwin Bridge Away from Va Beach Non-Summer Sunday 19</v>
      </c>
      <c r="I8399" s="15">
        <f>+Godwin!I51</f>
        <v>308.06786918753176</v>
      </c>
    </row>
    <row r="8400" spans="1:9" x14ac:dyDescent="0.25">
      <c r="A8400" t="s">
        <v>55</v>
      </c>
      <c r="B8400" t="s">
        <v>56</v>
      </c>
      <c r="C8400" t="s">
        <v>80</v>
      </c>
      <c r="D8400" t="s">
        <v>12</v>
      </c>
      <c r="E8400" t="s">
        <v>7</v>
      </c>
      <c r="F8400" s="19">
        <v>0.83333333333333304</v>
      </c>
      <c r="G8400" s="25">
        <v>20</v>
      </c>
      <c r="H8400" s="19" t="str">
        <f t="shared" si="149"/>
        <v>Godwin Bridge Away from Va Beach Non-Summer Sunday 20</v>
      </c>
      <c r="I8400" s="13">
        <f>+Godwin!I52</f>
        <v>235.96312401607997</v>
      </c>
    </row>
    <row r="8401" spans="1:9" x14ac:dyDescent="0.25">
      <c r="A8401" t="s">
        <v>55</v>
      </c>
      <c r="B8401" t="s">
        <v>56</v>
      </c>
      <c r="C8401" t="s">
        <v>80</v>
      </c>
      <c r="D8401" t="s">
        <v>12</v>
      </c>
      <c r="E8401" t="s">
        <v>7</v>
      </c>
      <c r="F8401" s="19">
        <v>0.875</v>
      </c>
      <c r="G8401" s="25">
        <v>21</v>
      </c>
      <c r="H8401" s="19" t="str">
        <f t="shared" si="149"/>
        <v>Godwin Bridge Away from Va Beach Non-Summer Sunday 21</v>
      </c>
      <c r="I8401" s="15">
        <f>+Godwin!I53</f>
        <v>190.63182121566823</v>
      </c>
    </row>
    <row r="8402" spans="1:9" x14ac:dyDescent="0.25">
      <c r="A8402" t="s">
        <v>55</v>
      </c>
      <c r="B8402" t="s">
        <v>56</v>
      </c>
      <c r="C8402" t="s">
        <v>80</v>
      </c>
      <c r="D8402" t="s">
        <v>12</v>
      </c>
      <c r="E8402" t="s">
        <v>7</v>
      </c>
      <c r="F8402" s="19">
        <v>0.91666666666666696</v>
      </c>
      <c r="G8402" s="25">
        <v>22</v>
      </c>
      <c r="H8402" s="19" t="str">
        <f t="shared" si="149"/>
        <v>Godwin Bridge Away from Va Beach Non-Summer Sunday 22</v>
      </c>
      <c r="I8402" s="13">
        <f>+Godwin!I54</f>
        <v>118.02086835548369</v>
      </c>
    </row>
    <row r="8403" spans="1:9" ht="15.75" thickBot="1" x14ac:dyDescent="0.3">
      <c r="A8403" s="29" t="s">
        <v>55</v>
      </c>
      <c r="B8403" s="29" t="s">
        <v>56</v>
      </c>
      <c r="C8403" s="29" t="s">
        <v>80</v>
      </c>
      <c r="D8403" s="29" t="s">
        <v>12</v>
      </c>
      <c r="E8403" s="29" t="s">
        <v>7</v>
      </c>
      <c r="F8403" s="30">
        <v>0.95833333333333304</v>
      </c>
      <c r="G8403" s="31">
        <v>23</v>
      </c>
      <c r="H8403" s="30" t="str">
        <f t="shared" si="149"/>
        <v>Godwin Bridge Away from Va Beach Non-Summer Sunday 23</v>
      </c>
      <c r="I8403" s="17">
        <f>+Godwin!I55</f>
        <v>64.899472544602574</v>
      </c>
    </row>
    <row r="8404" spans="1:9" x14ac:dyDescent="0.25">
      <c r="A8404" t="s">
        <v>55</v>
      </c>
      <c r="B8404" t="s">
        <v>59</v>
      </c>
      <c r="C8404" t="s">
        <v>81</v>
      </c>
      <c r="D8404" t="s">
        <v>11</v>
      </c>
      <c r="E8404" t="s">
        <v>1</v>
      </c>
      <c r="F8404" s="19">
        <v>0</v>
      </c>
      <c r="G8404" s="25">
        <v>0</v>
      </c>
      <c r="H8404" s="19" t="str">
        <f>+CONCATENATE(A8404," ",C8404," ",D8404," ",E8404," ",G8404)</f>
        <v>Godwin Bridge Toward Va Beach Summer Monday 0</v>
      </c>
      <c r="I8404" s="11">
        <f>+Godwin!M7</f>
        <v>44.906103582145619</v>
      </c>
    </row>
    <row r="8405" spans="1:9" x14ac:dyDescent="0.25">
      <c r="A8405" t="s">
        <v>55</v>
      </c>
      <c r="B8405" t="s">
        <v>59</v>
      </c>
      <c r="C8405" t="s">
        <v>81</v>
      </c>
      <c r="D8405" t="s">
        <v>11</v>
      </c>
      <c r="E8405" t="s">
        <v>1</v>
      </c>
      <c r="F8405" s="19">
        <v>4.1666666666666664E-2</v>
      </c>
      <c r="G8405" s="25">
        <v>1</v>
      </c>
      <c r="H8405" s="19" t="str">
        <f t="shared" ref="H8405:H8468" si="150">+CONCATENATE(A8405," ",C8405," ",D8405," ",E8405," ",G8405)</f>
        <v>Godwin Bridge Toward Va Beach Summer Monday 1</v>
      </c>
      <c r="I8405" s="14">
        <f>+Godwin!M8</f>
        <v>34.537794816818369</v>
      </c>
    </row>
    <row r="8406" spans="1:9" x14ac:dyDescent="0.25">
      <c r="A8406" t="s">
        <v>55</v>
      </c>
      <c r="B8406" t="s">
        <v>59</v>
      </c>
      <c r="C8406" t="s">
        <v>81</v>
      </c>
      <c r="D8406" t="s">
        <v>11</v>
      </c>
      <c r="E8406" t="s">
        <v>1</v>
      </c>
      <c r="F8406" s="19">
        <v>8.3333333333333329E-2</v>
      </c>
      <c r="G8406" s="25">
        <v>2</v>
      </c>
      <c r="H8406" s="19" t="str">
        <f t="shared" si="150"/>
        <v>Godwin Bridge Toward Va Beach Summer Monday 2</v>
      </c>
      <c r="I8406" s="11">
        <f>+Godwin!M9</f>
        <v>42.836789013214627</v>
      </c>
    </row>
    <row r="8407" spans="1:9" x14ac:dyDescent="0.25">
      <c r="A8407" t="s">
        <v>55</v>
      </c>
      <c r="B8407" t="s">
        <v>59</v>
      </c>
      <c r="C8407" t="s">
        <v>81</v>
      </c>
      <c r="D8407" t="s">
        <v>11</v>
      </c>
      <c r="E8407" t="s">
        <v>1</v>
      </c>
      <c r="F8407" s="19">
        <v>0.125</v>
      </c>
      <c r="G8407" s="25">
        <v>3</v>
      </c>
      <c r="H8407" s="19" t="str">
        <f t="shared" si="150"/>
        <v>Godwin Bridge Toward Va Beach Summer Monday 3</v>
      </c>
      <c r="I8407" s="14">
        <f>+Godwin!M10</f>
        <v>43.73038597371427</v>
      </c>
    </row>
    <row r="8408" spans="1:9" x14ac:dyDescent="0.25">
      <c r="A8408" t="s">
        <v>55</v>
      </c>
      <c r="B8408" t="s">
        <v>59</v>
      </c>
      <c r="C8408" t="s">
        <v>81</v>
      </c>
      <c r="D8408" t="s">
        <v>11</v>
      </c>
      <c r="E8408" t="s">
        <v>1</v>
      </c>
      <c r="F8408" s="19">
        <v>0.16666666666666699</v>
      </c>
      <c r="G8408" s="25">
        <v>4</v>
      </c>
      <c r="H8408" s="19" t="str">
        <f t="shared" si="150"/>
        <v>Godwin Bridge Toward Va Beach Summer Monday 4</v>
      </c>
      <c r="I8408" s="11">
        <f>+Godwin!M11</f>
        <v>127.23741198360199</v>
      </c>
    </row>
    <row r="8409" spans="1:9" x14ac:dyDescent="0.25">
      <c r="A8409" t="s">
        <v>55</v>
      </c>
      <c r="B8409" t="s">
        <v>59</v>
      </c>
      <c r="C8409" t="s">
        <v>81</v>
      </c>
      <c r="D8409" t="s">
        <v>11</v>
      </c>
      <c r="E8409" t="s">
        <v>1</v>
      </c>
      <c r="F8409" s="19">
        <v>0.20833333333333301</v>
      </c>
      <c r="G8409" s="25">
        <v>5</v>
      </c>
      <c r="H8409" s="19" t="str">
        <f t="shared" si="150"/>
        <v>Godwin Bridge Toward Va Beach Summer Monday 5</v>
      </c>
      <c r="I8409" s="14">
        <f>+Godwin!M12</f>
        <v>387.77665663670172</v>
      </c>
    </row>
    <row r="8410" spans="1:9" x14ac:dyDescent="0.25">
      <c r="A8410" t="s">
        <v>55</v>
      </c>
      <c r="B8410" t="s">
        <v>59</v>
      </c>
      <c r="C8410" t="s">
        <v>81</v>
      </c>
      <c r="D8410" t="s">
        <v>11</v>
      </c>
      <c r="E8410" t="s">
        <v>1</v>
      </c>
      <c r="F8410" s="19">
        <v>0.25</v>
      </c>
      <c r="G8410" s="25">
        <v>6</v>
      </c>
      <c r="H8410" s="19" t="str">
        <f t="shared" si="150"/>
        <v>Godwin Bridge Toward Va Beach Summer Monday 6</v>
      </c>
      <c r="I8410" s="11">
        <f>+Godwin!M13</f>
        <v>780.12109977483681</v>
      </c>
    </row>
    <row r="8411" spans="1:9" x14ac:dyDescent="0.25">
      <c r="A8411" t="s">
        <v>55</v>
      </c>
      <c r="B8411" t="s">
        <v>59</v>
      </c>
      <c r="C8411" t="s">
        <v>81</v>
      </c>
      <c r="D8411" t="s">
        <v>11</v>
      </c>
      <c r="E8411" t="s">
        <v>1</v>
      </c>
      <c r="F8411" s="19">
        <v>0.29166666666666702</v>
      </c>
      <c r="G8411" s="25">
        <v>7</v>
      </c>
      <c r="H8411" s="19" t="str">
        <f t="shared" si="150"/>
        <v>Godwin Bridge Toward Va Beach Summer Monday 7</v>
      </c>
      <c r="I8411" s="14">
        <f>+Godwin!M14</f>
        <v>1005.9428252263068</v>
      </c>
    </row>
    <row r="8412" spans="1:9" x14ac:dyDescent="0.25">
      <c r="A8412" t="s">
        <v>55</v>
      </c>
      <c r="B8412" t="s">
        <v>59</v>
      </c>
      <c r="C8412" t="s">
        <v>81</v>
      </c>
      <c r="D8412" t="s">
        <v>11</v>
      </c>
      <c r="E8412" t="s">
        <v>1</v>
      </c>
      <c r="F8412" s="19">
        <v>0.33333333333333298</v>
      </c>
      <c r="G8412" s="25">
        <v>8</v>
      </c>
      <c r="H8412" s="19" t="str">
        <f t="shared" si="150"/>
        <v>Godwin Bridge Toward Va Beach Summer Monday 8</v>
      </c>
      <c r="I8412" s="11">
        <f>+Godwin!M15</f>
        <v>760.06575390792068</v>
      </c>
    </row>
    <row r="8413" spans="1:9" x14ac:dyDescent="0.25">
      <c r="A8413" t="s">
        <v>55</v>
      </c>
      <c r="B8413" t="s">
        <v>59</v>
      </c>
      <c r="C8413" t="s">
        <v>81</v>
      </c>
      <c r="D8413" t="s">
        <v>11</v>
      </c>
      <c r="E8413" t="s">
        <v>1</v>
      </c>
      <c r="F8413" s="19">
        <v>0.375</v>
      </c>
      <c r="G8413" s="25">
        <v>9</v>
      </c>
      <c r="H8413" s="19" t="str">
        <f t="shared" si="150"/>
        <v>Godwin Bridge Toward Va Beach Summer Monday 9</v>
      </c>
      <c r="I8413" s="14">
        <f>+Godwin!M16</f>
        <v>749.2129037819509</v>
      </c>
    </row>
    <row r="8414" spans="1:9" x14ac:dyDescent="0.25">
      <c r="A8414" t="s">
        <v>55</v>
      </c>
      <c r="B8414" t="s">
        <v>59</v>
      </c>
      <c r="C8414" t="s">
        <v>81</v>
      </c>
      <c r="D8414" t="s">
        <v>11</v>
      </c>
      <c r="E8414" t="s">
        <v>1</v>
      </c>
      <c r="F8414" s="19">
        <v>0.41666666666666702</v>
      </c>
      <c r="G8414" s="25">
        <v>10</v>
      </c>
      <c r="H8414" s="19" t="str">
        <f t="shared" si="150"/>
        <v>Godwin Bridge Toward Va Beach Summer Monday 10</v>
      </c>
      <c r="I8414" s="11">
        <f>+Godwin!M17</f>
        <v>602.5986057690144</v>
      </c>
    </row>
    <row r="8415" spans="1:9" x14ac:dyDescent="0.25">
      <c r="A8415" t="s">
        <v>55</v>
      </c>
      <c r="B8415" t="s">
        <v>59</v>
      </c>
      <c r="C8415" t="s">
        <v>81</v>
      </c>
      <c r="D8415" t="s">
        <v>11</v>
      </c>
      <c r="E8415" t="s">
        <v>1</v>
      </c>
      <c r="F8415" s="19">
        <v>0.45833333333333298</v>
      </c>
      <c r="G8415" s="25">
        <v>11</v>
      </c>
      <c r="H8415" s="19" t="str">
        <f t="shared" si="150"/>
        <v>Godwin Bridge Toward Va Beach Summer Monday 11</v>
      </c>
      <c r="I8415" s="14">
        <f>+Godwin!M18</f>
        <v>617.6492180472402</v>
      </c>
    </row>
    <row r="8416" spans="1:9" x14ac:dyDescent="0.25">
      <c r="A8416" t="s">
        <v>55</v>
      </c>
      <c r="B8416" t="s">
        <v>59</v>
      </c>
      <c r="C8416" t="s">
        <v>81</v>
      </c>
      <c r="D8416" t="s">
        <v>11</v>
      </c>
      <c r="E8416" t="s">
        <v>1</v>
      </c>
      <c r="F8416" s="19">
        <v>0.5</v>
      </c>
      <c r="G8416" s="25">
        <v>12</v>
      </c>
      <c r="H8416" s="19" t="str">
        <f t="shared" si="150"/>
        <v>Godwin Bridge Toward Va Beach Summer Monday 12</v>
      </c>
      <c r="I8416" s="11">
        <f>+Godwin!M19</f>
        <v>578.28250807487916</v>
      </c>
    </row>
    <row r="8417" spans="1:9" x14ac:dyDescent="0.25">
      <c r="A8417" t="s">
        <v>55</v>
      </c>
      <c r="B8417" t="s">
        <v>59</v>
      </c>
      <c r="C8417" t="s">
        <v>81</v>
      </c>
      <c r="D8417" t="s">
        <v>11</v>
      </c>
      <c r="E8417" t="s">
        <v>1</v>
      </c>
      <c r="F8417" s="19">
        <v>0.54166666666666696</v>
      </c>
      <c r="G8417" s="25">
        <v>13</v>
      </c>
      <c r="H8417" s="19" t="str">
        <f t="shared" si="150"/>
        <v>Godwin Bridge Toward Va Beach Summer Monday 13</v>
      </c>
      <c r="I8417" s="14">
        <f>+Godwin!M20</f>
        <v>581.1079338485971</v>
      </c>
    </row>
    <row r="8418" spans="1:9" x14ac:dyDescent="0.25">
      <c r="A8418" t="s">
        <v>55</v>
      </c>
      <c r="B8418" t="s">
        <v>59</v>
      </c>
      <c r="C8418" t="s">
        <v>81</v>
      </c>
      <c r="D8418" t="s">
        <v>11</v>
      </c>
      <c r="E8418" t="s">
        <v>1</v>
      </c>
      <c r="F8418" s="19">
        <v>0.58333333333333304</v>
      </c>
      <c r="G8418" s="25">
        <v>14</v>
      </c>
      <c r="H8418" s="19" t="str">
        <f t="shared" si="150"/>
        <v>Godwin Bridge Toward Va Beach Summer Monday 14</v>
      </c>
      <c r="I8418" s="11">
        <f>+Godwin!M21</f>
        <v>599.69158587401955</v>
      </c>
    </row>
    <row r="8419" spans="1:9" x14ac:dyDescent="0.25">
      <c r="A8419" t="s">
        <v>55</v>
      </c>
      <c r="B8419" t="s">
        <v>59</v>
      </c>
      <c r="C8419" t="s">
        <v>81</v>
      </c>
      <c r="D8419" t="s">
        <v>11</v>
      </c>
      <c r="E8419" t="s">
        <v>1</v>
      </c>
      <c r="F8419" s="19">
        <v>0.625</v>
      </c>
      <c r="G8419" s="25">
        <v>15</v>
      </c>
      <c r="H8419" s="19" t="str">
        <f t="shared" si="150"/>
        <v>Godwin Bridge Toward Va Beach Summer Monday 15</v>
      </c>
      <c r="I8419" s="14">
        <f>+Godwin!M22</f>
        <v>622.80995586068639</v>
      </c>
    </row>
    <row r="8420" spans="1:9" x14ac:dyDescent="0.25">
      <c r="A8420" t="s">
        <v>55</v>
      </c>
      <c r="B8420" t="s">
        <v>59</v>
      </c>
      <c r="C8420" t="s">
        <v>81</v>
      </c>
      <c r="D8420" t="s">
        <v>11</v>
      </c>
      <c r="E8420" t="s">
        <v>1</v>
      </c>
      <c r="F8420" s="19">
        <v>0.66666666666666696</v>
      </c>
      <c r="G8420" s="25">
        <v>16</v>
      </c>
      <c r="H8420" s="19" t="str">
        <f t="shared" si="150"/>
        <v>Godwin Bridge Toward Va Beach Summer Monday 16</v>
      </c>
      <c r="I8420" s="11">
        <f>+Godwin!M23</f>
        <v>731.57175640320986</v>
      </c>
    </row>
    <row r="8421" spans="1:9" x14ac:dyDescent="0.25">
      <c r="A8421" t="s">
        <v>55</v>
      </c>
      <c r="B8421" t="s">
        <v>59</v>
      </c>
      <c r="C8421" t="s">
        <v>81</v>
      </c>
      <c r="D8421" t="s">
        <v>11</v>
      </c>
      <c r="E8421" t="s">
        <v>1</v>
      </c>
      <c r="F8421" s="19">
        <v>0.70833333333333304</v>
      </c>
      <c r="G8421" s="25">
        <v>17</v>
      </c>
      <c r="H8421" s="19" t="str">
        <f t="shared" si="150"/>
        <v>Godwin Bridge Toward Va Beach Summer Monday 17</v>
      </c>
      <c r="I8421" s="14">
        <f>+Godwin!M24</f>
        <v>856.75966740971603</v>
      </c>
    </row>
    <row r="8422" spans="1:9" x14ac:dyDescent="0.25">
      <c r="A8422" t="s">
        <v>55</v>
      </c>
      <c r="B8422" t="s">
        <v>59</v>
      </c>
      <c r="C8422" t="s">
        <v>81</v>
      </c>
      <c r="D8422" t="s">
        <v>11</v>
      </c>
      <c r="E8422" t="s">
        <v>1</v>
      </c>
      <c r="F8422" s="19">
        <v>0.75</v>
      </c>
      <c r="G8422" s="25">
        <v>18</v>
      </c>
      <c r="H8422" s="19" t="str">
        <f t="shared" si="150"/>
        <v>Godwin Bridge Toward Va Beach Summer Monday 18</v>
      </c>
      <c r="I8422" s="11">
        <f>+Godwin!M25</f>
        <v>550.72859361855296</v>
      </c>
    </row>
    <row r="8423" spans="1:9" x14ac:dyDescent="0.25">
      <c r="A8423" t="s">
        <v>55</v>
      </c>
      <c r="B8423" t="s">
        <v>59</v>
      </c>
      <c r="C8423" t="s">
        <v>81</v>
      </c>
      <c r="D8423" t="s">
        <v>11</v>
      </c>
      <c r="E8423" t="s">
        <v>1</v>
      </c>
      <c r="F8423" s="19">
        <v>0.79166666666666696</v>
      </c>
      <c r="G8423" s="25">
        <v>19</v>
      </c>
      <c r="H8423" s="19" t="str">
        <f t="shared" si="150"/>
        <v>Godwin Bridge Toward Va Beach Summer Monday 19</v>
      </c>
      <c r="I8423" s="14">
        <f>+Godwin!M26</f>
        <v>389.61771888365035</v>
      </c>
    </row>
    <row r="8424" spans="1:9" x14ac:dyDescent="0.25">
      <c r="A8424" t="s">
        <v>55</v>
      </c>
      <c r="B8424" t="s">
        <v>59</v>
      </c>
      <c r="C8424" t="s">
        <v>81</v>
      </c>
      <c r="D8424" t="s">
        <v>11</v>
      </c>
      <c r="E8424" t="s">
        <v>1</v>
      </c>
      <c r="F8424" s="19">
        <v>0.83333333333333304</v>
      </c>
      <c r="G8424" s="25">
        <v>20</v>
      </c>
      <c r="H8424" s="19" t="str">
        <f t="shared" si="150"/>
        <v>Godwin Bridge Toward Va Beach Summer Monday 20</v>
      </c>
      <c r="I8424" s="11">
        <f>+Godwin!M27</f>
        <v>268.76402238580022</v>
      </c>
    </row>
    <row r="8425" spans="1:9" x14ac:dyDescent="0.25">
      <c r="A8425" t="s">
        <v>55</v>
      </c>
      <c r="B8425" t="s">
        <v>59</v>
      </c>
      <c r="C8425" t="s">
        <v>81</v>
      </c>
      <c r="D8425" t="s">
        <v>11</v>
      </c>
      <c r="E8425" t="s">
        <v>1</v>
      </c>
      <c r="F8425" s="19">
        <v>0.875</v>
      </c>
      <c r="G8425" s="25">
        <v>21</v>
      </c>
      <c r="H8425" s="19" t="str">
        <f t="shared" si="150"/>
        <v>Godwin Bridge Toward Va Beach Summer Monday 21</v>
      </c>
      <c r="I8425" s="14">
        <f>+Godwin!M28</f>
        <v>184.67947207457962</v>
      </c>
    </row>
    <row r="8426" spans="1:9" x14ac:dyDescent="0.25">
      <c r="A8426" t="s">
        <v>55</v>
      </c>
      <c r="B8426" t="s">
        <v>59</v>
      </c>
      <c r="C8426" t="s">
        <v>81</v>
      </c>
      <c r="D8426" t="s">
        <v>11</v>
      </c>
      <c r="E8426" t="s">
        <v>1</v>
      </c>
      <c r="F8426" s="19">
        <v>0.91666666666666696</v>
      </c>
      <c r="G8426" s="25">
        <v>22</v>
      </c>
      <c r="H8426" s="19" t="str">
        <f t="shared" si="150"/>
        <v>Godwin Bridge Toward Va Beach Summer Monday 22</v>
      </c>
      <c r="I8426" s="11">
        <f>+Godwin!M29</f>
        <v>113.56388565182168</v>
      </c>
    </row>
    <row r="8427" spans="1:9" ht="15.75" thickBot="1" x14ac:dyDescent="0.3">
      <c r="A8427" t="s">
        <v>55</v>
      </c>
      <c r="B8427" t="s">
        <v>59</v>
      </c>
      <c r="C8427" t="s">
        <v>81</v>
      </c>
      <c r="D8427" t="s">
        <v>11</v>
      </c>
      <c r="E8427" t="s">
        <v>1</v>
      </c>
      <c r="F8427" s="19">
        <v>0.95833333333333304</v>
      </c>
      <c r="G8427" s="25">
        <v>23</v>
      </c>
      <c r="H8427" s="19" t="str">
        <f t="shared" si="150"/>
        <v>Godwin Bridge Toward Va Beach Summer Monday 23</v>
      </c>
      <c r="I8427" s="16">
        <f>+Godwin!M30</f>
        <v>73.73368257277879</v>
      </c>
    </row>
    <row r="8428" spans="1:9" x14ac:dyDescent="0.25">
      <c r="A8428" t="s">
        <v>55</v>
      </c>
      <c r="B8428" t="s">
        <v>59</v>
      </c>
      <c r="C8428" t="s">
        <v>81</v>
      </c>
      <c r="D8428" t="s">
        <v>11</v>
      </c>
      <c r="E8428" t="s">
        <v>2</v>
      </c>
      <c r="F8428" s="19">
        <v>0</v>
      </c>
      <c r="G8428" s="25">
        <v>0</v>
      </c>
      <c r="H8428" s="19" t="str">
        <f t="shared" si="150"/>
        <v>Godwin Bridge Toward Va Beach Summer Tuesday 0</v>
      </c>
      <c r="I8428" s="12">
        <f>+Godwin!N7</f>
        <v>42.603669393198757</v>
      </c>
    </row>
    <row r="8429" spans="1:9" x14ac:dyDescent="0.25">
      <c r="A8429" t="s">
        <v>55</v>
      </c>
      <c r="B8429" t="s">
        <v>59</v>
      </c>
      <c r="C8429" t="s">
        <v>81</v>
      </c>
      <c r="D8429" t="s">
        <v>11</v>
      </c>
      <c r="E8429" t="s">
        <v>2</v>
      </c>
      <c r="F8429" s="19">
        <v>4.1666666666666664E-2</v>
      </c>
      <c r="G8429" s="25">
        <v>1</v>
      </c>
      <c r="H8429" s="19" t="str">
        <f t="shared" si="150"/>
        <v>Godwin Bridge Toward Va Beach Summer Tuesday 1</v>
      </c>
      <c r="I8429" s="14">
        <f>+Godwin!N8</f>
        <v>23.944257947010847</v>
      </c>
    </row>
    <row r="8430" spans="1:9" x14ac:dyDescent="0.25">
      <c r="A8430" t="s">
        <v>55</v>
      </c>
      <c r="B8430" t="s">
        <v>59</v>
      </c>
      <c r="C8430" t="s">
        <v>81</v>
      </c>
      <c r="D8430" t="s">
        <v>11</v>
      </c>
      <c r="E8430" t="s">
        <v>2</v>
      </c>
      <c r="F8430" s="19">
        <v>8.3333333333333329E-2</v>
      </c>
      <c r="G8430" s="25">
        <v>2</v>
      </c>
      <c r="H8430" s="19" t="str">
        <f t="shared" si="150"/>
        <v>Godwin Bridge Toward Va Beach Summer Tuesday 2</v>
      </c>
      <c r="I8430" s="12">
        <f>+Godwin!N9</f>
        <v>42.361889068742435</v>
      </c>
    </row>
    <row r="8431" spans="1:9" x14ac:dyDescent="0.25">
      <c r="A8431" t="s">
        <v>55</v>
      </c>
      <c r="B8431" t="s">
        <v>59</v>
      </c>
      <c r="C8431" t="s">
        <v>81</v>
      </c>
      <c r="D8431" t="s">
        <v>11</v>
      </c>
      <c r="E8431" t="s">
        <v>2</v>
      </c>
      <c r="F8431" s="19">
        <v>0.125</v>
      </c>
      <c r="G8431" s="25">
        <v>3</v>
      </c>
      <c r="H8431" s="19" t="str">
        <f t="shared" si="150"/>
        <v>Godwin Bridge Toward Va Beach Summer Tuesday 3</v>
      </c>
      <c r="I8431" s="14">
        <f>+Godwin!N10</f>
        <v>57.347779937617275</v>
      </c>
    </row>
    <row r="8432" spans="1:9" x14ac:dyDescent="0.25">
      <c r="A8432" t="s">
        <v>55</v>
      </c>
      <c r="B8432" t="s">
        <v>59</v>
      </c>
      <c r="C8432" t="s">
        <v>81</v>
      </c>
      <c r="D8432" t="s">
        <v>11</v>
      </c>
      <c r="E8432" t="s">
        <v>2</v>
      </c>
      <c r="F8432" s="19">
        <v>0.16666666666666699</v>
      </c>
      <c r="G8432" s="25">
        <v>4</v>
      </c>
      <c r="H8432" s="19" t="str">
        <f t="shared" si="150"/>
        <v>Godwin Bridge Toward Va Beach Summer Tuesday 4</v>
      </c>
      <c r="I8432" s="12">
        <f>+Godwin!N11</f>
        <v>122.06224651106552</v>
      </c>
    </row>
    <row r="8433" spans="1:9" x14ac:dyDescent="0.25">
      <c r="A8433" t="s">
        <v>55</v>
      </c>
      <c r="B8433" t="s">
        <v>59</v>
      </c>
      <c r="C8433" t="s">
        <v>81</v>
      </c>
      <c r="D8433" t="s">
        <v>11</v>
      </c>
      <c r="E8433" t="s">
        <v>2</v>
      </c>
      <c r="F8433" s="19">
        <v>0.20833333333333301</v>
      </c>
      <c r="G8433" s="25">
        <v>5</v>
      </c>
      <c r="H8433" s="19" t="str">
        <f t="shared" si="150"/>
        <v>Godwin Bridge Toward Va Beach Summer Tuesday 5</v>
      </c>
      <c r="I8433" s="14">
        <f>+Godwin!N12</f>
        <v>397.78133798386403</v>
      </c>
    </row>
    <row r="8434" spans="1:9" x14ac:dyDescent="0.25">
      <c r="A8434" t="s">
        <v>55</v>
      </c>
      <c r="B8434" t="s">
        <v>59</v>
      </c>
      <c r="C8434" t="s">
        <v>81</v>
      </c>
      <c r="D8434" t="s">
        <v>11</v>
      </c>
      <c r="E8434" t="s">
        <v>2</v>
      </c>
      <c r="F8434" s="19">
        <v>0.25</v>
      </c>
      <c r="G8434" s="25">
        <v>6</v>
      </c>
      <c r="H8434" s="19" t="str">
        <f t="shared" si="150"/>
        <v>Godwin Bridge Toward Va Beach Summer Tuesday 6</v>
      </c>
      <c r="I8434" s="12">
        <f>+Godwin!N13</f>
        <v>864.15014013223367</v>
      </c>
    </row>
    <row r="8435" spans="1:9" x14ac:dyDescent="0.25">
      <c r="A8435" t="s">
        <v>55</v>
      </c>
      <c r="B8435" t="s">
        <v>59</v>
      </c>
      <c r="C8435" t="s">
        <v>81</v>
      </c>
      <c r="D8435" t="s">
        <v>11</v>
      </c>
      <c r="E8435" t="s">
        <v>2</v>
      </c>
      <c r="F8435" s="19">
        <v>0.29166666666666702</v>
      </c>
      <c r="G8435" s="25">
        <v>7</v>
      </c>
      <c r="H8435" s="19" t="str">
        <f t="shared" si="150"/>
        <v>Godwin Bridge Toward Va Beach Summer Tuesday 7</v>
      </c>
      <c r="I8435" s="14">
        <f>+Godwin!N14</f>
        <v>1087.4943077104961</v>
      </c>
    </row>
    <row r="8436" spans="1:9" x14ac:dyDescent="0.25">
      <c r="A8436" t="s">
        <v>55</v>
      </c>
      <c r="B8436" t="s">
        <v>59</v>
      </c>
      <c r="C8436" t="s">
        <v>81</v>
      </c>
      <c r="D8436" t="s">
        <v>11</v>
      </c>
      <c r="E8436" t="s">
        <v>2</v>
      </c>
      <c r="F8436" s="19">
        <v>0.33333333333333298</v>
      </c>
      <c r="G8436" s="25">
        <v>8</v>
      </c>
      <c r="H8436" s="19" t="str">
        <f t="shared" si="150"/>
        <v>Godwin Bridge Toward Va Beach Summer Tuesday 8</v>
      </c>
      <c r="I8436" s="12">
        <f>+Godwin!N15</f>
        <v>820.78942985794549</v>
      </c>
    </row>
    <row r="8437" spans="1:9" x14ac:dyDescent="0.25">
      <c r="A8437" t="s">
        <v>55</v>
      </c>
      <c r="B8437" t="s">
        <v>59</v>
      </c>
      <c r="C8437" t="s">
        <v>81</v>
      </c>
      <c r="D8437" t="s">
        <v>11</v>
      </c>
      <c r="E8437" t="s">
        <v>2</v>
      </c>
      <c r="F8437" s="19">
        <v>0.375</v>
      </c>
      <c r="G8437" s="25">
        <v>9</v>
      </c>
      <c r="H8437" s="19" t="str">
        <f t="shared" si="150"/>
        <v>Godwin Bridge Toward Va Beach Summer Tuesday 9</v>
      </c>
      <c r="I8437" s="14">
        <f>+Godwin!N16</f>
        <v>805.1002907345719</v>
      </c>
    </row>
    <row r="8438" spans="1:9" x14ac:dyDescent="0.25">
      <c r="A8438" t="s">
        <v>55</v>
      </c>
      <c r="B8438" t="s">
        <v>59</v>
      </c>
      <c r="C8438" t="s">
        <v>81</v>
      </c>
      <c r="D8438" t="s">
        <v>11</v>
      </c>
      <c r="E8438" t="s">
        <v>2</v>
      </c>
      <c r="F8438" s="19">
        <v>0.41666666666666702</v>
      </c>
      <c r="G8438" s="25">
        <v>10</v>
      </c>
      <c r="H8438" s="19" t="str">
        <f t="shared" si="150"/>
        <v>Godwin Bridge Toward Va Beach Summer Tuesday 10</v>
      </c>
      <c r="I8438" s="12">
        <f>+Godwin!N17</f>
        <v>593.0791453982855</v>
      </c>
    </row>
    <row r="8439" spans="1:9" x14ac:dyDescent="0.25">
      <c r="A8439" t="s">
        <v>55</v>
      </c>
      <c r="B8439" t="s">
        <v>59</v>
      </c>
      <c r="C8439" t="s">
        <v>81</v>
      </c>
      <c r="D8439" t="s">
        <v>11</v>
      </c>
      <c r="E8439" t="s">
        <v>2</v>
      </c>
      <c r="F8439" s="19">
        <v>0.45833333333333298</v>
      </c>
      <c r="G8439" s="25">
        <v>11</v>
      </c>
      <c r="H8439" s="19" t="str">
        <f t="shared" si="150"/>
        <v>Godwin Bridge Toward Va Beach Summer Tuesday 11</v>
      </c>
      <c r="I8439" s="14">
        <f>+Godwin!N18</f>
        <v>610.29010418738903</v>
      </c>
    </row>
    <row r="8440" spans="1:9" x14ac:dyDescent="0.25">
      <c r="A8440" t="s">
        <v>55</v>
      </c>
      <c r="B8440" t="s">
        <v>59</v>
      </c>
      <c r="C8440" t="s">
        <v>81</v>
      </c>
      <c r="D8440" t="s">
        <v>11</v>
      </c>
      <c r="E8440" t="s">
        <v>2</v>
      </c>
      <c r="F8440" s="19">
        <v>0.5</v>
      </c>
      <c r="G8440" s="25">
        <v>12</v>
      </c>
      <c r="H8440" s="19" t="str">
        <f t="shared" si="150"/>
        <v>Godwin Bridge Toward Va Beach Summer Tuesday 12</v>
      </c>
      <c r="I8440" s="12">
        <f>+Godwin!N19</f>
        <v>592.47421271314738</v>
      </c>
    </row>
    <row r="8441" spans="1:9" x14ac:dyDescent="0.25">
      <c r="A8441" t="s">
        <v>55</v>
      </c>
      <c r="B8441" t="s">
        <v>59</v>
      </c>
      <c r="C8441" t="s">
        <v>81</v>
      </c>
      <c r="D8441" t="s">
        <v>11</v>
      </c>
      <c r="E8441" t="s">
        <v>2</v>
      </c>
      <c r="F8441" s="19">
        <v>0.54166666666666696</v>
      </c>
      <c r="G8441" s="25">
        <v>13</v>
      </c>
      <c r="H8441" s="19" t="str">
        <f t="shared" si="150"/>
        <v>Godwin Bridge Toward Va Beach Summer Tuesday 13</v>
      </c>
      <c r="I8441" s="14">
        <f>+Godwin!N20</f>
        <v>577.88991710100197</v>
      </c>
    </row>
    <row r="8442" spans="1:9" x14ac:dyDescent="0.25">
      <c r="A8442" t="s">
        <v>55</v>
      </c>
      <c r="B8442" t="s">
        <v>59</v>
      </c>
      <c r="C8442" t="s">
        <v>81</v>
      </c>
      <c r="D8442" t="s">
        <v>11</v>
      </c>
      <c r="E8442" t="s">
        <v>2</v>
      </c>
      <c r="F8442" s="19">
        <v>0.58333333333333304</v>
      </c>
      <c r="G8442" s="25">
        <v>14</v>
      </c>
      <c r="H8442" s="19" t="str">
        <f t="shared" si="150"/>
        <v>Godwin Bridge Toward Va Beach Summer Tuesday 14</v>
      </c>
      <c r="I8442" s="12">
        <f>+Godwin!N21</f>
        <v>624.28006931559639</v>
      </c>
    </row>
    <row r="8443" spans="1:9" x14ac:dyDescent="0.25">
      <c r="A8443" t="s">
        <v>55</v>
      </c>
      <c r="B8443" t="s">
        <v>59</v>
      </c>
      <c r="C8443" t="s">
        <v>81</v>
      </c>
      <c r="D8443" t="s">
        <v>11</v>
      </c>
      <c r="E8443" t="s">
        <v>2</v>
      </c>
      <c r="F8443" s="19">
        <v>0.625</v>
      </c>
      <c r="G8443" s="25">
        <v>15</v>
      </c>
      <c r="H8443" s="19" t="str">
        <f t="shared" si="150"/>
        <v>Godwin Bridge Toward Va Beach Summer Tuesday 15</v>
      </c>
      <c r="I8443" s="14">
        <f>+Godwin!N22</f>
        <v>585.10463360315509</v>
      </c>
    </row>
    <row r="8444" spans="1:9" x14ac:dyDescent="0.25">
      <c r="A8444" t="s">
        <v>55</v>
      </c>
      <c r="B8444" t="s">
        <v>59</v>
      </c>
      <c r="C8444" t="s">
        <v>81</v>
      </c>
      <c r="D8444" t="s">
        <v>11</v>
      </c>
      <c r="E8444" t="s">
        <v>2</v>
      </c>
      <c r="F8444" s="19">
        <v>0.66666666666666696</v>
      </c>
      <c r="G8444" s="25">
        <v>16</v>
      </c>
      <c r="H8444" s="19" t="str">
        <f t="shared" si="150"/>
        <v>Godwin Bridge Toward Va Beach Summer Tuesday 16</v>
      </c>
      <c r="I8444" s="12">
        <f>+Godwin!N23</f>
        <v>785.00585744125976</v>
      </c>
    </row>
    <row r="8445" spans="1:9" x14ac:dyDescent="0.25">
      <c r="A8445" t="s">
        <v>55</v>
      </c>
      <c r="B8445" t="s">
        <v>59</v>
      </c>
      <c r="C8445" t="s">
        <v>81</v>
      </c>
      <c r="D8445" t="s">
        <v>11</v>
      </c>
      <c r="E8445" t="s">
        <v>2</v>
      </c>
      <c r="F8445" s="19">
        <v>0.70833333333333304</v>
      </c>
      <c r="G8445" s="25">
        <v>17</v>
      </c>
      <c r="H8445" s="19" t="str">
        <f t="shared" si="150"/>
        <v>Godwin Bridge Toward Va Beach Summer Tuesday 17</v>
      </c>
      <c r="I8445" s="14">
        <f>+Godwin!N24</f>
        <v>896.95976260513919</v>
      </c>
    </row>
    <row r="8446" spans="1:9" x14ac:dyDescent="0.25">
      <c r="A8446" t="s">
        <v>55</v>
      </c>
      <c r="B8446" t="s">
        <v>59</v>
      </c>
      <c r="C8446" t="s">
        <v>81</v>
      </c>
      <c r="D8446" t="s">
        <v>11</v>
      </c>
      <c r="E8446" t="s">
        <v>2</v>
      </c>
      <c r="F8446" s="19">
        <v>0.75</v>
      </c>
      <c r="G8446" s="25">
        <v>18</v>
      </c>
      <c r="H8446" s="19" t="str">
        <f t="shared" si="150"/>
        <v>Godwin Bridge Toward Va Beach Summer Tuesday 18</v>
      </c>
      <c r="I8446" s="12">
        <f>+Godwin!N25</f>
        <v>592.40221804731914</v>
      </c>
    </row>
    <row r="8447" spans="1:9" x14ac:dyDescent="0.25">
      <c r="A8447" t="s">
        <v>55</v>
      </c>
      <c r="B8447" t="s">
        <v>59</v>
      </c>
      <c r="C8447" t="s">
        <v>81</v>
      </c>
      <c r="D8447" t="s">
        <v>11</v>
      </c>
      <c r="E8447" t="s">
        <v>2</v>
      </c>
      <c r="F8447" s="19">
        <v>0.79166666666666696</v>
      </c>
      <c r="G8447" s="25">
        <v>19</v>
      </c>
      <c r="H8447" s="19" t="str">
        <f t="shared" si="150"/>
        <v>Godwin Bridge Toward Va Beach Summer Tuesday 19</v>
      </c>
      <c r="I8447" s="14">
        <f>+Godwin!N26</f>
        <v>433.77758032974714</v>
      </c>
    </row>
    <row r="8448" spans="1:9" x14ac:dyDescent="0.25">
      <c r="A8448" t="s">
        <v>55</v>
      </c>
      <c r="B8448" t="s">
        <v>59</v>
      </c>
      <c r="C8448" t="s">
        <v>81</v>
      </c>
      <c r="D8448" t="s">
        <v>11</v>
      </c>
      <c r="E8448" t="s">
        <v>2</v>
      </c>
      <c r="F8448" s="19">
        <v>0.83333333333333304</v>
      </c>
      <c r="G8448" s="25">
        <v>20</v>
      </c>
      <c r="H8448" s="19" t="str">
        <f t="shared" si="150"/>
        <v>Godwin Bridge Toward Va Beach Summer Tuesday 20</v>
      </c>
      <c r="I8448" s="12">
        <f>+Godwin!N27</f>
        <v>234.85723619153418</v>
      </c>
    </row>
    <row r="8449" spans="1:9" x14ac:dyDescent="0.25">
      <c r="A8449" t="s">
        <v>55</v>
      </c>
      <c r="B8449" t="s">
        <v>59</v>
      </c>
      <c r="C8449" t="s">
        <v>81</v>
      </c>
      <c r="D8449" t="s">
        <v>11</v>
      </c>
      <c r="E8449" t="s">
        <v>2</v>
      </c>
      <c r="F8449" s="19">
        <v>0.875</v>
      </c>
      <c r="G8449" s="25">
        <v>21</v>
      </c>
      <c r="H8449" s="19" t="str">
        <f t="shared" si="150"/>
        <v>Godwin Bridge Toward Va Beach Summer Tuesday 21</v>
      </c>
      <c r="I8449" s="14">
        <f>+Godwin!N28</f>
        <v>176.44707978643152</v>
      </c>
    </row>
    <row r="8450" spans="1:9" x14ac:dyDescent="0.25">
      <c r="A8450" t="s">
        <v>55</v>
      </c>
      <c r="B8450" t="s">
        <v>59</v>
      </c>
      <c r="C8450" t="s">
        <v>81</v>
      </c>
      <c r="D8450" t="s">
        <v>11</v>
      </c>
      <c r="E8450" t="s">
        <v>2</v>
      </c>
      <c r="F8450" s="19">
        <v>0.91666666666666696</v>
      </c>
      <c r="G8450" s="25">
        <v>22</v>
      </c>
      <c r="H8450" s="19" t="str">
        <f t="shared" si="150"/>
        <v>Godwin Bridge Toward Va Beach Summer Tuesday 22</v>
      </c>
      <c r="I8450" s="12">
        <f>+Godwin!N29</f>
        <v>117.26824200237657</v>
      </c>
    </row>
    <row r="8451" spans="1:9" ht="15.75" thickBot="1" x14ac:dyDescent="0.3">
      <c r="A8451" t="s">
        <v>55</v>
      </c>
      <c r="B8451" t="s">
        <v>59</v>
      </c>
      <c r="C8451" t="s">
        <v>81</v>
      </c>
      <c r="D8451" t="s">
        <v>11</v>
      </c>
      <c r="E8451" t="s">
        <v>2</v>
      </c>
      <c r="F8451" s="19">
        <v>0.95833333333333304</v>
      </c>
      <c r="G8451" s="25">
        <v>23</v>
      </c>
      <c r="H8451" s="19" t="str">
        <f t="shared" si="150"/>
        <v>Godwin Bridge Toward Va Beach Summer Tuesday 23</v>
      </c>
      <c r="I8451" s="16">
        <f>+Godwin!N30</f>
        <v>73.569856786073032</v>
      </c>
    </row>
    <row r="8452" spans="1:9" x14ac:dyDescent="0.25">
      <c r="A8452" t="s">
        <v>55</v>
      </c>
      <c r="B8452" t="s">
        <v>59</v>
      </c>
      <c r="C8452" t="s">
        <v>81</v>
      </c>
      <c r="D8452" t="s">
        <v>11</v>
      </c>
      <c r="E8452" t="s">
        <v>3</v>
      </c>
      <c r="F8452" s="19">
        <v>0</v>
      </c>
      <c r="G8452" s="25">
        <v>0</v>
      </c>
      <c r="H8452" s="19" t="str">
        <f t="shared" si="150"/>
        <v>Godwin Bridge Toward Va Beach Summer Wednesday 0</v>
      </c>
      <c r="I8452" s="11">
        <f>+Godwin!O7</f>
        <v>34.736850326569005</v>
      </c>
    </row>
    <row r="8453" spans="1:9" x14ac:dyDescent="0.25">
      <c r="A8453" t="s">
        <v>55</v>
      </c>
      <c r="B8453" t="s">
        <v>59</v>
      </c>
      <c r="C8453" t="s">
        <v>81</v>
      </c>
      <c r="D8453" t="s">
        <v>11</v>
      </c>
      <c r="E8453" t="s">
        <v>3</v>
      </c>
      <c r="F8453" s="19">
        <v>4.1666666666666664E-2</v>
      </c>
      <c r="G8453" s="25">
        <v>1</v>
      </c>
      <c r="H8453" s="19" t="str">
        <f t="shared" si="150"/>
        <v>Godwin Bridge Toward Va Beach Summer Wednesday 1</v>
      </c>
      <c r="I8453" s="14">
        <f>+Godwin!O8</f>
        <v>44.176194714640204</v>
      </c>
    </row>
    <row r="8454" spans="1:9" x14ac:dyDescent="0.25">
      <c r="A8454" t="s">
        <v>55</v>
      </c>
      <c r="B8454" t="s">
        <v>59</v>
      </c>
      <c r="C8454" t="s">
        <v>81</v>
      </c>
      <c r="D8454" t="s">
        <v>11</v>
      </c>
      <c r="E8454" t="s">
        <v>3</v>
      </c>
      <c r="F8454" s="19">
        <v>8.3333333333333329E-2</v>
      </c>
      <c r="G8454" s="25">
        <v>2</v>
      </c>
      <c r="H8454" s="19" t="str">
        <f t="shared" si="150"/>
        <v>Godwin Bridge Toward Va Beach Summer Wednesday 2</v>
      </c>
      <c r="I8454" s="11">
        <f>+Godwin!O9</f>
        <v>42.670409064976113</v>
      </c>
    </row>
    <row r="8455" spans="1:9" x14ac:dyDescent="0.25">
      <c r="A8455" t="s">
        <v>55</v>
      </c>
      <c r="B8455" t="s">
        <v>59</v>
      </c>
      <c r="C8455" t="s">
        <v>81</v>
      </c>
      <c r="D8455" t="s">
        <v>11</v>
      </c>
      <c r="E8455" t="s">
        <v>3</v>
      </c>
      <c r="F8455" s="19">
        <v>0.125</v>
      </c>
      <c r="G8455" s="25">
        <v>3</v>
      </c>
      <c r="H8455" s="19" t="str">
        <f t="shared" si="150"/>
        <v>Godwin Bridge Toward Va Beach Summer Wednesday 3</v>
      </c>
      <c r="I8455" s="14">
        <f>+Godwin!O10</f>
        <v>43.192764135470377</v>
      </c>
    </row>
    <row r="8456" spans="1:9" x14ac:dyDescent="0.25">
      <c r="A8456" t="s">
        <v>55</v>
      </c>
      <c r="B8456" t="s">
        <v>59</v>
      </c>
      <c r="C8456" t="s">
        <v>81</v>
      </c>
      <c r="D8456" t="s">
        <v>11</v>
      </c>
      <c r="E8456" t="s">
        <v>3</v>
      </c>
      <c r="F8456" s="19">
        <v>0.16666666666666699</v>
      </c>
      <c r="G8456" s="25">
        <v>4</v>
      </c>
      <c r="H8456" s="19" t="str">
        <f t="shared" si="150"/>
        <v>Godwin Bridge Toward Va Beach Summer Wednesday 4</v>
      </c>
      <c r="I8456" s="11">
        <f>+Godwin!O11</f>
        <v>138.58430120824607</v>
      </c>
    </row>
    <row r="8457" spans="1:9" x14ac:dyDescent="0.25">
      <c r="A8457" t="s">
        <v>55</v>
      </c>
      <c r="B8457" t="s">
        <v>59</v>
      </c>
      <c r="C8457" t="s">
        <v>81</v>
      </c>
      <c r="D8457" t="s">
        <v>11</v>
      </c>
      <c r="E8457" t="s">
        <v>3</v>
      </c>
      <c r="F8457" s="19">
        <v>0.20833333333333301</v>
      </c>
      <c r="G8457" s="25">
        <v>5</v>
      </c>
      <c r="H8457" s="19" t="str">
        <f t="shared" si="150"/>
        <v>Godwin Bridge Toward Va Beach Summer Wednesday 5</v>
      </c>
      <c r="I8457" s="14">
        <f>+Godwin!O12</f>
        <v>370.81114286130554</v>
      </c>
    </row>
    <row r="8458" spans="1:9" x14ac:dyDescent="0.25">
      <c r="A8458" t="s">
        <v>55</v>
      </c>
      <c r="B8458" t="s">
        <v>59</v>
      </c>
      <c r="C8458" t="s">
        <v>81</v>
      </c>
      <c r="D8458" t="s">
        <v>11</v>
      </c>
      <c r="E8458" t="s">
        <v>3</v>
      </c>
      <c r="F8458" s="19">
        <v>0.25</v>
      </c>
      <c r="G8458" s="25">
        <v>6</v>
      </c>
      <c r="H8458" s="19" t="str">
        <f t="shared" si="150"/>
        <v>Godwin Bridge Toward Va Beach Summer Wednesday 6</v>
      </c>
      <c r="I8458" s="11">
        <f>+Godwin!O13</f>
        <v>839.53253212072468</v>
      </c>
    </row>
    <row r="8459" spans="1:9" x14ac:dyDescent="0.25">
      <c r="A8459" t="s">
        <v>55</v>
      </c>
      <c r="B8459" t="s">
        <v>59</v>
      </c>
      <c r="C8459" t="s">
        <v>81</v>
      </c>
      <c r="D8459" t="s">
        <v>11</v>
      </c>
      <c r="E8459" t="s">
        <v>3</v>
      </c>
      <c r="F8459" s="19">
        <v>0.29166666666666702</v>
      </c>
      <c r="G8459" s="25">
        <v>7</v>
      </c>
      <c r="H8459" s="19" t="str">
        <f t="shared" si="150"/>
        <v>Godwin Bridge Toward Va Beach Summer Wednesday 7</v>
      </c>
      <c r="I8459" s="14">
        <f>+Godwin!O14</f>
        <v>1093.0177649205091</v>
      </c>
    </row>
    <row r="8460" spans="1:9" x14ac:dyDescent="0.25">
      <c r="A8460" t="s">
        <v>55</v>
      </c>
      <c r="B8460" t="s">
        <v>59</v>
      </c>
      <c r="C8460" t="s">
        <v>81</v>
      </c>
      <c r="D8460" t="s">
        <v>11</v>
      </c>
      <c r="E8460" t="s">
        <v>3</v>
      </c>
      <c r="F8460" s="19">
        <v>0.33333333333333298</v>
      </c>
      <c r="G8460" s="25">
        <v>8</v>
      </c>
      <c r="H8460" s="19" t="str">
        <f t="shared" si="150"/>
        <v>Godwin Bridge Toward Va Beach Summer Wednesday 8</v>
      </c>
      <c r="I8460" s="11">
        <f>+Godwin!O15</f>
        <v>796.03294684478362</v>
      </c>
    </row>
    <row r="8461" spans="1:9" x14ac:dyDescent="0.25">
      <c r="A8461" t="s">
        <v>55</v>
      </c>
      <c r="B8461" t="s">
        <v>59</v>
      </c>
      <c r="C8461" t="s">
        <v>81</v>
      </c>
      <c r="D8461" t="s">
        <v>11</v>
      </c>
      <c r="E8461" t="s">
        <v>3</v>
      </c>
      <c r="F8461" s="19">
        <v>0.375</v>
      </c>
      <c r="G8461" s="25">
        <v>9</v>
      </c>
      <c r="H8461" s="19" t="str">
        <f t="shared" si="150"/>
        <v>Godwin Bridge Toward Va Beach Summer Wednesday 9</v>
      </c>
      <c r="I8461" s="14">
        <f>+Godwin!O16</f>
        <v>776.10895100929531</v>
      </c>
    </row>
    <row r="8462" spans="1:9" x14ac:dyDescent="0.25">
      <c r="A8462" t="s">
        <v>55</v>
      </c>
      <c r="B8462" t="s">
        <v>59</v>
      </c>
      <c r="C8462" t="s">
        <v>81</v>
      </c>
      <c r="D8462" t="s">
        <v>11</v>
      </c>
      <c r="E8462" t="s">
        <v>3</v>
      </c>
      <c r="F8462" s="19">
        <v>0.41666666666666702</v>
      </c>
      <c r="G8462" s="25">
        <v>10</v>
      </c>
      <c r="H8462" s="19" t="str">
        <f t="shared" si="150"/>
        <v>Godwin Bridge Toward Va Beach Summer Wednesday 10</v>
      </c>
      <c r="I8462" s="11">
        <f>+Godwin!O17</f>
        <v>635.87474666520552</v>
      </c>
    </row>
    <row r="8463" spans="1:9" x14ac:dyDescent="0.25">
      <c r="A8463" t="s">
        <v>55</v>
      </c>
      <c r="B8463" t="s">
        <v>59</v>
      </c>
      <c r="C8463" t="s">
        <v>81</v>
      </c>
      <c r="D8463" t="s">
        <v>11</v>
      </c>
      <c r="E8463" t="s">
        <v>3</v>
      </c>
      <c r="F8463" s="19">
        <v>0.45833333333333298</v>
      </c>
      <c r="G8463" s="25">
        <v>11</v>
      </c>
      <c r="H8463" s="19" t="str">
        <f t="shared" si="150"/>
        <v>Godwin Bridge Toward Va Beach Summer Wednesday 11</v>
      </c>
      <c r="I8463" s="14">
        <f>+Godwin!O18</f>
        <v>628.04833832632096</v>
      </c>
    </row>
    <row r="8464" spans="1:9" x14ac:dyDescent="0.25">
      <c r="A8464" t="s">
        <v>55</v>
      </c>
      <c r="B8464" t="s">
        <v>59</v>
      </c>
      <c r="C8464" t="s">
        <v>81</v>
      </c>
      <c r="D8464" t="s">
        <v>11</v>
      </c>
      <c r="E8464" t="s">
        <v>3</v>
      </c>
      <c r="F8464" s="19">
        <v>0.5</v>
      </c>
      <c r="G8464" s="25">
        <v>12</v>
      </c>
      <c r="H8464" s="19" t="str">
        <f t="shared" si="150"/>
        <v>Godwin Bridge Toward Va Beach Summer Wednesday 12</v>
      </c>
      <c r="I8464" s="11">
        <f>+Godwin!O19</f>
        <v>577.99384439395863</v>
      </c>
    </row>
    <row r="8465" spans="1:9" x14ac:dyDescent="0.25">
      <c r="A8465" t="s">
        <v>55</v>
      </c>
      <c r="B8465" t="s">
        <v>59</v>
      </c>
      <c r="C8465" t="s">
        <v>81</v>
      </c>
      <c r="D8465" t="s">
        <v>11</v>
      </c>
      <c r="E8465" t="s">
        <v>3</v>
      </c>
      <c r="F8465" s="19">
        <v>0.54166666666666696</v>
      </c>
      <c r="G8465" s="25">
        <v>13</v>
      </c>
      <c r="H8465" s="19" t="str">
        <f t="shared" si="150"/>
        <v>Godwin Bridge Toward Va Beach Summer Wednesday 13</v>
      </c>
      <c r="I8465" s="14">
        <f>+Godwin!O20</f>
        <v>607.84766332867139</v>
      </c>
    </row>
    <row r="8466" spans="1:9" x14ac:dyDescent="0.25">
      <c r="A8466" t="s">
        <v>55</v>
      </c>
      <c r="B8466" t="s">
        <v>59</v>
      </c>
      <c r="C8466" t="s">
        <v>81</v>
      </c>
      <c r="D8466" t="s">
        <v>11</v>
      </c>
      <c r="E8466" t="s">
        <v>3</v>
      </c>
      <c r="F8466" s="19">
        <v>0.58333333333333304</v>
      </c>
      <c r="G8466" s="25">
        <v>14</v>
      </c>
      <c r="H8466" s="19" t="str">
        <f t="shared" si="150"/>
        <v>Godwin Bridge Toward Va Beach Summer Wednesday 14</v>
      </c>
      <c r="I8466" s="11">
        <f>+Godwin!O21</f>
        <v>582.6238317212833</v>
      </c>
    </row>
    <row r="8467" spans="1:9" x14ac:dyDescent="0.25">
      <c r="A8467" t="s">
        <v>55</v>
      </c>
      <c r="B8467" t="s">
        <v>59</v>
      </c>
      <c r="C8467" t="s">
        <v>81</v>
      </c>
      <c r="D8467" t="s">
        <v>11</v>
      </c>
      <c r="E8467" t="s">
        <v>3</v>
      </c>
      <c r="F8467" s="19">
        <v>0.625</v>
      </c>
      <c r="G8467" s="25">
        <v>15</v>
      </c>
      <c r="H8467" s="19" t="str">
        <f t="shared" si="150"/>
        <v>Godwin Bridge Toward Va Beach Summer Wednesday 15</v>
      </c>
      <c r="I8467" s="14">
        <f>+Godwin!O22</f>
        <v>657.94088821955347</v>
      </c>
    </row>
    <row r="8468" spans="1:9" x14ac:dyDescent="0.25">
      <c r="A8468" t="s">
        <v>55</v>
      </c>
      <c r="B8468" t="s">
        <v>59</v>
      </c>
      <c r="C8468" t="s">
        <v>81</v>
      </c>
      <c r="D8468" t="s">
        <v>11</v>
      </c>
      <c r="E8468" t="s">
        <v>3</v>
      </c>
      <c r="F8468" s="19">
        <v>0.66666666666666696</v>
      </c>
      <c r="G8468" s="25">
        <v>16</v>
      </c>
      <c r="H8468" s="19" t="str">
        <f t="shared" si="150"/>
        <v>Godwin Bridge Toward Va Beach Summer Wednesday 16</v>
      </c>
      <c r="I8468" s="11">
        <f>+Godwin!O23</f>
        <v>792.21017469533103</v>
      </c>
    </row>
    <row r="8469" spans="1:9" x14ac:dyDescent="0.25">
      <c r="A8469" t="s">
        <v>55</v>
      </c>
      <c r="B8469" t="s">
        <v>59</v>
      </c>
      <c r="C8469" t="s">
        <v>81</v>
      </c>
      <c r="D8469" t="s">
        <v>11</v>
      </c>
      <c r="E8469" t="s">
        <v>3</v>
      </c>
      <c r="F8469" s="19">
        <v>0.70833333333333304</v>
      </c>
      <c r="G8469" s="25">
        <v>17</v>
      </c>
      <c r="H8469" s="19" t="str">
        <f t="shared" ref="H8469:H8532" si="151">+CONCATENATE(A8469," ",C8469," ",D8469," ",E8469," ",G8469)</f>
        <v>Godwin Bridge Toward Va Beach Summer Wednesday 17</v>
      </c>
      <c r="I8469" s="14">
        <f>+Godwin!O24</f>
        <v>830.30038998393752</v>
      </c>
    </row>
    <row r="8470" spans="1:9" x14ac:dyDescent="0.25">
      <c r="A8470" t="s">
        <v>55</v>
      </c>
      <c r="B8470" t="s">
        <v>59</v>
      </c>
      <c r="C8470" t="s">
        <v>81</v>
      </c>
      <c r="D8470" t="s">
        <v>11</v>
      </c>
      <c r="E8470" t="s">
        <v>3</v>
      </c>
      <c r="F8470" s="19">
        <v>0.75</v>
      </c>
      <c r="G8470" s="25">
        <v>18</v>
      </c>
      <c r="H8470" s="19" t="str">
        <f t="shared" si="151"/>
        <v>Godwin Bridge Toward Va Beach Summer Wednesday 18</v>
      </c>
      <c r="I8470" s="11">
        <f>+Godwin!O25</f>
        <v>595.15257421567026</v>
      </c>
    </row>
    <row r="8471" spans="1:9" x14ac:dyDescent="0.25">
      <c r="A8471" t="s">
        <v>55</v>
      </c>
      <c r="B8471" t="s">
        <v>59</v>
      </c>
      <c r="C8471" t="s">
        <v>81</v>
      </c>
      <c r="D8471" t="s">
        <v>11</v>
      </c>
      <c r="E8471" t="s">
        <v>3</v>
      </c>
      <c r="F8471" s="19">
        <v>0.79166666666666696</v>
      </c>
      <c r="G8471" s="25">
        <v>19</v>
      </c>
      <c r="H8471" s="19" t="str">
        <f t="shared" si="151"/>
        <v>Godwin Bridge Toward Va Beach Summer Wednesday 19</v>
      </c>
      <c r="I8471" s="14">
        <f>+Godwin!O26</f>
        <v>393.93786664581188</v>
      </c>
    </row>
    <row r="8472" spans="1:9" x14ac:dyDescent="0.25">
      <c r="A8472" t="s">
        <v>55</v>
      </c>
      <c r="B8472" t="s">
        <v>59</v>
      </c>
      <c r="C8472" t="s">
        <v>81</v>
      </c>
      <c r="D8472" t="s">
        <v>11</v>
      </c>
      <c r="E8472" t="s">
        <v>3</v>
      </c>
      <c r="F8472" s="19">
        <v>0.83333333333333304</v>
      </c>
      <c r="G8472" s="25">
        <v>20</v>
      </c>
      <c r="H8472" s="19" t="str">
        <f t="shared" si="151"/>
        <v>Godwin Bridge Toward Va Beach Summer Wednesday 20</v>
      </c>
      <c r="I8472" s="11">
        <f>+Godwin!O27</f>
        <v>270.86243149612761</v>
      </c>
    </row>
    <row r="8473" spans="1:9" x14ac:dyDescent="0.25">
      <c r="A8473" t="s">
        <v>55</v>
      </c>
      <c r="B8473" t="s">
        <v>59</v>
      </c>
      <c r="C8473" t="s">
        <v>81</v>
      </c>
      <c r="D8473" t="s">
        <v>11</v>
      </c>
      <c r="E8473" t="s">
        <v>3</v>
      </c>
      <c r="F8473" s="19">
        <v>0.875</v>
      </c>
      <c r="G8473" s="25">
        <v>21</v>
      </c>
      <c r="H8473" s="19" t="str">
        <f t="shared" si="151"/>
        <v>Godwin Bridge Toward Va Beach Summer Wednesday 21</v>
      </c>
      <c r="I8473" s="14">
        <f>+Godwin!O28</f>
        <v>181.89418774750823</v>
      </c>
    </row>
    <row r="8474" spans="1:9" x14ac:dyDescent="0.25">
      <c r="A8474" t="s">
        <v>55</v>
      </c>
      <c r="B8474" t="s">
        <v>59</v>
      </c>
      <c r="C8474" t="s">
        <v>81</v>
      </c>
      <c r="D8474" t="s">
        <v>11</v>
      </c>
      <c r="E8474" t="s">
        <v>3</v>
      </c>
      <c r="F8474" s="19">
        <v>0.91666666666666696</v>
      </c>
      <c r="G8474" s="25">
        <v>22</v>
      </c>
      <c r="H8474" s="19" t="str">
        <f t="shared" si="151"/>
        <v>Godwin Bridge Toward Va Beach Summer Wednesday 22</v>
      </c>
      <c r="I8474" s="11">
        <f>+Godwin!O29</f>
        <v>116.88291064271316</v>
      </c>
    </row>
    <row r="8475" spans="1:9" ht="15.75" thickBot="1" x14ac:dyDescent="0.3">
      <c r="A8475" t="s">
        <v>55</v>
      </c>
      <c r="B8475" t="s">
        <v>59</v>
      </c>
      <c r="C8475" t="s">
        <v>81</v>
      </c>
      <c r="D8475" t="s">
        <v>11</v>
      </c>
      <c r="E8475" t="s">
        <v>3</v>
      </c>
      <c r="F8475" s="19">
        <v>0.95833333333333304</v>
      </c>
      <c r="G8475" s="25">
        <v>23</v>
      </c>
      <c r="H8475" s="19" t="str">
        <f t="shared" si="151"/>
        <v>Godwin Bridge Toward Va Beach Summer Wednesday 23</v>
      </c>
      <c r="I8475" s="16">
        <f>+Godwin!O30</f>
        <v>76.20596062834008</v>
      </c>
    </row>
    <row r="8476" spans="1:9" x14ac:dyDescent="0.25">
      <c r="A8476" t="s">
        <v>55</v>
      </c>
      <c r="B8476" t="s">
        <v>59</v>
      </c>
      <c r="C8476" t="s">
        <v>81</v>
      </c>
      <c r="D8476" t="s">
        <v>11</v>
      </c>
      <c r="E8476" t="s">
        <v>4</v>
      </c>
      <c r="F8476" s="19">
        <v>0</v>
      </c>
      <c r="G8476" s="25">
        <v>0</v>
      </c>
      <c r="H8476" s="19" t="str">
        <f t="shared" si="151"/>
        <v>Godwin Bridge Toward Va Beach Summer Thursday 0</v>
      </c>
      <c r="I8476" s="11">
        <f>+Godwin!P7</f>
        <v>46.48504310450928</v>
      </c>
    </row>
    <row r="8477" spans="1:9" x14ac:dyDescent="0.25">
      <c r="A8477" t="s">
        <v>55</v>
      </c>
      <c r="B8477" t="s">
        <v>59</v>
      </c>
      <c r="C8477" t="s">
        <v>81</v>
      </c>
      <c r="D8477" t="s">
        <v>11</v>
      </c>
      <c r="E8477" t="s">
        <v>4</v>
      </c>
      <c r="F8477" s="19">
        <v>4.1666666666666664E-2</v>
      </c>
      <c r="G8477" s="25">
        <v>1</v>
      </c>
      <c r="H8477" s="19" t="str">
        <f t="shared" si="151"/>
        <v>Godwin Bridge Toward Va Beach Summer Thursday 1</v>
      </c>
      <c r="I8477" s="14">
        <f>+Godwin!P8</f>
        <v>32.203001373626371</v>
      </c>
    </row>
    <row r="8478" spans="1:9" x14ac:dyDescent="0.25">
      <c r="A8478" t="s">
        <v>55</v>
      </c>
      <c r="B8478" t="s">
        <v>59</v>
      </c>
      <c r="C8478" t="s">
        <v>81</v>
      </c>
      <c r="D8478" t="s">
        <v>11</v>
      </c>
      <c r="E8478" t="s">
        <v>4</v>
      </c>
      <c r="F8478" s="19">
        <v>8.3333333333333329E-2</v>
      </c>
      <c r="G8478" s="25">
        <v>2</v>
      </c>
      <c r="H8478" s="19" t="str">
        <f t="shared" si="151"/>
        <v>Godwin Bridge Toward Va Beach Summer Thursday 2</v>
      </c>
      <c r="I8478" s="11">
        <f>+Godwin!P9</f>
        <v>32.874349050736498</v>
      </c>
    </row>
    <row r="8479" spans="1:9" x14ac:dyDescent="0.25">
      <c r="A8479" t="s">
        <v>55</v>
      </c>
      <c r="B8479" t="s">
        <v>59</v>
      </c>
      <c r="C8479" t="s">
        <v>81</v>
      </c>
      <c r="D8479" t="s">
        <v>11</v>
      </c>
      <c r="E8479" t="s">
        <v>4</v>
      </c>
      <c r="F8479" s="19">
        <v>0.125</v>
      </c>
      <c r="G8479" s="25">
        <v>3</v>
      </c>
      <c r="H8479" s="19" t="str">
        <f t="shared" si="151"/>
        <v>Godwin Bridge Toward Va Beach Summer Thursday 3</v>
      </c>
      <c r="I8479" s="14">
        <f>+Godwin!P10</f>
        <v>44.669445449889807</v>
      </c>
    </row>
    <row r="8480" spans="1:9" x14ac:dyDescent="0.25">
      <c r="A8480" t="s">
        <v>55</v>
      </c>
      <c r="B8480" t="s">
        <v>59</v>
      </c>
      <c r="C8480" t="s">
        <v>81</v>
      </c>
      <c r="D8480" t="s">
        <v>11</v>
      </c>
      <c r="E8480" t="s">
        <v>4</v>
      </c>
      <c r="F8480" s="19">
        <v>0.16666666666666699</v>
      </c>
      <c r="G8480" s="25">
        <v>4</v>
      </c>
      <c r="H8480" s="19" t="str">
        <f t="shared" si="151"/>
        <v>Godwin Bridge Toward Va Beach Summer Thursday 4</v>
      </c>
      <c r="I8480" s="11">
        <f>+Godwin!P11</f>
        <v>119.57014093322998</v>
      </c>
    </row>
    <row r="8481" spans="1:9" x14ac:dyDescent="0.25">
      <c r="A8481" t="s">
        <v>55</v>
      </c>
      <c r="B8481" t="s">
        <v>59</v>
      </c>
      <c r="C8481" t="s">
        <v>81</v>
      </c>
      <c r="D8481" t="s">
        <v>11</v>
      </c>
      <c r="E8481" t="s">
        <v>4</v>
      </c>
      <c r="F8481" s="19">
        <v>0.20833333333333301</v>
      </c>
      <c r="G8481" s="25">
        <v>5</v>
      </c>
      <c r="H8481" s="19" t="str">
        <f t="shared" si="151"/>
        <v>Godwin Bridge Toward Va Beach Summer Thursday 5</v>
      </c>
      <c r="I8481" s="14">
        <f>+Godwin!P12</f>
        <v>366.42992070613275</v>
      </c>
    </row>
    <row r="8482" spans="1:9" x14ac:dyDescent="0.25">
      <c r="A8482" t="s">
        <v>55</v>
      </c>
      <c r="B8482" t="s">
        <v>59</v>
      </c>
      <c r="C8482" t="s">
        <v>81</v>
      </c>
      <c r="D8482" t="s">
        <v>11</v>
      </c>
      <c r="E8482" t="s">
        <v>4</v>
      </c>
      <c r="F8482" s="19">
        <v>0.25</v>
      </c>
      <c r="G8482" s="25">
        <v>6</v>
      </c>
      <c r="H8482" s="19" t="str">
        <f t="shared" si="151"/>
        <v>Godwin Bridge Toward Va Beach Summer Thursday 6</v>
      </c>
      <c r="I8482" s="11">
        <f>+Godwin!P13</f>
        <v>842.731465766832</v>
      </c>
    </row>
    <row r="8483" spans="1:9" x14ac:dyDescent="0.25">
      <c r="A8483" t="s">
        <v>55</v>
      </c>
      <c r="B8483" t="s">
        <v>59</v>
      </c>
      <c r="C8483" t="s">
        <v>81</v>
      </c>
      <c r="D8483" t="s">
        <v>11</v>
      </c>
      <c r="E8483" t="s">
        <v>4</v>
      </c>
      <c r="F8483" s="19">
        <v>0.29166666666666702</v>
      </c>
      <c r="G8483" s="25">
        <v>7</v>
      </c>
      <c r="H8483" s="19" t="str">
        <f t="shared" si="151"/>
        <v>Godwin Bridge Toward Va Beach Summer Thursday 7</v>
      </c>
      <c r="I8483" s="14">
        <f>+Godwin!P14</f>
        <v>1030.9759305272059</v>
      </c>
    </row>
    <row r="8484" spans="1:9" x14ac:dyDescent="0.25">
      <c r="A8484" t="s">
        <v>55</v>
      </c>
      <c r="B8484" t="s">
        <v>59</v>
      </c>
      <c r="C8484" t="s">
        <v>81</v>
      </c>
      <c r="D8484" t="s">
        <v>11</v>
      </c>
      <c r="E8484" t="s">
        <v>4</v>
      </c>
      <c r="F8484" s="19">
        <v>0.33333333333333298</v>
      </c>
      <c r="G8484" s="25">
        <v>8</v>
      </c>
      <c r="H8484" s="19" t="str">
        <f t="shared" si="151"/>
        <v>Godwin Bridge Toward Va Beach Summer Thursday 8</v>
      </c>
      <c r="I8484" s="11">
        <f>+Godwin!P15</f>
        <v>805.30216748069085</v>
      </c>
    </row>
    <row r="8485" spans="1:9" x14ac:dyDescent="0.25">
      <c r="A8485" t="s">
        <v>55</v>
      </c>
      <c r="B8485" t="s">
        <v>59</v>
      </c>
      <c r="C8485" t="s">
        <v>81</v>
      </c>
      <c r="D8485" t="s">
        <v>11</v>
      </c>
      <c r="E8485" t="s">
        <v>4</v>
      </c>
      <c r="F8485" s="19">
        <v>0.375</v>
      </c>
      <c r="G8485" s="25">
        <v>9</v>
      </c>
      <c r="H8485" s="19" t="str">
        <f t="shared" si="151"/>
        <v>Godwin Bridge Toward Va Beach Summer Thursday 9</v>
      </c>
      <c r="I8485" s="14">
        <f>+Godwin!P16</f>
        <v>699.32177039189185</v>
      </c>
    </row>
    <row r="8486" spans="1:9" x14ac:dyDescent="0.25">
      <c r="A8486" t="s">
        <v>55</v>
      </c>
      <c r="B8486" t="s">
        <v>59</v>
      </c>
      <c r="C8486" t="s">
        <v>81</v>
      </c>
      <c r="D8486" t="s">
        <v>11</v>
      </c>
      <c r="E8486" t="s">
        <v>4</v>
      </c>
      <c r="F8486" s="19">
        <v>0.41666666666666702</v>
      </c>
      <c r="G8486" s="25">
        <v>10</v>
      </c>
      <c r="H8486" s="19" t="str">
        <f t="shared" si="151"/>
        <v>Godwin Bridge Toward Va Beach Summer Thursday 10</v>
      </c>
      <c r="I8486" s="11">
        <f>+Godwin!P17</f>
        <v>647.46031474388474</v>
      </c>
    </row>
    <row r="8487" spans="1:9" x14ac:dyDescent="0.25">
      <c r="A8487" t="s">
        <v>55</v>
      </c>
      <c r="B8487" t="s">
        <v>59</v>
      </c>
      <c r="C8487" t="s">
        <v>81</v>
      </c>
      <c r="D8487" t="s">
        <v>11</v>
      </c>
      <c r="E8487" t="s">
        <v>4</v>
      </c>
      <c r="F8487" s="19">
        <v>0.45833333333333298</v>
      </c>
      <c r="G8487" s="25">
        <v>11</v>
      </c>
      <c r="H8487" s="19" t="str">
        <f t="shared" si="151"/>
        <v>Godwin Bridge Toward Va Beach Summer Thursday 11</v>
      </c>
      <c r="I8487" s="14">
        <f>+Godwin!P18</f>
        <v>616.53586329716597</v>
      </c>
    </row>
    <row r="8488" spans="1:9" x14ac:dyDescent="0.25">
      <c r="A8488" t="s">
        <v>55</v>
      </c>
      <c r="B8488" t="s">
        <v>59</v>
      </c>
      <c r="C8488" t="s">
        <v>81</v>
      </c>
      <c r="D8488" t="s">
        <v>11</v>
      </c>
      <c r="E8488" t="s">
        <v>4</v>
      </c>
      <c r="F8488" s="19">
        <v>0.5</v>
      </c>
      <c r="G8488" s="25">
        <v>12</v>
      </c>
      <c r="H8488" s="19" t="str">
        <f t="shared" si="151"/>
        <v>Godwin Bridge Toward Va Beach Summer Thursday 12</v>
      </c>
      <c r="I8488" s="11">
        <f>+Godwin!P19</f>
        <v>626.41590342629854</v>
      </c>
    </row>
    <row r="8489" spans="1:9" x14ac:dyDescent="0.25">
      <c r="A8489" t="s">
        <v>55</v>
      </c>
      <c r="B8489" t="s">
        <v>59</v>
      </c>
      <c r="C8489" t="s">
        <v>81</v>
      </c>
      <c r="D8489" t="s">
        <v>11</v>
      </c>
      <c r="E8489" t="s">
        <v>4</v>
      </c>
      <c r="F8489" s="19">
        <v>0.54166666666666696</v>
      </c>
      <c r="G8489" s="25">
        <v>13</v>
      </c>
      <c r="H8489" s="19" t="str">
        <f t="shared" si="151"/>
        <v>Godwin Bridge Toward Va Beach Summer Thursday 13</v>
      </c>
      <c r="I8489" s="14">
        <f>+Godwin!P20</f>
        <v>631.94644147172414</v>
      </c>
    </row>
    <row r="8490" spans="1:9" x14ac:dyDescent="0.25">
      <c r="A8490" t="s">
        <v>55</v>
      </c>
      <c r="B8490" t="s">
        <v>59</v>
      </c>
      <c r="C8490" t="s">
        <v>81</v>
      </c>
      <c r="D8490" t="s">
        <v>11</v>
      </c>
      <c r="E8490" t="s">
        <v>4</v>
      </c>
      <c r="F8490" s="19">
        <v>0.58333333333333304</v>
      </c>
      <c r="G8490" s="25">
        <v>14</v>
      </c>
      <c r="H8490" s="19" t="str">
        <f t="shared" si="151"/>
        <v>Godwin Bridge Toward Va Beach Summer Thursday 14</v>
      </c>
      <c r="I8490" s="11">
        <f>+Godwin!P21</f>
        <v>652.11282880569786</v>
      </c>
    </row>
    <row r="8491" spans="1:9" x14ac:dyDescent="0.25">
      <c r="A8491" t="s">
        <v>55</v>
      </c>
      <c r="B8491" t="s">
        <v>59</v>
      </c>
      <c r="C8491" t="s">
        <v>81</v>
      </c>
      <c r="D8491" t="s">
        <v>11</v>
      </c>
      <c r="E8491" t="s">
        <v>4</v>
      </c>
      <c r="F8491" s="19">
        <v>0.625</v>
      </c>
      <c r="G8491" s="25">
        <v>15</v>
      </c>
      <c r="H8491" s="19" t="str">
        <f t="shared" si="151"/>
        <v>Godwin Bridge Toward Va Beach Summer Thursday 15</v>
      </c>
      <c r="I8491" s="14">
        <f>+Godwin!P22</f>
        <v>697.23978096201154</v>
      </c>
    </row>
    <row r="8492" spans="1:9" x14ac:dyDescent="0.25">
      <c r="A8492" t="s">
        <v>55</v>
      </c>
      <c r="B8492" t="s">
        <v>59</v>
      </c>
      <c r="C8492" t="s">
        <v>81</v>
      </c>
      <c r="D8492" t="s">
        <v>11</v>
      </c>
      <c r="E8492" t="s">
        <v>4</v>
      </c>
      <c r="F8492" s="19">
        <v>0.66666666666666696</v>
      </c>
      <c r="G8492" s="25">
        <v>16</v>
      </c>
      <c r="H8492" s="19" t="str">
        <f t="shared" si="151"/>
        <v>Godwin Bridge Toward Va Beach Summer Thursday 16</v>
      </c>
      <c r="I8492" s="11">
        <f>+Godwin!P23</f>
        <v>770.94546686497506</v>
      </c>
    </row>
    <row r="8493" spans="1:9" x14ac:dyDescent="0.25">
      <c r="A8493" t="s">
        <v>55</v>
      </c>
      <c r="B8493" t="s">
        <v>59</v>
      </c>
      <c r="C8493" t="s">
        <v>81</v>
      </c>
      <c r="D8493" t="s">
        <v>11</v>
      </c>
      <c r="E8493" t="s">
        <v>4</v>
      </c>
      <c r="F8493" s="19">
        <v>0.70833333333333304</v>
      </c>
      <c r="G8493" s="25">
        <v>17</v>
      </c>
      <c r="H8493" s="19" t="str">
        <f t="shared" si="151"/>
        <v>Godwin Bridge Toward Va Beach Summer Thursday 17</v>
      </c>
      <c r="I8493" s="14">
        <f>+Godwin!P24</f>
        <v>970.06638577128945</v>
      </c>
    </row>
    <row r="8494" spans="1:9" x14ac:dyDescent="0.25">
      <c r="A8494" t="s">
        <v>55</v>
      </c>
      <c r="B8494" t="s">
        <v>59</v>
      </c>
      <c r="C8494" t="s">
        <v>81</v>
      </c>
      <c r="D8494" t="s">
        <v>11</v>
      </c>
      <c r="E8494" t="s">
        <v>4</v>
      </c>
      <c r="F8494" s="19">
        <v>0.75</v>
      </c>
      <c r="G8494" s="25">
        <v>18</v>
      </c>
      <c r="H8494" s="19" t="str">
        <f t="shared" si="151"/>
        <v>Godwin Bridge Toward Va Beach Summer Thursday 18</v>
      </c>
      <c r="I8494" s="11">
        <f>+Godwin!P25</f>
        <v>596.75800282831779</v>
      </c>
    </row>
    <row r="8495" spans="1:9" x14ac:dyDescent="0.25">
      <c r="A8495" t="s">
        <v>55</v>
      </c>
      <c r="B8495" t="s">
        <v>59</v>
      </c>
      <c r="C8495" t="s">
        <v>81</v>
      </c>
      <c r="D8495" t="s">
        <v>11</v>
      </c>
      <c r="E8495" t="s">
        <v>4</v>
      </c>
      <c r="F8495" s="19">
        <v>0.79166666666666696</v>
      </c>
      <c r="G8495" s="25">
        <v>19</v>
      </c>
      <c r="H8495" s="19" t="str">
        <f t="shared" si="151"/>
        <v>Godwin Bridge Toward Va Beach Summer Thursday 19</v>
      </c>
      <c r="I8495" s="14">
        <f>+Godwin!P26</f>
        <v>426.79803547751607</v>
      </c>
    </row>
    <row r="8496" spans="1:9" x14ac:dyDescent="0.25">
      <c r="A8496" t="s">
        <v>55</v>
      </c>
      <c r="B8496" t="s">
        <v>59</v>
      </c>
      <c r="C8496" t="s">
        <v>81</v>
      </c>
      <c r="D8496" t="s">
        <v>11</v>
      </c>
      <c r="E8496" t="s">
        <v>4</v>
      </c>
      <c r="F8496" s="19">
        <v>0.83333333333333304</v>
      </c>
      <c r="G8496" s="25">
        <v>20</v>
      </c>
      <c r="H8496" s="19" t="str">
        <f t="shared" si="151"/>
        <v>Godwin Bridge Toward Va Beach Summer Thursday 20</v>
      </c>
      <c r="I8496" s="11">
        <f>+Godwin!P27</f>
        <v>261.25466548143885</v>
      </c>
    </row>
    <row r="8497" spans="1:9" x14ac:dyDescent="0.25">
      <c r="A8497" t="s">
        <v>55</v>
      </c>
      <c r="B8497" t="s">
        <v>59</v>
      </c>
      <c r="C8497" t="s">
        <v>81</v>
      </c>
      <c r="D8497" t="s">
        <v>11</v>
      </c>
      <c r="E8497" t="s">
        <v>4</v>
      </c>
      <c r="F8497" s="19">
        <v>0.875</v>
      </c>
      <c r="G8497" s="25">
        <v>21</v>
      </c>
      <c r="H8497" s="19" t="str">
        <f t="shared" si="151"/>
        <v>Godwin Bridge Toward Va Beach Summer Thursday 21</v>
      </c>
      <c r="I8497" s="14">
        <f>+Godwin!P28</f>
        <v>200.27980266703085</v>
      </c>
    </row>
    <row r="8498" spans="1:9" x14ac:dyDescent="0.25">
      <c r="A8498" t="s">
        <v>55</v>
      </c>
      <c r="B8498" t="s">
        <v>59</v>
      </c>
      <c r="C8498" t="s">
        <v>81</v>
      </c>
      <c r="D8498" t="s">
        <v>11</v>
      </c>
      <c r="E8498" t="s">
        <v>4</v>
      </c>
      <c r="F8498" s="19">
        <v>0.91666666666666696</v>
      </c>
      <c r="G8498" s="25">
        <v>22</v>
      </c>
      <c r="H8498" s="19" t="str">
        <f t="shared" si="151"/>
        <v>Godwin Bridge Toward Va Beach Summer Thursday 22</v>
      </c>
      <c r="I8498" s="11">
        <f>+Godwin!P29</f>
        <v>136.920614419917</v>
      </c>
    </row>
    <row r="8499" spans="1:9" ht="15.75" thickBot="1" x14ac:dyDescent="0.3">
      <c r="A8499" t="s">
        <v>55</v>
      </c>
      <c r="B8499" t="s">
        <v>59</v>
      </c>
      <c r="C8499" t="s">
        <v>81</v>
      </c>
      <c r="D8499" t="s">
        <v>11</v>
      </c>
      <c r="E8499" t="s">
        <v>4</v>
      </c>
      <c r="F8499" s="19">
        <v>0.95833333333333304</v>
      </c>
      <c r="G8499" s="25">
        <v>23</v>
      </c>
      <c r="H8499" s="19" t="str">
        <f t="shared" si="151"/>
        <v>Godwin Bridge Toward Va Beach Summer Thursday 23</v>
      </c>
      <c r="I8499" s="16">
        <f>+Godwin!P30</f>
        <v>80.044674466568864</v>
      </c>
    </row>
    <row r="8500" spans="1:9" x14ac:dyDescent="0.25">
      <c r="A8500" t="s">
        <v>55</v>
      </c>
      <c r="B8500" t="s">
        <v>59</v>
      </c>
      <c r="C8500" t="s">
        <v>81</v>
      </c>
      <c r="D8500" t="s">
        <v>11</v>
      </c>
      <c r="E8500" t="s">
        <v>5</v>
      </c>
      <c r="F8500" s="19">
        <v>0</v>
      </c>
      <c r="G8500" s="25">
        <v>0</v>
      </c>
      <c r="H8500" s="19" t="str">
        <f t="shared" si="151"/>
        <v>Godwin Bridge Toward Va Beach Summer Friday 0</v>
      </c>
      <c r="I8500" s="11">
        <f>+Godwin!Q7</f>
        <v>44.766805139867643</v>
      </c>
    </row>
    <row r="8501" spans="1:9" x14ac:dyDescent="0.25">
      <c r="A8501" t="s">
        <v>55</v>
      </c>
      <c r="B8501" t="s">
        <v>59</v>
      </c>
      <c r="C8501" t="s">
        <v>81</v>
      </c>
      <c r="D8501" t="s">
        <v>11</v>
      </c>
      <c r="E8501" t="s">
        <v>5</v>
      </c>
      <c r="F8501" s="19">
        <v>4.1666666666666664E-2</v>
      </c>
      <c r="G8501" s="25">
        <v>1</v>
      </c>
      <c r="H8501" s="19" t="str">
        <f t="shared" si="151"/>
        <v>Godwin Bridge Toward Va Beach Summer Friday 1</v>
      </c>
      <c r="I8501" s="14">
        <f>+Godwin!Q8</f>
        <v>32.737951313041002</v>
      </c>
    </row>
    <row r="8502" spans="1:9" x14ac:dyDescent="0.25">
      <c r="A8502" t="s">
        <v>55</v>
      </c>
      <c r="B8502" t="s">
        <v>59</v>
      </c>
      <c r="C8502" t="s">
        <v>81</v>
      </c>
      <c r="D8502" t="s">
        <v>11</v>
      </c>
      <c r="E8502" t="s">
        <v>5</v>
      </c>
      <c r="F8502" s="19">
        <v>8.3333333333333329E-2</v>
      </c>
      <c r="G8502" s="25">
        <v>2</v>
      </c>
      <c r="H8502" s="19" t="str">
        <f t="shared" si="151"/>
        <v>Godwin Bridge Toward Va Beach Summer Friday 2</v>
      </c>
      <c r="I8502" s="11">
        <f>+Godwin!Q9</f>
        <v>46.963629093378465</v>
      </c>
    </row>
    <row r="8503" spans="1:9" x14ac:dyDescent="0.25">
      <c r="A8503" t="s">
        <v>55</v>
      </c>
      <c r="B8503" t="s">
        <v>59</v>
      </c>
      <c r="C8503" t="s">
        <v>81</v>
      </c>
      <c r="D8503" t="s">
        <v>11</v>
      </c>
      <c r="E8503" t="s">
        <v>5</v>
      </c>
      <c r="F8503" s="19">
        <v>0.125</v>
      </c>
      <c r="G8503" s="25">
        <v>3</v>
      </c>
      <c r="H8503" s="19" t="str">
        <f t="shared" si="151"/>
        <v>Godwin Bridge Toward Va Beach Summer Friday 3</v>
      </c>
      <c r="I8503" s="14">
        <f>+Godwin!Q10</f>
        <v>49.138756605578685</v>
      </c>
    </row>
    <row r="8504" spans="1:9" x14ac:dyDescent="0.25">
      <c r="A8504" t="s">
        <v>55</v>
      </c>
      <c r="B8504" t="s">
        <v>59</v>
      </c>
      <c r="C8504" t="s">
        <v>81</v>
      </c>
      <c r="D8504" t="s">
        <v>11</v>
      </c>
      <c r="E8504" t="s">
        <v>5</v>
      </c>
      <c r="F8504" s="19">
        <v>0.16666666666666699</v>
      </c>
      <c r="G8504" s="25">
        <v>4</v>
      </c>
      <c r="H8504" s="19" t="str">
        <f t="shared" si="151"/>
        <v>Godwin Bridge Toward Va Beach Summer Friday 4</v>
      </c>
      <c r="I8504" s="11">
        <f>+Godwin!Q11</f>
        <v>135.12663137283346</v>
      </c>
    </row>
    <row r="8505" spans="1:9" x14ac:dyDescent="0.25">
      <c r="A8505" t="s">
        <v>55</v>
      </c>
      <c r="B8505" t="s">
        <v>59</v>
      </c>
      <c r="C8505" t="s">
        <v>81</v>
      </c>
      <c r="D8505" t="s">
        <v>11</v>
      </c>
      <c r="E8505" t="s">
        <v>5</v>
      </c>
      <c r="F8505" s="19">
        <v>0.20833333333333301</v>
      </c>
      <c r="G8505" s="25">
        <v>5</v>
      </c>
      <c r="H8505" s="19" t="str">
        <f t="shared" si="151"/>
        <v>Godwin Bridge Toward Va Beach Summer Friday 5</v>
      </c>
      <c r="I8505" s="14">
        <f>+Godwin!Q12</f>
        <v>411.83873517158742</v>
      </c>
    </row>
    <row r="8506" spans="1:9" x14ac:dyDescent="0.25">
      <c r="A8506" t="s">
        <v>55</v>
      </c>
      <c r="B8506" t="s">
        <v>59</v>
      </c>
      <c r="C8506" t="s">
        <v>81</v>
      </c>
      <c r="D8506" t="s">
        <v>11</v>
      </c>
      <c r="E8506" t="s">
        <v>5</v>
      </c>
      <c r="F8506" s="19">
        <v>0.25</v>
      </c>
      <c r="G8506" s="25">
        <v>6</v>
      </c>
      <c r="H8506" s="19" t="str">
        <f t="shared" si="151"/>
        <v>Godwin Bridge Toward Va Beach Summer Friday 6</v>
      </c>
      <c r="I8506" s="11">
        <f>+Godwin!Q13</f>
        <v>912.43047596649171</v>
      </c>
    </row>
    <row r="8507" spans="1:9" x14ac:dyDescent="0.25">
      <c r="A8507" t="s">
        <v>55</v>
      </c>
      <c r="B8507" t="s">
        <v>59</v>
      </c>
      <c r="C8507" t="s">
        <v>81</v>
      </c>
      <c r="D8507" t="s">
        <v>11</v>
      </c>
      <c r="E8507" t="s">
        <v>5</v>
      </c>
      <c r="F8507" s="19">
        <v>0.29166666666666702</v>
      </c>
      <c r="G8507" s="25">
        <v>7</v>
      </c>
      <c r="H8507" s="19" t="str">
        <f t="shared" si="151"/>
        <v>Godwin Bridge Toward Va Beach Summer Friday 7</v>
      </c>
      <c r="I8507" s="14">
        <f>+Godwin!Q14</f>
        <v>1118.1721984122435</v>
      </c>
    </row>
    <row r="8508" spans="1:9" x14ac:dyDescent="0.25">
      <c r="A8508" t="s">
        <v>55</v>
      </c>
      <c r="B8508" t="s">
        <v>59</v>
      </c>
      <c r="C8508" t="s">
        <v>81</v>
      </c>
      <c r="D8508" t="s">
        <v>11</v>
      </c>
      <c r="E8508" t="s">
        <v>5</v>
      </c>
      <c r="F8508" s="19">
        <v>0.33333333333333298</v>
      </c>
      <c r="G8508" s="25">
        <v>8</v>
      </c>
      <c r="H8508" s="19" t="str">
        <f t="shared" si="151"/>
        <v>Godwin Bridge Toward Va Beach Summer Friday 8</v>
      </c>
      <c r="I8508" s="11">
        <f>+Godwin!Q15</f>
        <v>859.39874803216821</v>
      </c>
    </row>
    <row r="8509" spans="1:9" x14ac:dyDescent="0.25">
      <c r="A8509" t="s">
        <v>55</v>
      </c>
      <c r="B8509" t="s">
        <v>59</v>
      </c>
      <c r="C8509" t="s">
        <v>81</v>
      </c>
      <c r="D8509" t="s">
        <v>11</v>
      </c>
      <c r="E8509" t="s">
        <v>5</v>
      </c>
      <c r="F8509" s="19">
        <v>0.375</v>
      </c>
      <c r="G8509" s="25">
        <v>9</v>
      </c>
      <c r="H8509" s="19" t="str">
        <f t="shared" si="151"/>
        <v>Godwin Bridge Toward Va Beach Summer Friday 9</v>
      </c>
      <c r="I8509" s="14">
        <f>+Godwin!Q16</f>
        <v>807.25378305134302</v>
      </c>
    </row>
    <row r="8510" spans="1:9" x14ac:dyDescent="0.25">
      <c r="A8510" t="s">
        <v>55</v>
      </c>
      <c r="B8510" t="s">
        <v>59</v>
      </c>
      <c r="C8510" t="s">
        <v>81</v>
      </c>
      <c r="D8510" t="s">
        <v>11</v>
      </c>
      <c r="E8510" t="s">
        <v>5</v>
      </c>
      <c r="F8510" s="19">
        <v>0.41666666666666702</v>
      </c>
      <c r="G8510" s="25">
        <v>10</v>
      </c>
      <c r="H8510" s="19" t="str">
        <f t="shared" si="151"/>
        <v>Godwin Bridge Toward Va Beach Summer Friday 10</v>
      </c>
      <c r="I8510" s="11">
        <f>+Godwin!Q17</f>
        <v>678.68431273163048</v>
      </c>
    </row>
    <row r="8511" spans="1:9" x14ac:dyDescent="0.25">
      <c r="A8511" t="s">
        <v>55</v>
      </c>
      <c r="B8511" t="s">
        <v>59</v>
      </c>
      <c r="C8511" t="s">
        <v>81</v>
      </c>
      <c r="D8511" t="s">
        <v>11</v>
      </c>
      <c r="E8511" t="s">
        <v>5</v>
      </c>
      <c r="F8511" s="19">
        <v>0.45833333333333298</v>
      </c>
      <c r="G8511" s="25">
        <v>11</v>
      </c>
      <c r="H8511" s="19" t="str">
        <f t="shared" si="151"/>
        <v>Godwin Bridge Toward Va Beach Summer Friday 11</v>
      </c>
      <c r="I8511" s="14">
        <f>+Godwin!Q18</f>
        <v>649.26708290197291</v>
      </c>
    </row>
    <row r="8512" spans="1:9" x14ac:dyDescent="0.25">
      <c r="A8512" t="s">
        <v>55</v>
      </c>
      <c r="B8512" t="s">
        <v>59</v>
      </c>
      <c r="C8512" t="s">
        <v>81</v>
      </c>
      <c r="D8512" t="s">
        <v>11</v>
      </c>
      <c r="E8512" t="s">
        <v>5</v>
      </c>
      <c r="F8512" s="19">
        <v>0.5</v>
      </c>
      <c r="G8512" s="25">
        <v>12</v>
      </c>
      <c r="H8512" s="19" t="str">
        <f t="shared" si="151"/>
        <v>Godwin Bridge Toward Va Beach Summer Friday 12</v>
      </c>
      <c r="I8512" s="11">
        <f>+Godwin!Q19</f>
        <v>643.38635606262142</v>
      </c>
    </row>
    <row r="8513" spans="1:9" x14ac:dyDescent="0.25">
      <c r="A8513" t="s">
        <v>55</v>
      </c>
      <c r="B8513" t="s">
        <v>59</v>
      </c>
      <c r="C8513" t="s">
        <v>81</v>
      </c>
      <c r="D8513" t="s">
        <v>11</v>
      </c>
      <c r="E8513" t="s">
        <v>5</v>
      </c>
      <c r="F8513" s="19">
        <v>0.54166666666666696</v>
      </c>
      <c r="G8513" s="25">
        <v>13</v>
      </c>
      <c r="H8513" s="19" t="str">
        <f t="shared" si="151"/>
        <v>Godwin Bridge Toward Va Beach Summer Friday 13</v>
      </c>
      <c r="I8513" s="14">
        <f>+Godwin!Q20</f>
        <v>660.18249620927622</v>
      </c>
    </row>
    <row r="8514" spans="1:9" x14ac:dyDescent="0.25">
      <c r="A8514" t="s">
        <v>55</v>
      </c>
      <c r="B8514" t="s">
        <v>59</v>
      </c>
      <c r="C8514" t="s">
        <v>81</v>
      </c>
      <c r="D8514" t="s">
        <v>11</v>
      </c>
      <c r="E8514" t="s">
        <v>5</v>
      </c>
      <c r="F8514" s="19">
        <v>0.58333333333333304</v>
      </c>
      <c r="G8514" s="25">
        <v>14</v>
      </c>
      <c r="H8514" s="19" t="str">
        <f t="shared" si="151"/>
        <v>Godwin Bridge Toward Va Beach Summer Friday 14</v>
      </c>
      <c r="I8514" s="11">
        <f>+Godwin!Q21</f>
        <v>607.59768234130286</v>
      </c>
    </row>
    <row r="8515" spans="1:9" x14ac:dyDescent="0.25">
      <c r="A8515" t="s">
        <v>55</v>
      </c>
      <c r="B8515" t="s">
        <v>59</v>
      </c>
      <c r="C8515" t="s">
        <v>81</v>
      </c>
      <c r="D8515" t="s">
        <v>11</v>
      </c>
      <c r="E8515" t="s">
        <v>5</v>
      </c>
      <c r="F8515" s="19">
        <v>0.625</v>
      </c>
      <c r="G8515" s="25">
        <v>15</v>
      </c>
      <c r="H8515" s="19" t="str">
        <f t="shared" si="151"/>
        <v>Godwin Bridge Toward Va Beach Summer Friday 15</v>
      </c>
      <c r="I8515" s="14">
        <f>+Godwin!Q22</f>
        <v>693.79089414445036</v>
      </c>
    </row>
    <row r="8516" spans="1:9" x14ac:dyDescent="0.25">
      <c r="A8516" t="s">
        <v>55</v>
      </c>
      <c r="B8516" t="s">
        <v>59</v>
      </c>
      <c r="C8516" t="s">
        <v>81</v>
      </c>
      <c r="D8516" t="s">
        <v>11</v>
      </c>
      <c r="E8516" t="s">
        <v>5</v>
      </c>
      <c r="F8516" s="19">
        <v>0.66666666666666696</v>
      </c>
      <c r="G8516" s="25">
        <v>16</v>
      </c>
      <c r="H8516" s="19" t="str">
        <f t="shared" si="151"/>
        <v>Godwin Bridge Toward Va Beach Summer Friday 16</v>
      </c>
      <c r="I8516" s="11">
        <f>+Godwin!Q23</f>
        <v>851.41051840869227</v>
      </c>
    </row>
    <row r="8517" spans="1:9" x14ac:dyDescent="0.25">
      <c r="A8517" t="s">
        <v>55</v>
      </c>
      <c r="B8517" t="s">
        <v>59</v>
      </c>
      <c r="C8517" t="s">
        <v>81</v>
      </c>
      <c r="D8517" t="s">
        <v>11</v>
      </c>
      <c r="E8517" t="s">
        <v>5</v>
      </c>
      <c r="F8517" s="19">
        <v>0.70833333333333304</v>
      </c>
      <c r="G8517" s="25">
        <v>17</v>
      </c>
      <c r="H8517" s="19" t="str">
        <f t="shared" si="151"/>
        <v>Godwin Bridge Toward Va Beach Summer Friday 17</v>
      </c>
      <c r="I8517" s="14">
        <f>+Godwin!Q24</f>
        <v>955.7787972036914</v>
      </c>
    </row>
    <row r="8518" spans="1:9" x14ac:dyDescent="0.25">
      <c r="A8518" t="s">
        <v>55</v>
      </c>
      <c r="B8518" t="s">
        <v>59</v>
      </c>
      <c r="C8518" t="s">
        <v>81</v>
      </c>
      <c r="D8518" t="s">
        <v>11</v>
      </c>
      <c r="E8518" t="s">
        <v>5</v>
      </c>
      <c r="F8518" s="19">
        <v>0.75</v>
      </c>
      <c r="G8518" s="25">
        <v>18</v>
      </c>
      <c r="H8518" s="19" t="str">
        <f t="shared" si="151"/>
        <v>Godwin Bridge Toward Va Beach Summer Friday 18</v>
      </c>
      <c r="I8518" s="11">
        <f>+Godwin!Q25</f>
        <v>623.83748049396615</v>
      </c>
    </row>
    <row r="8519" spans="1:9" x14ac:dyDescent="0.25">
      <c r="A8519" t="s">
        <v>55</v>
      </c>
      <c r="B8519" t="s">
        <v>59</v>
      </c>
      <c r="C8519" t="s">
        <v>81</v>
      </c>
      <c r="D8519" t="s">
        <v>11</v>
      </c>
      <c r="E8519" t="s">
        <v>5</v>
      </c>
      <c r="F8519" s="19">
        <v>0.79166666666666696</v>
      </c>
      <c r="G8519" s="25">
        <v>19</v>
      </c>
      <c r="H8519" s="19" t="str">
        <f t="shared" si="151"/>
        <v>Godwin Bridge Toward Va Beach Summer Friday 19</v>
      </c>
      <c r="I8519" s="14">
        <f>+Godwin!Q26</f>
        <v>458.33483928735478</v>
      </c>
    </row>
    <row r="8520" spans="1:9" x14ac:dyDescent="0.25">
      <c r="A8520" t="s">
        <v>55</v>
      </c>
      <c r="B8520" t="s">
        <v>59</v>
      </c>
      <c r="C8520" t="s">
        <v>81</v>
      </c>
      <c r="D8520" t="s">
        <v>11</v>
      </c>
      <c r="E8520" t="s">
        <v>5</v>
      </c>
      <c r="F8520" s="19">
        <v>0.83333333333333304</v>
      </c>
      <c r="G8520" s="25">
        <v>20</v>
      </c>
      <c r="H8520" s="19" t="str">
        <f t="shared" si="151"/>
        <v>Godwin Bridge Toward Va Beach Summer Friday 20</v>
      </c>
      <c r="I8520" s="11">
        <f>+Godwin!Q27</f>
        <v>280.12829197871639</v>
      </c>
    </row>
    <row r="8521" spans="1:9" x14ac:dyDescent="0.25">
      <c r="A8521" t="s">
        <v>55</v>
      </c>
      <c r="B8521" t="s">
        <v>59</v>
      </c>
      <c r="C8521" t="s">
        <v>81</v>
      </c>
      <c r="D8521" t="s">
        <v>11</v>
      </c>
      <c r="E8521" t="s">
        <v>5</v>
      </c>
      <c r="F8521" s="19">
        <v>0.875</v>
      </c>
      <c r="G8521" s="25">
        <v>21</v>
      </c>
      <c r="H8521" s="19" t="str">
        <f t="shared" si="151"/>
        <v>Godwin Bridge Toward Va Beach Summer Friday 21</v>
      </c>
      <c r="I8521" s="14">
        <f>+Godwin!Q28</f>
        <v>192.67513590704999</v>
      </c>
    </row>
    <row r="8522" spans="1:9" x14ac:dyDescent="0.25">
      <c r="A8522" t="s">
        <v>55</v>
      </c>
      <c r="B8522" t="s">
        <v>59</v>
      </c>
      <c r="C8522" t="s">
        <v>81</v>
      </c>
      <c r="D8522" t="s">
        <v>11</v>
      </c>
      <c r="E8522" t="s">
        <v>5</v>
      </c>
      <c r="F8522" s="19">
        <v>0.91666666666666696</v>
      </c>
      <c r="G8522" s="25">
        <v>22</v>
      </c>
      <c r="H8522" s="19" t="str">
        <f t="shared" si="151"/>
        <v>Godwin Bridge Toward Va Beach Summer Friday 22</v>
      </c>
      <c r="I8522" s="11">
        <f>+Godwin!Q29</f>
        <v>114.40967562969702</v>
      </c>
    </row>
    <row r="8523" spans="1:9" ht="15.75" thickBot="1" x14ac:dyDescent="0.3">
      <c r="A8523" t="s">
        <v>55</v>
      </c>
      <c r="B8523" t="s">
        <v>59</v>
      </c>
      <c r="C8523" t="s">
        <v>81</v>
      </c>
      <c r="D8523" t="s">
        <v>11</v>
      </c>
      <c r="E8523" t="s">
        <v>5</v>
      </c>
      <c r="F8523" s="19">
        <v>0.95833333333333304</v>
      </c>
      <c r="G8523" s="25">
        <v>23</v>
      </c>
      <c r="H8523" s="19" t="str">
        <f t="shared" si="151"/>
        <v>Godwin Bridge Toward Va Beach Summer Friday 23</v>
      </c>
      <c r="I8523" s="16">
        <f>+Godwin!Q30</f>
        <v>75.511324304141525</v>
      </c>
    </row>
    <row r="8524" spans="1:9" x14ac:dyDescent="0.25">
      <c r="A8524" t="s">
        <v>55</v>
      </c>
      <c r="B8524" t="s">
        <v>59</v>
      </c>
      <c r="C8524" t="s">
        <v>81</v>
      </c>
      <c r="D8524" t="s">
        <v>11</v>
      </c>
      <c r="E8524" t="s">
        <v>6</v>
      </c>
      <c r="F8524" s="19">
        <v>0</v>
      </c>
      <c r="G8524" s="25">
        <v>0</v>
      </c>
      <c r="H8524" s="19" t="str">
        <f t="shared" si="151"/>
        <v>Godwin Bridge Toward Va Beach Summer Saturday 0</v>
      </c>
      <c r="I8524" s="11">
        <f>+Godwin!R7</f>
        <v>184.13617262411697</v>
      </c>
    </row>
    <row r="8525" spans="1:9" x14ac:dyDescent="0.25">
      <c r="A8525" t="s">
        <v>55</v>
      </c>
      <c r="B8525" t="s">
        <v>59</v>
      </c>
      <c r="C8525" t="s">
        <v>81</v>
      </c>
      <c r="D8525" t="s">
        <v>11</v>
      </c>
      <c r="E8525" t="s">
        <v>6</v>
      </c>
      <c r="F8525" s="19">
        <v>4.1666666666666664E-2</v>
      </c>
      <c r="G8525" s="25">
        <v>1</v>
      </c>
      <c r="H8525" s="19" t="str">
        <f t="shared" si="151"/>
        <v>Godwin Bridge Toward Va Beach Summer Saturday 1</v>
      </c>
      <c r="I8525" s="14">
        <f>+Godwin!R8</f>
        <v>64.539595990341482</v>
      </c>
    </row>
    <row r="8526" spans="1:9" x14ac:dyDescent="0.25">
      <c r="A8526" t="s">
        <v>55</v>
      </c>
      <c r="B8526" t="s">
        <v>59</v>
      </c>
      <c r="C8526" t="s">
        <v>81</v>
      </c>
      <c r="D8526" t="s">
        <v>11</v>
      </c>
      <c r="E8526" t="s">
        <v>6</v>
      </c>
      <c r="F8526" s="19">
        <v>8.3333333333333329E-2</v>
      </c>
      <c r="G8526" s="25">
        <v>2</v>
      </c>
      <c r="H8526" s="19" t="str">
        <f t="shared" si="151"/>
        <v>Godwin Bridge Toward Va Beach Summer Saturday 2</v>
      </c>
      <c r="I8526" s="11">
        <f>+Godwin!R9</f>
        <v>65.863691574401429</v>
      </c>
    </row>
    <row r="8527" spans="1:9" x14ac:dyDescent="0.25">
      <c r="A8527" t="s">
        <v>55</v>
      </c>
      <c r="B8527" t="s">
        <v>59</v>
      </c>
      <c r="C8527" t="s">
        <v>81</v>
      </c>
      <c r="D8527" t="s">
        <v>11</v>
      </c>
      <c r="E8527" t="s">
        <v>6</v>
      </c>
      <c r="F8527" s="19">
        <v>0.125</v>
      </c>
      <c r="G8527" s="25">
        <v>3</v>
      </c>
      <c r="H8527" s="19" t="str">
        <f t="shared" si="151"/>
        <v>Godwin Bridge Toward Va Beach Summer Saturday 3</v>
      </c>
      <c r="I8527" s="14">
        <f>+Godwin!R10</f>
        <v>54.287033916498054</v>
      </c>
    </row>
    <row r="8528" spans="1:9" x14ac:dyDescent="0.25">
      <c r="A8528" t="s">
        <v>55</v>
      </c>
      <c r="B8528" t="s">
        <v>59</v>
      </c>
      <c r="C8528" t="s">
        <v>81</v>
      </c>
      <c r="D8528" t="s">
        <v>11</v>
      </c>
      <c r="E8528" t="s">
        <v>6</v>
      </c>
      <c r="F8528" s="19">
        <v>0.16666666666666699</v>
      </c>
      <c r="G8528" s="25">
        <v>4</v>
      </c>
      <c r="H8528" s="19" t="str">
        <f t="shared" si="151"/>
        <v>Godwin Bridge Toward Va Beach Summer Saturday 4</v>
      </c>
      <c r="I8528" s="11">
        <f>+Godwin!R11</f>
        <v>58.77830249188294</v>
      </c>
    </row>
    <row r="8529" spans="1:9" x14ac:dyDescent="0.25">
      <c r="A8529" t="s">
        <v>55</v>
      </c>
      <c r="B8529" t="s">
        <v>59</v>
      </c>
      <c r="C8529" t="s">
        <v>81</v>
      </c>
      <c r="D8529" t="s">
        <v>11</v>
      </c>
      <c r="E8529" t="s">
        <v>6</v>
      </c>
      <c r="F8529" s="19">
        <v>0.20833333333333301</v>
      </c>
      <c r="G8529" s="25">
        <v>5</v>
      </c>
      <c r="H8529" s="19" t="str">
        <f t="shared" si="151"/>
        <v>Godwin Bridge Toward Va Beach Summer Saturday 5</v>
      </c>
      <c r="I8529" s="14">
        <f>+Godwin!R12</f>
        <v>105.07594873282089</v>
      </c>
    </row>
    <row r="8530" spans="1:9" x14ac:dyDescent="0.25">
      <c r="A8530" t="s">
        <v>55</v>
      </c>
      <c r="B8530" t="s">
        <v>59</v>
      </c>
      <c r="C8530" t="s">
        <v>81</v>
      </c>
      <c r="D8530" t="s">
        <v>11</v>
      </c>
      <c r="E8530" t="s">
        <v>6</v>
      </c>
      <c r="F8530" s="19">
        <v>0.25</v>
      </c>
      <c r="G8530" s="25">
        <v>6</v>
      </c>
      <c r="H8530" s="19" t="str">
        <f t="shared" si="151"/>
        <v>Godwin Bridge Toward Va Beach Summer Saturday 6</v>
      </c>
      <c r="I8530" s="11">
        <f>+Godwin!R13</f>
        <v>189.39280916080162</v>
      </c>
    </row>
    <row r="8531" spans="1:9" x14ac:dyDescent="0.25">
      <c r="A8531" t="s">
        <v>55</v>
      </c>
      <c r="B8531" t="s">
        <v>59</v>
      </c>
      <c r="C8531" t="s">
        <v>81</v>
      </c>
      <c r="D8531" t="s">
        <v>11</v>
      </c>
      <c r="E8531" t="s">
        <v>6</v>
      </c>
      <c r="F8531" s="19">
        <v>0.29166666666666702</v>
      </c>
      <c r="G8531" s="25">
        <v>7</v>
      </c>
      <c r="H8531" s="19" t="str">
        <f t="shared" si="151"/>
        <v>Godwin Bridge Toward Va Beach Summer Saturday 7</v>
      </c>
      <c r="I8531" s="14">
        <f>+Godwin!R14</f>
        <v>265.09224343657701</v>
      </c>
    </row>
    <row r="8532" spans="1:9" x14ac:dyDescent="0.25">
      <c r="A8532" t="s">
        <v>55</v>
      </c>
      <c r="B8532" t="s">
        <v>59</v>
      </c>
      <c r="C8532" t="s">
        <v>81</v>
      </c>
      <c r="D8532" t="s">
        <v>11</v>
      </c>
      <c r="E8532" t="s">
        <v>6</v>
      </c>
      <c r="F8532" s="19">
        <v>0.33333333333333298</v>
      </c>
      <c r="G8532" s="25">
        <v>8</v>
      </c>
      <c r="H8532" s="19" t="str">
        <f t="shared" si="151"/>
        <v>Godwin Bridge Toward Va Beach Summer Saturday 8</v>
      </c>
      <c r="I8532" s="11">
        <f>+Godwin!R15</f>
        <v>318.0010971955748</v>
      </c>
    </row>
    <row r="8533" spans="1:9" x14ac:dyDescent="0.25">
      <c r="A8533" t="s">
        <v>55</v>
      </c>
      <c r="B8533" t="s">
        <v>59</v>
      </c>
      <c r="C8533" t="s">
        <v>81</v>
      </c>
      <c r="D8533" t="s">
        <v>11</v>
      </c>
      <c r="E8533" t="s">
        <v>6</v>
      </c>
      <c r="F8533" s="19">
        <v>0.375</v>
      </c>
      <c r="G8533" s="25">
        <v>9</v>
      </c>
      <c r="H8533" s="19" t="str">
        <f t="shared" ref="H8533:H8596" si="152">+CONCATENATE(A8533," ",C8533," ",D8533," ",E8533," ",G8533)</f>
        <v>Godwin Bridge Toward Va Beach Summer Saturday 9</v>
      </c>
      <c r="I8533" s="14">
        <f>+Godwin!R16</f>
        <v>424.04451005130119</v>
      </c>
    </row>
    <row r="8534" spans="1:9" x14ac:dyDescent="0.25">
      <c r="A8534" t="s">
        <v>55</v>
      </c>
      <c r="B8534" t="s">
        <v>59</v>
      </c>
      <c r="C8534" t="s">
        <v>81</v>
      </c>
      <c r="D8534" t="s">
        <v>11</v>
      </c>
      <c r="E8534" t="s">
        <v>6</v>
      </c>
      <c r="F8534" s="19">
        <v>0.41666666666666702</v>
      </c>
      <c r="G8534" s="25">
        <v>10</v>
      </c>
      <c r="H8534" s="19" t="str">
        <f t="shared" si="152"/>
        <v>Godwin Bridge Toward Va Beach Summer Saturday 10</v>
      </c>
      <c r="I8534" s="11">
        <f>+Godwin!R17</f>
        <v>461.17248440323232</v>
      </c>
    </row>
    <row r="8535" spans="1:9" x14ac:dyDescent="0.25">
      <c r="A8535" t="s">
        <v>55</v>
      </c>
      <c r="B8535" t="s">
        <v>59</v>
      </c>
      <c r="C8535" t="s">
        <v>81</v>
      </c>
      <c r="D8535" t="s">
        <v>11</v>
      </c>
      <c r="E8535" t="s">
        <v>6</v>
      </c>
      <c r="F8535" s="19">
        <v>0.45833333333333298</v>
      </c>
      <c r="G8535" s="25">
        <v>11</v>
      </c>
      <c r="H8535" s="19" t="str">
        <f t="shared" si="152"/>
        <v>Godwin Bridge Toward Va Beach Summer Saturday 11</v>
      </c>
      <c r="I8535" s="14">
        <f>+Godwin!R18</f>
        <v>539.42028693499685</v>
      </c>
    </row>
    <row r="8536" spans="1:9" x14ac:dyDescent="0.25">
      <c r="A8536" t="s">
        <v>55</v>
      </c>
      <c r="B8536" t="s">
        <v>59</v>
      </c>
      <c r="C8536" t="s">
        <v>81</v>
      </c>
      <c r="D8536" t="s">
        <v>11</v>
      </c>
      <c r="E8536" t="s">
        <v>6</v>
      </c>
      <c r="F8536" s="19">
        <v>0.5</v>
      </c>
      <c r="G8536" s="25">
        <v>12</v>
      </c>
      <c r="H8536" s="19" t="str">
        <f t="shared" si="152"/>
        <v>Godwin Bridge Toward Va Beach Summer Saturday 12</v>
      </c>
      <c r="I8536" s="11">
        <f>+Godwin!R19</f>
        <v>562.7043038547107</v>
      </c>
    </row>
    <row r="8537" spans="1:9" x14ac:dyDescent="0.25">
      <c r="A8537" t="s">
        <v>55</v>
      </c>
      <c r="B8537" t="s">
        <v>59</v>
      </c>
      <c r="C8537" t="s">
        <v>81</v>
      </c>
      <c r="D8537" t="s">
        <v>11</v>
      </c>
      <c r="E8537" t="s">
        <v>6</v>
      </c>
      <c r="F8537" s="19">
        <v>0.54166666666666696</v>
      </c>
      <c r="G8537" s="25">
        <v>13</v>
      </c>
      <c r="H8537" s="19" t="str">
        <f t="shared" si="152"/>
        <v>Godwin Bridge Toward Va Beach Summer Saturday 13</v>
      </c>
      <c r="I8537" s="14">
        <f>+Godwin!R20</f>
        <v>607.62668101089253</v>
      </c>
    </row>
    <row r="8538" spans="1:9" x14ac:dyDescent="0.25">
      <c r="A8538" t="s">
        <v>55</v>
      </c>
      <c r="B8538" t="s">
        <v>59</v>
      </c>
      <c r="C8538" t="s">
        <v>81</v>
      </c>
      <c r="D8538" t="s">
        <v>11</v>
      </c>
      <c r="E8538" t="s">
        <v>6</v>
      </c>
      <c r="F8538" s="19">
        <v>0.58333333333333304</v>
      </c>
      <c r="G8538" s="25">
        <v>14</v>
      </c>
      <c r="H8538" s="19" t="str">
        <f t="shared" si="152"/>
        <v>Godwin Bridge Toward Va Beach Summer Saturday 14</v>
      </c>
      <c r="I8538" s="11">
        <f>+Godwin!R21</f>
        <v>759.49063124319684</v>
      </c>
    </row>
    <row r="8539" spans="1:9" x14ac:dyDescent="0.25">
      <c r="A8539" t="s">
        <v>55</v>
      </c>
      <c r="B8539" t="s">
        <v>59</v>
      </c>
      <c r="C8539" t="s">
        <v>81</v>
      </c>
      <c r="D8539" t="s">
        <v>11</v>
      </c>
      <c r="E8539" t="s">
        <v>6</v>
      </c>
      <c r="F8539" s="19">
        <v>0.625</v>
      </c>
      <c r="G8539" s="25">
        <v>15</v>
      </c>
      <c r="H8539" s="19" t="str">
        <f t="shared" si="152"/>
        <v>Godwin Bridge Toward Va Beach Summer Saturday 15</v>
      </c>
      <c r="I8539" s="14">
        <f>+Godwin!R22</f>
        <v>670.24596659832321</v>
      </c>
    </row>
    <row r="8540" spans="1:9" x14ac:dyDescent="0.25">
      <c r="A8540" t="s">
        <v>55</v>
      </c>
      <c r="B8540" t="s">
        <v>59</v>
      </c>
      <c r="C8540" t="s">
        <v>81</v>
      </c>
      <c r="D8540" t="s">
        <v>11</v>
      </c>
      <c r="E8540" t="s">
        <v>6</v>
      </c>
      <c r="F8540" s="19">
        <v>0.66666666666666696</v>
      </c>
      <c r="G8540" s="25">
        <v>16</v>
      </c>
      <c r="H8540" s="19" t="str">
        <f t="shared" si="152"/>
        <v>Godwin Bridge Toward Va Beach Summer Saturday 16</v>
      </c>
      <c r="I8540" s="11">
        <f>+Godwin!R23</f>
        <v>635.15310269685642</v>
      </c>
    </row>
    <row r="8541" spans="1:9" x14ac:dyDescent="0.25">
      <c r="A8541" t="s">
        <v>55</v>
      </c>
      <c r="B8541" t="s">
        <v>59</v>
      </c>
      <c r="C8541" t="s">
        <v>81</v>
      </c>
      <c r="D8541" t="s">
        <v>11</v>
      </c>
      <c r="E8541" t="s">
        <v>6</v>
      </c>
      <c r="F8541" s="19">
        <v>0.70833333333333304</v>
      </c>
      <c r="G8541" s="25">
        <v>17</v>
      </c>
      <c r="H8541" s="19" t="str">
        <f t="shared" si="152"/>
        <v>Godwin Bridge Toward Va Beach Summer Saturday 17</v>
      </c>
      <c r="I8541" s="14">
        <f>+Godwin!R24</f>
        <v>621.37124991993255</v>
      </c>
    </row>
    <row r="8542" spans="1:9" x14ac:dyDescent="0.25">
      <c r="A8542" t="s">
        <v>55</v>
      </c>
      <c r="B8542" t="s">
        <v>59</v>
      </c>
      <c r="C8542" t="s">
        <v>81</v>
      </c>
      <c r="D8542" t="s">
        <v>11</v>
      </c>
      <c r="E8542" t="s">
        <v>6</v>
      </c>
      <c r="F8542" s="19">
        <v>0.75</v>
      </c>
      <c r="G8542" s="25">
        <v>18</v>
      </c>
      <c r="H8542" s="19" t="str">
        <f t="shared" si="152"/>
        <v>Godwin Bridge Toward Va Beach Summer Saturday 18</v>
      </c>
      <c r="I8542" s="11">
        <f>+Godwin!R25</f>
        <v>476.6828372842856</v>
      </c>
    </row>
    <row r="8543" spans="1:9" x14ac:dyDescent="0.25">
      <c r="A8543" t="s">
        <v>55</v>
      </c>
      <c r="B8543" t="s">
        <v>59</v>
      </c>
      <c r="C8543" t="s">
        <v>81</v>
      </c>
      <c r="D8543" t="s">
        <v>11</v>
      </c>
      <c r="E8543" t="s">
        <v>6</v>
      </c>
      <c r="F8543" s="19">
        <v>0.79166666666666696</v>
      </c>
      <c r="G8543" s="25">
        <v>19</v>
      </c>
      <c r="H8543" s="19" t="str">
        <f t="shared" si="152"/>
        <v>Godwin Bridge Toward Va Beach Summer Saturday 19</v>
      </c>
      <c r="I8543" s="14">
        <f>+Godwin!R26</f>
        <v>527.62350455533635</v>
      </c>
    </row>
    <row r="8544" spans="1:9" x14ac:dyDescent="0.25">
      <c r="A8544" t="s">
        <v>55</v>
      </c>
      <c r="B8544" t="s">
        <v>59</v>
      </c>
      <c r="C8544" t="s">
        <v>81</v>
      </c>
      <c r="D8544" t="s">
        <v>11</v>
      </c>
      <c r="E8544" t="s">
        <v>6</v>
      </c>
      <c r="F8544" s="19">
        <v>0.83333333333333304</v>
      </c>
      <c r="G8544" s="25">
        <v>20</v>
      </c>
      <c r="H8544" s="19" t="str">
        <f t="shared" si="152"/>
        <v>Godwin Bridge Toward Va Beach Summer Saturday 20</v>
      </c>
      <c r="I8544" s="11">
        <f>+Godwin!R27</f>
        <v>415.85060918715197</v>
      </c>
    </row>
    <row r="8545" spans="1:9" x14ac:dyDescent="0.25">
      <c r="A8545" t="s">
        <v>55</v>
      </c>
      <c r="B8545" t="s">
        <v>59</v>
      </c>
      <c r="C8545" t="s">
        <v>81</v>
      </c>
      <c r="D8545" t="s">
        <v>11</v>
      </c>
      <c r="E8545" t="s">
        <v>6</v>
      </c>
      <c r="F8545" s="19">
        <v>0.875</v>
      </c>
      <c r="G8545" s="25">
        <v>21</v>
      </c>
      <c r="H8545" s="19" t="str">
        <f t="shared" si="152"/>
        <v>Godwin Bridge Toward Va Beach Summer Saturday 21</v>
      </c>
      <c r="I8545" s="14">
        <f>+Godwin!R28</f>
        <v>341.36639015003908</v>
      </c>
    </row>
    <row r="8546" spans="1:9" x14ac:dyDescent="0.25">
      <c r="A8546" t="s">
        <v>55</v>
      </c>
      <c r="B8546" t="s">
        <v>59</v>
      </c>
      <c r="C8546" t="s">
        <v>81</v>
      </c>
      <c r="D8546" t="s">
        <v>11</v>
      </c>
      <c r="E8546" t="s">
        <v>6</v>
      </c>
      <c r="F8546" s="19">
        <v>0.91666666666666696</v>
      </c>
      <c r="G8546" s="25">
        <v>22</v>
      </c>
      <c r="H8546" s="19" t="str">
        <f t="shared" si="152"/>
        <v>Godwin Bridge Toward Va Beach Summer Saturday 22</v>
      </c>
      <c r="I8546" s="11">
        <f>+Godwin!R29</f>
        <v>329.07430711821479</v>
      </c>
    </row>
    <row r="8547" spans="1:9" ht="15.75" thickBot="1" x14ac:dyDescent="0.3">
      <c r="A8547" t="s">
        <v>55</v>
      </c>
      <c r="B8547" t="s">
        <v>59</v>
      </c>
      <c r="C8547" t="s">
        <v>81</v>
      </c>
      <c r="D8547" t="s">
        <v>11</v>
      </c>
      <c r="E8547" t="s">
        <v>6</v>
      </c>
      <c r="F8547" s="19">
        <v>0.95833333333333304</v>
      </c>
      <c r="G8547" s="25">
        <v>23</v>
      </c>
      <c r="H8547" s="19" t="str">
        <f t="shared" si="152"/>
        <v>Godwin Bridge Toward Va Beach Summer Saturday 23</v>
      </c>
      <c r="I8547" s="16">
        <f>+Godwin!R30</f>
        <v>276.22055858110053</v>
      </c>
    </row>
    <row r="8548" spans="1:9" x14ac:dyDescent="0.25">
      <c r="A8548" t="s">
        <v>55</v>
      </c>
      <c r="B8548" t="s">
        <v>59</v>
      </c>
      <c r="C8548" t="s">
        <v>81</v>
      </c>
      <c r="D8548" t="s">
        <v>11</v>
      </c>
      <c r="E8548" t="s">
        <v>7</v>
      </c>
      <c r="F8548" s="19">
        <v>0</v>
      </c>
      <c r="G8548" s="25">
        <v>0</v>
      </c>
      <c r="H8548" s="19" t="str">
        <f t="shared" si="152"/>
        <v>Godwin Bridge Toward Va Beach Summer Sunday 0</v>
      </c>
      <c r="I8548" s="13">
        <f>+Godwin!S7</f>
        <v>129.25674514265233</v>
      </c>
    </row>
    <row r="8549" spans="1:9" x14ac:dyDescent="0.25">
      <c r="A8549" t="s">
        <v>55</v>
      </c>
      <c r="B8549" t="s">
        <v>59</v>
      </c>
      <c r="C8549" t="s">
        <v>81</v>
      </c>
      <c r="D8549" t="s">
        <v>11</v>
      </c>
      <c r="E8549" t="s">
        <v>7</v>
      </c>
      <c r="F8549" s="19">
        <v>4.1666666666666664E-2</v>
      </c>
      <c r="G8549" s="25">
        <v>1</v>
      </c>
      <c r="H8549" s="19" t="str">
        <f t="shared" si="152"/>
        <v>Godwin Bridge Toward Va Beach Summer Sunday 1</v>
      </c>
      <c r="I8549" s="15">
        <f>+Godwin!S8</f>
        <v>60.617099441688218</v>
      </c>
    </row>
    <row r="8550" spans="1:9" x14ac:dyDescent="0.25">
      <c r="A8550" t="s">
        <v>55</v>
      </c>
      <c r="B8550" t="s">
        <v>59</v>
      </c>
      <c r="C8550" t="s">
        <v>81</v>
      </c>
      <c r="D8550" t="s">
        <v>11</v>
      </c>
      <c r="E8550" t="s">
        <v>7</v>
      </c>
      <c r="F8550" s="19">
        <v>8.3333333333333329E-2</v>
      </c>
      <c r="G8550" s="25">
        <v>2</v>
      </c>
      <c r="H8550" s="19" t="str">
        <f t="shared" si="152"/>
        <v>Godwin Bridge Toward Va Beach Summer Sunday 2</v>
      </c>
      <c r="I8550" s="13">
        <f>+Godwin!S9</f>
        <v>64.797465515066008</v>
      </c>
    </row>
    <row r="8551" spans="1:9" x14ac:dyDescent="0.25">
      <c r="A8551" t="s">
        <v>55</v>
      </c>
      <c r="B8551" t="s">
        <v>59</v>
      </c>
      <c r="C8551" t="s">
        <v>81</v>
      </c>
      <c r="D8551" t="s">
        <v>11</v>
      </c>
      <c r="E8551" t="s">
        <v>7</v>
      </c>
      <c r="F8551" s="19">
        <v>0.125</v>
      </c>
      <c r="G8551" s="25">
        <v>3</v>
      </c>
      <c r="H8551" s="19" t="str">
        <f t="shared" si="152"/>
        <v>Godwin Bridge Toward Va Beach Summer Sunday 3</v>
      </c>
      <c r="I8551" s="15">
        <f>+Godwin!S10</f>
        <v>42.096661137767121</v>
      </c>
    </row>
    <row r="8552" spans="1:9" x14ac:dyDescent="0.25">
      <c r="A8552" t="s">
        <v>55</v>
      </c>
      <c r="B8552" t="s">
        <v>59</v>
      </c>
      <c r="C8552" t="s">
        <v>81</v>
      </c>
      <c r="D8552" t="s">
        <v>11</v>
      </c>
      <c r="E8552" t="s">
        <v>7</v>
      </c>
      <c r="F8552" s="19">
        <v>0.16666666666666699</v>
      </c>
      <c r="G8552" s="25">
        <v>4</v>
      </c>
      <c r="H8552" s="19" t="str">
        <f t="shared" si="152"/>
        <v>Godwin Bridge Toward Va Beach Summer Sunday 4</v>
      </c>
      <c r="I8552" s="13">
        <f>+Godwin!S11</f>
        <v>38.606530426031775</v>
      </c>
    </row>
    <row r="8553" spans="1:9" x14ac:dyDescent="0.25">
      <c r="A8553" t="s">
        <v>55</v>
      </c>
      <c r="B8553" t="s">
        <v>59</v>
      </c>
      <c r="C8553" t="s">
        <v>81</v>
      </c>
      <c r="D8553" t="s">
        <v>11</v>
      </c>
      <c r="E8553" t="s">
        <v>7</v>
      </c>
      <c r="F8553" s="19">
        <v>0.20833333333333301</v>
      </c>
      <c r="G8553" s="25">
        <v>5</v>
      </c>
      <c r="H8553" s="19" t="str">
        <f t="shared" si="152"/>
        <v>Godwin Bridge Toward Va Beach Summer Sunday 5</v>
      </c>
      <c r="I8553" s="15">
        <f>+Godwin!S12</f>
        <v>54.110967610913754</v>
      </c>
    </row>
    <row r="8554" spans="1:9" x14ac:dyDescent="0.25">
      <c r="A8554" t="s">
        <v>55</v>
      </c>
      <c r="B8554" t="s">
        <v>59</v>
      </c>
      <c r="C8554" t="s">
        <v>81</v>
      </c>
      <c r="D8554" t="s">
        <v>11</v>
      </c>
      <c r="E8554" t="s">
        <v>7</v>
      </c>
      <c r="F8554" s="19">
        <v>0.25</v>
      </c>
      <c r="G8554" s="25">
        <v>6</v>
      </c>
      <c r="H8554" s="19" t="str">
        <f t="shared" si="152"/>
        <v>Godwin Bridge Toward Va Beach Summer Sunday 6</v>
      </c>
      <c r="I8554" s="13">
        <f>+Godwin!S13</f>
        <v>110.18400295493358</v>
      </c>
    </row>
    <row r="8555" spans="1:9" x14ac:dyDescent="0.25">
      <c r="A8555" t="s">
        <v>55</v>
      </c>
      <c r="B8555" t="s">
        <v>59</v>
      </c>
      <c r="C8555" t="s">
        <v>81</v>
      </c>
      <c r="D8555" t="s">
        <v>11</v>
      </c>
      <c r="E8555" t="s">
        <v>7</v>
      </c>
      <c r="F8555" s="19">
        <v>0.29166666666666702</v>
      </c>
      <c r="G8555" s="25">
        <v>7</v>
      </c>
      <c r="H8555" s="19" t="str">
        <f t="shared" si="152"/>
        <v>Godwin Bridge Toward Va Beach Summer Sunday 7</v>
      </c>
      <c r="I8555" s="15">
        <f>+Godwin!S14</f>
        <v>163.39054372361184</v>
      </c>
    </row>
    <row r="8556" spans="1:9" x14ac:dyDescent="0.25">
      <c r="A8556" t="s">
        <v>55</v>
      </c>
      <c r="B8556" t="s">
        <v>59</v>
      </c>
      <c r="C8556" t="s">
        <v>81</v>
      </c>
      <c r="D8556" t="s">
        <v>11</v>
      </c>
      <c r="E8556" t="s">
        <v>7</v>
      </c>
      <c r="F8556" s="19">
        <v>0.33333333333333298</v>
      </c>
      <c r="G8556" s="25">
        <v>8</v>
      </c>
      <c r="H8556" s="19" t="str">
        <f t="shared" si="152"/>
        <v>Godwin Bridge Toward Va Beach Summer Sunday 8</v>
      </c>
      <c r="I8556" s="13">
        <f>+Godwin!S15</f>
        <v>238.27906480937602</v>
      </c>
    </row>
    <row r="8557" spans="1:9" x14ac:dyDescent="0.25">
      <c r="A8557" t="s">
        <v>55</v>
      </c>
      <c r="B8557" t="s">
        <v>59</v>
      </c>
      <c r="C8557" t="s">
        <v>81</v>
      </c>
      <c r="D8557" t="s">
        <v>11</v>
      </c>
      <c r="E8557" t="s">
        <v>7</v>
      </c>
      <c r="F8557" s="19">
        <v>0.375</v>
      </c>
      <c r="G8557" s="25">
        <v>9</v>
      </c>
      <c r="H8557" s="19" t="str">
        <f t="shared" si="152"/>
        <v>Godwin Bridge Toward Va Beach Summer Sunday 9</v>
      </c>
      <c r="I8557" s="15">
        <f>+Godwin!S16</f>
        <v>336.57747218811454</v>
      </c>
    </row>
    <row r="8558" spans="1:9" x14ac:dyDescent="0.25">
      <c r="A8558" t="s">
        <v>55</v>
      </c>
      <c r="B8558" t="s">
        <v>59</v>
      </c>
      <c r="C8558" t="s">
        <v>81</v>
      </c>
      <c r="D8558" t="s">
        <v>11</v>
      </c>
      <c r="E8558" t="s">
        <v>7</v>
      </c>
      <c r="F8558" s="19">
        <v>0.41666666666666702</v>
      </c>
      <c r="G8558" s="25">
        <v>10</v>
      </c>
      <c r="H8558" s="19" t="str">
        <f t="shared" si="152"/>
        <v>Godwin Bridge Toward Va Beach Summer Sunday 10</v>
      </c>
      <c r="I8558" s="13">
        <f>+Godwin!S17</f>
        <v>403.95546061387813</v>
      </c>
    </row>
    <row r="8559" spans="1:9" x14ac:dyDescent="0.25">
      <c r="A8559" t="s">
        <v>55</v>
      </c>
      <c r="B8559" t="s">
        <v>59</v>
      </c>
      <c r="C8559" t="s">
        <v>81</v>
      </c>
      <c r="D8559" t="s">
        <v>11</v>
      </c>
      <c r="E8559" t="s">
        <v>7</v>
      </c>
      <c r="F8559" s="19">
        <v>0.45833333333333298</v>
      </c>
      <c r="G8559" s="25">
        <v>11</v>
      </c>
      <c r="H8559" s="19" t="str">
        <f t="shared" si="152"/>
        <v>Godwin Bridge Toward Va Beach Summer Sunday 11</v>
      </c>
      <c r="I8559" s="15">
        <f>+Godwin!S18</f>
        <v>467.96764085787237</v>
      </c>
    </row>
    <row r="8560" spans="1:9" x14ac:dyDescent="0.25">
      <c r="A8560" t="s">
        <v>55</v>
      </c>
      <c r="B8560" t="s">
        <v>59</v>
      </c>
      <c r="C8560" t="s">
        <v>81</v>
      </c>
      <c r="D8560" t="s">
        <v>11</v>
      </c>
      <c r="E8560" t="s">
        <v>7</v>
      </c>
      <c r="F8560" s="19">
        <v>0.5</v>
      </c>
      <c r="G8560" s="25">
        <v>12</v>
      </c>
      <c r="H8560" s="19" t="str">
        <f t="shared" si="152"/>
        <v>Godwin Bridge Toward Va Beach Summer Sunday 12</v>
      </c>
      <c r="I8560" s="13">
        <f>+Godwin!S19</f>
        <v>527.53206632082527</v>
      </c>
    </row>
    <row r="8561" spans="1:9" x14ac:dyDescent="0.25">
      <c r="A8561" t="s">
        <v>55</v>
      </c>
      <c r="B8561" t="s">
        <v>59</v>
      </c>
      <c r="C8561" t="s">
        <v>81</v>
      </c>
      <c r="D8561" t="s">
        <v>11</v>
      </c>
      <c r="E8561" t="s">
        <v>7</v>
      </c>
      <c r="F8561" s="19">
        <v>0.54166666666666696</v>
      </c>
      <c r="G8561" s="25">
        <v>13</v>
      </c>
      <c r="H8561" s="19" t="str">
        <f t="shared" si="152"/>
        <v>Godwin Bridge Toward Va Beach Summer Sunday 13</v>
      </c>
      <c r="I8561" s="15">
        <f>+Godwin!S20</f>
        <v>582.00139925436019</v>
      </c>
    </row>
    <row r="8562" spans="1:9" x14ac:dyDescent="0.25">
      <c r="A8562" t="s">
        <v>55</v>
      </c>
      <c r="B8562" t="s">
        <v>59</v>
      </c>
      <c r="C8562" t="s">
        <v>81</v>
      </c>
      <c r="D8562" t="s">
        <v>11</v>
      </c>
      <c r="E8562" t="s">
        <v>7</v>
      </c>
      <c r="F8562" s="19">
        <v>0.58333333333333304</v>
      </c>
      <c r="G8562" s="25">
        <v>14</v>
      </c>
      <c r="H8562" s="19" t="str">
        <f t="shared" si="152"/>
        <v>Godwin Bridge Toward Va Beach Summer Sunday 14</v>
      </c>
      <c r="I8562" s="13">
        <f>+Godwin!S21</f>
        <v>656.63759535920121</v>
      </c>
    </row>
    <row r="8563" spans="1:9" x14ac:dyDescent="0.25">
      <c r="A8563" t="s">
        <v>55</v>
      </c>
      <c r="B8563" t="s">
        <v>59</v>
      </c>
      <c r="C8563" t="s">
        <v>81</v>
      </c>
      <c r="D8563" t="s">
        <v>11</v>
      </c>
      <c r="E8563" t="s">
        <v>7</v>
      </c>
      <c r="F8563" s="19">
        <v>0.625</v>
      </c>
      <c r="G8563" s="25">
        <v>15</v>
      </c>
      <c r="H8563" s="19" t="str">
        <f t="shared" si="152"/>
        <v>Godwin Bridge Toward Va Beach Summer Sunday 15</v>
      </c>
      <c r="I8563" s="15">
        <f>+Godwin!S22</f>
        <v>564.30886316528051</v>
      </c>
    </row>
    <row r="8564" spans="1:9" x14ac:dyDescent="0.25">
      <c r="A8564" t="s">
        <v>55</v>
      </c>
      <c r="B8564" t="s">
        <v>59</v>
      </c>
      <c r="C8564" t="s">
        <v>81</v>
      </c>
      <c r="D8564" t="s">
        <v>11</v>
      </c>
      <c r="E8564" t="s">
        <v>7</v>
      </c>
      <c r="F8564" s="19">
        <v>0.66666666666666696</v>
      </c>
      <c r="G8564" s="25">
        <v>16</v>
      </c>
      <c r="H8564" s="19" t="str">
        <f t="shared" si="152"/>
        <v>Godwin Bridge Toward Va Beach Summer Sunday 16</v>
      </c>
      <c r="I8564" s="13">
        <f>+Godwin!S23</f>
        <v>550.9288109528145</v>
      </c>
    </row>
    <row r="8565" spans="1:9" x14ac:dyDescent="0.25">
      <c r="A8565" t="s">
        <v>55</v>
      </c>
      <c r="B8565" t="s">
        <v>59</v>
      </c>
      <c r="C8565" t="s">
        <v>81</v>
      </c>
      <c r="D8565" t="s">
        <v>11</v>
      </c>
      <c r="E8565" t="s">
        <v>7</v>
      </c>
      <c r="F8565" s="19">
        <v>0.70833333333333304</v>
      </c>
      <c r="G8565" s="25">
        <v>17</v>
      </c>
      <c r="H8565" s="19" t="str">
        <f t="shared" si="152"/>
        <v>Godwin Bridge Toward Va Beach Summer Sunday 17</v>
      </c>
      <c r="I8565" s="15">
        <f>+Godwin!S24</f>
        <v>576.57777819762316</v>
      </c>
    </row>
    <row r="8566" spans="1:9" x14ac:dyDescent="0.25">
      <c r="A8566" t="s">
        <v>55</v>
      </c>
      <c r="B8566" t="s">
        <v>59</v>
      </c>
      <c r="C8566" t="s">
        <v>81</v>
      </c>
      <c r="D8566" t="s">
        <v>11</v>
      </c>
      <c r="E8566" t="s">
        <v>7</v>
      </c>
      <c r="F8566" s="19">
        <v>0.75</v>
      </c>
      <c r="G8566" s="25">
        <v>18</v>
      </c>
      <c r="H8566" s="19" t="str">
        <f t="shared" si="152"/>
        <v>Godwin Bridge Toward Va Beach Summer Sunday 18</v>
      </c>
      <c r="I8566" s="13">
        <f>+Godwin!S25</f>
        <v>434.03250492157542</v>
      </c>
    </row>
    <row r="8567" spans="1:9" x14ac:dyDescent="0.25">
      <c r="A8567" t="s">
        <v>55</v>
      </c>
      <c r="B8567" t="s">
        <v>59</v>
      </c>
      <c r="C8567" t="s">
        <v>81</v>
      </c>
      <c r="D8567" t="s">
        <v>11</v>
      </c>
      <c r="E8567" t="s">
        <v>7</v>
      </c>
      <c r="F8567" s="19">
        <v>0.79166666666666696</v>
      </c>
      <c r="G8567" s="25">
        <v>19</v>
      </c>
      <c r="H8567" s="19" t="str">
        <f t="shared" si="152"/>
        <v>Godwin Bridge Toward Va Beach Summer Sunday 19</v>
      </c>
      <c r="I8567" s="15">
        <f>+Godwin!S26</f>
        <v>491.88711598607455</v>
      </c>
    </row>
    <row r="8568" spans="1:9" x14ac:dyDescent="0.25">
      <c r="A8568" t="s">
        <v>55</v>
      </c>
      <c r="B8568" t="s">
        <v>59</v>
      </c>
      <c r="C8568" t="s">
        <v>81</v>
      </c>
      <c r="D8568" t="s">
        <v>11</v>
      </c>
      <c r="E8568" t="s">
        <v>7</v>
      </c>
      <c r="F8568" s="19">
        <v>0.83333333333333304</v>
      </c>
      <c r="G8568" s="25">
        <v>20</v>
      </c>
      <c r="H8568" s="19" t="str">
        <f t="shared" si="152"/>
        <v>Godwin Bridge Toward Va Beach Summer Sunday 20</v>
      </c>
      <c r="I8568" s="13">
        <f>+Godwin!S27</f>
        <v>346.05882980144952</v>
      </c>
    </row>
    <row r="8569" spans="1:9" x14ac:dyDescent="0.25">
      <c r="A8569" t="s">
        <v>55</v>
      </c>
      <c r="B8569" t="s">
        <v>59</v>
      </c>
      <c r="C8569" t="s">
        <v>81</v>
      </c>
      <c r="D8569" t="s">
        <v>11</v>
      </c>
      <c r="E8569" t="s">
        <v>7</v>
      </c>
      <c r="F8569" s="19">
        <v>0.875</v>
      </c>
      <c r="G8569" s="25">
        <v>21</v>
      </c>
      <c r="H8569" s="19" t="str">
        <f t="shared" si="152"/>
        <v>Godwin Bridge Toward Va Beach Summer Sunday 21</v>
      </c>
      <c r="I8569" s="15">
        <f>+Godwin!S28</f>
        <v>228.6951882318173</v>
      </c>
    </row>
    <row r="8570" spans="1:9" x14ac:dyDescent="0.25">
      <c r="A8570" t="s">
        <v>55</v>
      </c>
      <c r="B8570" t="s">
        <v>59</v>
      </c>
      <c r="C8570" t="s">
        <v>81</v>
      </c>
      <c r="D8570" t="s">
        <v>11</v>
      </c>
      <c r="E8570" t="s">
        <v>7</v>
      </c>
      <c r="F8570" s="19">
        <v>0.91666666666666696</v>
      </c>
      <c r="G8570" s="25">
        <v>22</v>
      </c>
      <c r="H8570" s="19" t="str">
        <f t="shared" si="152"/>
        <v>Godwin Bridge Toward Va Beach Summer Sunday 22</v>
      </c>
      <c r="I8570" s="13">
        <f>+Godwin!S29</f>
        <v>204.5130061422033</v>
      </c>
    </row>
    <row r="8571" spans="1:9" ht="15.75" thickBot="1" x14ac:dyDescent="0.3">
      <c r="A8571" s="29" t="s">
        <v>55</v>
      </c>
      <c r="B8571" s="29" t="s">
        <v>59</v>
      </c>
      <c r="C8571" s="29" t="s">
        <v>81</v>
      </c>
      <c r="D8571" s="29" t="s">
        <v>11</v>
      </c>
      <c r="E8571" s="29" t="s">
        <v>7</v>
      </c>
      <c r="F8571" s="30">
        <v>0.95833333333333304</v>
      </c>
      <c r="G8571" s="31">
        <v>23</v>
      </c>
      <c r="H8571" s="32" t="str">
        <f t="shared" si="152"/>
        <v>Godwin Bridge Toward Va Beach Summer Sunday 23</v>
      </c>
      <c r="I8571" s="17">
        <f>+Godwin!S30</f>
        <v>168.90808635913154</v>
      </c>
    </row>
    <row r="8572" spans="1:9" x14ac:dyDescent="0.25">
      <c r="A8572" t="s">
        <v>55</v>
      </c>
      <c r="B8572" t="s">
        <v>59</v>
      </c>
      <c r="C8572" t="s">
        <v>81</v>
      </c>
      <c r="D8572" t="s">
        <v>12</v>
      </c>
      <c r="E8572" t="s">
        <v>1</v>
      </c>
      <c r="F8572" s="19">
        <v>0</v>
      </c>
      <c r="G8572" s="25">
        <v>0</v>
      </c>
      <c r="H8572" s="19" t="str">
        <f t="shared" si="152"/>
        <v>Godwin Bridge Toward Va Beach Non-Summer Monday 0</v>
      </c>
      <c r="I8572" s="11">
        <f>+Godwin!M32</f>
        <v>35.789590348355674</v>
      </c>
    </row>
    <row r="8573" spans="1:9" x14ac:dyDescent="0.25">
      <c r="A8573" t="s">
        <v>55</v>
      </c>
      <c r="B8573" t="s">
        <v>59</v>
      </c>
      <c r="C8573" t="s">
        <v>81</v>
      </c>
      <c r="D8573" t="s">
        <v>12</v>
      </c>
      <c r="E8573" t="s">
        <v>1</v>
      </c>
      <c r="F8573" s="19">
        <v>4.1666666666666664E-2</v>
      </c>
      <c r="G8573" s="25">
        <v>1</v>
      </c>
      <c r="H8573" s="19" t="str">
        <f t="shared" si="152"/>
        <v>Godwin Bridge Toward Va Beach Non-Summer Monday 1</v>
      </c>
      <c r="I8573" s="14">
        <f>+Godwin!M33</f>
        <v>25.396277578289109</v>
      </c>
    </row>
    <row r="8574" spans="1:9" x14ac:dyDescent="0.25">
      <c r="A8574" t="s">
        <v>55</v>
      </c>
      <c r="B8574" t="s">
        <v>59</v>
      </c>
      <c r="C8574" t="s">
        <v>81</v>
      </c>
      <c r="D8574" t="s">
        <v>12</v>
      </c>
      <c r="E8574" t="s">
        <v>1</v>
      </c>
      <c r="F8574" s="19">
        <v>8.3333333333333329E-2</v>
      </c>
      <c r="G8574" s="25">
        <v>2</v>
      </c>
      <c r="H8574" s="19" t="str">
        <f t="shared" si="152"/>
        <v>Godwin Bridge Toward Va Beach Non-Summer Monday 2</v>
      </c>
      <c r="I8574" s="11">
        <f>+Godwin!M34</f>
        <v>31.591375844436545</v>
      </c>
    </row>
    <row r="8575" spans="1:9" x14ac:dyDescent="0.25">
      <c r="A8575" t="s">
        <v>55</v>
      </c>
      <c r="B8575" t="s">
        <v>59</v>
      </c>
      <c r="C8575" t="s">
        <v>81</v>
      </c>
      <c r="D8575" t="s">
        <v>12</v>
      </c>
      <c r="E8575" t="s">
        <v>1</v>
      </c>
      <c r="F8575" s="19">
        <v>0.125</v>
      </c>
      <c r="G8575" s="25">
        <v>3</v>
      </c>
      <c r="H8575" s="19" t="str">
        <f t="shared" si="152"/>
        <v>Godwin Bridge Toward Va Beach Non-Summer Monday 3</v>
      </c>
      <c r="I8575" s="14">
        <f>+Godwin!M35</f>
        <v>34.431237188689387</v>
      </c>
    </row>
    <row r="8576" spans="1:9" x14ac:dyDescent="0.25">
      <c r="A8576" t="s">
        <v>55</v>
      </c>
      <c r="B8576" t="s">
        <v>59</v>
      </c>
      <c r="C8576" t="s">
        <v>81</v>
      </c>
      <c r="D8576" t="s">
        <v>12</v>
      </c>
      <c r="E8576" t="s">
        <v>1</v>
      </c>
      <c r="F8576" s="19">
        <v>0.16666666666666699</v>
      </c>
      <c r="G8576" s="25">
        <v>4</v>
      </c>
      <c r="H8576" s="19" t="str">
        <f t="shared" si="152"/>
        <v>Godwin Bridge Toward Va Beach Non-Summer Monday 4</v>
      </c>
      <c r="I8576" s="11">
        <f>+Godwin!M36</f>
        <v>117.87430570155269</v>
      </c>
    </row>
    <row r="8577" spans="1:9" x14ac:dyDescent="0.25">
      <c r="A8577" t="s">
        <v>55</v>
      </c>
      <c r="B8577" t="s">
        <v>59</v>
      </c>
      <c r="C8577" t="s">
        <v>81</v>
      </c>
      <c r="D8577" t="s">
        <v>12</v>
      </c>
      <c r="E8577" t="s">
        <v>1</v>
      </c>
      <c r="F8577" s="19">
        <v>0.20833333333333301</v>
      </c>
      <c r="G8577" s="25">
        <v>5</v>
      </c>
      <c r="H8577" s="19" t="str">
        <f t="shared" si="152"/>
        <v>Godwin Bridge Toward Va Beach Non-Summer Monday 5</v>
      </c>
      <c r="I8577" s="14">
        <f>+Godwin!M37</f>
        <v>357.0054735599835</v>
      </c>
    </row>
    <row r="8578" spans="1:9" x14ac:dyDescent="0.25">
      <c r="A8578" t="s">
        <v>55</v>
      </c>
      <c r="B8578" t="s">
        <v>59</v>
      </c>
      <c r="C8578" t="s">
        <v>81</v>
      </c>
      <c r="D8578" t="s">
        <v>12</v>
      </c>
      <c r="E8578" t="s">
        <v>1</v>
      </c>
      <c r="F8578" s="19">
        <v>0.25</v>
      </c>
      <c r="G8578" s="25">
        <v>6</v>
      </c>
      <c r="H8578" s="19" t="str">
        <f t="shared" si="152"/>
        <v>Godwin Bridge Toward Va Beach Non-Summer Monday 6</v>
      </c>
      <c r="I8578" s="11">
        <f>+Godwin!M38</f>
        <v>752.87028647386671</v>
      </c>
    </row>
    <row r="8579" spans="1:9" x14ac:dyDescent="0.25">
      <c r="A8579" t="s">
        <v>55</v>
      </c>
      <c r="B8579" t="s">
        <v>59</v>
      </c>
      <c r="C8579" t="s">
        <v>81</v>
      </c>
      <c r="D8579" t="s">
        <v>12</v>
      </c>
      <c r="E8579" t="s">
        <v>1</v>
      </c>
      <c r="F8579" s="19">
        <v>0.29166666666666702</v>
      </c>
      <c r="G8579" s="25">
        <v>7</v>
      </c>
      <c r="H8579" s="19" t="str">
        <f t="shared" si="152"/>
        <v>Godwin Bridge Toward Va Beach Non-Summer Monday 7</v>
      </c>
      <c r="I8579" s="14">
        <f>+Godwin!M39</f>
        <v>955.14512266235386</v>
      </c>
    </row>
    <row r="8580" spans="1:9" x14ac:dyDescent="0.25">
      <c r="A8580" t="s">
        <v>55</v>
      </c>
      <c r="B8580" t="s">
        <v>59</v>
      </c>
      <c r="C8580" t="s">
        <v>81</v>
      </c>
      <c r="D8580" t="s">
        <v>12</v>
      </c>
      <c r="E8580" t="s">
        <v>1</v>
      </c>
      <c r="F8580" s="19">
        <v>0.33333333333333298</v>
      </c>
      <c r="G8580" s="25">
        <v>8</v>
      </c>
      <c r="H8580" s="19" t="str">
        <f t="shared" si="152"/>
        <v>Godwin Bridge Toward Va Beach Non-Summer Monday 8</v>
      </c>
      <c r="I8580" s="11">
        <f>+Godwin!M40</f>
        <v>733.92534863965943</v>
      </c>
    </row>
    <row r="8581" spans="1:9" x14ac:dyDescent="0.25">
      <c r="A8581" t="s">
        <v>55</v>
      </c>
      <c r="B8581" t="s">
        <v>59</v>
      </c>
      <c r="C8581" t="s">
        <v>81</v>
      </c>
      <c r="D8581" t="s">
        <v>12</v>
      </c>
      <c r="E8581" t="s">
        <v>1</v>
      </c>
      <c r="F8581" s="19">
        <v>0.375</v>
      </c>
      <c r="G8581" s="25">
        <v>9</v>
      </c>
      <c r="H8581" s="19" t="str">
        <f t="shared" si="152"/>
        <v>Godwin Bridge Toward Va Beach Non-Summer Monday 9</v>
      </c>
      <c r="I8581" s="14">
        <f>+Godwin!M41</f>
        <v>680.0887005968907</v>
      </c>
    </row>
    <row r="8582" spans="1:9" x14ac:dyDescent="0.25">
      <c r="A8582" t="s">
        <v>55</v>
      </c>
      <c r="B8582" t="s">
        <v>59</v>
      </c>
      <c r="C8582" t="s">
        <v>81</v>
      </c>
      <c r="D8582" t="s">
        <v>12</v>
      </c>
      <c r="E8582" t="s">
        <v>1</v>
      </c>
      <c r="F8582" s="19">
        <v>0.41666666666666702</v>
      </c>
      <c r="G8582" s="25">
        <v>10</v>
      </c>
      <c r="H8582" s="19" t="str">
        <f t="shared" si="152"/>
        <v>Godwin Bridge Toward Va Beach Non-Summer Monday 10</v>
      </c>
      <c r="I8582" s="11">
        <f>+Godwin!M42</f>
        <v>561.11094438206055</v>
      </c>
    </row>
    <row r="8583" spans="1:9" x14ac:dyDescent="0.25">
      <c r="A8583" t="s">
        <v>55</v>
      </c>
      <c r="B8583" t="s">
        <v>59</v>
      </c>
      <c r="C8583" t="s">
        <v>81</v>
      </c>
      <c r="D8583" t="s">
        <v>12</v>
      </c>
      <c r="E8583" t="s">
        <v>1</v>
      </c>
      <c r="F8583" s="19">
        <v>0.45833333333333298</v>
      </c>
      <c r="G8583" s="25">
        <v>11</v>
      </c>
      <c r="H8583" s="19" t="str">
        <f t="shared" si="152"/>
        <v>Godwin Bridge Toward Va Beach Non-Summer Monday 11</v>
      </c>
      <c r="I8583" s="14">
        <f>+Godwin!M43</f>
        <v>548.43430529902059</v>
      </c>
    </row>
    <row r="8584" spans="1:9" x14ac:dyDescent="0.25">
      <c r="A8584" t="s">
        <v>55</v>
      </c>
      <c r="B8584" t="s">
        <v>59</v>
      </c>
      <c r="C8584" t="s">
        <v>81</v>
      </c>
      <c r="D8584" t="s">
        <v>12</v>
      </c>
      <c r="E8584" t="s">
        <v>1</v>
      </c>
      <c r="F8584" s="19">
        <v>0.5</v>
      </c>
      <c r="G8584" s="25">
        <v>12</v>
      </c>
      <c r="H8584" s="19" t="str">
        <f t="shared" si="152"/>
        <v>Godwin Bridge Toward Va Beach Non-Summer Monday 12</v>
      </c>
      <c r="I8584" s="11">
        <f>+Godwin!M44</f>
        <v>534.94662657356218</v>
      </c>
    </row>
    <row r="8585" spans="1:9" x14ac:dyDescent="0.25">
      <c r="A8585" t="s">
        <v>55</v>
      </c>
      <c r="B8585" t="s">
        <v>59</v>
      </c>
      <c r="C8585" t="s">
        <v>81</v>
      </c>
      <c r="D8585" t="s">
        <v>12</v>
      </c>
      <c r="E8585" t="s">
        <v>1</v>
      </c>
      <c r="F8585" s="19">
        <v>0.54166666666666696</v>
      </c>
      <c r="G8585" s="25">
        <v>13</v>
      </c>
      <c r="H8585" s="19" t="str">
        <f t="shared" si="152"/>
        <v>Godwin Bridge Toward Va Beach Non-Summer Monday 13</v>
      </c>
      <c r="I8585" s="14">
        <f>+Godwin!M45</f>
        <v>539.67874759914503</v>
      </c>
    </row>
    <row r="8586" spans="1:9" x14ac:dyDescent="0.25">
      <c r="A8586" t="s">
        <v>55</v>
      </c>
      <c r="B8586" t="s">
        <v>59</v>
      </c>
      <c r="C8586" t="s">
        <v>81</v>
      </c>
      <c r="D8586" t="s">
        <v>12</v>
      </c>
      <c r="E8586" t="s">
        <v>1</v>
      </c>
      <c r="F8586" s="19">
        <v>0.58333333333333304</v>
      </c>
      <c r="G8586" s="25">
        <v>14</v>
      </c>
      <c r="H8586" s="19" t="str">
        <f t="shared" si="152"/>
        <v>Godwin Bridge Toward Va Beach Non-Summer Monday 14</v>
      </c>
      <c r="I8586" s="11">
        <f>+Godwin!M46</f>
        <v>541.05895491831166</v>
      </c>
    </row>
    <row r="8587" spans="1:9" x14ac:dyDescent="0.25">
      <c r="A8587" t="s">
        <v>55</v>
      </c>
      <c r="B8587" t="s">
        <v>59</v>
      </c>
      <c r="C8587" t="s">
        <v>81</v>
      </c>
      <c r="D8587" t="s">
        <v>12</v>
      </c>
      <c r="E8587" t="s">
        <v>1</v>
      </c>
      <c r="F8587" s="19">
        <v>0.625</v>
      </c>
      <c r="G8587" s="25">
        <v>15</v>
      </c>
      <c r="H8587" s="19" t="str">
        <f t="shared" si="152"/>
        <v>Godwin Bridge Toward Va Beach Non-Summer Monday 15</v>
      </c>
      <c r="I8587" s="14">
        <f>+Godwin!M47</f>
        <v>594.63715171469141</v>
      </c>
    </row>
    <row r="8588" spans="1:9" x14ac:dyDescent="0.25">
      <c r="A8588" t="s">
        <v>55</v>
      </c>
      <c r="B8588" t="s">
        <v>59</v>
      </c>
      <c r="C8588" t="s">
        <v>81</v>
      </c>
      <c r="D8588" t="s">
        <v>12</v>
      </c>
      <c r="E8588" t="s">
        <v>1</v>
      </c>
      <c r="F8588" s="19">
        <v>0.66666666666666696</v>
      </c>
      <c r="G8588" s="25">
        <v>16</v>
      </c>
      <c r="H8588" s="19" t="str">
        <f t="shared" si="152"/>
        <v>Godwin Bridge Toward Va Beach Non-Summer Monday 16</v>
      </c>
      <c r="I8588" s="11">
        <f>+Godwin!M48</f>
        <v>750.51816983431604</v>
      </c>
    </row>
    <row r="8589" spans="1:9" x14ac:dyDescent="0.25">
      <c r="A8589" t="s">
        <v>55</v>
      </c>
      <c r="B8589" t="s">
        <v>59</v>
      </c>
      <c r="C8589" t="s">
        <v>81</v>
      </c>
      <c r="D8589" t="s">
        <v>12</v>
      </c>
      <c r="E8589" t="s">
        <v>1</v>
      </c>
      <c r="F8589" s="19">
        <v>0.70833333333333304</v>
      </c>
      <c r="G8589" s="25">
        <v>17</v>
      </c>
      <c r="H8589" s="19" t="str">
        <f t="shared" si="152"/>
        <v>Godwin Bridge Toward Va Beach Non-Summer Monday 17</v>
      </c>
      <c r="I8589" s="14">
        <f>+Godwin!M49</f>
        <v>832.49758197581514</v>
      </c>
    </row>
    <row r="8590" spans="1:9" x14ac:dyDescent="0.25">
      <c r="A8590" t="s">
        <v>55</v>
      </c>
      <c r="B8590" t="s">
        <v>59</v>
      </c>
      <c r="C8590" t="s">
        <v>81</v>
      </c>
      <c r="D8590" t="s">
        <v>12</v>
      </c>
      <c r="E8590" t="s">
        <v>1</v>
      </c>
      <c r="F8590" s="19">
        <v>0.75</v>
      </c>
      <c r="G8590" s="25">
        <v>18</v>
      </c>
      <c r="H8590" s="19" t="str">
        <f t="shared" si="152"/>
        <v>Godwin Bridge Toward Va Beach Non-Summer Monday 18</v>
      </c>
      <c r="I8590" s="11">
        <f>+Godwin!M50</f>
        <v>546.62080335524354</v>
      </c>
    </row>
    <row r="8591" spans="1:9" x14ac:dyDescent="0.25">
      <c r="A8591" t="s">
        <v>55</v>
      </c>
      <c r="B8591" t="s">
        <v>59</v>
      </c>
      <c r="C8591" t="s">
        <v>81</v>
      </c>
      <c r="D8591" t="s">
        <v>12</v>
      </c>
      <c r="E8591" t="s">
        <v>1</v>
      </c>
      <c r="F8591" s="19">
        <v>0.79166666666666696</v>
      </c>
      <c r="G8591" s="25">
        <v>19</v>
      </c>
      <c r="H8591" s="19" t="str">
        <f t="shared" si="152"/>
        <v>Godwin Bridge Toward Va Beach Non-Summer Monday 19</v>
      </c>
      <c r="I8591" s="14">
        <f>+Godwin!M51</f>
        <v>380.90474879891053</v>
      </c>
    </row>
    <row r="8592" spans="1:9" x14ac:dyDescent="0.25">
      <c r="A8592" t="s">
        <v>55</v>
      </c>
      <c r="B8592" t="s">
        <v>59</v>
      </c>
      <c r="C8592" t="s">
        <v>81</v>
      </c>
      <c r="D8592" t="s">
        <v>12</v>
      </c>
      <c r="E8592" t="s">
        <v>1</v>
      </c>
      <c r="F8592" s="19">
        <v>0.83333333333333304</v>
      </c>
      <c r="G8592" s="25">
        <v>20</v>
      </c>
      <c r="H8592" s="19" t="str">
        <f t="shared" si="152"/>
        <v>Godwin Bridge Toward Va Beach Non-Summer Monday 20</v>
      </c>
      <c r="I8592" s="11">
        <f>+Godwin!M52</f>
        <v>229.88869636532925</v>
      </c>
    </row>
    <row r="8593" spans="1:9" x14ac:dyDescent="0.25">
      <c r="A8593" t="s">
        <v>55</v>
      </c>
      <c r="B8593" t="s">
        <v>59</v>
      </c>
      <c r="C8593" t="s">
        <v>81</v>
      </c>
      <c r="D8593" t="s">
        <v>12</v>
      </c>
      <c r="E8593" t="s">
        <v>1</v>
      </c>
      <c r="F8593" s="19">
        <v>0.875</v>
      </c>
      <c r="G8593" s="25">
        <v>21</v>
      </c>
      <c r="H8593" s="19" t="str">
        <f t="shared" si="152"/>
        <v>Godwin Bridge Toward Va Beach Non-Summer Monday 21</v>
      </c>
      <c r="I8593" s="14">
        <f>+Godwin!M53</f>
        <v>159.20568443158058</v>
      </c>
    </row>
    <row r="8594" spans="1:9" x14ac:dyDescent="0.25">
      <c r="A8594" t="s">
        <v>55</v>
      </c>
      <c r="B8594" t="s">
        <v>59</v>
      </c>
      <c r="C8594" t="s">
        <v>81</v>
      </c>
      <c r="D8594" t="s">
        <v>12</v>
      </c>
      <c r="E8594" t="s">
        <v>1</v>
      </c>
      <c r="F8594" s="19">
        <v>0.91666666666666696</v>
      </c>
      <c r="G8594" s="25">
        <v>22</v>
      </c>
      <c r="H8594" s="19" t="str">
        <f t="shared" si="152"/>
        <v>Godwin Bridge Toward Va Beach Non-Summer Monday 22</v>
      </c>
      <c r="I8594" s="11">
        <f>+Godwin!M54</f>
        <v>94.942215805604903</v>
      </c>
    </row>
    <row r="8595" spans="1:9" ht="15.75" thickBot="1" x14ac:dyDescent="0.3">
      <c r="A8595" t="s">
        <v>55</v>
      </c>
      <c r="B8595" t="s">
        <v>59</v>
      </c>
      <c r="C8595" t="s">
        <v>81</v>
      </c>
      <c r="D8595" t="s">
        <v>12</v>
      </c>
      <c r="E8595" t="s">
        <v>1</v>
      </c>
      <c r="F8595" s="19">
        <v>0.95833333333333304</v>
      </c>
      <c r="G8595" s="25">
        <v>23</v>
      </c>
      <c r="H8595" s="19" t="str">
        <f t="shared" si="152"/>
        <v>Godwin Bridge Toward Va Beach Non-Summer Monday 23</v>
      </c>
      <c r="I8595" s="16">
        <f>+Godwin!M55</f>
        <v>63.074550265040664</v>
      </c>
    </row>
    <row r="8596" spans="1:9" x14ac:dyDescent="0.25">
      <c r="A8596" t="s">
        <v>55</v>
      </c>
      <c r="B8596" t="s">
        <v>59</v>
      </c>
      <c r="C8596" t="s">
        <v>81</v>
      </c>
      <c r="D8596" t="s">
        <v>12</v>
      </c>
      <c r="E8596" t="s">
        <v>2</v>
      </c>
      <c r="F8596" s="19">
        <v>0</v>
      </c>
      <c r="G8596" s="25">
        <v>0</v>
      </c>
      <c r="H8596" s="19" t="str">
        <f t="shared" si="152"/>
        <v>Godwin Bridge Toward Va Beach Non-Summer Tuesday 0</v>
      </c>
      <c r="I8596" s="12">
        <f>+Godwin!N32</f>
        <v>36.720846884497178</v>
      </c>
    </row>
    <row r="8597" spans="1:9" x14ac:dyDescent="0.25">
      <c r="A8597" t="s">
        <v>55</v>
      </c>
      <c r="B8597" t="s">
        <v>59</v>
      </c>
      <c r="C8597" t="s">
        <v>81</v>
      </c>
      <c r="D8597" t="s">
        <v>12</v>
      </c>
      <c r="E8597" t="s">
        <v>2</v>
      </c>
      <c r="F8597" s="19">
        <v>4.1666666666666664E-2</v>
      </c>
      <c r="G8597" s="25">
        <v>1</v>
      </c>
      <c r="H8597" s="19" t="str">
        <f t="shared" ref="H8597:H8660" si="153">+CONCATENATE(A8597," ",C8597," ",D8597," ",E8597," ",G8597)</f>
        <v>Godwin Bridge Toward Va Beach Non-Summer Tuesday 1</v>
      </c>
      <c r="I8597" s="14">
        <f>+Godwin!N33</f>
        <v>19.280595465743133</v>
      </c>
    </row>
    <row r="8598" spans="1:9" x14ac:dyDescent="0.25">
      <c r="A8598" t="s">
        <v>55</v>
      </c>
      <c r="B8598" t="s">
        <v>59</v>
      </c>
      <c r="C8598" t="s">
        <v>81</v>
      </c>
      <c r="D8598" t="s">
        <v>12</v>
      </c>
      <c r="E8598" t="s">
        <v>2</v>
      </c>
      <c r="F8598" s="19">
        <v>8.3333333333333329E-2</v>
      </c>
      <c r="G8598" s="25">
        <v>2</v>
      </c>
      <c r="H8598" s="19" t="str">
        <f t="shared" si="153"/>
        <v>Godwin Bridge Toward Va Beach Non-Summer Tuesday 2</v>
      </c>
      <c r="I8598" s="12">
        <f>+Godwin!N34</f>
        <v>31.575433613646851</v>
      </c>
    </row>
    <row r="8599" spans="1:9" x14ac:dyDescent="0.25">
      <c r="A8599" t="s">
        <v>55</v>
      </c>
      <c r="B8599" t="s">
        <v>59</v>
      </c>
      <c r="C8599" t="s">
        <v>81</v>
      </c>
      <c r="D8599" t="s">
        <v>12</v>
      </c>
      <c r="E8599" t="s">
        <v>2</v>
      </c>
      <c r="F8599" s="19">
        <v>0.125</v>
      </c>
      <c r="G8599" s="25">
        <v>3</v>
      </c>
      <c r="H8599" s="19" t="str">
        <f t="shared" si="153"/>
        <v>Godwin Bridge Toward Va Beach Non-Summer Tuesday 3</v>
      </c>
      <c r="I8599" s="14">
        <f>+Godwin!N35</f>
        <v>39.862098516396088</v>
      </c>
    </row>
    <row r="8600" spans="1:9" x14ac:dyDescent="0.25">
      <c r="A8600" t="s">
        <v>55</v>
      </c>
      <c r="B8600" t="s">
        <v>59</v>
      </c>
      <c r="C8600" t="s">
        <v>81</v>
      </c>
      <c r="D8600" t="s">
        <v>12</v>
      </c>
      <c r="E8600" t="s">
        <v>2</v>
      </c>
      <c r="F8600" s="19">
        <v>0.16666666666666699</v>
      </c>
      <c r="G8600" s="25">
        <v>4</v>
      </c>
      <c r="H8600" s="19" t="str">
        <f t="shared" si="153"/>
        <v>Godwin Bridge Toward Va Beach Non-Summer Tuesday 4</v>
      </c>
      <c r="I8600" s="12">
        <f>+Godwin!N36</f>
        <v>114.25026273435734</v>
      </c>
    </row>
    <row r="8601" spans="1:9" x14ac:dyDescent="0.25">
      <c r="A8601" t="s">
        <v>55</v>
      </c>
      <c r="B8601" t="s">
        <v>59</v>
      </c>
      <c r="C8601" t="s">
        <v>81</v>
      </c>
      <c r="D8601" t="s">
        <v>12</v>
      </c>
      <c r="E8601" t="s">
        <v>2</v>
      </c>
      <c r="F8601" s="19">
        <v>0.20833333333333301</v>
      </c>
      <c r="G8601" s="25">
        <v>5</v>
      </c>
      <c r="H8601" s="19" t="str">
        <f t="shared" si="153"/>
        <v>Godwin Bridge Toward Va Beach Non-Summer Tuesday 5</v>
      </c>
      <c r="I8601" s="14">
        <f>+Godwin!N37</f>
        <v>377.66686686915523</v>
      </c>
    </row>
    <row r="8602" spans="1:9" x14ac:dyDescent="0.25">
      <c r="A8602" t="s">
        <v>55</v>
      </c>
      <c r="B8602" t="s">
        <v>59</v>
      </c>
      <c r="C8602" t="s">
        <v>81</v>
      </c>
      <c r="D8602" t="s">
        <v>12</v>
      </c>
      <c r="E8602" t="s">
        <v>2</v>
      </c>
      <c r="F8602" s="19">
        <v>0.25</v>
      </c>
      <c r="G8602" s="25">
        <v>6</v>
      </c>
      <c r="H8602" s="19" t="str">
        <f t="shared" si="153"/>
        <v>Godwin Bridge Toward Va Beach Non-Summer Tuesday 6</v>
      </c>
      <c r="I8602" s="12">
        <f>+Godwin!N38</f>
        <v>767.781870712304</v>
      </c>
    </row>
    <row r="8603" spans="1:9" x14ac:dyDescent="0.25">
      <c r="A8603" t="s">
        <v>55</v>
      </c>
      <c r="B8603" t="s">
        <v>59</v>
      </c>
      <c r="C8603" t="s">
        <v>81</v>
      </c>
      <c r="D8603" t="s">
        <v>12</v>
      </c>
      <c r="E8603" t="s">
        <v>2</v>
      </c>
      <c r="F8603" s="19">
        <v>0.29166666666666702</v>
      </c>
      <c r="G8603" s="25">
        <v>7</v>
      </c>
      <c r="H8603" s="19" t="str">
        <f t="shared" si="153"/>
        <v>Godwin Bridge Toward Va Beach Non-Summer Tuesday 7</v>
      </c>
      <c r="I8603" s="14">
        <f>+Godwin!N39</f>
        <v>955.95427849628413</v>
      </c>
    </row>
    <row r="8604" spans="1:9" x14ac:dyDescent="0.25">
      <c r="A8604" t="s">
        <v>55</v>
      </c>
      <c r="B8604" t="s">
        <v>59</v>
      </c>
      <c r="C8604" t="s">
        <v>81</v>
      </c>
      <c r="D8604" t="s">
        <v>12</v>
      </c>
      <c r="E8604" t="s">
        <v>2</v>
      </c>
      <c r="F8604" s="19">
        <v>0.33333333333333298</v>
      </c>
      <c r="G8604" s="25">
        <v>8</v>
      </c>
      <c r="H8604" s="19" t="str">
        <f t="shared" si="153"/>
        <v>Godwin Bridge Toward Va Beach Non-Summer Tuesday 8</v>
      </c>
      <c r="I8604" s="12">
        <f>+Godwin!N40</f>
        <v>744.46381168054018</v>
      </c>
    </row>
    <row r="8605" spans="1:9" x14ac:dyDescent="0.25">
      <c r="A8605" t="s">
        <v>55</v>
      </c>
      <c r="B8605" t="s">
        <v>59</v>
      </c>
      <c r="C8605" t="s">
        <v>81</v>
      </c>
      <c r="D8605" t="s">
        <v>12</v>
      </c>
      <c r="E8605" t="s">
        <v>2</v>
      </c>
      <c r="F8605" s="19">
        <v>0.375</v>
      </c>
      <c r="G8605" s="25">
        <v>9</v>
      </c>
      <c r="H8605" s="19" t="str">
        <f t="shared" si="153"/>
        <v>Godwin Bridge Toward Va Beach Non-Summer Tuesday 9</v>
      </c>
      <c r="I8605" s="14">
        <f>+Godwin!N41</f>
        <v>730.25461488878523</v>
      </c>
    </row>
    <row r="8606" spans="1:9" x14ac:dyDescent="0.25">
      <c r="A8606" t="s">
        <v>55</v>
      </c>
      <c r="B8606" t="s">
        <v>59</v>
      </c>
      <c r="C8606" t="s">
        <v>81</v>
      </c>
      <c r="D8606" t="s">
        <v>12</v>
      </c>
      <c r="E8606" t="s">
        <v>2</v>
      </c>
      <c r="F8606" s="19">
        <v>0.41666666666666702</v>
      </c>
      <c r="G8606" s="25">
        <v>10</v>
      </c>
      <c r="H8606" s="19" t="str">
        <f t="shared" si="153"/>
        <v>Godwin Bridge Toward Va Beach Non-Summer Tuesday 10</v>
      </c>
      <c r="I8606" s="12">
        <f>+Godwin!N42</f>
        <v>547.52260392701191</v>
      </c>
    </row>
    <row r="8607" spans="1:9" x14ac:dyDescent="0.25">
      <c r="A8607" t="s">
        <v>55</v>
      </c>
      <c r="B8607" t="s">
        <v>59</v>
      </c>
      <c r="C8607" t="s">
        <v>81</v>
      </c>
      <c r="D8607" t="s">
        <v>12</v>
      </c>
      <c r="E8607" t="s">
        <v>2</v>
      </c>
      <c r="F8607" s="19">
        <v>0.45833333333333298</v>
      </c>
      <c r="G8607" s="25">
        <v>11</v>
      </c>
      <c r="H8607" s="19" t="str">
        <f t="shared" si="153"/>
        <v>Godwin Bridge Toward Va Beach Non-Summer Tuesday 11</v>
      </c>
      <c r="I8607" s="14">
        <f>+Godwin!N43</f>
        <v>549.93565520148752</v>
      </c>
    </row>
    <row r="8608" spans="1:9" x14ac:dyDescent="0.25">
      <c r="A8608" t="s">
        <v>55</v>
      </c>
      <c r="B8608" t="s">
        <v>59</v>
      </c>
      <c r="C8608" t="s">
        <v>81</v>
      </c>
      <c r="D8608" t="s">
        <v>12</v>
      </c>
      <c r="E8608" t="s">
        <v>2</v>
      </c>
      <c r="F8608" s="19">
        <v>0.5</v>
      </c>
      <c r="G8608" s="25">
        <v>12</v>
      </c>
      <c r="H8608" s="19" t="str">
        <f t="shared" si="153"/>
        <v>Godwin Bridge Toward Va Beach Non-Summer Tuesday 12</v>
      </c>
      <c r="I8608" s="12">
        <f>+Godwin!N44</f>
        <v>517.55111277403478</v>
      </c>
    </row>
    <row r="8609" spans="1:9" x14ac:dyDescent="0.25">
      <c r="A8609" t="s">
        <v>55</v>
      </c>
      <c r="B8609" t="s">
        <v>59</v>
      </c>
      <c r="C8609" t="s">
        <v>81</v>
      </c>
      <c r="D8609" t="s">
        <v>12</v>
      </c>
      <c r="E8609" t="s">
        <v>2</v>
      </c>
      <c r="F8609" s="19">
        <v>0.54166666666666696</v>
      </c>
      <c r="G8609" s="25">
        <v>13</v>
      </c>
      <c r="H8609" s="19" t="str">
        <f t="shared" si="153"/>
        <v>Godwin Bridge Toward Va Beach Non-Summer Tuesday 13</v>
      </c>
      <c r="I8609" s="14">
        <f>+Godwin!N45</f>
        <v>512.60416073058627</v>
      </c>
    </row>
    <row r="8610" spans="1:9" x14ac:dyDescent="0.25">
      <c r="A8610" t="s">
        <v>55</v>
      </c>
      <c r="B8610" t="s">
        <v>59</v>
      </c>
      <c r="C8610" t="s">
        <v>81</v>
      </c>
      <c r="D8610" t="s">
        <v>12</v>
      </c>
      <c r="E8610" t="s">
        <v>2</v>
      </c>
      <c r="F8610" s="19">
        <v>0.58333333333333304</v>
      </c>
      <c r="G8610" s="25">
        <v>14</v>
      </c>
      <c r="H8610" s="19" t="str">
        <f t="shared" si="153"/>
        <v>Godwin Bridge Toward Va Beach Non-Summer Tuesday 14</v>
      </c>
      <c r="I8610" s="12">
        <f>+Godwin!N46</f>
        <v>541.82170986125504</v>
      </c>
    </row>
    <row r="8611" spans="1:9" x14ac:dyDescent="0.25">
      <c r="A8611" t="s">
        <v>55</v>
      </c>
      <c r="B8611" t="s">
        <v>59</v>
      </c>
      <c r="C8611" t="s">
        <v>81</v>
      </c>
      <c r="D8611" t="s">
        <v>12</v>
      </c>
      <c r="E8611" t="s">
        <v>2</v>
      </c>
      <c r="F8611" s="19">
        <v>0.625</v>
      </c>
      <c r="G8611" s="25">
        <v>15</v>
      </c>
      <c r="H8611" s="19" t="str">
        <f t="shared" si="153"/>
        <v>Godwin Bridge Toward Va Beach Non-Summer Tuesday 15</v>
      </c>
      <c r="I8611" s="14">
        <f>+Godwin!N47</f>
        <v>553.76443879496503</v>
      </c>
    </row>
    <row r="8612" spans="1:9" x14ac:dyDescent="0.25">
      <c r="A8612" t="s">
        <v>55</v>
      </c>
      <c r="B8612" t="s">
        <v>59</v>
      </c>
      <c r="C8612" t="s">
        <v>81</v>
      </c>
      <c r="D8612" t="s">
        <v>12</v>
      </c>
      <c r="E8612" t="s">
        <v>2</v>
      </c>
      <c r="F8612" s="19">
        <v>0.66666666666666696</v>
      </c>
      <c r="G8612" s="25">
        <v>16</v>
      </c>
      <c r="H8612" s="19" t="str">
        <f t="shared" si="153"/>
        <v>Godwin Bridge Toward Va Beach Non-Summer Tuesday 16</v>
      </c>
      <c r="I8612" s="12">
        <f>+Godwin!N48</f>
        <v>761.98098980918337</v>
      </c>
    </row>
    <row r="8613" spans="1:9" x14ac:dyDescent="0.25">
      <c r="A8613" t="s">
        <v>55</v>
      </c>
      <c r="B8613" t="s">
        <v>59</v>
      </c>
      <c r="C8613" t="s">
        <v>81</v>
      </c>
      <c r="D8613" t="s">
        <v>12</v>
      </c>
      <c r="E8613" t="s">
        <v>2</v>
      </c>
      <c r="F8613" s="19">
        <v>0.70833333333333304</v>
      </c>
      <c r="G8613" s="25">
        <v>17</v>
      </c>
      <c r="H8613" s="19" t="str">
        <f t="shared" si="153"/>
        <v>Godwin Bridge Toward Va Beach Non-Summer Tuesday 17</v>
      </c>
      <c r="I8613" s="14">
        <f>+Godwin!N49</f>
        <v>852.88431554108081</v>
      </c>
    </row>
    <row r="8614" spans="1:9" x14ac:dyDescent="0.25">
      <c r="A8614" t="s">
        <v>55</v>
      </c>
      <c r="B8614" t="s">
        <v>59</v>
      </c>
      <c r="C8614" t="s">
        <v>81</v>
      </c>
      <c r="D8614" t="s">
        <v>12</v>
      </c>
      <c r="E8614" t="s">
        <v>2</v>
      </c>
      <c r="F8614" s="19">
        <v>0.75</v>
      </c>
      <c r="G8614" s="25">
        <v>18</v>
      </c>
      <c r="H8614" s="19" t="str">
        <f t="shared" si="153"/>
        <v>Godwin Bridge Toward Va Beach Non-Summer Tuesday 18</v>
      </c>
      <c r="I8614" s="12">
        <f>+Godwin!N50</f>
        <v>542.86366729368865</v>
      </c>
    </row>
    <row r="8615" spans="1:9" x14ac:dyDescent="0.25">
      <c r="A8615" t="s">
        <v>55</v>
      </c>
      <c r="B8615" t="s">
        <v>59</v>
      </c>
      <c r="C8615" t="s">
        <v>81</v>
      </c>
      <c r="D8615" t="s">
        <v>12</v>
      </c>
      <c r="E8615" t="s">
        <v>2</v>
      </c>
      <c r="F8615" s="19">
        <v>0.79166666666666696</v>
      </c>
      <c r="G8615" s="25">
        <v>19</v>
      </c>
      <c r="H8615" s="19" t="str">
        <f t="shared" si="153"/>
        <v>Godwin Bridge Toward Va Beach Non-Summer Tuesday 19</v>
      </c>
      <c r="I8615" s="14">
        <f>+Godwin!N51</f>
        <v>411.40252954302628</v>
      </c>
    </row>
    <row r="8616" spans="1:9" x14ac:dyDescent="0.25">
      <c r="A8616" t="s">
        <v>55</v>
      </c>
      <c r="B8616" t="s">
        <v>59</v>
      </c>
      <c r="C8616" t="s">
        <v>81</v>
      </c>
      <c r="D8616" t="s">
        <v>12</v>
      </c>
      <c r="E8616" t="s">
        <v>2</v>
      </c>
      <c r="F8616" s="19">
        <v>0.83333333333333304</v>
      </c>
      <c r="G8616" s="25">
        <v>20</v>
      </c>
      <c r="H8616" s="19" t="str">
        <f t="shared" si="153"/>
        <v>Godwin Bridge Toward Va Beach Non-Summer Tuesday 20</v>
      </c>
      <c r="I8616" s="12">
        <f>+Godwin!N52</f>
        <v>219.68780060161944</v>
      </c>
    </row>
    <row r="8617" spans="1:9" x14ac:dyDescent="0.25">
      <c r="A8617" t="s">
        <v>55</v>
      </c>
      <c r="B8617" t="s">
        <v>59</v>
      </c>
      <c r="C8617" t="s">
        <v>81</v>
      </c>
      <c r="D8617" t="s">
        <v>12</v>
      </c>
      <c r="E8617" t="s">
        <v>2</v>
      </c>
      <c r="F8617" s="19">
        <v>0.875</v>
      </c>
      <c r="G8617" s="25">
        <v>21</v>
      </c>
      <c r="H8617" s="19" t="str">
        <f t="shared" si="153"/>
        <v>Godwin Bridge Toward Va Beach Non-Summer Tuesday 21</v>
      </c>
      <c r="I8617" s="14">
        <f>+Godwin!N53</f>
        <v>154.88664574776843</v>
      </c>
    </row>
    <row r="8618" spans="1:9" x14ac:dyDescent="0.25">
      <c r="A8618" t="s">
        <v>55</v>
      </c>
      <c r="B8618" t="s">
        <v>59</v>
      </c>
      <c r="C8618" t="s">
        <v>81</v>
      </c>
      <c r="D8618" t="s">
        <v>12</v>
      </c>
      <c r="E8618" t="s">
        <v>2</v>
      </c>
      <c r="F8618" s="19">
        <v>0.91666666666666696</v>
      </c>
      <c r="G8618" s="25">
        <v>22</v>
      </c>
      <c r="H8618" s="19" t="str">
        <f t="shared" si="153"/>
        <v>Godwin Bridge Toward Va Beach Non-Summer Tuesday 22</v>
      </c>
      <c r="I8618" s="12">
        <f>+Godwin!N54</f>
        <v>94.756476686935102</v>
      </c>
    </row>
    <row r="8619" spans="1:9" ht="15.75" thickBot="1" x14ac:dyDescent="0.3">
      <c r="A8619" t="s">
        <v>55</v>
      </c>
      <c r="B8619" t="s">
        <v>59</v>
      </c>
      <c r="C8619" t="s">
        <v>81</v>
      </c>
      <c r="D8619" t="s">
        <v>12</v>
      </c>
      <c r="E8619" t="s">
        <v>2</v>
      </c>
      <c r="F8619" s="19">
        <v>0.95833333333333304</v>
      </c>
      <c r="G8619" s="25">
        <v>23</v>
      </c>
      <c r="H8619" s="19" t="str">
        <f t="shared" si="153"/>
        <v>Godwin Bridge Toward Va Beach Non-Summer Tuesday 23</v>
      </c>
      <c r="I8619" s="16">
        <f>+Godwin!N55</f>
        <v>65.262804063374773</v>
      </c>
    </row>
    <row r="8620" spans="1:9" x14ac:dyDescent="0.25">
      <c r="A8620" t="s">
        <v>55</v>
      </c>
      <c r="B8620" t="s">
        <v>59</v>
      </c>
      <c r="C8620" t="s">
        <v>81</v>
      </c>
      <c r="D8620" t="s">
        <v>12</v>
      </c>
      <c r="E8620" t="s">
        <v>3</v>
      </c>
      <c r="F8620" s="19">
        <v>0</v>
      </c>
      <c r="G8620" s="25">
        <v>0</v>
      </c>
      <c r="H8620" s="19" t="str">
        <f t="shared" si="153"/>
        <v>Godwin Bridge Toward Va Beach Non-Summer Wednesday 0</v>
      </c>
      <c r="I8620" s="11">
        <f>+Godwin!O32</f>
        <v>31.802004</v>
      </c>
    </row>
    <row r="8621" spans="1:9" x14ac:dyDescent="0.25">
      <c r="A8621" t="s">
        <v>55</v>
      </c>
      <c r="B8621" t="s">
        <v>59</v>
      </c>
      <c r="C8621" t="s">
        <v>81</v>
      </c>
      <c r="D8621" t="s">
        <v>12</v>
      </c>
      <c r="E8621" t="s">
        <v>3</v>
      </c>
      <c r="F8621" s="19">
        <v>4.1666666666666664E-2</v>
      </c>
      <c r="G8621" s="25">
        <v>1</v>
      </c>
      <c r="H8621" s="19" t="str">
        <f t="shared" si="153"/>
        <v>Godwin Bridge Toward Va Beach Non-Summer Wednesday 1</v>
      </c>
      <c r="I8621" s="14">
        <f>+Godwin!O33</f>
        <v>34.737573600000005</v>
      </c>
    </row>
    <row r="8622" spans="1:9" x14ac:dyDescent="0.25">
      <c r="A8622" t="s">
        <v>55</v>
      </c>
      <c r="B8622" t="s">
        <v>59</v>
      </c>
      <c r="C8622" t="s">
        <v>81</v>
      </c>
      <c r="D8622" t="s">
        <v>12</v>
      </c>
      <c r="E8622" t="s">
        <v>3</v>
      </c>
      <c r="F8622" s="19">
        <v>8.3333333333333329E-2</v>
      </c>
      <c r="G8622" s="25">
        <v>2</v>
      </c>
      <c r="H8622" s="19" t="str">
        <f t="shared" si="153"/>
        <v>Godwin Bridge Toward Va Beach Non-Summer Wednesday 2</v>
      </c>
      <c r="I8622" s="11">
        <f>+Godwin!O34</f>
        <v>37.183881599999999</v>
      </c>
    </row>
    <row r="8623" spans="1:9" x14ac:dyDescent="0.25">
      <c r="A8623" t="s">
        <v>55</v>
      </c>
      <c r="B8623" t="s">
        <v>59</v>
      </c>
      <c r="C8623" t="s">
        <v>81</v>
      </c>
      <c r="D8623" t="s">
        <v>12</v>
      </c>
      <c r="E8623" t="s">
        <v>3</v>
      </c>
      <c r="F8623" s="19">
        <v>0.125</v>
      </c>
      <c r="G8623" s="25">
        <v>3</v>
      </c>
      <c r="H8623" s="19" t="str">
        <f t="shared" si="153"/>
        <v>Godwin Bridge Toward Va Beach Non-Summer Wednesday 3</v>
      </c>
      <c r="I8623" s="14">
        <f>+Godwin!O35</f>
        <v>33.7590504</v>
      </c>
    </row>
    <row r="8624" spans="1:9" x14ac:dyDescent="0.25">
      <c r="A8624" t="s">
        <v>55</v>
      </c>
      <c r="B8624" t="s">
        <v>59</v>
      </c>
      <c r="C8624" t="s">
        <v>81</v>
      </c>
      <c r="D8624" t="s">
        <v>12</v>
      </c>
      <c r="E8624" t="s">
        <v>3</v>
      </c>
      <c r="F8624" s="19">
        <v>0.16666666666666699</v>
      </c>
      <c r="G8624" s="25">
        <v>4</v>
      </c>
      <c r="H8624" s="19" t="str">
        <f t="shared" si="153"/>
        <v>Godwin Bridge Toward Va Beach Non-Summer Wednesday 4</v>
      </c>
      <c r="I8624" s="11">
        <f>+Godwin!O36</f>
        <v>131.12210880000001</v>
      </c>
    </row>
    <row r="8625" spans="1:9" x14ac:dyDescent="0.25">
      <c r="A8625" t="s">
        <v>55</v>
      </c>
      <c r="B8625" t="s">
        <v>59</v>
      </c>
      <c r="C8625" t="s">
        <v>81</v>
      </c>
      <c r="D8625" t="s">
        <v>12</v>
      </c>
      <c r="E8625" t="s">
        <v>3</v>
      </c>
      <c r="F8625" s="19">
        <v>0.20833333333333301</v>
      </c>
      <c r="G8625" s="25">
        <v>5</v>
      </c>
      <c r="H8625" s="19" t="str">
        <f t="shared" si="153"/>
        <v>Godwin Bridge Toward Va Beach Non-Summer Wednesday 5</v>
      </c>
      <c r="I8625" s="14">
        <f>+Godwin!O37</f>
        <v>360.5857992</v>
      </c>
    </row>
    <row r="8626" spans="1:9" x14ac:dyDescent="0.25">
      <c r="A8626" t="s">
        <v>55</v>
      </c>
      <c r="B8626" t="s">
        <v>59</v>
      </c>
      <c r="C8626" t="s">
        <v>81</v>
      </c>
      <c r="D8626" t="s">
        <v>12</v>
      </c>
      <c r="E8626" t="s">
        <v>3</v>
      </c>
      <c r="F8626" s="19">
        <v>0.25</v>
      </c>
      <c r="G8626" s="25">
        <v>6</v>
      </c>
      <c r="H8626" s="19" t="str">
        <f t="shared" si="153"/>
        <v>Godwin Bridge Toward Va Beach Non-Summer Wednesday 6</v>
      </c>
      <c r="I8626" s="11">
        <f>+Godwin!O38</f>
        <v>785.26486799999998</v>
      </c>
    </row>
    <row r="8627" spans="1:9" x14ac:dyDescent="0.25">
      <c r="A8627" t="s">
        <v>55</v>
      </c>
      <c r="B8627" t="s">
        <v>59</v>
      </c>
      <c r="C8627" t="s">
        <v>81</v>
      </c>
      <c r="D8627" t="s">
        <v>12</v>
      </c>
      <c r="E8627" t="s">
        <v>3</v>
      </c>
      <c r="F8627" s="19">
        <v>0.29166666666666702</v>
      </c>
      <c r="G8627" s="25">
        <v>7</v>
      </c>
      <c r="H8627" s="19" t="str">
        <f t="shared" si="153"/>
        <v>Godwin Bridge Toward Va Beach Non-Summer Wednesday 7</v>
      </c>
      <c r="I8627" s="14">
        <f>+Godwin!O39</f>
        <v>1010.325204</v>
      </c>
    </row>
    <row r="8628" spans="1:9" x14ac:dyDescent="0.25">
      <c r="A8628" t="s">
        <v>55</v>
      </c>
      <c r="B8628" t="s">
        <v>59</v>
      </c>
      <c r="C8628" t="s">
        <v>81</v>
      </c>
      <c r="D8628" t="s">
        <v>12</v>
      </c>
      <c r="E8628" t="s">
        <v>3</v>
      </c>
      <c r="F8628" s="19">
        <v>0.33333333333333298</v>
      </c>
      <c r="G8628" s="25">
        <v>8</v>
      </c>
      <c r="H8628" s="19" t="str">
        <f t="shared" si="153"/>
        <v>Godwin Bridge Toward Va Beach Non-Summer Wednesday 8</v>
      </c>
      <c r="I8628" s="11">
        <f>+Godwin!O40</f>
        <v>749.54877120000015</v>
      </c>
    </row>
    <row r="8629" spans="1:9" x14ac:dyDescent="0.25">
      <c r="A8629" t="s">
        <v>55</v>
      </c>
      <c r="B8629" t="s">
        <v>59</v>
      </c>
      <c r="C8629" t="s">
        <v>81</v>
      </c>
      <c r="D8629" t="s">
        <v>12</v>
      </c>
      <c r="E8629" t="s">
        <v>3</v>
      </c>
      <c r="F8629" s="19">
        <v>0.375</v>
      </c>
      <c r="G8629" s="25">
        <v>9</v>
      </c>
      <c r="H8629" s="19" t="str">
        <f t="shared" si="153"/>
        <v>Godwin Bridge Toward Va Beach Non-Summer Wednesday 9</v>
      </c>
      <c r="I8629" s="14">
        <f>+Godwin!O41</f>
        <v>709.91858160000004</v>
      </c>
    </row>
    <row r="8630" spans="1:9" x14ac:dyDescent="0.25">
      <c r="A8630" t="s">
        <v>55</v>
      </c>
      <c r="B8630" t="s">
        <v>59</v>
      </c>
      <c r="C8630" t="s">
        <v>81</v>
      </c>
      <c r="D8630" t="s">
        <v>12</v>
      </c>
      <c r="E8630" t="s">
        <v>3</v>
      </c>
      <c r="F8630" s="19">
        <v>0.41666666666666702</v>
      </c>
      <c r="G8630" s="25">
        <v>10</v>
      </c>
      <c r="H8630" s="19" t="str">
        <f t="shared" si="153"/>
        <v>Godwin Bridge Toward Va Beach Non-Summer Wednesday 10</v>
      </c>
      <c r="I8630" s="11">
        <f>+Godwin!O42</f>
        <v>586.13539680000008</v>
      </c>
    </row>
    <row r="8631" spans="1:9" x14ac:dyDescent="0.25">
      <c r="A8631" t="s">
        <v>55</v>
      </c>
      <c r="B8631" t="s">
        <v>59</v>
      </c>
      <c r="C8631" t="s">
        <v>81</v>
      </c>
      <c r="D8631" t="s">
        <v>12</v>
      </c>
      <c r="E8631" t="s">
        <v>3</v>
      </c>
      <c r="F8631" s="19">
        <v>0.45833333333333298</v>
      </c>
      <c r="G8631" s="25">
        <v>11</v>
      </c>
      <c r="H8631" s="19" t="str">
        <f t="shared" si="153"/>
        <v>Godwin Bridge Toward Va Beach Non-Summer Wednesday 11</v>
      </c>
      <c r="I8631" s="14">
        <f>+Godwin!O43</f>
        <v>569.50050239999996</v>
      </c>
    </row>
    <row r="8632" spans="1:9" x14ac:dyDescent="0.25">
      <c r="A8632" t="s">
        <v>55</v>
      </c>
      <c r="B8632" t="s">
        <v>59</v>
      </c>
      <c r="C8632" t="s">
        <v>81</v>
      </c>
      <c r="D8632" t="s">
        <v>12</v>
      </c>
      <c r="E8632" t="s">
        <v>3</v>
      </c>
      <c r="F8632" s="19">
        <v>0.5</v>
      </c>
      <c r="G8632" s="25">
        <v>12</v>
      </c>
      <c r="H8632" s="19" t="str">
        <f t="shared" si="153"/>
        <v>Godwin Bridge Toward Va Beach Non-Summer Wednesday 12</v>
      </c>
      <c r="I8632" s="11">
        <f>+Godwin!O44</f>
        <v>537.20923679999999</v>
      </c>
    </row>
    <row r="8633" spans="1:9" x14ac:dyDescent="0.25">
      <c r="A8633" t="s">
        <v>55</v>
      </c>
      <c r="B8633" t="s">
        <v>59</v>
      </c>
      <c r="C8633" t="s">
        <v>81</v>
      </c>
      <c r="D8633" t="s">
        <v>12</v>
      </c>
      <c r="E8633" t="s">
        <v>3</v>
      </c>
      <c r="F8633" s="19">
        <v>0.54166666666666696</v>
      </c>
      <c r="G8633" s="25">
        <v>13</v>
      </c>
      <c r="H8633" s="19" t="str">
        <f t="shared" si="153"/>
        <v>Godwin Bridge Toward Va Beach Non-Summer Wednesday 13</v>
      </c>
      <c r="I8633" s="14">
        <f>+Godwin!O45</f>
        <v>574.88238000000001</v>
      </c>
    </row>
    <row r="8634" spans="1:9" x14ac:dyDescent="0.25">
      <c r="A8634" t="s">
        <v>55</v>
      </c>
      <c r="B8634" t="s">
        <v>59</v>
      </c>
      <c r="C8634" t="s">
        <v>81</v>
      </c>
      <c r="D8634" t="s">
        <v>12</v>
      </c>
      <c r="E8634" t="s">
        <v>3</v>
      </c>
      <c r="F8634" s="19">
        <v>0.58333333333333304</v>
      </c>
      <c r="G8634" s="25">
        <v>14</v>
      </c>
      <c r="H8634" s="19" t="str">
        <f t="shared" si="153"/>
        <v>Godwin Bridge Toward Va Beach Non-Summer Wednesday 14</v>
      </c>
      <c r="I8634" s="11">
        <f>+Godwin!O46</f>
        <v>524.97769679999999</v>
      </c>
    </row>
    <row r="8635" spans="1:9" x14ac:dyDescent="0.25">
      <c r="A8635" t="s">
        <v>55</v>
      </c>
      <c r="B8635" t="s">
        <v>59</v>
      </c>
      <c r="C8635" t="s">
        <v>81</v>
      </c>
      <c r="D8635" t="s">
        <v>12</v>
      </c>
      <c r="E8635" t="s">
        <v>3</v>
      </c>
      <c r="F8635" s="19">
        <v>0.625</v>
      </c>
      <c r="G8635" s="25">
        <v>15</v>
      </c>
      <c r="H8635" s="19" t="str">
        <f t="shared" si="153"/>
        <v>Godwin Bridge Toward Va Beach Non-Summer Wednesday 15</v>
      </c>
      <c r="I8635" s="14">
        <f>+Godwin!O47</f>
        <v>624.29780159999996</v>
      </c>
    </row>
    <row r="8636" spans="1:9" x14ac:dyDescent="0.25">
      <c r="A8636" t="s">
        <v>55</v>
      </c>
      <c r="B8636" t="s">
        <v>59</v>
      </c>
      <c r="C8636" t="s">
        <v>81</v>
      </c>
      <c r="D8636" t="s">
        <v>12</v>
      </c>
      <c r="E8636" t="s">
        <v>3</v>
      </c>
      <c r="F8636" s="19">
        <v>0.66666666666666696</v>
      </c>
      <c r="G8636" s="25">
        <v>16</v>
      </c>
      <c r="H8636" s="19" t="str">
        <f t="shared" si="153"/>
        <v>Godwin Bridge Toward Va Beach Non-Summer Wednesday 16</v>
      </c>
      <c r="I8636" s="11">
        <f>+Godwin!O48</f>
        <v>767.16218880000008</v>
      </c>
    </row>
    <row r="8637" spans="1:9" x14ac:dyDescent="0.25">
      <c r="A8637" t="s">
        <v>55</v>
      </c>
      <c r="B8637" t="s">
        <v>59</v>
      </c>
      <c r="C8637" t="s">
        <v>81</v>
      </c>
      <c r="D8637" t="s">
        <v>12</v>
      </c>
      <c r="E8637" t="s">
        <v>3</v>
      </c>
      <c r="F8637" s="19">
        <v>0.70833333333333304</v>
      </c>
      <c r="G8637" s="25">
        <v>17</v>
      </c>
      <c r="H8637" s="19" t="str">
        <f t="shared" si="153"/>
        <v>Godwin Bridge Toward Va Beach Non-Summer Wednesday 17</v>
      </c>
      <c r="I8637" s="14">
        <f>+Godwin!O49</f>
        <v>816.57761039999991</v>
      </c>
    </row>
    <row r="8638" spans="1:9" x14ac:dyDescent="0.25">
      <c r="A8638" t="s">
        <v>55</v>
      </c>
      <c r="B8638" t="s">
        <v>59</v>
      </c>
      <c r="C8638" t="s">
        <v>81</v>
      </c>
      <c r="D8638" t="s">
        <v>12</v>
      </c>
      <c r="E8638" t="s">
        <v>3</v>
      </c>
      <c r="F8638" s="19">
        <v>0.75</v>
      </c>
      <c r="G8638" s="25">
        <v>18</v>
      </c>
      <c r="H8638" s="19" t="str">
        <f t="shared" si="153"/>
        <v>Godwin Bridge Toward Va Beach Non-Summer Wednesday 18</v>
      </c>
      <c r="I8638" s="11">
        <f>+Godwin!O50</f>
        <v>589.56022800000005</v>
      </c>
    </row>
    <row r="8639" spans="1:9" x14ac:dyDescent="0.25">
      <c r="A8639" t="s">
        <v>55</v>
      </c>
      <c r="B8639" t="s">
        <v>59</v>
      </c>
      <c r="C8639" t="s">
        <v>81</v>
      </c>
      <c r="D8639" t="s">
        <v>12</v>
      </c>
      <c r="E8639" t="s">
        <v>3</v>
      </c>
      <c r="F8639" s="19">
        <v>0.79166666666666696</v>
      </c>
      <c r="G8639" s="25">
        <v>19</v>
      </c>
      <c r="H8639" s="19" t="str">
        <f t="shared" si="153"/>
        <v>Godwin Bridge Toward Va Beach Non-Summer Wednesday 19</v>
      </c>
      <c r="I8639" s="14">
        <f>+Godwin!O51</f>
        <v>378.19921680000004</v>
      </c>
    </row>
    <row r="8640" spans="1:9" x14ac:dyDescent="0.25">
      <c r="A8640" t="s">
        <v>55</v>
      </c>
      <c r="B8640" t="s">
        <v>59</v>
      </c>
      <c r="C8640" t="s">
        <v>81</v>
      </c>
      <c r="D8640" t="s">
        <v>12</v>
      </c>
      <c r="E8640" t="s">
        <v>3</v>
      </c>
      <c r="F8640" s="19">
        <v>0.83333333333333304</v>
      </c>
      <c r="G8640" s="25">
        <v>20</v>
      </c>
      <c r="H8640" s="19" t="str">
        <f t="shared" si="153"/>
        <v>Godwin Bridge Toward Va Beach Non-Summer Wednesday 20</v>
      </c>
      <c r="I8640" s="11">
        <f>+Godwin!O52</f>
        <v>249.03415440000001</v>
      </c>
    </row>
    <row r="8641" spans="1:9" x14ac:dyDescent="0.25">
      <c r="A8641" t="s">
        <v>55</v>
      </c>
      <c r="B8641" t="s">
        <v>59</v>
      </c>
      <c r="C8641" t="s">
        <v>81</v>
      </c>
      <c r="D8641" t="s">
        <v>12</v>
      </c>
      <c r="E8641" t="s">
        <v>3</v>
      </c>
      <c r="F8641" s="19">
        <v>0.875</v>
      </c>
      <c r="G8641" s="25">
        <v>21</v>
      </c>
      <c r="H8641" s="19" t="str">
        <f t="shared" si="153"/>
        <v>Godwin Bridge Toward Va Beach Non-Summer Wednesday 21</v>
      </c>
      <c r="I8641" s="14">
        <f>+Godwin!O53</f>
        <v>153.6281424</v>
      </c>
    </row>
    <row r="8642" spans="1:9" x14ac:dyDescent="0.25">
      <c r="A8642" t="s">
        <v>55</v>
      </c>
      <c r="B8642" t="s">
        <v>59</v>
      </c>
      <c r="C8642" t="s">
        <v>81</v>
      </c>
      <c r="D8642" t="s">
        <v>12</v>
      </c>
      <c r="E8642" t="s">
        <v>3</v>
      </c>
      <c r="F8642" s="19">
        <v>0.91666666666666696</v>
      </c>
      <c r="G8642" s="25">
        <v>22</v>
      </c>
      <c r="H8642" s="19" t="str">
        <f t="shared" si="153"/>
        <v>Godwin Bridge Toward Va Beach Non-Summer Wednesday 22</v>
      </c>
      <c r="I8642" s="11">
        <f>+Godwin!O54</f>
        <v>87.577826400000021</v>
      </c>
    </row>
    <row r="8643" spans="1:9" ht="15.75" thickBot="1" x14ac:dyDescent="0.3">
      <c r="A8643" t="s">
        <v>55</v>
      </c>
      <c r="B8643" t="s">
        <v>59</v>
      </c>
      <c r="C8643" t="s">
        <v>81</v>
      </c>
      <c r="D8643" t="s">
        <v>12</v>
      </c>
      <c r="E8643" t="s">
        <v>3</v>
      </c>
      <c r="F8643" s="19">
        <v>0.95833333333333304</v>
      </c>
      <c r="G8643" s="25">
        <v>23</v>
      </c>
      <c r="H8643" s="19" t="str">
        <f t="shared" si="153"/>
        <v>Godwin Bridge Toward Va Beach Non-Summer Wednesday 23</v>
      </c>
      <c r="I8643" s="16">
        <f>+Godwin!O55</f>
        <v>64.093269599999999</v>
      </c>
    </row>
    <row r="8644" spans="1:9" x14ac:dyDescent="0.25">
      <c r="A8644" t="s">
        <v>55</v>
      </c>
      <c r="B8644" t="s">
        <v>59</v>
      </c>
      <c r="C8644" t="s">
        <v>81</v>
      </c>
      <c r="D8644" t="s">
        <v>12</v>
      </c>
      <c r="E8644" t="s">
        <v>4</v>
      </c>
      <c r="F8644" s="19">
        <v>0</v>
      </c>
      <c r="G8644" s="25">
        <v>0</v>
      </c>
      <c r="H8644" s="19" t="str">
        <f t="shared" si="153"/>
        <v>Godwin Bridge Toward Va Beach Non-Summer Thursday 0</v>
      </c>
      <c r="I8644" s="11">
        <f>+Godwin!P32</f>
        <v>42.076497599999996</v>
      </c>
    </row>
    <row r="8645" spans="1:9" x14ac:dyDescent="0.25">
      <c r="A8645" t="s">
        <v>55</v>
      </c>
      <c r="B8645" t="s">
        <v>59</v>
      </c>
      <c r="C8645" t="s">
        <v>81</v>
      </c>
      <c r="D8645" t="s">
        <v>12</v>
      </c>
      <c r="E8645" t="s">
        <v>4</v>
      </c>
      <c r="F8645" s="19">
        <v>4.1666666666666664E-2</v>
      </c>
      <c r="G8645" s="25">
        <v>1</v>
      </c>
      <c r="H8645" s="19" t="str">
        <f t="shared" si="153"/>
        <v>Godwin Bridge Toward Va Beach Non-Summer Thursday 1</v>
      </c>
      <c r="I8645" s="14">
        <f>+Godwin!P33</f>
        <v>24.463080000000001</v>
      </c>
    </row>
    <row r="8646" spans="1:9" x14ac:dyDescent="0.25">
      <c r="A8646" t="s">
        <v>55</v>
      </c>
      <c r="B8646" t="s">
        <v>59</v>
      </c>
      <c r="C8646" t="s">
        <v>81</v>
      </c>
      <c r="D8646" t="s">
        <v>12</v>
      </c>
      <c r="E8646" t="s">
        <v>4</v>
      </c>
      <c r="F8646" s="19">
        <v>8.3333333333333329E-2</v>
      </c>
      <c r="G8646" s="25">
        <v>2</v>
      </c>
      <c r="H8646" s="19" t="str">
        <f t="shared" si="153"/>
        <v>Godwin Bridge Toward Va Beach Non-Summer Thursday 2</v>
      </c>
      <c r="I8646" s="11">
        <f>+Godwin!P34</f>
        <v>28.866434400000003</v>
      </c>
    </row>
    <row r="8647" spans="1:9" x14ac:dyDescent="0.25">
      <c r="A8647" t="s">
        <v>55</v>
      </c>
      <c r="B8647" t="s">
        <v>59</v>
      </c>
      <c r="C8647" t="s">
        <v>81</v>
      </c>
      <c r="D8647" t="s">
        <v>12</v>
      </c>
      <c r="E8647" t="s">
        <v>4</v>
      </c>
      <c r="F8647" s="19">
        <v>0.125</v>
      </c>
      <c r="G8647" s="25">
        <v>3</v>
      </c>
      <c r="H8647" s="19" t="str">
        <f t="shared" si="153"/>
        <v>Godwin Bridge Toward Va Beach Non-Summer Thursday 3</v>
      </c>
      <c r="I8647" s="14">
        <f>+Godwin!P35</f>
        <v>32.780527200000002</v>
      </c>
    </row>
    <row r="8648" spans="1:9" x14ac:dyDescent="0.25">
      <c r="A8648" t="s">
        <v>55</v>
      </c>
      <c r="B8648" t="s">
        <v>59</v>
      </c>
      <c r="C8648" t="s">
        <v>81</v>
      </c>
      <c r="D8648" t="s">
        <v>12</v>
      </c>
      <c r="E8648" t="s">
        <v>4</v>
      </c>
      <c r="F8648" s="19">
        <v>0.16666666666666699</v>
      </c>
      <c r="G8648" s="25">
        <v>4</v>
      </c>
      <c r="H8648" s="19" t="str">
        <f t="shared" si="153"/>
        <v>Godwin Bridge Toward Va Beach Non-Summer Thursday 4</v>
      </c>
      <c r="I8648" s="11">
        <f>+Godwin!P36</f>
        <v>118.8905688</v>
      </c>
    </row>
    <row r="8649" spans="1:9" x14ac:dyDescent="0.25">
      <c r="A8649" t="s">
        <v>55</v>
      </c>
      <c r="B8649" t="s">
        <v>59</v>
      </c>
      <c r="C8649" t="s">
        <v>81</v>
      </c>
      <c r="D8649" t="s">
        <v>12</v>
      </c>
      <c r="E8649" t="s">
        <v>4</v>
      </c>
      <c r="F8649" s="19">
        <v>0.20833333333333301</v>
      </c>
      <c r="G8649" s="25">
        <v>5</v>
      </c>
      <c r="H8649" s="19" t="str">
        <f t="shared" si="153"/>
        <v>Godwin Bridge Toward Va Beach Non-Summer Thursday 5</v>
      </c>
      <c r="I8649" s="14">
        <f>+Godwin!P37</f>
        <v>364.98915360000001</v>
      </c>
    </row>
    <row r="8650" spans="1:9" x14ac:dyDescent="0.25">
      <c r="A8650" t="s">
        <v>55</v>
      </c>
      <c r="B8650" t="s">
        <v>59</v>
      </c>
      <c r="C8650" t="s">
        <v>81</v>
      </c>
      <c r="D8650" t="s">
        <v>12</v>
      </c>
      <c r="E8650" t="s">
        <v>4</v>
      </c>
      <c r="F8650" s="19">
        <v>0.25</v>
      </c>
      <c r="G8650" s="25">
        <v>6</v>
      </c>
      <c r="H8650" s="19" t="str">
        <f t="shared" si="153"/>
        <v>Godwin Bridge Toward Va Beach Non-Summer Thursday 6</v>
      </c>
      <c r="I8650" s="11">
        <f>+Godwin!P38</f>
        <v>773.52258959999995</v>
      </c>
    </row>
    <row r="8651" spans="1:9" x14ac:dyDescent="0.25">
      <c r="A8651" t="s">
        <v>55</v>
      </c>
      <c r="B8651" t="s">
        <v>59</v>
      </c>
      <c r="C8651" t="s">
        <v>81</v>
      </c>
      <c r="D8651" t="s">
        <v>12</v>
      </c>
      <c r="E8651" t="s">
        <v>4</v>
      </c>
      <c r="F8651" s="19">
        <v>0.29166666666666702</v>
      </c>
      <c r="G8651" s="25">
        <v>7</v>
      </c>
      <c r="H8651" s="19" t="str">
        <f t="shared" si="153"/>
        <v>Godwin Bridge Toward Va Beach Non-Summer Thursday 7</v>
      </c>
      <c r="I8651" s="14">
        <f>+Godwin!P39</f>
        <v>985.37286240000003</v>
      </c>
    </row>
    <row r="8652" spans="1:9" x14ac:dyDescent="0.25">
      <c r="A8652" t="s">
        <v>55</v>
      </c>
      <c r="B8652" t="s">
        <v>59</v>
      </c>
      <c r="C8652" t="s">
        <v>81</v>
      </c>
      <c r="D8652" t="s">
        <v>12</v>
      </c>
      <c r="E8652" t="s">
        <v>4</v>
      </c>
      <c r="F8652" s="19">
        <v>0.33333333333333298</v>
      </c>
      <c r="G8652" s="25">
        <v>8</v>
      </c>
      <c r="H8652" s="19" t="str">
        <f t="shared" si="153"/>
        <v>Godwin Bridge Toward Va Beach Non-Summer Thursday 8</v>
      </c>
      <c r="I8652" s="11">
        <f>+Godwin!P40</f>
        <v>774.01185120000002</v>
      </c>
    </row>
    <row r="8653" spans="1:9" x14ac:dyDescent="0.25">
      <c r="A8653" t="s">
        <v>55</v>
      </c>
      <c r="B8653" t="s">
        <v>59</v>
      </c>
      <c r="C8653" t="s">
        <v>81</v>
      </c>
      <c r="D8653" t="s">
        <v>12</v>
      </c>
      <c r="E8653" t="s">
        <v>4</v>
      </c>
      <c r="F8653" s="19">
        <v>0.375</v>
      </c>
      <c r="G8653" s="25">
        <v>9</v>
      </c>
      <c r="H8653" s="19" t="str">
        <f t="shared" si="153"/>
        <v>Godwin Bridge Toward Va Beach Non-Summer Thursday 9</v>
      </c>
      <c r="I8653" s="14">
        <f>+Godwin!P41</f>
        <v>661.48168320000002</v>
      </c>
    </row>
    <row r="8654" spans="1:9" x14ac:dyDescent="0.25">
      <c r="A8654" t="s">
        <v>55</v>
      </c>
      <c r="B8654" t="s">
        <v>59</v>
      </c>
      <c r="C8654" t="s">
        <v>81</v>
      </c>
      <c r="D8654" t="s">
        <v>12</v>
      </c>
      <c r="E8654" t="s">
        <v>4</v>
      </c>
      <c r="F8654" s="19">
        <v>0.41666666666666702</v>
      </c>
      <c r="G8654" s="25">
        <v>10</v>
      </c>
      <c r="H8654" s="19" t="str">
        <f t="shared" si="153"/>
        <v>Godwin Bridge Toward Va Beach Non-Summer Thursday 10</v>
      </c>
      <c r="I8654" s="11">
        <f>+Godwin!P42</f>
        <v>600.32398320000004</v>
      </c>
    </row>
    <row r="8655" spans="1:9" x14ac:dyDescent="0.25">
      <c r="A8655" t="s">
        <v>55</v>
      </c>
      <c r="B8655" t="s">
        <v>59</v>
      </c>
      <c r="C8655" t="s">
        <v>81</v>
      </c>
      <c r="D8655" t="s">
        <v>12</v>
      </c>
      <c r="E8655" t="s">
        <v>4</v>
      </c>
      <c r="F8655" s="19">
        <v>0.45833333333333298</v>
      </c>
      <c r="G8655" s="25">
        <v>11</v>
      </c>
      <c r="H8655" s="19" t="str">
        <f t="shared" si="153"/>
        <v>Godwin Bridge Toward Va Beach Non-Summer Thursday 11</v>
      </c>
      <c r="I8655" s="14">
        <f>+Godwin!P43</f>
        <v>575.37164159999998</v>
      </c>
    </row>
    <row r="8656" spans="1:9" x14ac:dyDescent="0.25">
      <c r="A8656" t="s">
        <v>55</v>
      </c>
      <c r="B8656" t="s">
        <v>59</v>
      </c>
      <c r="C8656" t="s">
        <v>81</v>
      </c>
      <c r="D8656" t="s">
        <v>12</v>
      </c>
      <c r="E8656" t="s">
        <v>4</v>
      </c>
      <c r="F8656" s="19">
        <v>0.5</v>
      </c>
      <c r="G8656" s="25">
        <v>12</v>
      </c>
      <c r="H8656" s="19" t="str">
        <f t="shared" si="153"/>
        <v>Godwin Bridge Toward Va Beach Non-Summer Thursday 12</v>
      </c>
      <c r="I8656" s="11">
        <f>+Godwin!P44</f>
        <v>598.36693679999996</v>
      </c>
    </row>
    <row r="8657" spans="1:9" x14ac:dyDescent="0.25">
      <c r="A8657" t="s">
        <v>55</v>
      </c>
      <c r="B8657" t="s">
        <v>59</v>
      </c>
      <c r="C8657" t="s">
        <v>81</v>
      </c>
      <c r="D8657" t="s">
        <v>12</v>
      </c>
      <c r="E8657" t="s">
        <v>4</v>
      </c>
      <c r="F8657" s="19">
        <v>0.54166666666666696</v>
      </c>
      <c r="G8657" s="25">
        <v>13</v>
      </c>
      <c r="H8657" s="19" t="str">
        <f t="shared" si="153"/>
        <v>Godwin Bridge Toward Va Beach Non-Summer Thursday 13</v>
      </c>
      <c r="I8657" s="14">
        <f>+Godwin!P45</f>
        <v>580.26425760000006</v>
      </c>
    </row>
    <row r="8658" spans="1:9" x14ac:dyDescent="0.25">
      <c r="A8658" t="s">
        <v>55</v>
      </c>
      <c r="B8658" t="s">
        <v>59</v>
      </c>
      <c r="C8658" t="s">
        <v>81</v>
      </c>
      <c r="D8658" t="s">
        <v>12</v>
      </c>
      <c r="E8658" t="s">
        <v>4</v>
      </c>
      <c r="F8658" s="19">
        <v>0.58333333333333304</v>
      </c>
      <c r="G8658" s="25">
        <v>14</v>
      </c>
      <c r="H8658" s="19" t="str">
        <f t="shared" si="153"/>
        <v>Godwin Bridge Toward Va Beach Non-Summer Thursday 14</v>
      </c>
      <c r="I8658" s="11">
        <f>+Godwin!P46</f>
        <v>605.21659920000002</v>
      </c>
    </row>
    <row r="8659" spans="1:9" x14ac:dyDescent="0.25">
      <c r="A8659" t="s">
        <v>55</v>
      </c>
      <c r="B8659" t="s">
        <v>59</v>
      </c>
      <c r="C8659" t="s">
        <v>81</v>
      </c>
      <c r="D8659" t="s">
        <v>12</v>
      </c>
      <c r="E8659" t="s">
        <v>4</v>
      </c>
      <c r="F8659" s="19">
        <v>0.625</v>
      </c>
      <c r="G8659" s="25">
        <v>15</v>
      </c>
      <c r="H8659" s="19" t="str">
        <f t="shared" si="153"/>
        <v>Godwin Bridge Toward Va Beach Non-Summer Thursday 15</v>
      </c>
      <c r="I8659" s="14">
        <f>+Godwin!P47</f>
        <v>659.52463680000005</v>
      </c>
    </row>
    <row r="8660" spans="1:9" x14ac:dyDescent="0.25">
      <c r="A8660" t="s">
        <v>55</v>
      </c>
      <c r="B8660" t="s">
        <v>59</v>
      </c>
      <c r="C8660" t="s">
        <v>81</v>
      </c>
      <c r="D8660" t="s">
        <v>12</v>
      </c>
      <c r="E8660" t="s">
        <v>4</v>
      </c>
      <c r="F8660" s="19">
        <v>0.66666666666666696</v>
      </c>
      <c r="G8660" s="25">
        <v>16</v>
      </c>
      <c r="H8660" s="19" t="str">
        <f t="shared" si="153"/>
        <v>Godwin Bridge Toward Va Beach Non-Summer Thursday 16</v>
      </c>
      <c r="I8660" s="11">
        <f>+Godwin!P48</f>
        <v>790.15748399999995</v>
      </c>
    </row>
    <row r="8661" spans="1:9" x14ac:dyDescent="0.25">
      <c r="A8661" t="s">
        <v>55</v>
      </c>
      <c r="B8661" t="s">
        <v>59</v>
      </c>
      <c r="C8661" t="s">
        <v>81</v>
      </c>
      <c r="D8661" t="s">
        <v>12</v>
      </c>
      <c r="E8661" t="s">
        <v>4</v>
      </c>
      <c r="F8661" s="19">
        <v>0.70833333333333304</v>
      </c>
      <c r="G8661" s="25">
        <v>17</v>
      </c>
      <c r="H8661" s="19" t="str">
        <f t="shared" ref="H8661:H8724" si="154">+CONCATENATE(A8661," ",C8661," ",D8661," ",E8661," ",G8661)</f>
        <v>Godwin Bridge Toward Va Beach Non-Summer Thursday 17</v>
      </c>
      <c r="I8661" s="14">
        <f>+Godwin!P49</f>
        <v>903.17691360000003</v>
      </c>
    </row>
    <row r="8662" spans="1:9" x14ac:dyDescent="0.25">
      <c r="A8662" t="s">
        <v>55</v>
      </c>
      <c r="B8662" t="s">
        <v>59</v>
      </c>
      <c r="C8662" t="s">
        <v>81</v>
      </c>
      <c r="D8662" t="s">
        <v>12</v>
      </c>
      <c r="E8662" t="s">
        <v>4</v>
      </c>
      <c r="F8662" s="19">
        <v>0.75</v>
      </c>
      <c r="G8662" s="25">
        <v>18</v>
      </c>
      <c r="H8662" s="19" t="str">
        <f t="shared" si="154"/>
        <v>Godwin Bridge Toward Va Beach Non-Summer Thursday 18</v>
      </c>
      <c r="I8662" s="11">
        <f>+Godwin!P50</f>
        <v>556.7797008</v>
      </c>
    </row>
    <row r="8663" spans="1:9" x14ac:dyDescent="0.25">
      <c r="A8663" t="s">
        <v>55</v>
      </c>
      <c r="B8663" t="s">
        <v>59</v>
      </c>
      <c r="C8663" t="s">
        <v>81</v>
      </c>
      <c r="D8663" t="s">
        <v>12</v>
      </c>
      <c r="E8663" t="s">
        <v>4</v>
      </c>
      <c r="F8663" s="19">
        <v>0.79166666666666696</v>
      </c>
      <c r="G8663" s="25">
        <v>19</v>
      </c>
      <c r="H8663" s="19" t="str">
        <f t="shared" si="154"/>
        <v>Godwin Bridge Toward Va Beach Non-Summer Thursday 19</v>
      </c>
      <c r="I8663" s="14">
        <f>+Godwin!P51</f>
        <v>387.49518719999998</v>
      </c>
    </row>
    <row r="8664" spans="1:9" x14ac:dyDescent="0.25">
      <c r="A8664" t="s">
        <v>55</v>
      </c>
      <c r="B8664" t="s">
        <v>59</v>
      </c>
      <c r="C8664" t="s">
        <v>81</v>
      </c>
      <c r="D8664" t="s">
        <v>12</v>
      </c>
      <c r="E8664" t="s">
        <v>4</v>
      </c>
      <c r="F8664" s="19">
        <v>0.83333333333333304</v>
      </c>
      <c r="G8664" s="25">
        <v>20</v>
      </c>
      <c r="H8664" s="19" t="str">
        <f t="shared" si="154"/>
        <v>Godwin Bridge Toward Va Beach Non-Summer Thursday 20</v>
      </c>
      <c r="I8664" s="11">
        <f>+Godwin!P52</f>
        <v>241.69523040000001</v>
      </c>
    </row>
    <row r="8665" spans="1:9" x14ac:dyDescent="0.25">
      <c r="A8665" t="s">
        <v>55</v>
      </c>
      <c r="B8665" t="s">
        <v>59</v>
      </c>
      <c r="C8665" t="s">
        <v>81</v>
      </c>
      <c r="D8665" t="s">
        <v>12</v>
      </c>
      <c r="E8665" t="s">
        <v>4</v>
      </c>
      <c r="F8665" s="19">
        <v>0.875</v>
      </c>
      <c r="G8665" s="25">
        <v>21</v>
      </c>
      <c r="H8665" s="19" t="str">
        <f t="shared" si="154"/>
        <v>Godwin Bridge Toward Va Beach Non-Summer Thursday 21</v>
      </c>
      <c r="I8665" s="14">
        <f>+Godwin!P53</f>
        <v>183.47310000000002</v>
      </c>
    </row>
    <row r="8666" spans="1:9" x14ac:dyDescent="0.25">
      <c r="A8666" t="s">
        <v>55</v>
      </c>
      <c r="B8666" t="s">
        <v>59</v>
      </c>
      <c r="C8666" t="s">
        <v>81</v>
      </c>
      <c r="D8666" t="s">
        <v>12</v>
      </c>
      <c r="E8666" t="s">
        <v>4</v>
      </c>
      <c r="F8666" s="19">
        <v>0.91666666666666696</v>
      </c>
      <c r="G8666" s="25">
        <v>22</v>
      </c>
      <c r="H8666" s="19" t="str">
        <f t="shared" si="154"/>
        <v>Godwin Bridge Toward Va Beach Non-Summer Thursday 22</v>
      </c>
      <c r="I8666" s="11">
        <f>+Godwin!P54</f>
        <v>111.06238319999999</v>
      </c>
    </row>
    <row r="8667" spans="1:9" ht="15.75" thickBot="1" x14ac:dyDescent="0.3">
      <c r="A8667" t="s">
        <v>55</v>
      </c>
      <c r="B8667" t="s">
        <v>59</v>
      </c>
      <c r="C8667" t="s">
        <v>81</v>
      </c>
      <c r="D8667" t="s">
        <v>12</v>
      </c>
      <c r="E8667" t="s">
        <v>4</v>
      </c>
      <c r="F8667" s="19">
        <v>0.95833333333333304</v>
      </c>
      <c r="G8667" s="25">
        <v>23</v>
      </c>
      <c r="H8667" s="19" t="str">
        <f t="shared" si="154"/>
        <v>Godwin Bridge Toward Va Beach Non-Summer Thursday 23</v>
      </c>
      <c r="I8667" s="16">
        <f>+Godwin!P55</f>
        <v>65.561054400000003</v>
      </c>
    </row>
    <row r="8668" spans="1:9" x14ac:dyDescent="0.25">
      <c r="A8668" t="s">
        <v>55</v>
      </c>
      <c r="B8668" t="s">
        <v>59</v>
      </c>
      <c r="C8668" t="s">
        <v>81</v>
      </c>
      <c r="D8668" t="s">
        <v>12</v>
      </c>
      <c r="E8668" t="s">
        <v>5</v>
      </c>
      <c r="F8668" s="19">
        <v>0</v>
      </c>
      <c r="G8668" s="25">
        <v>0</v>
      </c>
      <c r="H8668" s="19" t="str">
        <f t="shared" si="154"/>
        <v>Godwin Bridge Toward Va Beach Non-Summer Friday 0</v>
      </c>
      <c r="I8668" s="11">
        <f>+Godwin!Q32</f>
        <v>39.987376235473945</v>
      </c>
    </row>
    <row r="8669" spans="1:9" x14ac:dyDescent="0.25">
      <c r="A8669" t="s">
        <v>55</v>
      </c>
      <c r="B8669" t="s">
        <v>59</v>
      </c>
      <c r="C8669" t="s">
        <v>81</v>
      </c>
      <c r="D8669" t="s">
        <v>12</v>
      </c>
      <c r="E8669" t="s">
        <v>5</v>
      </c>
      <c r="F8669" s="19">
        <v>4.1666666666666664E-2</v>
      </c>
      <c r="G8669" s="25">
        <v>1</v>
      </c>
      <c r="H8669" s="19" t="str">
        <f t="shared" si="154"/>
        <v>Godwin Bridge Toward Va Beach Non-Summer Friday 1</v>
      </c>
      <c r="I8669" s="14">
        <f>+Godwin!Q33</f>
        <v>28.375024598464989</v>
      </c>
    </row>
    <row r="8670" spans="1:9" x14ac:dyDescent="0.25">
      <c r="A8670" t="s">
        <v>55</v>
      </c>
      <c r="B8670" t="s">
        <v>59</v>
      </c>
      <c r="C8670" t="s">
        <v>81</v>
      </c>
      <c r="D8670" t="s">
        <v>12</v>
      </c>
      <c r="E8670" t="s">
        <v>5</v>
      </c>
      <c r="F8670" s="19">
        <v>8.3333333333333329E-2</v>
      </c>
      <c r="G8670" s="25">
        <v>2</v>
      </c>
      <c r="H8670" s="19" t="str">
        <f t="shared" si="154"/>
        <v>Godwin Bridge Toward Va Beach Non-Summer Friday 2</v>
      </c>
      <c r="I8670" s="11">
        <f>+Godwin!Q34</f>
        <v>35.2967502391596</v>
      </c>
    </row>
    <row r="8671" spans="1:9" x14ac:dyDescent="0.25">
      <c r="A8671" t="s">
        <v>55</v>
      </c>
      <c r="B8671" t="s">
        <v>59</v>
      </c>
      <c r="C8671" t="s">
        <v>81</v>
      </c>
      <c r="D8671" t="s">
        <v>12</v>
      </c>
      <c r="E8671" t="s">
        <v>5</v>
      </c>
      <c r="F8671" s="19">
        <v>0.125</v>
      </c>
      <c r="G8671" s="25">
        <v>3</v>
      </c>
      <c r="H8671" s="19" t="str">
        <f t="shared" si="154"/>
        <v>Godwin Bridge Toward Va Beach Non-Summer Friday 3</v>
      </c>
      <c r="I8671" s="14">
        <f>+Godwin!Q35</f>
        <v>38.469700891120183</v>
      </c>
    </row>
    <row r="8672" spans="1:9" x14ac:dyDescent="0.25">
      <c r="A8672" t="s">
        <v>55</v>
      </c>
      <c r="B8672" t="s">
        <v>59</v>
      </c>
      <c r="C8672" t="s">
        <v>81</v>
      </c>
      <c r="D8672" t="s">
        <v>12</v>
      </c>
      <c r="E8672" t="s">
        <v>5</v>
      </c>
      <c r="F8672" s="19">
        <v>0.16666666666666699</v>
      </c>
      <c r="G8672" s="25">
        <v>4</v>
      </c>
      <c r="H8672" s="19" t="str">
        <f t="shared" si="154"/>
        <v>Godwin Bridge Toward Va Beach Non-Summer Friday 4</v>
      </c>
      <c r="I8672" s="11">
        <f>+Godwin!Q36</f>
        <v>131.6998648127811</v>
      </c>
    </row>
    <row r="8673" spans="1:9" x14ac:dyDescent="0.25">
      <c r="A8673" t="s">
        <v>55</v>
      </c>
      <c r="B8673" t="s">
        <v>59</v>
      </c>
      <c r="C8673" t="s">
        <v>81</v>
      </c>
      <c r="D8673" t="s">
        <v>12</v>
      </c>
      <c r="E8673" t="s">
        <v>5</v>
      </c>
      <c r="F8673" s="19">
        <v>0.20833333333333301</v>
      </c>
      <c r="G8673" s="25">
        <v>5</v>
      </c>
      <c r="H8673" s="19" t="str">
        <f t="shared" si="154"/>
        <v>Godwin Bridge Toward Va Beach Non-Summer Friday 5</v>
      </c>
      <c r="I8673" s="14">
        <f>+Godwin!Q37</f>
        <v>398.87889328754187</v>
      </c>
    </row>
    <row r="8674" spans="1:9" x14ac:dyDescent="0.25">
      <c r="A8674" t="s">
        <v>55</v>
      </c>
      <c r="B8674" t="s">
        <v>59</v>
      </c>
      <c r="C8674" t="s">
        <v>81</v>
      </c>
      <c r="D8674" t="s">
        <v>12</v>
      </c>
      <c r="E8674" t="s">
        <v>5</v>
      </c>
      <c r="F8674" s="19">
        <v>0.25</v>
      </c>
      <c r="G8674" s="25">
        <v>6</v>
      </c>
      <c r="H8674" s="19" t="str">
        <f t="shared" si="154"/>
        <v>Godwin Bridge Toward Va Beach Non-Summer Friday 6</v>
      </c>
      <c r="I8674" s="11">
        <f>+Godwin!Q38</f>
        <v>841.17496480712612</v>
      </c>
    </row>
    <row r="8675" spans="1:9" x14ac:dyDescent="0.25">
      <c r="A8675" t="s">
        <v>55</v>
      </c>
      <c r="B8675" t="s">
        <v>59</v>
      </c>
      <c r="C8675" t="s">
        <v>81</v>
      </c>
      <c r="D8675" t="s">
        <v>12</v>
      </c>
      <c r="E8675" t="s">
        <v>5</v>
      </c>
      <c r="F8675" s="19">
        <v>0.29166666666666702</v>
      </c>
      <c r="G8675" s="25">
        <v>7</v>
      </c>
      <c r="H8675" s="19" t="str">
        <f t="shared" si="154"/>
        <v>Godwin Bridge Toward Va Beach Non-Summer Friday 7</v>
      </c>
      <c r="I8675" s="14">
        <f>+Godwin!Q39</f>
        <v>1067.1747568949816</v>
      </c>
    </row>
    <row r="8676" spans="1:9" x14ac:dyDescent="0.25">
      <c r="A8676" t="s">
        <v>55</v>
      </c>
      <c r="B8676" t="s">
        <v>59</v>
      </c>
      <c r="C8676" t="s">
        <v>81</v>
      </c>
      <c r="D8676" t="s">
        <v>12</v>
      </c>
      <c r="E8676" t="s">
        <v>5</v>
      </c>
      <c r="F8676" s="19">
        <v>0.33333333333333298</v>
      </c>
      <c r="G8676" s="25">
        <v>8</v>
      </c>
      <c r="H8676" s="19" t="str">
        <f t="shared" si="154"/>
        <v>Godwin Bridge Toward Va Beach Non-Summer Friday 8</v>
      </c>
      <c r="I8676" s="11">
        <f>+Godwin!Q40</f>
        <v>820.00796206804887</v>
      </c>
    </row>
    <row r="8677" spans="1:9" x14ac:dyDescent="0.25">
      <c r="A8677" t="s">
        <v>55</v>
      </c>
      <c r="B8677" t="s">
        <v>59</v>
      </c>
      <c r="C8677" t="s">
        <v>81</v>
      </c>
      <c r="D8677" t="s">
        <v>12</v>
      </c>
      <c r="E8677" t="s">
        <v>5</v>
      </c>
      <c r="F8677" s="19">
        <v>0.375</v>
      </c>
      <c r="G8677" s="25">
        <v>9</v>
      </c>
      <c r="H8677" s="19" t="str">
        <f t="shared" si="154"/>
        <v>Godwin Bridge Toward Va Beach Non-Summer Friday 9</v>
      </c>
      <c r="I8677" s="14">
        <f>+Godwin!Q41</f>
        <v>759.85677621794616</v>
      </c>
    </row>
    <row r="8678" spans="1:9" x14ac:dyDescent="0.25">
      <c r="A8678" t="s">
        <v>55</v>
      </c>
      <c r="B8678" t="s">
        <v>59</v>
      </c>
      <c r="C8678" t="s">
        <v>81</v>
      </c>
      <c r="D8678" t="s">
        <v>12</v>
      </c>
      <c r="E8678" t="s">
        <v>5</v>
      </c>
      <c r="F8678" s="19">
        <v>0.41666666666666702</v>
      </c>
      <c r="G8678" s="25">
        <v>10</v>
      </c>
      <c r="H8678" s="19" t="str">
        <f t="shared" si="154"/>
        <v>Godwin Bridge Toward Va Beach Non-Summer Friday 10</v>
      </c>
      <c r="I8678" s="11">
        <f>+Godwin!Q42</f>
        <v>626.92403641547719</v>
      </c>
    </row>
    <row r="8679" spans="1:9" x14ac:dyDescent="0.25">
      <c r="A8679" t="s">
        <v>55</v>
      </c>
      <c r="B8679" t="s">
        <v>59</v>
      </c>
      <c r="C8679" t="s">
        <v>81</v>
      </c>
      <c r="D8679" t="s">
        <v>12</v>
      </c>
      <c r="E8679" t="s">
        <v>5</v>
      </c>
      <c r="F8679" s="19">
        <v>0.45833333333333298</v>
      </c>
      <c r="G8679" s="25">
        <v>11</v>
      </c>
      <c r="H8679" s="19" t="str">
        <f t="shared" si="154"/>
        <v>Godwin Bridge Toward Va Beach Non-Summer Friday 11</v>
      </c>
      <c r="I8679" s="14">
        <f>+Godwin!Q43</f>
        <v>612.76054553779738</v>
      </c>
    </row>
    <row r="8680" spans="1:9" x14ac:dyDescent="0.25">
      <c r="A8680" t="s">
        <v>55</v>
      </c>
      <c r="B8680" t="s">
        <v>59</v>
      </c>
      <c r="C8680" t="s">
        <v>81</v>
      </c>
      <c r="D8680" t="s">
        <v>12</v>
      </c>
      <c r="E8680" t="s">
        <v>5</v>
      </c>
      <c r="F8680" s="19">
        <v>0.5</v>
      </c>
      <c r="G8680" s="25">
        <v>12</v>
      </c>
      <c r="H8680" s="19" t="str">
        <f t="shared" si="154"/>
        <v>Godwin Bridge Toward Va Beach Non-Summer Friday 12</v>
      </c>
      <c r="I8680" s="11">
        <f>+Godwin!Q44</f>
        <v>597.6908876152421</v>
      </c>
    </row>
    <row r="8681" spans="1:9" x14ac:dyDescent="0.25">
      <c r="A8681" t="s">
        <v>55</v>
      </c>
      <c r="B8681" t="s">
        <v>59</v>
      </c>
      <c r="C8681" t="s">
        <v>81</v>
      </c>
      <c r="D8681" t="s">
        <v>12</v>
      </c>
      <c r="E8681" t="s">
        <v>5</v>
      </c>
      <c r="F8681" s="19">
        <v>0.54166666666666696</v>
      </c>
      <c r="G8681" s="25">
        <v>13</v>
      </c>
      <c r="H8681" s="19" t="str">
        <f t="shared" si="154"/>
        <v>Godwin Bridge Toward Va Beach Non-Summer Friday 13</v>
      </c>
      <c r="I8681" s="14">
        <f>+Godwin!Q45</f>
        <v>602.97804239963534</v>
      </c>
    </row>
    <row r="8682" spans="1:9" x14ac:dyDescent="0.25">
      <c r="A8682" t="s">
        <v>55</v>
      </c>
      <c r="B8682" t="s">
        <v>59</v>
      </c>
      <c r="C8682" t="s">
        <v>81</v>
      </c>
      <c r="D8682" t="s">
        <v>12</v>
      </c>
      <c r="E8682" t="s">
        <v>5</v>
      </c>
      <c r="F8682" s="19">
        <v>0.58333333333333304</v>
      </c>
      <c r="G8682" s="25">
        <v>14</v>
      </c>
      <c r="H8682" s="19" t="str">
        <f t="shared" si="154"/>
        <v>Godwin Bridge Toward Va Beach Non-Summer Friday 14</v>
      </c>
      <c r="I8682" s="11">
        <f>+Godwin!Q46</f>
        <v>604.52013519302227</v>
      </c>
    </row>
    <row r="8683" spans="1:9" x14ac:dyDescent="0.25">
      <c r="A8683" t="s">
        <v>55</v>
      </c>
      <c r="B8683" t="s">
        <v>59</v>
      </c>
      <c r="C8683" t="s">
        <v>81</v>
      </c>
      <c r="D8683" t="s">
        <v>12</v>
      </c>
      <c r="E8683" t="s">
        <v>5</v>
      </c>
      <c r="F8683" s="19">
        <v>0.625</v>
      </c>
      <c r="G8683" s="25">
        <v>15</v>
      </c>
      <c r="H8683" s="19" t="str">
        <f t="shared" si="154"/>
        <v>Godwin Bridge Toward Va Beach Non-Summer Friday 15</v>
      </c>
      <c r="I8683" s="14">
        <f>+Godwin!Q47</f>
        <v>664.38255587070239</v>
      </c>
    </row>
    <row r="8684" spans="1:9" x14ac:dyDescent="0.25">
      <c r="A8684" t="s">
        <v>55</v>
      </c>
      <c r="B8684" t="s">
        <v>59</v>
      </c>
      <c r="C8684" t="s">
        <v>81</v>
      </c>
      <c r="D8684" t="s">
        <v>12</v>
      </c>
      <c r="E8684" t="s">
        <v>5</v>
      </c>
      <c r="F8684" s="19">
        <v>0.66666666666666696</v>
      </c>
      <c r="G8684" s="25">
        <v>16</v>
      </c>
      <c r="H8684" s="19" t="str">
        <f t="shared" si="154"/>
        <v>Godwin Bridge Toward Va Beach Non-Summer Friday 16</v>
      </c>
      <c r="I8684" s="11">
        <f>+Godwin!Q48</f>
        <v>838.54696677473885</v>
      </c>
    </row>
    <row r="8685" spans="1:9" x14ac:dyDescent="0.25">
      <c r="A8685" t="s">
        <v>55</v>
      </c>
      <c r="B8685" t="s">
        <v>59</v>
      </c>
      <c r="C8685" t="s">
        <v>81</v>
      </c>
      <c r="D8685" t="s">
        <v>12</v>
      </c>
      <c r="E8685" t="s">
        <v>5</v>
      </c>
      <c r="F8685" s="19">
        <v>0.70833333333333304</v>
      </c>
      <c r="G8685" s="25">
        <v>17</v>
      </c>
      <c r="H8685" s="19" t="str">
        <f t="shared" si="154"/>
        <v>Godwin Bridge Toward Va Beach Non-Summer Friday 17</v>
      </c>
      <c r="I8685" s="14">
        <f>+Godwin!Q49</f>
        <v>930.14180105357582</v>
      </c>
    </row>
    <row r="8686" spans="1:9" x14ac:dyDescent="0.25">
      <c r="A8686" t="s">
        <v>55</v>
      </c>
      <c r="B8686" t="s">
        <v>59</v>
      </c>
      <c r="C8686" t="s">
        <v>81</v>
      </c>
      <c r="D8686" t="s">
        <v>12</v>
      </c>
      <c r="E8686" t="s">
        <v>5</v>
      </c>
      <c r="F8686" s="19">
        <v>0.75</v>
      </c>
      <c r="G8686" s="25">
        <v>18</v>
      </c>
      <c r="H8686" s="19" t="str">
        <f t="shared" si="154"/>
        <v>Godwin Bridge Toward Va Beach Non-Summer Friday 18</v>
      </c>
      <c r="I8686" s="11">
        <f>+Godwin!Q50</f>
        <v>610.73433669260714</v>
      </c>
    </row>
    <row r="8687" spans="1:9" x14ac:dyDescent="0.25">
      <c r="A8687" t="s">
        <v>55</v>
      </c>
      <c r="B8687" t="s">
        <v>59</v>
      </c>
      <c r="C8687" t="s">
        <v>81</v>
      </c>
      <c r="D8687" t="s">
        <v>12</v>
      </c>
      <c r="E8687" t="s">
        <v>5</v>
      </c>
      <c r="F8687" s="19">
        <v>0.79166666666666696</v>
      </c>
      <c r="G8687" s="25">
        <v>19</v>
      </c>
      <c r="H8687" s="19" t="str">
        <f t="shared" si="154"/>
        <v>Godwin Bridge Toward Va Beach Non-Summer Friday 19</v>
      </c>
      <c r="I8687" s="14">
        <f>+Godwin!Q51</f>
        <v>425.58133110345915</v>
      </c>
    </row>
    <row r="8688" spans="1:9" x14ac:dyDescent="0.25">
      <c r="A8688" t="s">
        <v>55</v>
      </c>
      <c r="B8688" t="s">
        <v>59</v>
      </c>
      <c r="C8688" t="s">
        <v>81</v>
      </c>
      <c r="D8688" t="s">
        <v>12</v>
      </c>
      <c r="E8688" t="s">
        <v>5</v>
      </c>
      <c r="F8688" s="19">
        <v>0.83333333333333304</v>
      </c>
      <c r="G8688" s="25">
        <v>20</v>
      </c>
      <c r="H8688" s="19" t="str">
        <f t="shared" si="154"/>
        <v>Godwin Bridge Toward Va Beach Non-Summer Friday 20</v>
      </c>
      <c r="I8688" s="11">
        <f>+Godwin!Q52</f>
        <v>256.85250108668538</v>
      </c>
    </row>
    <row r="8689" spans="1:9" x14ac:dyDescent="0.25">
      <c r="A8689" t="s">
        <v>55</v>
      </c>
      <c r="B8689" t="s">
        <v>59</v>
      </c>
      <c r="C8689" t="s">
        <v>81</v>
      </c>
      <c r="D8689" t="s">
        <v>12</v>
      </c>
      <c r="E8689" t="s">
        <v>5</v>
      </c>
      <c r="F8689" s="19">
        <v>0.875</v>
      </c>
      <c r="G8689" s="25">
        <v>21</v>
      </c>
      <c r="H8689" s="19" t="str">
        <f t="shared" si="154"/>
        <v>Godwin Bridge Toward Va Beach Non-Summer Friday 21</v>
      </c>
      <c r="I8689" s="14">
        <f>+Godwin!Q53</f>
        <v>177.87902963477873</v>
      </c>
    </row>
    <row r="8690" spans="1:9" x14ac:dyDescent="0.25">
      <c r="A8690" t="s">
        <v>55</v>
      </c>
      <c r="B8690" t="s">
        <v>59</v>
      </c>
      <c r="C8690" t="s">
        <v>81</v>
      </c>
      <c r="D8690" t="s">
        <v>12</v>
      </c>
      <c r="E8690" t="s">
        <v>5</v>
      </c>
      <c r="F8690" s="19">
        <v>0.91666666666666696</v>
      </c>
      <c r="G8690" s="25">
        <v>22</v>
      </c>
      <c r="H8690" s="19" t="str">
        <f t="shared" si="154"/>
        <v>Godwin Bridge Toward Va Beach Non-Summer Friday 22</v>
      </c>
      <c r="I8690" s="11">
        <f>+Godwin!Q54</f>
        <v>106.07805417987161</v>
      </c>
    </row>
    <row r="8691" spans="1:9" ht="15.75" thickBot="1" x14ac:dyDescent="0.3">
      <c r="A8691" t="s">
        <v>55</v>
      </c>
      <c r="B8691" t="s">
        <v>59</v>
      </c>
      <c r="C8691" t="s">
        <v>81</v>
      </c>
      <c r="D8691" t="s">
        <v>12</v>
      </c>
      <c r="E8691" t="s">
        <v>5</v>
      </c>
      <c r="F8691" s="19">
        <v>0.95833333333333304</v>
      </c>
      <c r="G8691" s="25">
        <v>23</v>
      </c>
      <c r="H8691" s="19" t="str">
        <f t="shared" si="154"/>
        <v>Godwin Bridge Toward Va Beach Non-Summer Friday 23</v>
      </c>
      <c r="I8691" s="16">
        <f>+Godwin!Q55</f>
        <v>70.472608034402199</v>
      </c>
    </row>
    <row r="8692" spans="1:9" x14ac:dyDescent="0.25">
      <c r="A8692" t="s">
        <v>55</v>
      </c>
      <c r="B8692" t="s">
        <v>59</v>
      </c>
      <c r="C8692" t="s">
        <v>81</v>
      </c>
      <c r="D8692" t="s">
        <v>12</v>
      </c>
      <c r="E8692" t="s">
        <v>6</v>
      </c>
      <c r="F8692" s="19">
        <v>0</v>
      </c>
      <c r="G8692" s="25">
        <v>0</v>
      </c>
      <c r="H8692" s="19" t="str">
        <f t="shared" si="154"/>
        <v>Godwin Bridge Toward Va Beach Non-Summer Saturday 0</v>
      </c>
      <c r="I8692" s="11">
        <f>+Godwin!R32</f>
        <v>176.31455963264401</v>
      </c>
    </row>
    <row r="8693" spans="1:9" x14ac:dyDescent="0.25">
      <c r="A8693" t="s">
        <v>55</v>
      </c>
      <c r="B8693" t="s">
        <v>59</v>
      </c>
      <c r="C8693" t="s">
        <v>81</v>
      </c>
      <c r="D8693" t="s">
        <v>12</v>
      </c>
      <c r="E8693" t="s">
        <v>6</v>
      </c>
      <c r="F8693" s="19">
        <v>4.1666666666666664E-2</v>
      </c>
      <c r="G8693" s="25">
        <v>1</v>
      </c>
      <c r="H8693" s="19" t="str">
        <f t="shared" si="154"/>
        <v>Godwin Bridge Toward Va Beach Non-Summer Saturday 1</v>
      </c>
      <c r="I8693" s="14">
        <f>+Godwin!R33</f>
        <v>59.609235745159246</v>
      </c>
    </row>
    <row r="8694" spans="1:9" x14ac:dyDescent="0.25">
      <c r="A8694" t="s">
        <v>55</v>
      </c>
      <c r="B8694" t="s">
        <v>59</v>
      </c>
      <c r="C8694" t="s">
        <v>81</v>
      </c>
      <c r="D8694" t="s">
        <v>12</v>
      </c>
      <c r="E8694" t="s">
        <v>6</v>
      </c>
      <c r="F8694" s="19">
        <v>8.3333333333333329E-2</v>
      </c>
      <c r="G8694" s="25">
        <v>2</v>
      </c>
      <c r="H8694" s="19" t="str">
        <f t="shared" si="154"/>
        <v>Godwin Bridge Toward Va Beach Non-Summer Saturday 2</v>
      </c>
      <c r="I8694" s="11">
        <f>+Godwin!R34</f>
        <v>55.56626338266328</v>
      </c>
    </row>
    <row r="8695" spans="1:9" x14ac:dyDescent="0.25">
      <c r="A8695" t="s">
        <v>55</v>
      </c>
      <c r="B8695" t="s">
        <v>59</v>
      </c>
      <c r="C8695" t="s">
        <v>81</v>
      </c>
      <c r="D8695" t="s">
        <v>12</v>
      </c>
      <c r="E8695" t="s">
        <v>6</v>
      </c>
      <c r="F8695" s="19">
        <v>0.125</v>
      </c>
      <c r="G8695" s="25">
        <v>3</v>
      </c>
      <c r="H8695" s="19" t="str">
        <f t="shared" si="154"/>
        <v>Godwin Bridge Toward Va Beach Non-Summer Saturday 3</v>
      </c>
      <c r="I8695" s="14">
        <f>+Godwin!R35</f>
        <v>48.916560758266911</v>
      </c>
    </row>
    <row r="8696" spans="1:9" x14ac:dyDescent="0.25">
      <c r="A8696" t="s">
        <v>55</v>
      </c>
      <c r="B8696" t="s">
        <v>59</v>
      </c>
      <c r="C8696" t="s">
        <v>81</v>
      </c>
      <c r="D8696" t="s">
        <v>12</v>
      </c>
      <c r="E8696" t="s">
        <v>6</v>
      </c>
      <c r="F8696" s="19">
        <v>0.16666666666666699</v>
      </c>
      <c r="G8696" s="25">
        <v>4</v>
      </c>
      <c r="H8696" s="19" t="str">
        <f t="shared" si="154"/>
        <v>Godwin Bridge Toward Va Beach Non-Summer Saturday 4</v>
      </c>
      <c r="I8696" s="11">
        <f>+Godwin!R36</f>
        <v>71.628468400499216</v>
      </c>
    </row>
    <row r="8697" spans="1:9" x14ac:dyDescent="0.25">
      <c r="A8697" t="s">
        <v>55</v>
      </c>
      <c r="B8697" t="s">
        <v>59</v>
      </c>
      <c r="C8697" t="s">
        <v>81</v>
      </c>
      <c r="D8697" t="s">
        <v>12</v>
      </c>
      <c r="E8697" t="s">
        <v>6</v>
      </c>
      <c r="F8697" s="19">
        <v>0.20833333333333301</v>
      </c>
      <c r="G8697" s="25">
        <v>5</v>
      </c>
      <c r="H8697" s="19" t="str">
        <f t="shared" si="154"/>
        <v>Godwin Bridge Toward Va Beach Non-Summer Saturday 5</v>
      </c>
      <c r="I8697" s="14">
        <f>+Godwin!R37</f>
        <v>146.8724183045907</v>
      </c>
    </row>
    <row r="8698" spans="1:9" x14ac:dyDescent="0.25">
      <c r="A8698" t="s">
        <v>55</v>
      </c>
      <c r="B8698" t="s">
        <v>59</v>
      </c>
      <c r="C8698" t="s">
        <v>81</v>
      </c>
      <c r="D8698" t="s">
        <v>12</v>
      </c>
      <c r="E8698" t="s">
        <v>6</v>
      </c>
      <c r="F8698" s="19">
        <v>0.25</v>
      </c>
      <c r="G8698" s="25">
        <v>6</v>
      </c>
      <c r="H8698" s="19" t="str">
        <f t="shared" si="154"/>
        <v>Godwin Bridge Toward Va Beach Non-Summer Saturday 6</v>
      </c>
      <c r="I8698" s="11">
        <f>+Godwin!R38</f>
        <v>184.40829474141177</v>
      </c>
    </row>
    <row r="8699" spans="1:9" x14ac:dyDescent="0.25">
      <c r="A8699" t="s">
        <v>55</v>
      </c>
      <c r="B8699" t="s">
        <v>59</v>
      </c>
      <c r="C8699" t="s">
        <v>81</v>
      </c>
      <c r="D8699" t="s">
        <v>12</v>
      </c>
      <c r="E8699" t="s">
        <v>6</v>
      </c>
      <c r="F8699" s="19">
        <v>0.29166666666666702</v>
      </c>
      <c r="G8699" s="25">
        <v>7</v>
      </c>
      <c r="H8699" s="19" t="str">
        <f t="shared" si="154"/>
        <v>Godwin Bridge Toward Va Beach Non-Summer Saturday 7</v>
      </c>
      <c r="I8699" s="14">
        <f>+Godwin!R39</f>
        <v>245.53228937999015</v>
      </c>
    </row>
    <row r="8700" spans="1:9" x14ac:dyDescent="0.25">
      <c r="A8700" t="s">
        <v>55</v>
      </c>
      <c r="B8700" t="s">
        <v>59</v>
      </c>
      <c r="C8700" t="s">
        <v>81</v>
      </c>
      <c r="D8700" t="s">
        <v>12</v>
      </c>
      <c r="E8700" t="s">
        <v>6</v>
      </c>
      <c r="F8700" s="19">
        <v>0.33333333333333298</v>
      </c>
      <c r="G8700" s="25">
        <v>8</v>
      </c>
      <c r="H8700" s="19" t="str">
        <f t="shared" si="154"/>
        <v>Godwin Bridge Toward Va Beach Non-Summer Saturday 8</v>
      </c>
      <c r="I8700" s="11">
        <f>+Godwin!R40</f>
        <v>318.75569068709927</v>
      </c>
    </row>
    <row r="8701" spans="1:9" x14ac:dyDescent="0.25">
      <c r="A8701" t="s">
        <v>55</v>
      </c>
      <c r="B8701" t="s">
        <v>59</v>
      </c>
      <c r="C8701" t="s">
        <v>81</v>
      </c>
      <c r="D8701" t="s">
        <v>12</v>
      </c>
      <c r="E8701" t="s">
        <v>6</v>
      </c>
      <c r="F8701" s="19">
        <v>0.375</v>
      </c>
      <c r="G8701" s="25">
        <v>9</v>
      </c>
      <c r="H8701" s="19" t="str">
        <f t="shared" si="154"/>
        <v>Godwin Bridge Toward Va Beach Non-Summer Saturday 9</v>
      </c>
      <c r="I8701" s="14">
        <f>+Godwin!R41</f>
        <v>401.61565729328163</v>
      </c>
    </row>
    <row r="8702" spans="1:9" x14ac:dyDescent="0.25">
      <c r="A8702" t="s">
        <v>55</v>
      </c>
      <c r="B8702" t="s">
        <v>59</v>
      </c>
      <c r="C8702" t="s">
        <v>81</v>
      </c>
      <c r="D8702" t="s">
        <v>12</v>
      </c>
      <c r="E8702" t="s">
        <v>6</v>
      </c>
      <c r="F8702" s="19">
        <v>0.41666666666666702</v>
      </c>
      <c r="G8702" s="25">
        <v>10</v>
      </c>
      <c r="H8702" s="19" t="str">
        <f t="shared" si="154"/>
        <v>Godwin Bridge Toward Va Beach Non-Summer Saturday 10</v>
      </c>
      <c r="I8702" s="11">
        <f>+Godwin!R42</f>
        <v>450.73633198661673</v>
      </c>
    </row>
    <row r="8703" spans="1:9" x14ac:dyDescent="0.25">
      <c r="A8703" t="s">
        <v>55</v>
      </c>
      <c r="B8703" t="s">
        <v>59</v>
      </c>
      <c r="C8703" t="s">
        <v>81</v>
      </c>
      <c r="D8703" t="s">
        <v>12</v>
      </c>
      <c r="E8703" t="s">
        <v>6</v>
      </c>
      <c r="F8703" s="19">
        <v>0.45833333333333298</v>
      </c>
      <c r="G8703" s="25">
        <v>11</v>
      </c>
      <c r="H8703" s="19" t="str">
        <f t="shared" si="154"/>
        <v>Godwin Bridge Toward Va Beach Non-Summer Saturday 11</v>
      </c>
      <c r="I8703" s="14">
        <f>+Godwin!R43</f>
        <v>527.75517826437238</v>
      </c>
    </row>
    <row r="8704" spans="1:9" x14ac:dyDescent="0.25">
      <c r="A8704" t="s">
        <v>55</v>
      </c>
      <c r="B8704" t="s">
        <v>59</v>
      </c>
      <c r="C8704" t="s">
        <v>81</v>
      </c>
      <c r="D8704" t="s">
        <v>12</v>
      </c>
      <c r="E8704" t="s">
        <v>6</v>
      </c>
      <c r="F8704" s="19">
        <v>0.5</v>
      </c>
      <c r="G8704" s="25">
        <v>12</v>
      </c>
      <c r="H8704" s="19" t="str">
        <f t="shared" si="154"/>
        <v>Godwin Bridge Toward Va Beach Non-Summer Saturday 12</v>
      </c>
      <c r="I8704" s="11">
        <f>+Godwin!R44</f>
        <v>553.15739018539421</v>
      </c>
    </row>
    <row r="8705" spans="1:9" x14ac:dyDescent="0.25">
      <c r="A8705" t="s">
        <v>55</v>
      </c>
      <c r="B8705" t="s">
        <v>59</v>
      </c>
      <c r="C8705" t="s">
        <v>81</v>
      </c>
      <c r="D8705" t="s">
        <v>12</v>
      </c>
      <c r="E8705" t="s">
        <v>6</v>
      </c>
      <c r="F8705" s="19">
        <v>0.54166666666666696</v>
      </c>
      <c r="G8705" s="25">
        <v>13</v>
      </c>
      <c r="H8705" s="19" t="str">
        <f t="shared" si="154"/>
        <v>Godwin Bridge Toward Va Beach Non-Summer Saturday 13</v>
      </c>
      <c r="I8705" s="14">
        <f>+Godwin!R45</f>
        <v>598.44713563499704</v>
      </c>
    </row>
    <row r="8706" spans="1:9" x14ac:dyDescent="0.25">
      <c r="A8706" t="s">
        <v>55</v>
      </c>
      <c r="B8706" t="s">
        <v>59</v>
      </c>
      <c r="C8706" t="s">
        <v>81</v>
      </c>
      <c r="D8706" t="s">
        <v>12</v>
      </c>
      <c r="E8706" t="s">
        <v>6</v>
      </c>
      <c r="F8706" s="19">
        <v>0.58333333333333304</v>
      </c>
      <c r="G8706" s="25">
        <v>14</v>
      </c>
      <c r="H8706" s="19" t="str">
        <f t="shared" si="154"/>
        <v>Godwin Bridge Toward Va Beach Non-Summer Saturday 14</v>
      </c>
      <c r="I8706" s="11">
        <f>+Godwin!R46</f>
        <v>748.49876904168855</v>
      </c>
    </row>
    <row r="8707" spans="1:9" x14ac:dyDescent="0.25">
      <c r="A8707" t="s">
        <v>55</v>
      </c>
      <c r="B8707" t="s">
        <v>59</v>
      </c>
      <c r="C8707" t="s">
        <v>81</v>
      </c>
      <c r="D8707" t="s">
        <v>12</v>
      </c>
      <c r="E8707" t="s">
        <v>6</v>
      </c>
      <c r="F8707" s="19">
        <v>0.625</v>
      </c>
      <c r="G8707" s="25">
        <v>15</v>
      </c>
      <c r="H8707" s="19" t="str">
        <f t="shared" si="154"/>
        <v>Godwin Bridge Toward Va Beach Non-Summer Saturday 15</v>
      </c>
      <c r="I8707" s="14">
        <f>+Godwin!R47</f>
        <v>674.45970036261599</v>
      </c>
    </row>
    <row r="8708" spans="1:9" x14ac:dyDescent="0.25">
      <c r="A8708" t="s">
        <v>55</v>
      </c>
      <c r="B8708" t="s">
        <v>59</v>
      </c>
      <c r="C8708" t="s">
        <v>81</v>
      </c>
      <c r="D8708" t="s">
        <v>12</v>
      </c>
      <c r="E8708" t="s">
        <v>6</v>
      </c>
      <c r="F8708" s="19">
        <v>0.66666666666666696</v>
      </c>
      <c r="G8708" s="25">
        <v>16</v>
      </c>
      <c r="H8708" s="19" t="str">
        <f t="shared" si="154"/>
        <v>Godwin Bridge Toward Va Beach Non-Summer Saturday 16</v>
      </c>
      <c r="I8708" s="11">
        <f>+Godwin!R48</f>
        <v>637.19331008412405</v>
      </c>
    </row>
    <row r="8709" spans="1:9" x14ac:dyDescent="0.25">
      <c r="A8709" t="s">
        <v>55</v>
      </c>
      <c r="B8709" t="s">
        <v>59</v>
      </c>
      <c r="C8709" t="s">
        <v>81</v>
      </c>
      <c r="D8709" t="s">
        <v>12</v>
      </c>
      <c r="E8709" t="s">
        <v>6</v>
      </c>
      <c r="F8709" s="19">
        <v>0.70833333333333304</v>
      </c>
      <c r="G8709" s="25">
        <v>17</v>
      </c>
      <c r="H8709" s="19" t="str">
        <f t="shared" si="154"/>
        <v>Godwin Bridge Toward Va Beach Non-Summer Saturday 17</v>
      </c>
      <c r="I8709" s="14">
        <f>+Godwin!R49</f>
        <v>650.15305860427975</v>
      </c>
    </row>
    <row r="8710" spans="1:9" x14ac:dyDescent="0.25">
      <c r="A8710" t="s">
        <v>55</v>
      </c>
      <c r="B8710" t="s">
        <v>59</v>
      </c>
      <c r="C8710" t="s">
        <v>81</v>
      </c>
      <c r="D8710" t="s">
        <v>12</v>
      </c>
      <c r="E8710" t="s">
        <v>6</v>
      </c>
      <c r="F8710" s="19">
        <v>0.75</v>
      </c>
      <c r="G8710" s="25">
        <v>18</v>
      </c>
      <c r="H8710" s="19" t="str">
        <f t="shared" si="154"/>
        <v>Godwin Bridge Toward Va Beach Non-Summer Saturday 18</v>
      </c>
      <c r="I8710" s="11">
        <f>+Godwin!R50</f>
        <v>468.32960387873948</v>
      </c>
    </row>
    <row r="8711" spans="1:9" x14ac:dyDescent="0.25">
      <c r="A8711" t="s">
        <v>55</v>
      </c>
      <c r="B8711" t="s">
        <v>59</v>
      </c>
      <c r="C8711" t="s">
        <v>81</v>
      </c>
      <c r="D8711" t="s">
        <v>12</v>
      </c>
      <c r="E8711" t="s">
        <v>6</v>
      </c>
      <c r="F8711" s="19">
        <v>0.79166666666666696</v>
      </c>
      <c r="G8711" s="25">
        <v>19</v>
      </c>
      <c r="H8711" s="19" t="str">
        <f t="shared" si="154"/>
        <v>Godwin Bridge Toward Va Beach Non-Summer Saturday 19</v>
      </c>
      <c r="I8711" s="14">
        <f>+Godwin!R51</f>
        <v>514.94615230920306</v>
      </c>
    </row>
    <row r="8712" spans="1:9" x14ac:dyDescent="0.25">
      <c r="A8712" t="s">
        <v>55</v>
      </c>
      <c r="B8712" t="s">
        <v>59</v>
      </c>
      <c r="C8712" t="s">
        <v>81</v>
      </c>
      <c r="D8712" t="s">
        <v>12</v>
      </c>
      <c r="E8712" t="s">
        <v>6</v>
      </c>
      <c r="F8712" s="19">
        <v>0.83333333333333304</v>
      </c>
      <c r="G8712" s="25">
        <v>20</v>
      </c>
      <c r="H8712" s="19" t="str">
        <f t="shared" si="154"/>
        <v>Godwin Bridge Toward Va Beach Non-Summer Saturday 20</v>
      </c>
      <c r="I8712" s="11">
        <f>+Godwin!R52</f>
        <v>376.78554284578678</v>
      </c>
    </row>
    <row r="8713" spans="1:9" x14ac:dyDescent="0.25">
      <c r="A8713" t="s">
        <v>55</v>
      </c>
      <c r="B8713" t="s">
        <v>59</v>
      </c>
      <c r="C8713" t="s">
        <v>81</v>
      </c>
      <c r="D8713" t="s">
        <v>12</v>
      </c>
      <c r="E8713" t="s">
        <v>6</v>
      </c>
      <c r="F8713" s="19">
        <v>0.875</v>
      </c>
      <c r="G8713" s="25">
        <v>21</v>
      </c>
      <c r="H8713" s="19" t="str">
        <f t="shared" si="154"/>
        <v>Godwin Bridge Toward Va Beach Non-Summer Saturday 21</v>
      </c>
      <c r="I8713" s="14">
        <f>+Godwin!R53</f>
        <v>311.12515721544975</v>
      </c>
    </row>
    <row r="8714" spans="1:9" x14ac:dyDescent="0.25">
      <c r="A8714" t="s">
        <v>55</v>
      </c>
      <c r="B8714" t="s">
        <v>59</v>
      </c>
      <c r="C8714" t="s">
        <v>81</v>
      </c>
      <c r="D8714" t="s">
        <v>12</v>
      </c>
      <c r="E8714" t="s">
        <v>6</v>
      </c>
      <c r="F8714" s="19">
        <v>0.91666666666666696</v>
      </c>
      <c r="G8714" s="25">
        <v>22</v>
      </c>
      <c r="H8714" s="19" t="str">
        <f t="shared" si="154"/>
        <v>Godwin Bridge Toward Va Beach Non-Summer Saturday 22</v>
      </c>
      <c r="I8714" s="11">
        <f>+Godwin!R54</f>
        <v>297.88453200926881</v>
      </c>
    </row>
    <row r="8715" spans="1:9" ht="15.75" thickBot="1" x14ac:dyDescent="0.3">
      <c r="A8715" t="s">
        <v>55</v>
      </c>
      <c r="B8715" t="s">
        <v>59</v>
      </c>
      <c r="C8715" t="s">
        <v>81</v>
      </c>
      <c r="D8715" t="s">
        <v>12</v>
      </c>
      <c r="E8715" t="s">
        <v>6</v>
      </c>
      <c r="F8715" s="19">
        <v>0.95833333333333304</v>
      </c>
      <c r="G8715" s="25">
        <v>23</v>
      </c>
      <c r="H8715" s="19" t="str">
        <f t="shared" si="154"/>
        <v>Godwin Bridge Toward Va Beach Non-Summer Saturday 23</v>
      </c>
      <c r="I8715" s="16">
        <f>+Godwin!R55</f>
        <v>267.0613534467081</v>
      </c>
    </row>
    <row r="8716" spans="1:9" x14ac:dyDescent="0.25">
      <c r="A8716" t="s">
        <v>55</v>
      </c>
      <c r="B8716" t="s">
        <v>59</v>
      </c>
      <c r="C8716" t="s">
        <v>81</v>
      </c>
      <c r="D8716" t="s">
        <v>12</v>
      </c>
      <c r="E8716" t="s">
        <v>7</v>
      </c>
      <c r="F8716" s="19">
        <v>0</v>
      </c>
      <c r="G8716" s="25">
        <v>0</v>
      </c>
      <c r="H8716" s="19" t="str">
        <f t="shared" si="154"/>
        <v>Godwin Bridge Toward Va Beach Non-Summer Sunday 0</v>
      </c>
      <c r="I8716" s="13">
        <f>+Godwin!S32</f>
        <v>113.59457231326776</v>
      </c>
    </row>
    <row r="8717" spans="1:9" x14ac:dyDescent="0.25">
      <c r="A8717" t="s">
        <v>55</v>
      </c>
      <c r="B8717" t="s">
        <v>59</v>
      </c>
      <c r="C8717" t="s">
        <v>81</v>
      </c>
      <c r="D8717" t="s">
        <v>12</v>
      </c>
      <c r="E8717" t="s">
        <v>7</v>
      </c>
      <c r="F8717" s="19">
        <v>4.1666666666666664E-2</v>
      </c>
      <c r="G8717" s="25">
        <v>1</v>
      </c>
      <c r="H8717" s="19" t="str">
        <f t="shared" si="154"/>
        <v>Godwin Bridge Toward Va Beach Non-Summer Sunday 1</v>
      </c>
      <c r="I8717" s="15">
        <f>+Godwin!S33</f>
        <v>58.10172070255183</v>
      </c>
    </row>
    <row r="8718" spans="1:9" x14ac:dyDescent="0.25">
      <c r="A8718" t="s">
        <v>55</v>
      </c>
      <c r="B8718" t="s">
        <v>59</v>
      </c>
      <c r="C8718" t="s">
        <v>81</v>
      </c>
      <c r="D8718" t="s">
        <v>12</v>
      </c>
      <c r="E8718" t="s">
        <v>7</v>
      </c>
      <c r="F8718" s="19">
        <v>8.3333333333333329E-2</v>
      </c>
      <c r="G8718" s="25">
        <v>2</v>
      </c>
      <c r="H8718" s="19" t="str">
        <f t="shared" si="154"/>
        <v>Godwin Bridge Toward Va Beach Non-Summer Sunday 2</v>
      </c>
      <c r="I8718" s="13">
        <f>+Godwin!S34</f>
        <v>58.093640438789976</v>
      </c>
    </row>
    <row r="8719" spans="1:9" x14ac:dyDescent="0.25">
      <c r="A8719" t="s">
        <v>55</v>
      </c>
      <c r="B8719" t="s">
        <v>59</v>
      </c>
      <c r="C8719" t="s">
        <v>81</v>
      </c>
      <c r="D8719" t="s">
        <v>12</v>
      </c>
      <c r="E8719" t="s">
        <v>7</v>
      </c>
      <c r="F8719" s="19">
        <v>0.125</v>
      </c>
      <c r="G8719" s="25">
        <v>3</v>
      </c>
      <c r="H8719" s="19" t="str">
        <f t="shared" si="154"/>
        <v>Godwin Bridge Toward Va Beach Non-Summer Sunday 3</v>
      </c>
      <c r="I8719" s="15">
        <f>+Godwin!S35</f>
        <v>46.759600792114803</v>
      </c>
    </row>
    <row r="8720" spans="1:9" x14ac:dyDescent="0.25">
      <c r="A8720" t="s">
        <v>55</v>
      </c>
      <c r="B8720" t="s">
        <v>59</v>
      </c>
      <c r="C8720" t="s">
        <v>81</v>
      </c>
      <c r="D8720" t="s">
        <v>12</v>
      </c>
      <c r="E8720" t="s">
        <v>7</v>
      </c>
      <c r="F8720" s="19">
        <v>0.16666666666666699</v>
      </c>
      <c r="G8720" s="25">
        <v>4</v>
      </c>
      <c r="H8720" s="19" t="str">
        <f t="shared" si="154"/>
        <v>Godwin Bridge Toward Va Beach Non-Summer Sunday 4</v>
      </c>
      <c r="I8720" s="13">
        <f>+Godwin!S36</f>
        <v>42.290280229486029</v>
      </c>
    </row>
    <row r="8721" spans="1:9" x14ac:dyDescent="0.25">
      <c r="A8721" t="s">
        <v>55</v>
      </c>
      <c r="B8721" t="s">
        <v>59</v>
      </c>
      <c r="C8721" t="s">
        <v>81</v>
      </c>
      <c r="D8721" t="s">
        <v>12</v>
      </c>
      <c r="E8721" t="s">
        <v>7</v>
      </c>
      <c r="F8721" s="19">
        <v>0.20833333333333301</v>
      </c>
      <c r="G8721" s="25">
        <v>5</v>
      </c>
      <c r="H8721" s="19" t="str">
        <f t="shared" si="154"/>
        <v>Godwin Bridge Toward Va Beach Non-Summer Sunday 5</v>
      </c>
      <c r="I8721" s="15">
        <f>+Godwin!S37</f>
        <v>68.591493993169919</v>
      </c>
    </row>
    <row r="8722" spans="1:9" x14ac:dyDescent="0.25">
      <c r="A8722" t="s">
        <v>55</v>
      </c>
      <c r="B8722" t="s">
        <v>59</v>
      </c>
      <c r="C8722" t="s">
        <v>81</v>
      </c>
      <c r="D8722" t="s">
        <v>12</v>
      </c>
      <c r="E8722" t="s">
        <v>7</v>
      </c>
      <c r="F8722" s="19">
        <v>0.25</v>
      </c>
      <c r="G8722" s="25">
        <v>6</v>
      </c>
      <c r="H8722" s="19" t="str">
        <f t="shared" si="154"/>
        <v>Godwin Bridge Toward Va Beach Non-Summer Sunday 6</v>
      </c>
      <c r="I8722" s="13">
        <f>+Godwin!S38</f>
        <v>97.761800639285525</v>
      </c>
    </row>
    <row r="8723" spans="1:9" x14ac:dyDescent="0.25">
      <c r="A8723" t="s">
        <v>55</v>
      </c>
      <c r="B8723" t="s">
        <v>59</v>
      </c>
      <c r="C8723" t="s">
        <v>81</v>
      </c>
      <c r="D8723" t="s">
        <v>12</v>
      </c>
      <c r="E8723" t="s">
        <v>7</v>
      </c>
      <c r="F8723" s="19">
        <v>0.29166666666666702</v>
      </c>
      <c r="G8723" s="25">
        <v>7</v>
      </c>
      <c r="H8723" s="19" t="str">
        <f t="shared" si="154"/>
        <v>Godwin Bridge Toward Va Beach Non-Summer Sunday 7</v>
      </c>
      <c r="I8723" s="15">
        <f>+Godwin!S39</f>
        <v>142.33386936695024</v>
      </c>
    </row>
    <row r="8724" spans="1:9" x14ac:dyDescent="0.25">
      <c r="A8724" t="s">
        <v>55</v>
      </c>
      <c r="B8724" t="s">
        <v>59</v>
      </c>
      <c r="C8724" t="s">
        <v>81</v>
      </c>
      <c r="D8724" t="s">
        <v>12</v>
      </c>
      <c r="E8724" t="s">
        <v>7</v>
      </c>
      <c r="F8724" s="19">
        <v>0.33333333333333298</v>
      </c>
      <c r="G8724" s="25">
        <v>8</v>
      </c>
      <c r="H8724" s="19" t="str">
        <f t="shared" si="154"/>
        <v>Godwin Bridge Toward Va Beach Non-Summer Sunday 8</v>
      </c>
      <c r="I8724" s="13">
        <f>+Godwin!S40</f>
        <v>212.73411713816145</v>
      </c>
    </row>
    <row r="8725" spans="1:9" x14ac:dyDescent="0.25">
      <c r="A8725" t="s">
        <v>55</v>
      </c>
      <c r="B8725" t="s">
        <v>59</v>
      </c>
      <c r="C8725" t="s">
        <v>81</v>
      </c>
      <c r="D8725" t="s">
        <v>12</v>
      </c>
      <c r="E8725" t="s">
        <v>7</v>
      </c>
      <c r="F8725" s="19">
        <v>0.375</v>
      </c>
      <c r="G8725" s="25">
        <v>9</v>
      </c>
      <c r="H8725" s="19" t="str">
        <f t="shared" ref="H8725:H8739" si="155">+CONCATENATE(A8725," ",C8725," ",D8725," ",E8725," ",G8725)</f>
        <v>Godwin Bridge Toward Va Beach Non-Summer Sunday 9</v>
      </c>
      <c r="I8725" s="15">
        <f>+Godwin!S41</f>
        <v>308.24454923581533</v>
      </c>
    </row>
    <row r="8726" spans="1:9" x14ac:dyDescent="0.25">
      <c r="A8726" t="s">
        <v>55</v>
      </c>
      <c r="B8726" t="s">
        <v>59</v>
      </c>
      <c r="C8726" t="s">
        <v>81</v>
      </c>
      <c r="D8726" t="s">
        <v>12</v>
      </c>
      <c r="E8726" t="s">
        <v>7</v>
      </c>
      <c r="F8726" s="19">
        <v>0.41666666666666702</v>
      </c>
      <c r="G8726" s="25">
        <v>10</v>
      </c>
      <c r="H8726" s="19" t="str">
        <f t="shared" si="155"/>
        <v>Godwin Bridge Toward Va Beach Non-Summer Sunday 10</v>
      </c>
      <c r="I8726" s="13">
        <f>+Godwin!S42</f>
        <v>355.24735551960407</v>
      </c>
    </row>
    <row r="8727" spans="1:9" x14ac:dyDescent="0.25">
      <c r="A8727" t="s">
        <v>55</v>
      </c>
      <c r="B8727" t="s">
        <v>59</v>
      </c>
      <c r="C8727" t="s">
        <v>81</v>
      </c>
      <c r="D8727" t="s">
        <v>12</v>
      </c>
      <c r="E8727" t="s">
        <v>7</v>
      </c>
      <c r="F8727" s="19">
        <v>0.45833333333333298</v>
      </c>
      <c r="G8727" s="25">
        <v>11</v>
      </c>
      <c r="H8727" s="19" t="str">
        <f t="shared" si="155"/>
        <v>Godwin Bridge Toward Va Beach Non-Summer Sunday 11</v>
      </c>
      <c r="I8727" s="15">
        <f>+Godwin!S43</f>
        <v>442.55273808403098</v>
      </c>
    </row>
    <row r="8728" spans="1:9" x14ac:dyDescent="0.25">
      <c r="A8728" t="s">
        <v>55</v>
      </c>
      <c r="B8728" t="s">
        <v>59</v>
      </c>
      <c r="C8728" t="s">
        <v>81</v>
      </c>
      <c r="D8728" t="s">
        <v>12</v>
      </c>
      <c r="E8728" t="s">
        <v>7</v>
      </c>
      <c r="F8728" s="19">
        <v>0.5</v>
      </c>
      <c r="G8728" s="25">
        <v>12</v>
      </c>
      <c r="H8728" s="19" t="str">
        <f t="shared" si="155"/>
        <v>Godwin Bridge Toward Va Beach Non-Summer Sunday 12</v>
      </c>
      <c r="I8728" s="13">
        <f>+Godwin!S44</f>
        <v>527.11126481759618</v>
      </c>
    </row>
    <row r="8729" spans="1:9" x14ac:dyDescent="0.25">
      <c r="A8729" t="s">
        <v>55</v>
      </c>
      <c r="B8729" t="s">
        <v>59</v>
      </c>
      <c r="C8729" t="s">
        <v>81</v>
      </c>
      <c r="D8729" t="s">
        <v>12</v>
      </c>
      <c r="E8729" t="s">
        <v>7</v>
      </c>
      <c r="F8729" s="19">
        <v>0.54166666666666696</v>
      </c>
      <c r="G8729" s="25">
        <v>13</v>
      </c>
      <c r="H8729" s="19" t="str">
        <f t="shared" si="155"/>
        <v>Godwin Bridge Toward Va Beach Non-Summer Sunday 13</v>
      </c>
      <c r="I8729" s="15">
        <f>+Godwin!S45</f>
        <v>570.75409701596459</v>
      </c>
    </row>
    <row r="8730" spans="1:9" x14ac:dyDescent="0.25">
      <c r="A8730" t="s">
        <v>55</v>
      </c>
      <c r="B8730" t="s">
        <v>59</v>
      </c>
      <c r="C8730" t="s">
        <v>81</v>
      </c>
      <c r="D8730" t="s">
        <v>12</v>
      </c>
      <c r="E8730" t="s">
        <v>7</v>
      </c>
      <c r="F8730" s="19">
        <v>0.58333333333333304</v>
      </c>
      <c r="G8730" s="25">
        <v>14</v>
      </c>
      <c r="H8730" s="19" t="str">
        <f t="shared" si="155"/>
        <v>Godwin Bridge Toward Va Beach Non-Summer Sunday 14</v>
      </c>
      <c r="I8730" s="13">
        <f>+Godwin!S46</f>
        <v>643.80076222363653</v>
      </c>
    </row>
    <row r="8731" spans="1:9" x14ac:dyDescent="0.25">
      <c r="A8731" t="s">
        <v>55</v>
      </c>
      <c r="B8731" t="s">
        <v>59</v>
      </c>
      <c r="C8731" t="s">
        <v>81</v>
      </c>
      <c r="D8731" t="s">
        <v>12</v>
      </c>
      <c r="E8731" t="s">
        <v>7</v>
      </c>
      <c r="F8731" s="19">
        <v>0.625</v>
      </c>
      <c r="G8731" s="25">
        <v>15</v>
      </c>
      <c r="H8731" s="19" t="str">
        <f t="shared" si="155"/>
        <v>Godwin Bridge Toward Va Beach Non-Summer Sunday 15</v>
      </c>
      <c r="I8731" s="15">
        <f>+Godwin!S47</f>
        <v>546.70256622855311</v>
      </c>
    </row>
    <row r="8732" spans="1:9" x14ac:dyDescent="0.25">
      <c r="A8732" t="s">
        <v>55</v>
      </c>
      <c r="B8732" t="s">
        <v>59</v>
      </c>
      <c r="C8732" t="s">
        <v>81</v>
      </c>
      <c r="D8732" t="s">
        <v>12</v>
      </c>
      <c r="E8732" t="s">
        <v>7</v>
      </c>
      <c r="F8732" s="19">
        <v>0.66666666666666696</v>
      </c>
      <c r="G8732" s="25">
        <v>16</v>
      </c>
      <c r="H8732" s="19" t="str">
        <f t="shared" si="155"/>
        <v>Godwin Bridge Toward Va Beach Non-Summer Sunday 16</v>
      </c>
      <c r="I8732" s="13">
        <f>+Godwin!S48</f>
        <v>540.56114391639267</v>
      </c>
    </row>
    <row r="8733" spans="1:9" x14ac:dyDescent="0.25">
      <c r="A8733" t="s">
        <v>55</v>
      </c>
      <c r="B8733" t="s">
        <v>59</v>
      </c>
      <c r="C8733" t="s">
        <v>81</v>
      </c>
      <c r="D8733" t="s">
        <v>12</v>
      </c>
      <c r="E8733" t="s">
        <v>7</v>
      </c>
      <c r="F8733" s="19">
        <v>0.70833333333333304</v>
      </c>
      <c r="G8733" s="25">
        <v>17</v>
      </c>
      <c r="H8733" s="19" t="str">
        <f t="shared" si="155"/>
        <v>Godwin Bridge Toward Va Beach Non-Summer Sunday 17</v>
      </c>
      <c r="I8733" s="15">
        <f>+Godwin!S49</f>
        <v>554.82696464987225</v>
      </c>
    </row>
    <row r="8734" spans="1:9" x14ac:dyDescent="0.25">
      <c r="A8734" t="s">
        <v>55</v>
      </c>
      <c r="B8734" t="s">
        <v>59</v>
      </c>
      <c r="C8734" t="s">
        <v>81</v>
      </c>
      <c r="D8734" t="s">
        <v>12</v>
      </c>
      <c r="E8734" t="s">
        <v>7</v>
      </c>
      <c r="F8734" s="19">
        <v>0.75</v>
      </c>
      <c r="G8734" s="25">
        <v>18</v>
      </c>
      <c r="H8734" s="19" t="str">
        <f t="shared" si="155"/>
        <v>Godwin Bridge Toward Va Beach Non-Summer Sunday 18</v>
      </c>
      <c r="I8734" s="13">
        <f>+Godwin!S50</f>
        <v>403.60791416123567</v>
      </c>
    </row>
    <row r="8735" spans="1:9" x14ac:dyDescent="0.25">
      <c r="A8735" t="s">
        <v>55</v>
      </c>
      <c r="B8735" t="s">
        <v>59</v>
      </c>
      <c r="C8735" t="s">
        <v>81</v>
      </c>
      <c r="D8735" t="s">
        <v>12</v>
      </c>
      <c r="E8735" t="s">
        <v>7</v>
      </c>
      <c r="F8735" s="19">
        <v>0.79166666666666696</v>
      </c>
      <c r="G8735" s="25">
        <v>19</v>
      </c>
      <c r="H8735" s="19" t="str">
        <f t="shared" si="155"/>
        <v>Godwin Bridge Toward Va Beach Non-Summer Sunday 19</v>
      </c>
      <c r="I8735" s="15">
        <f>+Godwin!S51</f>
        <v>428.09803838654864</v>
      </c>
    </row>
    <row r="8736" spans="1:9" x14ac:dyDescent="0.25">
      <c r="A8736" t="s">
        <v>55</v>
      </c>
      <c r="B8736" t="s">
        <v>59</v>
      </c>
      <c r="C8736" t="s">
        <v>81</v>
      </c>
      <c r="D8736" t="s">
        <v>12</v>
      </c>
      <c r="E8736" t="s">
        <v>7</v>
      </c>
      <c r="F8736" s="19">
        <v>0.83333333333333304</v>
      </c>
      <c r="G8736" s="25">
        <v>20</v>
      </c>
      <c r="H8736" s="19" t="str">
        <f t="shared" si="155"/>
        <v>Godwin Bridge Toward Va Beach Non-Summer Sunday 20</v>
      </c>
      <c r="I8736" s="13">
        <f>+Godwin!S52</f>
        <v>281.31737808713757</v>
      </c>
    </row>
    <row r="8737" spans="1:9" x14ac:dyDescent="0.25">
      <c r="A8737" t="s">
        <v>55</v>
      </c>
      <c r="B8737" t="s">
        <v>59</v>
      </c>
      <c r="C8737" t="s">
        <v>81</v>
      </c>
      <c r="D8737" t="s">
        <v>12</v>
      </c>
      <c r="E8737" t="s">
        <v>7</v>
      </c>
      <c r="F8737" s="19">
        <v>0.875</v>
      </c>
      <c r="G8737" s="25">
        <v>21</v>
      </c>
      <c r="H8737" s="19" t="str">
        <f t="shared" si="155"/>
        <v>Godwin Bridge Toward Va Beach Non-Summer Sunday 21</v>
      </c>
      <c r="I8737" s="15">
        <f>+Godwin!S53</f>
        <v>170.64160038139269</v>
      </c>
    </row>
    <row r="8738" spans="1:9" x14ac:dyDescent="0.25">
      <c r="A8738" t="s">
        <v>55</v>
      </c>
      <c r="B8738" t="s">
        <v>59</v>
      </c>
      <c r="C8738" t="s">
        <v>81</v>
      </c>
      <c r="D8738" t="s">
        <v>12</v>
      </c>
      <c r="E8738" t="s">
        <v>7</v>
      </c>
      <c r="F8738" s="19">
        <v>0.91666666666666696</v>
      </c>
      <c r="G8738" s="25">
        <v>22</v>
      </c>
      <c r="H8738" s="19" t="str">
        <f t="shared" si="155"/>
        <v>Godwin Bridge Toward Va Beach Non-Summer Sunday 22</v>
      </c>
      <c r="I8738" s="13">
        <f>+Godwin!S54</f>
        <v>160.13079660210462</v>
      </c>
    </row>
    <row r="8739" spans="1:9" ht="15.75" thickBot="1" x14ac:dyDescent="0.3">
      <c r="A8739" s="29" t="s">
        <v>55</v>
      </c>
      <c r="B8739" s="29" t="s">
        <v>59</v>
      </c>
      <c r="C8739" s="29" t="s">
        <v>81</v>
      </c>
      <c r="D8739" s="29" t="s">
        <v>12</v>
      </c>
      <c r="E8739" s="29" t="s">
        <v>7</v>
      </c>
      <c r="F8739" s="30">
        <v>0.95833333333333304</v>
      </c>
      <c r="G8739" s="31">
        <v>23</v>
      </c>
      <c r="H8739" s="30" t="str">
        <f t="shared" si="155"/>
        <v>Godwin Bridge Toward Va Beach Non-Summer Sunday 23</v>
      </c>
      <c r="I8739" s="17">
        <f>+Godwin!S55</f>
        <v>143.60012446260254</v>
      </c>
    </row>
    <row r="8740" spans="1:9" x14ac:dyDescent="0.25">
      <c r="A8740" t="s">
        <v>67</v>
      </c>
      <c r="B8740" t="s">
        <v>50</v>
      </c>
      <c r="C8740" t="s">
        <v>80</v>
      </c>
      <c r="D8740" t="s">
        <v>11</v>
      </c>
      <c r="E8740" t="s">
        <v>1</v>
      </c>
      <c r="F8740" s="19">
        <v>0</v>
      </c>
      <c r="G8740" s="25">
        <v>0</v>
      </c>
      <c r="H8740" s="19" t="str">
        <f>+CONCATENATE(A8740," ",C8740," ",D8740," ",E8740," ",G8740)</f>
        <v>High Rise Bridge Away from Va Beach Summer Monday 0</v>
      </c>
      <c r="I8740" s="11">
        <f>+HighRise!C7</f>
        <v>482.2</v>
      </c>
    </row>
    <row r="8741" spans="1:9" x14ac:dyDescent="0.25">
      <c r="A8741" t="s">
        <v>67</v>
      </c>
      <c r="B8741" t="s">
        <v>50</v>
      </c>
      <c r="C8741" t="s">
        <v>80</v>
      </c>
      <c r="D8741" t="s">
        <v>11</v>
      </c>
      <c r="E8741" t="s">
        <v>1</v>
      </c>
      <c r="F8741" s="19">
        <v>4.1666666666666664E-2</v>
      </c>
      <c r="G8741" s="25">
        <v>1</v>
      </c>
      <c r="H8741" s="19" t="str">
        <f t="shared" ref="H8741:H8804" si="156">+CONCATENATE(A8741," ",C8741," ",D8741," ",E8741," ",G8741)</f>
        <v>High Rise Bridge Away from Va Beach Summer Monday 1</v>
      </c>
      <c r="I8741" s="14">
        <f>+HighRise!C8</f>
        <v>302.89999999999998</v>
      </c>
    </row>
    <row r="8742" spans="1:9" x14ac:dyDescent="0.25">
      <c r="A8742" t="s">
        <v>67</v>
      </c>
      <c r="B8742" t="s">
        <v>50</v>
      </c>
      <c r="C8742" t="s">
        <v>80</v>
      </c>
      <c r="D8742" t="s">
        <v>11</v>
      </c>
      <c r="E8742" t="s">
        <v>1</v>
      </c>
      <c r="F8742" s="19">
        <v>8.3333333333333329E-2</v>
      </c>
      <c r="G8742" s="25">
        <v>2</v>
      </c>
      <c r="H8742" s="19" t="str">
        <f t="shared" si="156"/>
        <v>High Rise Bridge Away from Va Beach Summer Monday 2</v>
      </c>
      <c r="I8742" s="11">
        <f>+HighRise!C9</f>
        <v>236.8</v>
      </c>
    </row>
    <row r="8743" spans="1:9" x14ac:dyDescent="0.25">
      <c r="A8743" t="s">
        <v>67</v>
      </c>
      <c r="B8743" t="s">
        <v>50</v>
      </c>
      <c r="C8743" t="s">
        <v>80</v>
      </c>
      <c r="D8743" t="s">
        <v>11</v>
      </c>
      <c r="E8743" t="s">
        <v>1</v>
      </c>
      <c r="F8743" s="19">
        <v>0.125</v>
      </c>
      <c r="G8743" s="25">
        <v>3</v>
      </c>
      <c r="H8743" s="19" t="str">
        <f t="shared" si="156"/>
        <v>High Rise Bridge Away from Va Beach Summer Monday 3</v>
      </c>
      <c r="I8743" s="14">
        <f>+HighRise!C10</f>
        <v>304.2</v>
      </c>
    </row>
    <row r="8744" spans="1:9" x14ac:dyDescent="0.25">
      <c r="A8744" t="s">
        <v>67</v>
      </c>
      <c r="B8744" t="s">
        <v>50</v>
      </c>
      <c r="C8744" t="s">
        <v>80</v>
      </c>
      <c r="D8744" t="s">
        <v>11</v>
      </c>
      <c r="E8744" t="s">
        <v>1</v>
      </c>
      <c r="F8744" s="19">
        <v>0.16666666666666699</v>
      </c>
      <c r="G8744" s="25">
        <v>4</v>
      </c>
      <c r="H8744" s="19" t="str">
        <f t="shared" si="156"/>
        <v>High Rise Bridge Away from Va Beach Summer Monday 4</v>
      </c>
      <c r="I8744" s="11">
        <f>+HighRise!C11</f>
        <v>595.5</v>
      </c>
    </row>
    <row r="8745" spans="1:9" x14ac:dyDescent="0.25">
      <c r="A8745" t="s">
        <v>67</v>
      </c>
      <c r="B8745" t="s">
        <v>50</v>
      </c>
      <c r="C8745" t="s">
        <v>80</v>
      </c>
      <c r="D8745" t="s">
        <v>11</v>
      </c>
      <c r="E8745" t="s">
        <v>1</v>
      </c>
      <c r="F8745" s="19">
        <v>0.20833333333333301</v>
      </c>
      <c r="G8745" s="25">
        <v>5</v>
      </c>
      <c r="H8745" s="19" t="str">
        <f t="shared" si="156"/>
        <v>High Rise Bridge Away from Va Beach Summer Monday 5</v>
      </c>
      <c r="I8745" s="14">
        <f>+HighRise!C12</f>
        <v>1512.2</v>
      </c>
    </row>
    <row r="8746" spans="1:9" x14ac:dyDescent="0.25">
      <c r="A8746" t="s">
        <v>67</v>
      </c>
      <c r="B8746" t="s">
        <v>50</v>
      </c>
      <c r="C8746" t="s">
        <v>80</v>
      </c>
      <c r="D8746" t="s">
        <v>11</v>
      </c>
      <c r="E8746" t="s">
        <v>1</v>
      </c>
      <c r="F8746" s="19">
        <v>0.25</v>
      </c>
      <c r="G8746" s="25">
        <v>6</v>
      </c>
      <c r="H8746" s="19" t="str">
        <f t="shared" si="156"/>
        <v>High Rise Bridge Away from Va Beach Summer Monday 6</v>
      </c>
      <c r="I8746" s="11">
        <f>+HighRise!C13</f>
        <v>2946.5</v>
      </c>
    </row>
    <row r="8747" spans="1:9" x14ac:dyDescent="0.25">
      <c r="A8747" t="s">
        <v>67</v>
      </c>
      <c r="B8747" t="s">
        <v>50</v>
      </c>
      <c r="C8747" t="s">
        <v>80</v>
      </c>
      <c r="D8747" t="s">
        <v>11</v>
      </c>
      <c r="E8747" t="s">
        <v>1</v>
      </c>
      <c r="F8747" s="19">
        <v>0.29166666666666702</v>
      </c>
      <c r="G8747" s="25">
        <v>7</v>
      </c>
      <c r="H8747" s="19" t="str">
        <f t="shared" si="156"/>
        <v>High Rise Bridge Away from Va Beach Summer Monday 7</v>
      </c>
      <c r="I8747" s="14">
        <f>+HighRise!C14</f>
        <v>3118.6</v>
      </c>
    </row>
    <row r="8748" spans="1:9" x14ac:dyDescent="0.25">
      <c r="A8748" t="s">
        <v>67</v>
      </c>
      <c r="B8748" t="s">
        <v>50</v>
      </c>
      <c r="C8748" t="s">
        <v>80</v>
      </c>
      <c r="D8748" t="s">
        <v>11</v>
      </c>
      <c r="E8748" t="s">
        <v>1</v>
      </c>
      <c r="F8748" s="19">
        <v>0.33333333333333298</v>
      </c>
      <c r="G8748" s="25">
        <v>8</v>
      </c>
      <c r="H8748" s="19" t="str">
        <f t="shared" si="156"/>
        <v>High Rise Bridge Away from Va Beach Summer Monday 8</v>
      </c>
      <c r="I8748" s="11">
        <f>+HighRise!C15</f>
        <v>2636.6</v>
      </c>
    </row>
    <row r="8749" spans="1:9" x14ac:dyDescent="0.25">
      <c r="A8749" t="s">
        <v>67</v>
      </c>
      <c r="B8749" t="s">
        <v>50</v>
      </c>
      <c r="C8749" t="s">
        <v>80</v>
      </c>
      <c r="D8749" t="s">
        <v>11</v>
      </c>
      <c r="E8749" t="s">
        <v>1</v>
      </c>
      <c r="F8749" s="19">
        <v>0.375</v>
      </c>
      <c r="G8749" s="25">
        <v>9</v>
      </c>
      <c r="H8749" s="19" t="str">
        <f t="shared" si="156"/>
        <v>High Rise Bridge Away from Va Beach Summer Monday 9</v>
      </c>
      <c r="I8749" s="14">
        <f>+HighRise!C16</f>
        <v>2261.5</v>
      </c>
    </row>
    <row r="8750" spans="1:9" x14ac:dyDescent="0.25">
      <c r="A8750" t="s">
        <v>67</v>
      </c>
      <c r="B8750" t="s">
        <v>50</v>
      </c>
      <c r="C8750" t="s">
        <v>80</v>
      </c>
      <c r="D8750" t="s">
        <v>11</v>
      </c>
      <c r="E8750" t="s">
        <v>1</v>
      </c>
      <c r="F8750" s="19">
        <v>0.41666666666666702</v>
      </c>
      <c r="G8750" s="25">
        <v>10</v>
      </c>
      <c r="H8750" s="19" t="str">
        <f t="shared" si="156"/>
        <v>High Rise Bridge Away from Va Beach Summer Monday 10</v>
      </c>
      <c r="I8750" s="11">
        <f>+HighRise!C17</f>
        <v>2281.1999999999998</v>
      </c>
    </row>
    <row r="8751" spans="1:9" x14ac:dyDescent="0.25">
      <c r="A8751" t="s">
        <v>67</v>
      </c>
      <c r="B8751" t="s">
        <v>50</v>
      </c>
      <c r="C8751" t="s">
        <v>80</v>
      </c>
      <c r="D8751" t="s">
        <v>11</v>
      </c>
      <c r="E8751" t="s">
        <v>1</v>
      </c>
      <c r="F8751" s="19">
        <v>0.45833333333333298</v>
      </c>
      <c r="G8751" s="25">
        <v>11</v>
      </c>
      <c r="H8751" s="19" t="str">
        <f t="shared" si="156"/>
        <v>High Rise Bridge Away from Va Beach Summer Monday 11</v>
      </c>
      <c r="I8751" s="14">
        <f>+HighRise!C18</f>
        <v>2420.6999999999998</v>
      </c>
    </row>
    <row r="8752" spans="1:9" x14ac:dyDescent="0.25">
      <c r="A8752" t="s">
        <v>67</v>
      </c>
      <c r="B8752" t="s">
        <v>50</v>
      </c>
      <c r="C8752" t="s">
        <v>80</v>
      </c>
      <c r="D8752" t="s">
        <v>11</v>
      </c>
      <c r="E8752" t="s">
        <v>1</v>
      </c>
      <c r="F8752" s="19">
        <v>0.5</v>
      </c>
      <c r="G8752" s="25">
        <v>12</v>
      </c>
      <c r="H8752" s="19" t="str">
        <f t="shared" si="156"/>
        <v>High Rise Bridge Away from Va Beach Summer Monday 12</v>
      </c>
      <c r="I8752" s="11">
        <f>+HighRise!C19</f>
        <v>2601.6999999999998</v>
      </c>
    </row>
    <row r="8753" spans="1:9" x14ac:dyDescent="0.25">
      <c r="A8753" t="s">
        <v>67</v>
      </c>
      <c r="B8753" t="s">
        <v>50</v>
      </c>
      <c r="C8753" t="s">
        <v>80</v>
      </c>
      <c r="D8753" t="s">
        <v>11</v>
      </c>
      <c r="E8753" t="s">
        <v>1</v>
      </c>
      <c r="F8753" s="19">
        <v>0.54166666666666696</v>
      </c>
      <c r="G8753" s="25">
        <v>13</v>
      </c>
      <c r="H8753" s="19" t="str">
        <f t="shared" si="156"/>
        <v>High Rise Bridge Away from Va Beach Summer Monday 13</v>
      </c>
      <c r="I8753" s="14">
        <f>+HighRise!C20</f>
        <v>2731.2</v>
      </c>
    </row>
    <row r="8754" spans="1:9" x14ac:dyDescent="0.25">
      <c r="A8754" t="s">
        <v>67</v>
      </c>
      <c r="B8754" t="s">
        <v>50</v>
      </c>
      <c r="C8754" t="s">
        <v>80</v>
      </c>
      <c r="D8754" t="s">
        <v>11</v>
      </c>
      <c r="E8754" t="s">
        <v>1</v>
      </c>
      <c r="F8754" s="19">
        <v>0.58333333333333304</v>
      </c>
      <c r="G8754" s="25">
        <v>14</v>
      </c>
      <c r="H8754" s="19" t="str">
        <f t="shared" si="156"/>
        <v>High Rise Bridge Away from Va Beach Summer Monday 14</v>
      </c>
      <c r="I8754" s="11">
        <f>+HighRise!C21</f>
        <v>2957.4</v>
      </c>
    </row>
    <row r="8755" spans="1:9" x14ac:dyDescent="0.25">
      <c r="A8755" t="s">
        <v>67</v>
      </c>
      <c r="B8755" t="s">
        <v>50</v>
      </c>
      <c r="C8755" t="s">
        <v>80</v>
      </c>
      <c r="D8755" t="s">
        <v>11</v>
      </c>
      <c r="E8755" t="s">
        <v>1</v>
      </c>
      <c r="F8755" s="19">
        <v>0.625</v>
      </c>
      <c r="G8755" s="25">
        <v>15</v>
      </c>
      <c r="H8755" s="19" t="str">
        <f t="shared" si="156"/>
        <v>High Rise Bridge Away from Va Beach Summer Monday 15</v>
      </c>
      <c r="I8755" s="14">
        <f>+HighRise!C22</f>
        <v>3386.9</v>
      </c>
    </row>
    <row r="8756" spans="1:9" x14ac:dyDescent="0.25">
      <c r="A8756" t="s">
        <v>67</v>
      </c>
      <c r="B8756" t="s">
        <v>50</v>
      </c>
      <c r="C8756" t="s">
        <v>80</v>
      </c>
      <c r="D8756" t="s">
        <v>11</v>
      </c>
      <c r="E8756" t="s">
        <v>1</v>
      </c>
      <c r="F8756" s="19">
        <v>0.66666666666666696</v>
      </c>
      <c r="G8756" s="25">
        <v>16</v>
      </c>
      <c r="H8756" s="19" t="str">
        <f t="shared" si="156"/>
        <v>High Rise Bridge Away from Va Beach Summer Monday 16</v>
      </c>
      <c r="I8756" s="11">
        <f>+HighRise!C23</f>
        <v>3423.1</v>
      </c>
    </row>
    <row r="8757" spans="1:9" x14ac:dyDescent="0.25">
      <c r="A8757" t="s">
        <v>67</v>
      </c>
      <c r="B8757" t="s">
        <v>50</v>
      </c>
      <c r="C8757" t="s">
        <v>80</v>
      </c>
      <c r="D8757" t="s">
        <v>11</v>
      </c>
      <c r="E8757" t="s">
        <v>1</v>
      </c>
      <c r="F8757" s="19">
        <v>0.70833333333333304</v>
      </c>
      <c r="G8757" s="25">
        <v>17</v>
      </c>
      <c r="H8757" s="19" t="str">
        <f t="shared" si="156"/>
        <v>High Rise Bridge Away from Va Beach Summer Monday 17</v>
      </c>
      <c r="I8757" s="14">
        <f>+HighRise!C24</f>
        <v>3506.9</v>
      </c>
    </row>
    <row r="8758" spans="1:9" x14ac:dyDescent="0.25">
      <c r="A8758" t="s">
        <v>67</v>
      </c>
      <c r="B8758" t="s">
        <v>50</v>
      </c>
      <c r="C8758" t="s">
        <v>80</v>
      </c>
      <c r="D8758" t="s">
        <v>11</v>
      </c>
      <c r="E8758" t="s">
        <v>1</v>
      </c>
      <c r="F8758" s="19">
        <v>0.75</v>
      </c>
      <c r="G8758" s="25">
        <v>18</v>
      </c>
      <c r="H8758" s="19" t="str">
        <f t="shared" si="156"/>
        <v>High Rise Bridge Away from Va Beach Summer Monday 18</v>
      </c>
      <c r="I8758" s="11">
        <f>+HighRise!C25</f>
        <v>2763.7</v>
      </c>
    </row>
    <row r="8759" spans="1:9" x14ac:dyDescent="0.25">
      <c r="A8759" t="s">
        <v>67</v>
      </c>
      <c r="B8759" t="s">
        <v>50</v>
      </c>
      <c r="C8759" t="s">
        <v>80</v>
      </c>
      <c r="D8759" t="s">
        <v>11</v>
      </c>
      <c r="E8759" t="s">
        <v>1</v>
      </c>
      <c r="F8759" s="19">
        <v>0.79166666666666696</v>
      </c>
      <c r="G8759" s="25">
        <v>19</v>
      </c>
      <c r="H8759" s="19" t="str">
        <f t="shared" si="156"/>
        <v>High Rise Bridge Away from Va Beach Summer Monday 19</v>
      </c>
      <c r="I8759" s="14">
        <f>+HighRise!C26</f>
        <v>1999.7</v>
      </c>
    </row>
    <row r="8760" spans="1:9" x14ac:dyDescent="0.25">
      <c r="A8760" t="s">
        <v>67</v>
      </c>
      <c r="B8760" t="s">
        <v>50</v>
      </c>
      <c r="C8760" t="s">
        <v>80</v>
      </c>
      <c r="D8760" t="s">
        <v>11</v>
      </c>
      <c r="E8760" t="s">
        <v>1</v>
      </c>
      <c r="F8760" s="19">
        <v>0.83333333333333304</v>
      </c>
      <c r="G8760" s="25">
        <v>20</v>
      </c>
      <c r="H8760" s="19" t="str">
        <f t="shared" si="156"/>
        <v>High Rise Bridge Away from Va Beach Summer Monday 20</v>
      </c>
      <c r="I8760" s="11">
        <f>+HighRise!C27</f>
        <v>1698.9</v>
      </c>
    </row>
    <row r="8761" spans="1:9" x14ac:dyDescent="0.25">
      <c r="A8761" t="s">
        <v>67</v>
      </c>
      <c r="B8761" t="s">
        <v>50</v>
      </c>
      <c r="C8761" t="s">
        <v>80</v>
      </c>
      <c r="D8761" t="s">
        <v>11</v>
      </c>
      <c r="E8761" t="s">
        <v>1</v>
      </c>
      <c r="F8761" s="19">
        <v>0.875</v>
      </c>
      <c r="G8761" s="25">
        <v>21</v>
      </c>
      <c r="H8761" s="19" t="str">
        <f t="shared" si="156"/>
        <v>High Rise Bridge Away from Va Beach Summer Monday 21</v>
      </c>
      <c r="I8761" s="14">
        <f>+HighRise!C28</f>
        <v>1528.1</v>
      </c>
    </row>
    <row r="8762" spans="1:9" x14ac:dyDescent="0.25">
      <c r="A8762" t="s">
        <v>67</v>
      </c>
      <c r="B8762" t="s">
        <v>50</v>
      </c>
      <c r="C8762" t="s">
        <v>80</v>
      </c>
      <c r="D8762" t="s">
        <v>11</v>
      </c>
      <c r="E8762" t="s">
        <v>1</v>
      </c>
      <c r="F8762" s="19">
        <v>0.91666666666666696</v>
      </c>
      <c r="G8762" s="25">
        <v>22</v>
      </c>
      <c r="H8762" s="19" t="str">
        <f t="shared" si="156"/>
        <v>High Rise Bridge Away from Va Beach Summer Monday 22</v>
      </c>
      <c r="I8762" s="11">
        <f>+HighRise!C29</f>
        <v>1093.9000000000001</v>
      </c>
    </row>
    <row r="8763" spans="1:9" ht="15.75" thickBot="1" x14ac:dyDescent="0.3">
      <c r="A8763" t="s">
        <v>67</v>
      </c>
      <c r="B8763" t="s">
        <v>50</v>
      </c>
      <c r="C8763" t="s">
        <v>80</v>
      </c>
      <c r="D8763" t="s">
        <v>11</v>
      </c>
      <c r="E8763" t="s">
        <v>1</v>
      </c>
      <c r="F8763" s="19">
        <v>0.95833333333333304</v>
      </c>
      <c r="G8763" s="25">
        <v>23</v>
      </c>
      <c r="H8763" s="19" t="str">
        <f t="shared" si="156"/>
        <v>High Rise Bridge Away from Va Beach Summer Monday 23</v>
      </c>
      <c r="I8763" s="16">
        <f>+HighRise!C30</f>
        <v>754.4</v>
      </c>
    </row>
    <row r="8764" spans="1:9" x14ac:dyDescent="0.25">
      <c r="A8764" t="s">
        <v>67</v>
      </c>
      <c r="B8764" t="s">
        <v>50</v>
      </c>
      <c r="C8764" t="s">
        <v>80</v>
      </c>
      <c r="D8764" t="s">
        <v>11</v>
      </c>
      <c r="E8764" t="s">
        <v>2</v>
      </c>
      <c r="F8764" s="19">
        <v>0</v>
      </c>
      <c r="G8764" s="25">
        <v>0</v>
      </c>
      <c r="H8764" s="19" t="str">
        <f t="shared" si="156"/>
        <v>High Rise Bridge Away from Va Beach Summer Tuesday 0</v>
      </c>
      <c r="I8764" s="12">
        <f>+HighRise!D7</f>
        <v>485.8</v>
      </c>
    </row>
    <row r="8765" spans="1:9" x14ac:dyDescent="0.25">
      <c r="A8765" t="s">
        <v>67</v>
      </c>
      <c r="B8765" t="s">
        <v>50</v>
      </c>
      <c r="C8765" t="s">
        <v>80</v>
      </c>
      <c r="D8765" t="s">
        <v>11</v>
      </c>
      <c r="E8765" t="s">
        <v>2</v>
      </c>
      <c r="F8765" s="19">
        <v>4.1666666666666664E-2</v>
      </c>
      <c r="G8765" s="25">
        <v>1</v>
      </c>
      <c r="H8765" s="19" t="str">
        <f t="shared" si="156"/>
        <v>High Rise Bridge Away from Va Beach Summer Tuesday 1</v>
      </c>
      <c r="I8765" s="14">
        <f>+HighRise!D8</f>
        <v>322.3</v>
      </c>
    </row>
    <row r="8766" spans="1:9" x14ac:dyDescent="0.25">
      <c r="A8766" t="s">
        <v>67</v>
      </c>
      <c r="B8766" t="s">
        <v>50</v>
      </c>
      <c r="C8766" t="s">
        <v>80</v>
      </c>
      <c r="D8766" t="s">
        <v>11</v>
      </c>
      <c r="E8766" t="s">
        <v>2</v>
      </c>
      <c r="F8766" s="19">
        <v>8.3333333333333329E-2</v>
      </c>
      <c r="G8766" s="25">
        <v>2</v>
      </c>
      <c r="H8766" s="19" t="str">
        <f t="shared" si="156"/>
        <v>High Rise Bridge Away from Va Beach Summer Tuesday 2</v>
      </c>
      <c r="I8766" s="12">
        <f>+HighRise!D9</f>
        <v>262.89999999999998</v>
      </c>
    </row>
    <row r="8767" spans="1:9" x14ac:dyDescent="0.25">
      <c r="A8767" t="s">
        <v>67</v>
      </c>
      <c r="B8767" t="s">
        <v>50</v>
      </c>
      <c r="C8767" t="s">
        <v>80</v>
      </c>
      <c r="D8767" t="s">
        <v>11</v>
      </c>
      <c r="E8767" t="s">
        <v>2</v>
      </c>
      <c r="F8767" s="19">
        <v>0.125</v>
      </c>
      <c r="G8767" s="25">
        <v>3</v>
      </c>
      <c r="H8767" s="19" t="str">
        <f t="shared" si="156"/>
        <v>High Rise Bridge Away from Va Beach Summer Tuesday 3</v>
      </c>
      <c r="I8767" s="14">
        <f>+HighRise!D10</f>
        <v>317.89999999999998</v>
      </c>
    </row>
    <row r="8768" spans="1:9" x14ac:dyDescent="0.25">
      <c r="A8768" t="s">
        <v>67</v>
      </c>
      <c r="B8768" t="s">
        <v>50</v>
      </c>
      <c r="C8768" t="s">
        <v>80</v>
      </c>
      <c r="D8768" t="s">
        <v>11</v>
      </c>
      <c r="E8768" t="s">
        <v>2</v>
      </c>
      <c r="F8768" s="19">
        <v>0.16666666666666699</v>
      </c>
      <c r="G8768" s="25">
        <v>4</v>
      </c>
      <c r="H8768" s="19" t="str">
        <f t="shared" si="156"/>
        <v>High Rise Bridge Away from Va Beach Summer Tuesday 4</v>
      </c>
      <c r="I8768" s="12">
        <f>+HighRise!D11</f>
        <v>639.20000000000005</v>
      </c>
    </row>
    <row r="8769" spans="1:9" x14ac:dyDescent="0.25">
      <c r="A8769" t="s">
        <v>67</v>
      </c>
      <c r="B8769" t="s">
        <v>50</v>
      </c>
      <c r="C8769" t="s">
        <v>80</v>
      </c>
      <c r="D8769" t="s">
        <v>11</v>
      </c>
      <c r="E8769" t="s">
        <v>2</v>
      </c>
      <c r="F8769" s="19">
        <v>0.20833333333333301</v>
      </c>
      <c r="G8769" s="25">
        <v>5</v>
      </c>
      <c r="H8769" s="19" t="str">
        <f t="shared" si="156"/>
        <v>High Rise Bridge Away from Va Beach Summer Tuesday 5</v>
      </c>
      <c r="I8769" s="14">
        <f>+HighRise!D12</f>
        <v>1671.8</v>
      </c>
    </row>
    <row r="8770" spans="1:9" x14ac:dyDescent="0.25">
      <c r="A8770" t="s">
        <v>67</v>
      </c>
      <c r="B8770" t="s">
        <v>50</v>
      </c>
      <c r="C8770" t="s">
        <v>80</v>
      </c>
      <c r="D8770" t="s">
        <v>11</v>
      </c>
      <c r="E8770" t="s">
        <v>2</v>
      </c>
      <c r="F8770" s="19">
        <v>0.25</v>
      </c>
      <c r="G8770" s="25">
        <v>6</v>
      </c>
      <c r="H8770" s="19" t="str">
        <f t="shared" si="156"/>
        <v>High Rise Bridge Away from Va Beach Summer Tuesday 6</v>
      </c>
      <c r="I8770" s="12">
        <f>+HighRise!D13</f>
        <v>3112.9</v>
      </c>
    </row>
    <row r="8771" spans="1:9" x14ac:dyDescent="0.25">
      <c r="A8771" t="s">
        <v>67</v>
      </c>
      <c r="B8771" t="s">
        <v>50</v>
      </c>
      <c r="C8771" t="s">
        <v>80</v>
      </c>
      <c r="D8771" t="s">
        <v>11</v>
      </c>
      <c r="E8771" t="s">
        <v>2</v>
      </c>
      <c r="F8771" s="19">
        <v>0.29166666666666702</v>
      </c>
      <c r="G8771" s="25">
        <v>7</v>
      </c>
      <c r="H8771" s="19" t="str">
        <f t="shared" si="156"/>
        <v>High Rise Bridge Away from Va Beach Summer Tuesday 7</v>
      </c>
      <c r="I8771" s="14">
        <f>+HighRise!D14</f>
        <v>3462</v>
      </c>
    </row>
    <row r="8772" spans="1:9" x14ac:dyDescent="0.25">
      <c r="A8772" t="s">
        <v>67</v>
      </c>
      <c r="B8772" t="s">
        <v>50</v>
      </c>
      <c r="C8772" t="s">
        <v>80</v>
      </c>
      <c r="D8772" t="s">
        <v>11</v>
      </c>
      <c r="E8772" t="s">
        <v>2</v>
      </c>
      <c r="F8772" s="19">
        <v>0.33333333333333298</v>
      </c>
      <c r="G8772" s="25">
        <v>8</v>
      </c>
      <c r="H8772" s="19" t="str">
        <f t="shared" si="156"/>
        <v>High Rise Bridge Away from Va Beach Summer Tuesday 8</v>
      </c>
      <c r="I8772" s="12">
        <f>+HighRise!D15</f>
        <v>2822.5</v>
      </c>
    </row>
    <row r="8773" spans="1:9" x14ac:dyDescent="0.25">
      <c r="A8773" t="s">
        <v>67</v>
      </c>
      <c r="B8773" t="s">
        <v>50</v>
      </c>
      <c r="C8773" t="s">
        <v>80</v>
      </c>
      <c r="D8773" t="s">
        <v>11</v>
      </c>
      <c r="E8773" t="s">
        <v>2</v>
      </c>
      <c r="F8773" s="19">
        <v>0.375</v>
      </c>
      <c r="G8773" s="25">
        <v>9</v>
      </c>
      <c r="H8773" s="19" t="str">
        <f t="shared" si="156"/>
        <v>High Rise Bridge Away from Va Beach Summer Tuesday 9</v>
      </c>
      <c r="I8773" s="14">
        <f>+HighRise!D16</f>
        <v>2413.6999999999998</v>
      </c>
    </row>
    <row r="8774" spans="1:9" x14ac:dyDescent="0.25">
      <c r="A8774" t="s">
        <v>67</v>
      </c>
      <c r="B8774" t="s">
        <v>50</v>
      </c>
      <c r="C8774" t="s">
        <v>80</v>
      </c>
      <c r="D8774" t="s">
        <v>11</v>
      </c>
      <c r="E8774" t="s">
        <v>2</v>
      </c>
      <c r="F8774" s="19">
        <v>0.41666666666666702</v>
      </c>
      <c r="G8774" s="25">
        <v>10</v>
      </c>
      <c r="H8774" s="19" t="str">
        <f t="shared" si="156"/>
        <v>High Rise Bridge Away from Va Beach Summer Tuesday 10</v>
      </c>
      <c r="I8774" s="12">
        <f>+HighRise!D17</f>
        <v>2233.6</v>
      </c>
    </row>
    <row r="8775" spans="1:9" x14ac:dyDescent="0.25">
      <c r="A8775" t="s">
        <v>67</v>
      </c>
      <c r="B8775" t="s">
        <v>50</v>
      </c>
      <c r="C8775" t="s">
        <v>80</v>
      </c>
      <c r="D8775" t="s">
        <v>11</v>
      </c>
      <c r="E8775" t="s">
        <v>2</v>
      </c>
      <c r="F8775" s="19">
        <v>0.45833333333333298</v>
      </c>
      <c r="G8775" s="25">
        <v>11</v>
      </c>
      <c r="H8775" s="19" t="str">
        <f t="shared" si="156"/>
        <v>High Rise Bridge Away from Va Beach Summer Tuesday 11</v>
      </c>
      <c r="I8775" s="14">
        <f>+HighRise!D18</f>
        <v>2475.3000000000002</v>
      </c>
    </row>
    <row r="8776" spans="1:9" x14ac:dyDescent="0.25">
      <c r="A8776" t="s">
        <v>67</v>
      </c>
      <c r="B8776" t="s">
        <v>50</v>
      </c>
      <c r="C8776" t="s">
        <v>80</v>
      </c>
      <c r="D8776" t="s">
        <v>11</v>
      </c>
      <c r="E8776" t="s">
        <v>2</v>
      </c>
      <c r="F8776" s="19">
        <v>0.5</v>
      </c>
      <c r="G8776" s="25">
        <v>12</v>
      </c>
      <c r="H8776" s="19" t="str">
        <f t="shared" si="156"/>
        <v>High Rise Bridge Away from Va Beach Summer Tuesday 12</v>
      </c>
      <c r="I8776" s="12">
        <f>+HighRise!D19</f>
        <v>2706.8</v>
      </c>
    </row>
    <row r="8777" spans="1:9" x14ac:dyDescent="0.25">
      <c r="A8777" t="s">
        <v>67</v>
      </c>
      <c r="B8777" t="s">
        <v>50</v>
      </c>
      <c r="C8777" t="s">
        <v>80</v>
      </c>
      <c r="D8777" t="s">
        <v>11</v>
      </c>
      <c r="E8777" t="s">
        <v>2</v>
      </c>
      <c r="F8777" s="19">
        <v>0.54166666666666696</v>
      </c>
      <c r="G8777" s="25">
        <v>13</v>
      </c>
      <c r="H8777" s="19" t="str">
        <f t="shared" si="156"/>
        <v>High Rise Bridge Away from Va Beach Summer Tuesday 13</v>
      </c>
      <c r="I8777" s="14">
        <f>+HighRise!D20</f>
        <v>2781.7</v>
      </c>
    </row>
    <row r="8778" spans="1:9" x14ac:dyDescent="0.25">
      <c r="A8778" t="s">
        <v>67</v>
      </c>
      <c r="B8778" t="s">
        <v>50</v>
      </c>
      <c r="C8778" t="s">
        <v>80</v>
      </c>
      <c r="D8778" t="s">
        <v>11</v>
      </c>
      <c r="E8778" t="s">
        <v>2</v>
      </c>
      <c r="F8778" s="19">
        <v>0.58333333333333304</v>
      </c>
      <c r="G8778" s="25">
        <v>14</v>
      </c>
      <c r="H8778" s="19" t="str">
        <f t="shared" si="156"/>
        <v>High Rise Bridge Away from Va Beach Summer Tuesday 14</v>
      </c>
      <c r="I8778" s="12">
        <f>+HighRise!D21</f>
        <v>3133.3</v>
      </c>
    </row>
    <row r="8779" spans="1:9" x14ac:dyDescent="0.25">
      <c r="A8779" t="s">
        <v>67</v>
      </c>
      <c r="B8779" t="s">
        <v>50</v>
      </c>
      <c r="C8779" t="s">
        <v>80</v>
      </c>
      <c r="D8779" t="s">
        <v>11</v>
      </c>
      <c r="E8779" t="s">
        <v>2</v>
      </c>
      <c r="F8779" s="19">
        <v>0.625</v>
      </c>
      <c r="G8779" s="25">
        <v>15</v>
      </c>
      <c r="H8779" s="19" t="str">
        <f t="shared" si="156"/>
        <v>High Rise Bridge Away from Va Beach Summer Tuesday 15</v>
      </c>
      <c r="I8779" s="14">
        <f>+HighRise!D22</f>
        <v>3324.5</v>
      </c>
    </row>
    <row r="8780" spans="1:9" x14ac:dyDescent="0.25">
      <c r="A8780" t="s">
        <v>67</v>
      </c>
      <c r="B8780" t="s">
        <v>50</v>
      </c>
      <c r="C8780" t="s">
        <v>80</v>
      </c>
      <c r="D8780" t="s">
        <v>11</v>
      </c>
      <c r="E8780" t="s">
        <v>2</v>
      </c>
      <c r="F8780" s="19">
        <v>0.66666666666666696</v>
      </c>
      <c r="G8780" s="25">
        <v>16</v>
      </c>
      <c r="H8780" s="19" t="str">
        <f t="shared" si="156"/>
        <v>High Rise Bridge Away from Va Beach Summer Tuesday 16</v>
      </c>
      <c r="I8780" s="12">
        <f>+HighRise!D23</f>
        <v>3254.2</v>
      </c>
    </row>
    <row r="8781" spans="1:9" x14ac:dyDescent="0.25">
      <c r="A8781" t="s">
        <v>67</v>
      </c>
      <c r="B8781" t="s">
        <v>50</v>
      </c>
      <c r="C8781" t="s">
        <v>80</v>
      </c>
      <c r="D8781" t="s">
        <v>11</v>
      </c>
      <c r="E8781" t="s">
        <v>2</v>
      </c>
      <c r="F8781" s="19">
        <v>0.70833333333333304</v>
      </c>
      <c r="G8781" s="25">
        <v>17</v>
      </c>
      <c r="H8781" s="19" t="str">
        <f t="shared" si="156"/>
        <v>High Rise Bridge Away from Va Beach Summer Tuesday 17</v>
      </c>
      <c r="I8781" s="14">
        <f>+HighRise!D24</f>
        <v>3283.5</v>
      </c>
    </row>
    <row r="8782" spans="1:9" x14ac:dyDescent="0.25">
      <c r="A8782" t="s">
        <v>67</v>
      </c>
      <c r="B8782" t="s">
        <v>50</v>
      </c>
      <c r="C8782" t="s">
        <v>80</v>
      </c>
      <c r="D8782" t="s">
        <v>11</v>
      </c>
      <c r="E8782" t="s">
        <v>2</v>
      </c>
      <c r="F8782" s="19">
        <v>0.75</v>
      </c>
      <c r="G8782" s="25">
        <v>18</v>
      </c>
      <c r="H8782" s="19" t="str">
        <f t="shared" si="156"/>
        <v>High Rise Bridge Away from Va Beach Summer Tuesday 18</v>
      </c>
      <c r="I8782" s="12">
        <f>+HighRise!D25</f>
        <v>2954.9</v>
      </c>
    </row>
    <row r="8783" spans="1:9" x14ac:dyDescent="0.25">
      <c r="A8783" t="s">
        <v>67</v>
      </c>
      <c r="B8783" t="s">
        <v>50</v>
      </c>
      <c r="C8783" t="s">
        <v>80</v>
      </c>
      <c r="D8783" t="s">
        <v>11</v>
      </c>
      <c r="E8783" t="s">
        <v>2</v>
      </c>
      <c r="F8783" s="19">
        <v>0.79166666666666696</v>
      </c>
      <c r="G8783" s="25">
        <v>19</v>
      </c>
      <c r="H8783" s="19" t="str">
        <f t="shared" si="156"/>
        <v>High Rise Bridge Away from Va Beach Summer Tuesday 19</v>
      </c>
      <c r="I8783" s="14">
        <f>+HighRise!D26</f>
        <v>2181.3000000000002</v>
      </c>
    </row>
    <row r="8784" spans="1:9" x14ac:dyDescent="0.25">
      <c r="A8784" t="s">
        <v>67</v>
      </c>
      <c r="B8784" t="s">
        <v>50</v>
      </c>
      <c r="C8784" t="s">
        <v>80</v>
      </c>
      <c r="D8784" t="s">
        <v>11</v>
      </c>
      <c r="E8784" t="s">
        <v>2</v>
      </c>
      <c r="F8784" s="19">
        <v>0.83333333333333304</v>
      </c>
      <c r="G8784" s="25">
        <v>20</v>
      </c>
      <c r="H8784" s="19" t="str">
        <f t="shared" si="156"/>
        <v>High Rise Bridge Away from Va Beach Summer Tuesday 20</v>
      </c>
      <c r="I8784" s="12">
        <f>+HighRise!D27</f>
        <v>1783.9</v>
      </c>
    </row>
    <row r="8785" spans="1:9" x14ac:dyDescent="0.25">
      <c r="A8785" t="s">
        <v>67</v>
      </c>
      <c r="B8785" t="s">
        <v>50</v>
      </c>
      <c r="C8785" t="s">
        <v>80</v>
      </c>
      <c r="D8785" t="s">
        <v>11</v>
      </c>
      <c r="E8785" t="s">
        <v>2</v>
      </c>
      <c r="F8785" s="19">
        <v>0.875</v>
      </c>
      <c r="G8785" s="25">
        <v>21</v>
      </c>
      <c r="H8785" s="19" t="str">
        <f t="shared" si="156"/>
        <v>High Rise Bridge Away from Va Beach Summer Tuesday 21</v>
      </c>
      <c r="I8785" s="14">
        <f>+HighRise!D28</f>
        <v>1592.8</v>
      </c>
    </row>
    <row r="8786" spans="1:9" x14ac:dyDescent="0.25">
      <c r="A8786" t="s">
        <v>67</v>
      </c>
      <c r="B8786" t="s">
        <v>50</v>
      </c>
      <c r="C8786" t="s">
        <v>80</v>
      </c>
      <c r="D8786" t="s">
        <v>11</v>
      </c>
      <c r="E8786" t="s">
        <v>2</v>
      </c>
      <c r="F8786" s="19">
        <v>0.91666666666666696</v>
      </c>
      <c r="G8786" s="25">
        <v>22</v>
      </c>
      <c r="H8786" s="19" t="str">
        <f t="shared" si="156"/>
        <v>High Rise Bridge Away from Va Beach Summer Tuesday 22</v>
      </c>
      <c r="I8786" s="12">
        <f>+HighRise!D29</f>
        <v>1155.7</v>
      </c>
    </row>
    <row r="8787" spans="1:9" ht="15.75" thickBot="1" x14ac:dyDescent="0.3">
      <c r="A8787" t="s">
        <v>67</v>
      </c>
      <c r="B8787" t="s">
        <v>50</v>
      </c>
      <c r="C8787" t="s">
        <v>80</v>
      </c>
      <c r="D8787" t="s">
        <v>11</v>
      </c>
      <c r="E8787" t="s">
        <v>2</v>
      </c>
      <c r="F8787" s="19">
        <v>0.95833333333333304</v>
      </c>
      <c r="G8787" s="25">
        <v>23</v>
      </c>
      <c r="H8787" s="19" t="str">
        <f t="shared" si="156"/>
        <v>High Rise Bridge Away from Va Beach Summer Tuesday 23</v>
      </c>
      <c r="I8787" s="16">
        <f>+HighRise!D30</f>
        <v>748</v>
      </c>
    </row>
    <row r="8788" spans="1:9" x14ac:dyDescent="0.25">
      <c r="A8788" t="s">
        <v>67</v>
      </c>
      <c r="B8788" t="s">
        <v>50</v>
      </c>
      <c r="C8788" t="s">
        <v>80</v>
      </c>
      <c r="D8788" t="s">
        <v>11</v>
      </c>
      <c r="E8788" t="s">
        <v>3</v>
      </c>
      <c r="F8788" s="19">
        <v>0</v>
      </c>
      <c r="G8788" s="25">
        <v>0</v>
      </c>
      <c r="H8788" s="19" t="str">
        <f t="shared" si="156"/>
        <v>High Rise Bridge Away from Va Beach Summer Wednesday 0</v>
      </c>
      <c r="I8788" s="11">
        <f>+HighRise!E7</f>
        <v>489.45454545454544</v>
      </c>
    </row>
    <row r="8789" spans="1:9" x14ac:dyDescent="0.25">
      <c r="A8789" t="s">
        <v>67</v>
      </c>
      <c r="B8789" t="s">
        <v>50</v>
      </c>
      <c r="C8789" t="s">
        <v>80</v>
      </c>
      <c r="D8789" t="s">
        <v>11</v>
      </c>
      <c r="E8789" t="s">
        <v>3</v>
      </c>
      <c r="F8789" s="19">
        <v>4.1666666666666664E-2</v>
      </c>
      <c r="G8789" s="25">
        <v>1</v>
      </c>
      <c r="H8789" s="19" t="str">
        <f t="shared" si="156"/>
        <v>High Rise Bridge Away from Va Beach Summer Wednesday 1</v>
      </c>
      <c r="I8789" s="14">
        <f>+HighRise!E8</f>
        <v>320.45454545454544</v>
      </c>
    </row>
    <row r="8790" spans="1:9" x14ac:dyDescent="0.25">
      <c r="A8790" t="s">
        <v>67</v>
      </c>
      <c r="B8790" t="s">
        <v>50</v>
      </c>
      <c r="C8790" t="s">
        <v>80</v>
      </c>
      <c r="D8790" t="s">
        <v>11</v>
      </c>
      <c r="E8790" t="s">
        <v>3</v>
      </c>
      <c r="F8790" s="19">
        <v>8.3333333333333329E-2</v>
      </c>
      <c r="G8790" s="25">
        <v>2</v>
      </c>
      <c r="H8790" s="19" t="str">
        <f t="shared" si="156"/>
        <v>High Rise Bridge Away from Va Beach Summer Wednesday 2</v>
      </c>
      <c r="I8790" s="11">
        <f>+HighRise!E9</f>
        <v>236.36363636363637</v>
      </c>
    </row>
    <row r="8791" spans="1:9" x14ac:dyDescent="0.25">
      <c r="A8791" t="s">
        <v>67</v>
      </c>
      <c r="B8791" t="s">
        <v>50</v>
      </c>
      <c r="C8791" t="s">
        <v>80</v>
      </c>
      <c r="D8791" t="s">
        <v>11</v>
      </c>
      <c r="E8791" t="s">
        <v>3</v>
      </c>
      <c r="F8791" s="19">
        <v>0.125</v>
      </c>
      <c r="G8791" s="25">
        <v>3</v>
      </c>
      <c r="H8791" s="19" t="str">
        <f t="shared" si="156"/>
        <v>High Rise Bridge Away from Va Beach Summer Wednesday 3</v>
      </c>
      <c r="I8791" s="14">
        <f>+HighRise!E10</f>
        <v>303.09090909090907</v>
      </c>
    </row>
    <row r="8792" spans="1:9" x14ac:dyDescent="0.25">
      <c r="A8792" t="s">
        <v>67</v>
      </c>
      <c r="B8792" t="s">
        <v>50</v>
      </c>
      <c r="C8792" t="s">
        <v>80</v>
      </c>
      <c r="D8792" t="s">
        <v>11</v>
      </c>
      <c r="E8792" t="s">
        <v>3</v>
      </c>
      <c r="F8792" s="19">
        <v>0.16666666666666699</v>
      </c>
      <c r="G8792" s="25">
        <v>4</v>
      </c>
      <c r="H8792" s="19" t="str">
        <f t="shared" si="156"/>
        <v>High Rise Bridge Away from Va Beach Summer Wednesday 4</v>
      </c>
      <c r="I8792" s="11">
        <f>+HighRise!E11</f>
        <v>650.4545454545455</v>
      </c>
    </row>
    <row r="8793" spans="1:9" x14ac:dyDescent="0.25">
      <c r="A8793" t="s">
        <v>67</v>
      </c>
      <c r="B8793" t="s">
        <v>50</v>
      </c>
      <c r="C8793" t="s">
        <v>80</v>
      </c>
      <c r="D8793" t="s">
        <v>11</v>
      </c>
      <c r="E8793" t="s">
        <v>3</v>
      </c>
      <c r="F8793" s="19">
        <v>0.20833333333333301</v>
      </c>
      <c r="G8793" s="25">
        <v>5</v>
      </c>
      <c r="H8793" s="19" t="str">
        <f t="shared" si="156"/>
        <v>High Rise Bridge Away from Va Beach Summer Wednesday 5</v>
      </c>
      <c r="I8793" s="14">
        <f>+HighRise!E12</f>
        <v>1684.6363636363637</v>
      </c>
    </row>
    <row r="8794" spans="1:9" x14ac:dyDescent="0.25">
      <c r="A8794" t="s">
        <v>67</v>
      </c>
      <c r="B8794" t="s">
        <v>50</v>
      </c>
      <c r="C8794" t="s">
        <v>80</v>
      </c>
      <c r="D8794" t="s">
        <v>11</v>
      </c>
      <c r="E8794" t="s">
        <v>3</v>
      </c>
      <c r="F8794" s="19">
        <v>0.25</v>
      </c>
      <c r="G8794" s="25">
        <v>6</v>
      </c>
      <c r="H8794" s="19" t="str">
        <f t="shared" si="156"/>
        <v>High Rise Bridge Away from Va Beach Summer Wednesday 6</v>
      </c>
      <c r="I8794" s="11">
        <f>+HighRise!E13</f>
        <v>3197.4545454545455</v>
      </c>
    </row>
    <row r="8795" spans="1:9" x14ac:dyDescent="0.25">
      <c r="A8795" t="s">
        <v>67</v>
      </c>
      <c r="B8795" t="s">
        <v>50</v>
      </c>
      <c r="C8795" t="s">
        <v>80</v>
      </c>
      <c r="D8795" t="s">
        <v>11</v>
      </c>
      <c r="E8795" t="s">
        <v>3</v>
      </c>
      <c r="F8795" s="19">
        <v>0.29166666666666702</v>
      </c>
      <c r="G8795" s="25">
        <v>7</v>
      </c>
      <c r="H8795" s="19" t="str">
        <f t="shared" si="156"/>
        <v>High Rise Bridge Away from Va Beach Summer Wednesday 7</v>
      </c>
      <c r="I8795" s="14">
        <f>+HighRise!E14</f>
        <v>3501.7272727272725</v>
      </c>
    </row>
    <row r="8796" spans="1:9" x14ac:dyDescent="0.25">
      <c r="A8796" t="s">
        <v>67</v>
      </c>
      <c r="B8796" t="s">
        <v>50</v>
      </c>
      <c r="C8796" t="s">
        <v>80</v>
      </c>
      <c r="D8796" t="s">
        <v>11</v>
      </c>
      <c r="E8796" t="s">
        <v>3</v>
      </c>
      <c r="F8796" s="19">
        <v>0.33333333333333298</v>
      </c>
      <c r="G8796" s="25">
        <v>8</v>
      </c>
      <c r="H8796" s="19" t="str">
        <f t="shared" si="156"/>
        <v>High Rise Bridge Away from Va Beach Summer Wednesday 8</v>
      </c>
      <c r="I8796" s="11">
        <f>+HighRise!E15</f>
        <v>2785.2727272727275</v>
      </c>
    </row>
    <row r="8797" spans="1:9" x14ac:dyDescent="0.25">
      <c r="A8797" t="s">
        <v>67</v>
      </c>
      <c r="B8797" t="s">
        <v>50</v>
      </c>
      <c r="C8797" t="s">
        <v>80</v>
      </c>
      <c r="D8797" t="s">
        <v>11</v>
      </c>
      <c r="E8797" t="s">
        <v>3</v>
      </c>
      <c r="F8797" s="19">
        <v>0.375</v>
      </c>
      <c r="G8797" s="25">
        <v>9</v>
      </c>
      <c r="H8797" s="19" t="str">
        <f t="shared" si="156"/>
        <v>High Rise Bridge Away from Va Beach Summer Wednesday 9</v>
      </c>
      <c r="I8797" s="14">
        <f>+HighRise!E16</f>
        <v>2392.090909090909</v>
      </c>
    </row>
    <row r="8798" spans="1:9" x14ac:dyDescent="0.25">
      <c r="A8798" t="s">
        <v>67</v>
      </c>
      <c r="B8798" t="s">
        <v>50</v>
      </c>
      <c r="C8798" t="s">
        <v>80</v>
      </c>
      <c r="D8798" t="s">
        <v>11</v>
      </c>
      <c r="E8798" t="s">
        <v>3</v>
      </c>
      <c r="F8798" s="19">
        <v>0.41666666666666702</v>
      </c>
      <c r="G8798" s="25">
        <v>10</v>
      </c>
      <c r="H8798" s="19" t="str">
        <f t="shared" si="156"/>
        <v>High Rise Bridge Away from Va Beach Summer Wednesday 10</v>
      </c>
      <c r="I8798" s="11">
        <f>+HighRise!E17</f>
        <v>2327.6363636363635</v>
      </c>
    </row>
    <row r="8799" spans="1:9" x14ac:dyDescent="0.25">
      <c r="A8799" t="s">
        <v>67</v>
      </c>
      <c r="B8799" t="s">
        <v>50</v>
      </c>
      <c r="C8799" t="s">
        <v>80</v>
      </c>
      <c r="D8799" t="s">
        <v>11</v>
      </c>
      <c r="E8799" t="s">
        <v>3</v>
      </c>
      <c r="F8799" s="19">
        <v>0.45833333333333298</v>
      </c>
      <c r="G8799" s="25">
        <v>11</v>
      </c>
      <c r="H8799" s="19" t="str">
        <f t="shared" si="156"/>
        <v>High Rise Bridge Away from Va Beach Summer Wednesday 11</v>
      </c>
      <c r="I8799" s="14">
        <f>+HighRise!E18</f>
        <v>2538.7272727272725</v>
      </c>
    </row>
    <row r="8800" spans="1:9" x14ac:dyDescent="0.25">
      <c r="A8800" t="s">
        <v>67</v>
      </c>
      <c r="B8800" t="s">
        <v>50</v>
      </c>
      <c r="C8800" t="s">
        <v>80</v>
      </c>
      <c r="D8800" t="s">
        <v>11</v>
      </c>
      <c r="E8800" t="s">
        <v>3</v>
      </c>
      <c r="F8800" s="19">
        <v>0.5</v>
      </c>
      <c r="G8800" s="25">
        <v>12</v>
      </c>
      <c r="H8800" s="19" t="str">
        <f t="shared" si="156"/>
        <v>High Rise Bridge Away from Va Beach Summer Wednesday 12</v>
      </c>
      <c r="I8800" s="11">
        <f>+HighRise!E19</f>
        <v>2756.6363636363635</v>
      </c>
    </row>
    <row r="8801" spans="1:9" x14ac:dyDescent="0.25">
      <c r="A8801" t="s">
        <v>67</v>
      </c>
      <c r="B8801" t="s">
        <v>50</v>
      </c>
      <c r="C8801" t="s">
        <v>80</v>
      </c>
      <c r="D8801" t="s">
        <v>11</v>
      </c>
      <c r="E8801" t="s">
        <v>3</v>
      </c>
      <c r="F8801" s="19">
        <v>0.54166666666666696</v>
      </c>
      <c r="G8801" s="25">
        <v>13</v>
      </c>
      <c r="H8801" s="19" t="str">
        <f t="shared" si="156"/>
        <v>High Rise Bridge Away from Va Beach Summer Wednesday 13</v>
      </c>
      <c r="I8801" s="14">
        <f>+HighRise!E20</f>
        <v>2832.181818181818</v>
      </c>
    </row>
    <row r="8802" spans="1:9" x14ac:dyDescent="0.25">
      <c r="A8802" t="s">
        <v>67</v>
      </c>
      <c r="B8802" t="s">
        <v>50</v>
      </c>
      <c r="C8802" t="s">
        <v>80</v>
      </c>
      <c r="D8802" t="s">
        <v>11</v>
      </c>
      <c r="E8802" t="s">
        <v>3</v>
      </c>
      <c r="F8802" s="19">
        <v>0.58333333333333304</v>
      </c>
      <c r="G8802" s="25">
        <v>14</v>
      </c>
      <c r="H8802" s="19" t="str">
        <f t="shared" si="156"/>
        <v>High Rise Bridge Away from Va Beach Summer Wednesday 14</v>
      </c>
      <c r="I8802" s="11">
        <f>+HighRise!E21</f>
        <v>3330</v>
      </c>
    </row>
    <row r="8803" spans="1:9" x14ac:dyDescent="0.25">
      <c r="A8803" t="s">
        <v>67</v>
      </c>
      <c r="B8803" t="s">
        <v>50</v>
      </c>
      <c r="C8803" t="s">
        <v>80</v>
      </c>
      <c r="D8803" t="s">
        <v>11</v>
      </c>
      <c r="E8803" t="s">
        <v>3</v>
      </c>
      <c r="F8803" s="19">
        <v>0.625</v>
      </c>
      <c r="G8803" s="25">
        <v>15</v>
      </c>
      <c r="H8803" s="19" t="str">
        <f t="shared" si="156"/>
        <v>High Rise Bridge Away from Va Beach Summer Wednesday 15</v>
      </c>
      <c r="I8803" s="14">
        <f>+HighRise!E22</f>
        <v>3551</v>
      </c>
    </row>
    <row r="8804" spans="1:9" x14ac:dyDescent="0.25">
      <c r="A8804" t="s">
        <v>67</v>
      </c>
      <c r="B8804" t="s">
        <v>50</v>
      </c>
      <c r="C8804" t="s">
        <v>80</v>
      </c>
      <c r="D8804" t="s">
        <v>11</v>
      </c>
      <c r="E8804" t="s">
        <v>3</v>
      </c>
      <c r="F8804" s="19">
        <v>0.66666666666666696</v>
      </c>
      <c r="G8804" s="25">
        <v>16</v>
      </c>
      <c r="H8804" s="19" t="str">
        <f t="shared" si="156"/>
        <v>High Rise Bridge Away from Va Beach Summer Wednesday 16</v>
      </c>
      <c r="I8804" s="11">
        <f>+HighRise!E23</f>
        <v>3488.5454545454545</v>
      </c>
    </row>
    <row r="8805" spans="1:9" x14ac:dyDescent="0.25">
      <c r="A8805" t="s">
        <v>67</v>
      </c>
      <c r="B8805" t="s">
        <v>50</v>
      </c>
      <c r="C8805" t="s">
        <v>80</v>
      </c>
      <c r="D8805" t="s">
        <v>11</v>
      </c>
      <c r="E8805" t="s">
        <v>3</v>
      </c>
      <c r="F8805" s="19">
        <v>0.70833333333333304</v>
      </c>
      <c r="G8805" s="25">
        <v>17</v>
      </c>
      <c r="H8805" s="19" t="str">
        <f t="shared" ref="H8805:H8868" si="157">+CONCATENATE(A8805," ",C8805," ",D8805," ",E8805," ",G8805)</f>
        <v>High Rise Bridge Away from Va Beach Summer Wednesday 17</v>
      </c>
      <c r="I8805" s="14">
        <f>+HighRise!E24</f>
        <v>3520.3636363636365</v>
      </c>
    </row>
    <row r="8806" spans="1:9" x14ac:dyDescent="0.25">
      <c r="A8806" t="s">
        <v>67</v>
      </c>
      <c r="B8806" t="s">
        <v>50</v>
      </c>
      <c r="C8806" t="s">
        <v>80</v>
      </c>
      <c r="D8806" t="s">
        <v>11</v>
      </c>
      <c r="E8806" t="s">
        <v>3</v>
      </c>
      <c r="F8806" s="19">
        <v>0.75</v>
      </c>
      <c r="G8806" s="25">
        <v>18</v>
      </c>
      <c r="H8806" s="19" t="str">
        <f t="shared" si="157"/>
        <v>High Rise Bridge Away from Va Beach Summer Wednesday 18</v>
      </c>
      <c r="I8806" s="11">
        <f>+HighRise!E25</f>
        <v>3081.2727272727275</v>
      </c>
    </row>
    <row r="8807" spans="1:9" x14ac:dyDescent="0.25">
      <c r="A8807" t="s">
        <v>67</v>
      </c>
      <c r="B8807" t="s">
        <v>50</v>
      </c>
      <c r="C8807" t="s">
        <v>80</v>
      </c>
      <c r="D8807" t="s">
        <v>11</v>
      </c>
      <c r="E8807" t="s">
        <v>3</v>
      </c>
      <c r="F8807" s="19">
        <v>0.79166666666666696</v>
      </c>
      <c r="G8807" s="25">
        <v>19</v>
      </c>
      <c r="H8807" s="19" t="str">
        <f t="shared" si="157"/>
        <v>High Rise Bridge Away from Va Beach Summer Wednesday 19</v>
      </c>
      <c r="I8807" s="14">
        <f>+HighRise!E26</f>
        <v>2300.6363636363635</v>
      </c>
    </row>
    <row r="8808" spans="1:9" x14ac:dyDescent="0.25">
      <c r="A8808" t="s">
        <v>67</v>
      </c>
      <c r="B8808" t="s">
        <v>50</v>
      </c>
      <c r="C8808" t="s">
        <v>80</v>
      </c>
      <c r="D8808" t="s">
        <v>11</v>
      </c>
      <c r="E8808" t="s">
        <v>3</v>
      </c>
      <c r="F8808" s="19">
        <v>0.83333333333333304</v>
      </c>
      <c r="G8808" s="25">
        <v>20</v>
      </c>
      <c r="H8808" s="19" t="str">
        <f t="shared" si="157"/>
        <v>High Rise Bridge Away from Va Beach Summer Wednesday 20</v>
      </c>
      <c r="I8808" s="11">
        <f>+HighRise!E27</f>
        <v>1894.7272727272727</v>
      </c>
    </row>
    <row r="8809" spans="1:9" x14ac:dyDescent="0.25">
      <c r="A8809" t="s">
        <v>67</v>
      </c>
      <c r="B8809" t="s">
        <v>50</v>
      </c>
      <c r="C8809" t="s">
        <v>80</v>
      </c>
      <c r="D8809" t="s">
        <v>11</v>
      </c>
      <c r="E8809" t="s">
        <v>3</v>
      </c>
      <c r="F8809" s="19">
        <v>0.875</v>
      </c>
      <c r="G8809" s="25">
        <v>21</v>
      </c>
      <c r="H8809" s="19" t="str">
        <f t="shared" si="157"/>
        <v>High Rise Bridge Away from Va Beach Summer Wednesday 21</v>
      </c>
      <c r="I8809" s="14">
        <f>+HighRise!E28</f>
        <v>1673.8181818181818</v>
      </c>
    </row>
    <row r="8810" spans="1:9" x14ac:dyDescent="0.25">
      <c r="A8810" t="s">
        <v>67</v>
      </c>
      <c r="B8810" t="s">
        <v>50</v>
      </c>
      <c r="C8810" t="s">
        <v>80</v>
      </c>
      <c r="D8810" t="s">
        <v>11</v>
      </c>
      <c r="E8810" t="s">
        <v>3</v>
      </c>
      <c r="F8810" s="19">
        <v>0.91666666666666696</v>
      </c>
      <c r="G8810" s="25">
        <v>22</v>
      </c>
      <c r="H8810" s="19" t="str">
        <f t="shared" si="157"/>
        <v>High Rise Bridge Away from Va Beach Summer Wednesday 22</v>
      </c>
      <c r="I8810" s="11">
        <f>+HighRise!E29</f>
        <v>1256</v>
      </c>
    </row>
    <row r="8811" spans="1:9" ht="15.75" thickBot="1" x14ac:dyDescent="0.3">
      <c r="A8811" t="s">
        <v>67</v>
      </c>
      <c r="B8811" t="s">
        <v>50</v>
      </c>
      <c r="C8811" t="s">
        <v>80</v>
      </c>
      <c r="D8811" t="s">
        <v>11</v>
      </c>
      <c r="E8811" t="s">
        <v>3</v>
      </c>
      <c r="F8811" s="19">
        <v>0.95833333333333304</v>
      </c>
      <c r="G8811" s="25">
        <v>23</v>
      </c>
      <c r="H8811" s="19" t="str">
        <f t="shared" si="157"/>
        <v>High Rise Bridge Away from Va Beach Summer Wednesday 23</v>
      </c>
      <c r="I8811" s="16">
        <f>+HighRise!E30</f>
        <v>902.81818181818187</v>
      </c>
    </row>
    <row r="8812" spans="1:9" x14ac:dyDescent="0.25">
      <c r="A8812" t="s">
        <v>67</v>
      </c>
      <c r="B8812" t="s">
        <v>50</v>
      </c>
      <c r="C8812" t="s">
        <v>80</v>
      </c>
      <c r="D8812" t="s">
        <v>11</v>
      </c>
      <c r="E8812" t="s">
        <v>4</v>
      </c>
      <c r="F8812" s="19">
        <v>0</v>
      </c>
      <c r="G8812" s="25">
        <v>0</v>
      </c>
      <c r="H8812" s="19" t="str">
        <f t="shared" si="157"/>
        <v>High Rise Bridge Away from Va Beach Summer Thursday 0</v>
      </c>
      <c r="I8812" s="11">
        <f>+HighRise!F7</f>
        <v>538.81818181818187</v>
      </c>
    </row>
    <row r="8813" spans="1:9" x14ac:dyDescent="0.25">
      <c r="A8813" t="s">
        <v>67</v>
      </c>
      <c r="B8813" t="s">
        <v>50</v>
      </c>
      <c r="C8813" t="s">
        <v>80</v>
      </c>
      <c r="D8813" t="s">
        <v>11</v>
      </c>
      <c r="E8813" t="s">
        <v>4</v>
      </c>
      <c r="F8813" s="19">
        <v>4.1666666666666664E-2</v>
      </c>
      <c r="G8813" s="25">
        <v>1</v>
      </c>
      <c r="H8813" s="19" t="str">
        <f t="shared" si="157"/>
        <v>High Rise Bridge Away from Va Beach Summer Thursday 1</v>
      </c>
      <c r="I8813" s="14">
        <f>+HighRise!F8</f>
        <v>366.72727272727275</v>
      </c>
    </row>
    <row r="8814" spans="1:9" x14ac:dyDescent="0.25">
      <c r="A8814" t="s">
        <v>67</v>
      </c>
      <c r="B8814" t="s">
        <v>50</v>
      </c>
      <c r="C8814" t="s">
        <v>80</v>
      </c>
      <c r="D8814" t="s">
        <v>11</v>
      </c>
      <c r="E8814" t="s">
        <v>4</v>
      </c>
      <c r="F8814" s="19">
        <v>8.3333333333333329E-2</v>
      </c>
      <c r="G8814" s="25">
        <v>2</v>
      </c>
      <c r="H8814" s="19" t="str">
        <f t="shared" si="157"/>
        <v>High Rise Bridge Away from Va Beach Summer Thursday 2</v>
      </c>
      <c r="I8814" s="11">
        <f>+HighRise!F9</f>
        <v>287.63636363636363</v>
      </c>
    </row>
    <row r="8815" spans="1:9" x14ac:dyDescent="0.25">
      <c r="A8815" t="s">
        <v>67</v>
      </c>
      <c r="B8815" t="s">
        <v>50</v>
      </c>
      <c r="C8815" t="s">
        <v>80</v>
      </c>
      <c r="D8815" t="s">
        <v>11</v>
      </c>
      <c r="E8815" t="s">
        <v>4</v>
      </c>
      <c r="F8815" s="19">
        <v>0.125</v>
      </c>
      <c r="G8815" s="25">
        <v>3</v>
      </c>
      <c r="H8815" s="19" t="str">
        <f t="shared" si="157"/>
        <v>High Rise Bridge Away from Va Beach Summer Thursday 3</v>
      </c>
      <c r="I8815" s="14">
        <f>+HighRise!F10</f>
        <v>335.81818181818181</v>
      </c>
    </row>
    <row r="8816" spans="1:9" x14ac:dyDescent="0.25">
      <c r="A8816" t="s">
        <v>67</v>
      </c>
      <c r="B8816" t="s">
        <v>50</v>
      </c>
      <c r="C8816" t="s">
        <v>80</v>
      </c>
      <c r="D8816" t="s">
        <v>11</v>
      </c>
      <c r="E8816" t="s">
        <v>4</v>
      </c>
      <c r="F8816" s="19">
        <v>0.16666666666666699</v>
      </c>
      <c r="G8816" s="25">
        <v>4</v>
      </c>
      <c r="H8816" s="19" t="str">
        <f t="shared" si="157"/>
        <v>High Rise Bridge Away from Va Beach Summer Thursday 4</v>
      </c>
      <c r="I8816" s="11">
        <f>+HighRise!F11</f>
        <v>650.5454545454545</v>
      </c>
    </row>
    <row r="8817" spans="1:9" x14ac:dyDescent="0.25">
      <c r="A8817" t="s">
        <v>67</v>
      </c>
      <c r="B8817" t="s">
        <v>50</v>
      </c>
      <c r="C8817" t="s">
        <v>80</v>
      </c>
      <c r="D8817" t="s">
        <v>11</v>
      </c>
      <c r="E8817" t="s">
        <v>4</v>
      </c>
      <c r="F8817" s="19">
        <v>0.20833333333333301</v>
      </c>
      <c r="G8817" s="25">
        <v>5</v>
      </c>
      <c r="H8817" s="19" t="str">
        <f t="shared" si="157"/>
        <v>High Rise Bridge Away from Va Beach Summer Thursday 5</v>
      </c>
      <c r="I8817" s="14">
        <f>+HighRise!F12</f>
        <v>1670.3636363636363</v>
      </c>
    </row>
    <row r="8818" spans="1:9" x14ac:dyDescent="0.25">
      <c r="A8818" t="s">
        <v>67</v>
      </c>
      <c r="B8818" t="s">
        <v>50</v>
      </c>
      <c r="C8818" t="s">
        <v>80</v>
      </c>
      <c r="D8818" t="s">
        <v>11</v>
      </c>
      <c r="E8818" t="s">
        <v>4</v>
      </c>
      <c r="F8818" s="19">
        <v>0.25</v>
      </c>
      <c r="G8818" s="25">
        <v>6</v>
      </c>
      <c r="H8818" s="19" t="str">
        <f t="shared" si="157"/>
        <v>High Rise Bridge Away from Va Beach Summer Thursday 6</v>
      </c>
      <c r="I8818" s="11">
        <f>+HighRise!F13</f>
        <v>3218.5454545454545</v>
      </c>
    </row>
    <row r="8819" spans="1:9" x14ac:dyDescent="0.25">
      <c r="A8819" t="s">
        <v>67</v>
      </c>
      <c r="B8819" t="s">
        <v>50</v>
      </c>
      <c r="C8819" t="s">
        <v>80</v>
      </c>
      <c r="D8819" t="s">
        <v>11</v>
      </c>
      <c r="E8819" t="s">
        <v>4</v>
      </c>
      <c r="F8819" s="19">
        <v>0.29166666666666702</v>
      </c>
      <c r="G8819" s="25">
        <v>7</v>
      </c>
      <c r="H8819" s="19" t="str">
        <f t="shared" si="157"/>
        <v>High Rise Bridge Away from Va Beach Summer Thursday 7</v>
      </c>
      <c r="I8819" s="14">
        <f>+HighRise!F14</f>
        <v>3415.7272727272725</v>
      </c>
    </row>
    <row r="8820" spans="1:9" x14ac:dyDescent="0.25">
      <c r="A8820" t="s">
        <v>67</v>
      </c>
      <c r="B8820" t="s">
        <v>50</v>
      </c>
      <c r="C8820" t="s">
        <v>80</v>
      </c>
      <c r="D8820" t="s">
        <v>11</v>
      </c>
      <c r="E8820" t="s">
        <v>4</v>
      </c>
      <c r="F8820" s="19">
        <v>0.33333333333333298</v>
      </c>
      <c r="G8820" s="25">
        <v>8</v>
      </c>
      <c r="H8820" s="19" t="str">
        <f t="shared" si="157"/>
        <v>High Rise Bridge Away from Va Beach Summer Thursday 8</v>
      </c>
      <c r="I8820" s="11">
        <f>+HighRise!F15</f>
        <v>2829.818181818182</v>
      </c>
    </row>
    <row r="8821" spans="1:9" x14ac:dyDescent="0.25">
      <c r="A8821" t="s">
        <v>67</v>
      </c>
      <c r="B8821" t="s">
        <v>50</v>
      </c>
      <c r="C8821" t="s">
        <v>80</v>
      </c>
      <c r="D8821" t="s">
        <v>11</v>
      </c>
      <c r="E8821" t="s">
        <v>4</v>
      </c>
      <c r="F8821" s="19">
        <v>0.375</v>
      </c>
      <c r="G8821" s="25">
        <v>9</v>
      </c>
      <c r="H8821" s="19" t="str">
        <f t="shared" si="157"/>
        <v>High Rise Bridge Away from Va Beach Summer Thursday 9</v>
      </c>
      <c r="I8821" s="14">
        <f>+HighRise!F16</f>
        <v>2519.2727272727275</v>
      </c>
    </row>
    <row r="8822" spans="1:9" x14ac:dyDescent="0.25">
      <c r="A8822" t="s">
        <v>67</v>
      </c>
      <c r="B8822" t="s">
        <v>50</v>
      </c>
      <c r="C8822" t="s">
        <v>80</v>
      </c>
      <c r="D8822" t="s">
        <v>11</v>
      </c>
      <c r="E8822" t="s">
        <v>4</v>
      </c>
      <c r="F8822" s="19">
        <v>0.41666666666666702</v>
      </c>
      <c r="G8822" s="25">
        <v>10</v>
      </c>
      <c r="H8822" s="19" t="str">
        <f t="shared" si="157"/>
        <v>High Rise Bridge Away from Va Beach Summer Thursday 10</v>
      </c>
      <c r="I8822" s="11">
        <f>+HighRise!F17</f>
        <v>2462.818181818182</v>
      </c>
    </row>
    <row r="8823" spans="1:9" x14ac:dyDescent="0.25">
      <c r="A8823" t="s">
        <v>67</v>
      </c>
      <c r="B8823" t="s">
        <v>50</v>
      </c>
      <c r="C8823" t="s">
        <v>80</v>
      </c>
      <c r="D8823" t="s">
        <v>11</v>
      </c>
      <c r="E8823" t="s">
        <v>4</v>
      </c>
      <c r="F8823" s="19">
        <v>0.45833333333333298</v>
      </c>
      <c r="G8823" s="25">
        <v>11</v>
      </c>
      <c r="H8823" s="19" t="str">
        <f t="shared" si="157"/>
        <v>High Rise Bridge Away from Va Beach Summer Thursday 11</v>
      </c>
      <c r="I8823" s="14">
        <f>+HighRise!F18</f>
        <v>2641.5454545454545</v>
      </c>
    </row>
    <row r="8824" spans="1:9" x14ac:dyDescent="0.25">
      <c r="A8824" t="s">
        <v>67</v>
      </c>
      <c r="B8824" t="s">
        <v>50</v>
      </c>
      <c r="C8824" t="s">
        <v>80</v>
      </c>
      <c r="D8824" t="s">
        <v>11</v>
      </c>
      <c r="E8824" t="s">
        <v>4</v>
      </c>
      <c r="F8824" s="19">
        <v>0.5</v>
      </c>
      <c r="G8824" s="25">
        <v>12</v>
      </c>
      <c r="H8824" s="19" t="str">
        <f t="shared" si="157"/>
        <v>High Rise Bridge Away from Va Beach Summer Thursday 12</v>
      </c>
      <c r="I8824" s="11">
        <f>+HighRise!F19</f>
        <v>2745.181818181818</v>
      </c>
    </row>
    <row r="8825" spans="1:9" x14ac:dyDescent="0.25">
      <c r="A8825" t="s">
        <v>67</v>
      </c>
      <c r="B8825" t="s">
        <v>50</v>
      </c>
      <c r="C8825" t="s">
        <v>80</v>
      </c>
      <c r="D8825" t="s">
        <v>11</v>
      </c>
      <c r="E8825" t="s">
        <v>4</v>
      </c>
      <c r="F8825" s="19">
        <v>0.54166666666666696</v>
      </c>
      <c r="G8825" s="25">
        <v>13</v>
      </c>
      <c r="H8825" s="19" t="str">
        <f t="shared" si="157"/>
        <v>High Rise Bridge Away from Va Beach Summer Thursday 13</v>
      </c>
      <c r="I8825" s="14">
        <f>+HighRise!F20</f>
        <v>2848.5454545454545</v>
      </c>
    </row>
    <row r="8826" spans="1:9" x14ac:dyDescent="0.25">
      <c r="A8826" t="s">
        <v>67</v>
      </c>
      <c r="B8826" t="s">
        <v>50</v>
      </c>
      <c r="C8826" t="s">
        <v>80</v>
      </c>
      <c r="D8826" t="s">
        <v>11</v>
      </c>
      <c r="E8826" t="s">
        <v>4</v>
      </c>
      <c r="F8826" s="19">
        <v>0.58333333333333304</v>
      </c>
      <c r="G8826" s="25">
        <v>14</v>
      </c>
      <c r="H8826" s="19" t="str">
        <f t="shared" si="157"/>
        <v>High Rise Bridge Away from Va Beach Summer Thursday 14</v>
      </c>
      <c r="I8826" s="11">
        <f>+HighRise!F21</f>
        <v>3117.818181818182</v>
      </c>
    </row>
    <row r="8827" spans="1:9" x14ac:dyDescent="0.25">
      <c r="A8827" t="s">
        <v>67</v>
      </c>
      <c r="B8827" t="s">
        <v>50</v>
      </c>
      <c r="C8827" t="s">
        <v>80</v>
      </c>
      <c r="D8827" t="s">
        <v>11</v>
      </c>
      <c r="E8827" t="s">
        <v>4</v>
      </c>
      <c r="F8827" s="19">
        <v>0.625</v>
      </c>
      <c r="G8827" s="25">
        <v>15</v>
      </c>
      <c r="H8827" s="19" t="str">
        <f t="shared" si="157"/>
        <v>High Rise Bridge Away from Va Beach Summer Thursday 15</v>
      </c>
      <c r="I8827" s="14">
        <f>+HighRise!F22</f>
        <v>3343.181818181818</v>
      </c>
    </row>
    <row r="8828" spans="1:9" x14ac:dyDescent="0.25">
      <c r="A8828" t="s">
        <v>67</v>
      </c>
      <c r="B8828" t="s">
        <v>50</v>
      </c>
      <c r="C8828" t="s">
        <v>80</v>
      </c>
      <c r="D8828" t="s">
        <v>11</v>
      </c>
      <c r="E8828" t="s">
        <v>4</v>
      </c>
      <c r="F8828" s="19">
        <v>0.66666666666666696</v>
      </c>
      <c r="G8828" s="25">
        <v>16</v>
      </c>
      <c r="H8828" s="19" t="str">
        <f t="shared" si="157"/>
        <v>High Rise Bridge Away from Va Beach Summer Thursday 16</v>
      </c>
      <c r="I8828" s="11">
        <f>+HighRise!F23</f>
        <v>3241.181818181818</v>
      </c>
    </row>
    <row r="8829" spans="1:9" x14ac:dyDescent="0.25">
      <c r="A8829" t="s">
        <v>67</v>
      </c>
      <c r="B8829" t="s">
        <v>50</v>
      </c>
      <c r="C8829" t="s">
        <v>80</v>
      </c>
      <c r="D8829" t="s">
        <v>11</v>
      </c>
      <c r="E8829" t="s">
        <v>4</v>
      </c>
      <c r="F8829" s="19">
        <v>0.70833333333333304</v>
      </c>
      <c r="G8829" s="25">
        <v>17</v>
      </c>
      <c r="H8829" s="19" t="str">
        <f t="shared" si="157"/>
        <v>High Rise Bridge Away from Va Beach Summer Thursday 17</v>
      </c>
      <c r="I8829" s="14">
        <f>+HighRise!F24</f>
        <v>3276.7272727272725</v>
      </c>
    </row>
    <row r="8830" spans="1:9" x14ac:dyDescent="0.25">
      <c r="A8830" t="s">
        <v>67</v>
      </c>
      <c r="B8830" t="s">
        <v>50</v>
      </c>
      <c r="C8830" t="s">
        <v>80</v>
      </c>
      <c r="D8830" t="s">
        <v>11</v>
      </c>
      <c r="E8830" t="s">
        <v>4</v>
      </c>
      <c r="F8830" s="19">
        <v>0.75</v>
      </c>
      <c r="G8830" s="25">
        <v>18</v>
      </c>
      <c r="H8830" s="19" t="str">
        <f t="shared" si="157"/>
        <v>High Rise Bridge Away from Va Beach Summer Thursday 18</v>
      </c>
      <c r="I8830" s="11">
        <f>+HighRise!F25</f>
        <v>2784.818181818182</v>
      </c>
    </row>
    <row r="8831" spans="1:9" x14ac:dyDescent="0.25">
      <c r="A8831" t="s">
        <v>67</v>
      </c>
      <c r="B8831" t="s">
        <v>50</v>
      </c>
      <c r="C8831" t="s">
        <v>80</v>
      </c>
      <c r="D8831" t="s">
        <v>11</v>
      </c>
      <c r="E8831" t="s">
        <v>4</v>
      </c>
      <c r="F8831" s="19">
        <v>0.79166666666666696</v>
      </c>
      <c r="G8831" s="25">
        <v>19</v>
      </c>
      <c r="H8831" s="19" t="str">
        <f t="shared" si="157"/>
        <v>High Rise Bridge Away from Va Beach Summer Thursday 19</v>
      </c>
      <c r="I8831" s="14">
        <f>+HighRise!F26</f>
        <v>2150.2727272727275</v>
      </c>
    </row>
    <row r="8832" spans="1:9" x14ac:dyDescent="0.25">
      <c r="A8832" t="s">
        <v>67</v>
      </c>
      <c r="B8832" t="s">
        <v>50</v>
      </c>
      <c r="C8832" t="s">
        <v>80</v>
      </c>
      <c r="D8832" t="s">
        <v>11</v>
      </c>
      <c r="E8832" t="s">
        <v>4</v>
      </c>
      <c r="F8832" s="19">
        <v>0.83333333333333304</v>
      </c>
      <c r="G8832" s="25">
        <v>20</v>
      </c>
      <c r="H8832" s="19" t="str">
        <f t="shared" si="157"/>
        <v>High Rise Bridge Away from Va Beach Summer Thursday 20</v>
      </c>
      <c r="I8832" s="11">
        <f>+HighRise!F27</f>
        <v>1991.7272727272727</v>
      </c>
    </row>
    <row r="8833" spans="1:9" x14ac:dyDescent="0.25">
      <c r="A8833" t="s">
        <v>67</v>
      </c>
      <c r="B8833" t="s">
        <v>50</v>
      </c>
      <c r="C8833" t="s">
        <v>80</v>
      </c>
      <c r="D8833" t="s">
        <v>11</v>
      </c>
      <c r="E8833" t="s">
        <v>4</v>
      </c>
      <c r="F8833" s="19">
        <v>0.875</v>
      </c>
      <c r="G8833" s="25">
        <v>21</v>
      </c>
      <c r="H8833" s="19" t="str">
        <f t="shared" si="157"/>
        <v>High Rise Bridge Away from Va Beach Summer Thursday 21</v>
      </c>
      <c r="I8833" s="14">
        <f>+HighRise!F28</f>
        <v>1710.1818181818182</v>
      </c>
    </row>
    <row r="8834" spans="1:9" x14ac:dyDescent="0.25">
      <c r="A8834" t="s">
        <v>67</v>
      </c>
      <c r="B8834" t="s">
        <v>50</v>
      </c>
      <c r="C8834" t="s">
        <v>80</v>
      </c>
      <c r="D8834" t="s">
        <v>11</v>
      </c>
      <c r="E8834" t="s">
        <v>4</v>
      </c>
      <c r="F8834" s="19">
        <v>0.91666666666666696</v>
      </c>
      <c r="G8834" s="25">
        <v>22</v>
      </c>
      <c r="H8834" s="19" t="str">
        <f t="shared" si="157"/>
        <v>High Rise Bridge Away from Va Beach Summer Thursday 22</v>
      </c>
      <c r="I8834" s="11">
        <f>+HighRise!F29</f>
        <v>1270.5454545454545</v>
      </c>
    </row>
    <row r="8835" spans="1:9" ht="15.75" thickBot="1" x14ac:dyDescent="0.3">
      <c r="A8835" t="s">
        <v>67</v>
      </c>
      <c r="B8835" t="s">
        <v>50</v>
      </c>
      <c r="C8835" t="s">
        <v>80</v>
      </c>
      <c r="D8835" t="s">
        <v>11</v>
      </c>
      <c r="E8835" t="s">
        <v>4</v>
      </c>
      <c r="F8835" s="19">
        <v>0.95833333333333304</v>
      </c>
      <c r="G8835" s="25">
        <v>23</v>
      </c>
      <c r="H8835" s="19" t="str">
        <f t="shared" si="157"/>
        <v>High Rise Bridge Away from Va Beach Summer Thursday 23</v>
      </c>
      <c r="I8835" s="16">
        <f>+HighRise!F30</f>
        <v>953.09090909090912</v>
      </c>
    </row>
    <row r="8836" spans="1:9" x14ac:dyDescent="0.25">
      <c r="A8836" t="s">
        <v>67</v>
      </c>
      <c r="B8836" t="s">
        <v>50</v>
      </c>
      <c r="C8836" t="s">
        <v>80</v>
      </c>
      <c r="D8836" t="s">
        <v>11</v>
      </c>
      <c r="E8836" t="s">
        <v>5</v>
      </c>
      <c r="F8836" s="19">
        <v>0</v>
      </c>
      <c r="G8836" s="25">
        <v>0</v>
      </c>
      <c r="H8836" s="19" t="str">
        <f t="shared" si="157"/>
        <v>High Rise Bridge Away from Va Beach Summer Friday 0</v>
      </c>
      <c r="I8836" s="11">
        <f>+HighRise!G7</f>
        <v>683</v>
      </c>
    </row>
    <row r="8837" spans="1:9" x14ac:dyDescent="0.25">
      <c r="A8837" t="s">
        <v>67</v>
      </c>
      <c r="B8837" t="s">
        <v>50</v>
      </c>
      <c r="C8837" t="s">
        <v>80</v>
      </c>
      <c r="D8837" t="s">
        <v>11</v>
      </c>
      <c r="E8837" t="s">
        <v>5</v>
      </c>
      <c r="F8837" s="19">
        <v>4.1666666666666664E-2</v>
      </c>
      <c r="G8837" s="25">
        <v>1</v>
      </c>
      <c r="H8837" s="19" t="str">
        <f t="shared" si="157"/>
        <v>High Rise Bridge Away from Va Beach Summer Friday 1</v>
      </c>
      <c r="I8837" s="14">
        <f>+HighRise!G8</f>
        <v>494.27272727272725</v>
      </c>
    </row>
    <row r="8838" spans="1:9" x14ac:dyDescent="0.25">
      <c r="A8838" t="s">
        <v>67</v>
      </c>
      <c r="B8838" t="s">
        <v>50</v>
      </c>
      <c r="C8838" t="s">
        <v>80</v>
      </c>
      <c r="D8838" t="s">
        <v>11</v>
      </c>
      <c r="E8838" t="s">
        <v>5</v>
      </c>
      <c r="F8838" s="19">
        <v>8.3333333333333329E-2</v>
      </c>
      <c r="G8838" s="25">
        <v>2</v>
      </c>
      <c r="H8838" s="19" t="str">
        <f t="shared" si="157"/>
        <v>High Rise Bridge Away from Va Beach Summer Friday 2</v>
      </c>
      <c r="I8838" s="11">
        <f>+HighRise!G9</f>
        <v>438.81818181818181</v>
      </c>
    </row>
    <row r="8839" spans="1:9" x14ac:dyDescent="0.25">
      <c r="A8839" t="s">
        <v>67</v>
      </c>
      <c r="B8839" t="s">
        <v>50</v>
      </c>
      <c r="C8839" t="s">
        <v>80</v>
      </c>
      <c r="D8839" t="s">
        <v>11</v>
      </c>
      <c r="E8839" t="s">
        <v>5</v>
      </c>
      <c r="F8839" s="19">
        <v>0.125</v>
      </c>
      <c r="G8839" s="25">
        <v>3</v>
      </c>
      <c r="H8839" s="19" t="str">
        <f t="shared" si="157"/>
        <v>High Rise Bridge Away from Va Beach Summer Friday 3</v>
      </c>
      <c r="I8839" s="14">
        <f>+HighRise!G10</f>
        <v>477.36363636363637</v>
      </c>
    </row>
    <row r="8840" spans="1:9" x14ac:dyDescent="0.25">
      <c r="A8840" t="s">
        <v>67</v>
      </c>
      <c r="B8840" t="s">
        <v>50</v>
      </c>
      <c r="C8840" t="s">
        <v>80</v>
      </c>
      <c r="D8840" t="s">
        <v>11</v>
      </c>
      <c r="E8840" t="s">
        <v>5</v>
      </c>
      <c r="F8840" s="19">
        <v>0.16666666666666699</v>
      </c>
      <c r="G8840" s="25">
        <v>4</v>
      </c>
      <c r="H8840" s="19" t="str">
        <f t="shared" si="157"/>
        <v>High Rise Bridge Away from Va Beach Summer Friday 4</v>
      </c>
      <c r="I8840" s="11">
        <f>+HighRise!G11</f>
        <v>733.36363636363637</v>
      </c>
    </row>
    <row r="8841" spans="1:9" x14ac:dyDescent="0.25">
      <c r="A8841" t="s">
        <v>67</v>
      </c>
      <c r="B8841" t="s">
        <v>50</v>
      </c>
      <c r="C8841" t="s">
        <v>80</v>
      </c>
      <c r="D8841" t="s">
        <v>11</v>
      </c>
      <c r="E8841" t="s">
        <v>5</v>
      </c>
      <c r="F8841" s="19">
        <v>0.20833333333333301</v>
      </c>
      <c r="G8841" s="25">
        <v>5</v>
      </c>
      <c r="H8841" s="19" t="str">
        <f t="shared" si="157"/>
        <v>High Rise Bridge Away from Va Beach Summer Friday 5</v>
      </c>
      <c r="I8841" s="14">
        <f>+HighRise!G12</f>
        <v>1516.1818181818182</v>
      </c>
    </row>
    <row r="8842" spans="1:9" x14ac:dyDescent="0.25">
      <c r="A8842" t="s">
        <v>67</v>
      </c>
      <c r="B8842" t="s">
        <v>50</v>
      </c>
      <c r="C8842" t="s">
        <v>80</v>
      </c>
      <c r="D8842" t="s">
        <v>11</v>
      </c>
      <c r="E8842" t="s">
        <v>5</v>
      </c>
      <c r="F8842" s="19">
        <v>0.25</v>
      </c>
      <c r="G8842" s="25">
        <v>6</v>
      </c>
      <c r="H8842" s="19" t="str">
        <f t="shared" si="157"/>
        <v>High Rise Bridge Away from Va Beach Summer Friday 6</v>
      </c>
      <c r="I8842" s="11">
        <f>+HighRise!G13</f>
        <v>2873.5454545454545</v>
      </c>
    </row>
    <row r="8843" spans="1:9" x14ac:dyDescent="0.25">
      <c r="A8843" t="s">
        <v>67</v>
      </c>
      <c r="B8843" t="s">
        <v>50</v>
      </c>
      <c r="C8843" t="s">
        <v>80</v>
      </c>
      <c r="D8843" t="s">
        <v>11</v>
      </c>
      <c r="E8843" t="s">
        <v>5</v>
      </c>
      <c r="F8843" s="19">
        <v>0.29166666666666702</v>
      </c>
      <c r="G8843" s="25">
        <v>7</v>
      </c>
      <c r="H8843" s="19" t="str">
        <f t="shared" si="157"/>
        <v>High Rise Bridge Away from Va Beach Summer Friday 7</v>
      </c>
      <c r="I8843" s="14">
        <f>+HighRise!G14</f>
        <v>3109.909090909091</v>
      </c>
    </row>
    <row r="8844" spans="1:9" x14ac:dyDescent="0.25">
      <c r="A8844" t="s">
        <v>67</v>
      </c>
      <c r="B8844" t="s">
        <v>50</v>
      </c>
      <c r="C8844" t="s">
        <v>80</v>
      </c>
      <c r="D8844" t="s">
        <v>11</v>
      </c>
      <c r="E8844" t="s">
        <v>5</v>
      </c>
      <c r="F8844" s="19">
        <v>0.33333333333333298</v>
      </c>
      <c r="G8844" s="25">
        <v>8</v>
      </c>
      <c r="H8844" s="19" t="str">
        <f t="shared" si="157"/>
        <v>High Rise Bridge Away from Va Beach Summer Friday 8</v>
      </c>
      <c r="I8844" s="11">
        <f>+HighRise!G15</f>
        <v>2837.5454545454545</v>
      </c>
    </row>
    <row r="8845" spans="1:9" x14ac:dyDescent="0.25">
      <c r="A8845" t="s">
        <v>67</v>
      </c>
      <c r="B8845" t="s">
        <v>50</v>
      </c>
      <c r="C8845" t="s">
        <v>80</v>
      </c>
      <c r="D8845" t="s">
        <v>11</v>
      </c>
      <c r="E8845" t="s">
        <v>5</v>
      </c>
      <c r="F8845" s="19">
        <v>0.375</v>
      </c>
      <c r="G8845" s="25">
        <v>9</v>
      </c>
      <c r="H8845" s="19" t="str">
        <f t="shared" si="157"/>
        <v>High Rise Bridge Away from Va Beach Summer Friday 9</v>
      </c>
      <c r="I8845" s="14">
        <f>+HighRise!G16</f>
        <v>2684</v>
      </c>
    </row>
    <row r="8846" spans="1:9" x14ac:dyDescent="0.25">
      <c r="A8846" t="s">
        <v>67</v>
      </c>
      <c r="B8846" t="s">
        <v>50</v>
      </c>
      <c r="C8846" t="s">
        <v>80</v>
      </c>
      <c r="D8846" t="s">
        <v>11</v>
      </c>
      <c r="E8846" t="s">
        <v>5</v>
      </c>
      <c r="F8846" s="19">
        <v>0.41666666666666702</v>
      </c>
      <c r="G8846" s="25">
        <v>10</v>
      </c>
      <c r="H8846" s="19" t="str">
        <f t="shared" si="157"/>
        <v>High Rise Bridge Away from Va Beach Summer Friday 10</v>
      </c>
      <c r="I8846" s="11">
        <f>+HighRise!G17</f>
        <v>2775.5454545454545</v>
      </c>
    </row>
    <row r="8847" spans="1:9" x14ac:dyDescent="0.25">
      <c r="A8847" t="s">
        <v>67</v>
      </c>
      <c r="B8847" t="s">
        <v>50</v>
      </c>
      <c r="C8847" t="s">
        <v>80</v>
      </c>
      <c r="D8847" t="s">
        <v>11</v>
      </c>
      <c r="E8847" t="s">
        <v>5</v>
      </c>
      <c r="F8847" s="19">
        <v>0.45833333333333298</v>
      </c>
      <c r="G8847" s="25">
        <v>11</v>
      </c>
      <c r="H8847" s="19" t="str">
        <f t="shared" si="157"/>
        <v>High Rise Bridge Away from Va Beach Summer Friday 11</v>
      </c>
      <c r="I8847" s="14">
        <f>+HighRise!G18</f>
        <v>3076.3636363636365</v>
      </c>
    </row>
    <row r="8848" spans="1:9" x14ac:dyDescent="0.25">
      <c r="A8848" t="s">
        <v>67</v>
      </c>
      <c r="B8848" t="s">
        <v>50</v>
      </c>
      <c r="C8848" t="s">
        <v>80</v>
      </c>
      <c r="D8848" t="s">
        <v>11</v>
      </c>
      <c r="E8848" t="s">
        <v>5</v>
      </c>
      <c r="F8848" s="19">
        <v>0.5</v>
      </c>
      <c r="G8848" s="25">
        <v>12</v>
      </c>
      <c r="H8848" s="19" t="str">
        <f t="shared" si="157"/>
        <v>High Rise Bridge Away from Va Beach Summer Friday 12</v>
      </c>
      <c r="I8848" s="11">
        <f>+HighRise!G19</f>
        <v>3362.6363636363635</v>
      </c>
    </row>
    <row r="8849" spans="1:9" x14ac:dyDescent="0.25">
      <c r="A8849" t="s">
        <v>67</v>
      </c>
      <c r="B8849" t="s">
        <v>50</v>
      </c>
      <c r="C8849" t="s">
        <v>80</v>
      </c>
      <c r="D8849" t="s">
        <v>11</v>
      </c>
      <c r="E8849" t="s">
        <v>5</v>
      </c>
      <c r="F8849" s="19">
        <v>0.54166666666666696</v>
      </c>
      <c r="G8849" s="25">
        <v>13</v>
      </c>
      <c r="H8849" s="19" t="str">
        <f t="shared" si="157"/>
        <v>High Rise Bridge Away from Va Beach Summer Friday 13</v>
      </c>
      <c r="I8849" s="14">
        <f>+HighRise!G20</f>
        <v>3396.5454545454545</v>
      </c>
    </row>
    <row r="8850" spans="1:9" x14ac:dyDescent="0.25">
      <c r="A8850" t="s">
        <v>67</v>
      </c>
      <c r="B8850" t="s">
        <v>50</v>
      </c>
      <c r="C8850" t="s">
        <v>80</v>
      </c>
      <c r="D8850" t="s">
        <v>11</v>
      </c>
      <c r="E8850" t="s">
        <v>5</v>
      </c>
      <c r="F8850" s="19">
        <v>0.58333333333333304</v>
      </c>
      <c r="G8850" s="25">
        <v>14</v>
      </c>
      <c r="H8850" s="19" t="str">
        <f t="shared" si="157"/>
        <v>High Rise Bridge Away from Va Beach Summer Friday 14</v>
      </c>
      <c r="I8850" s="11">
        <f>+HighRise!G21</f>
        <v>3440.818181818182</v>
      </c>
    </row>
    <row r="8851" spans="1:9" x14ac:dyDescent="0.25">
      <c r="A8851" t="s">
        <v>67</v>
      </c>
      <c r="B8851" t="s">
        <v>50</v>
      </c>
      <c r="C8851" t="s">
        <v>80</v>
      </c>
      <c r="D8851" t="s">
        <v>11</v>
      </c>
      <c r="E8851" t="s">
        <v>5</v>
      </c>
      <c r="F8851" s="19">
        <v>0.625</v>
      </c>
      <c r="G8851" s="25">
        <v>15</v>
      </c>
      <c r="H8851" s="19" t="str">
        <f t="shared" si="157"/>
        <v>High Rise Bridge Away from Va Beach Summer Friday 15</v>
      </c>
      <c r="I8851" s="14">
        <f>+HighRise!G22</f>
        <v>3368.5454545454545</v>
      </c>
    </row>
    <row r="8852" spans="1:9" x14ac:dyDescent="0.25">
      <c r="A8852" t="s">
        <v>67</v>
      </c>
      <c r="B8852" t="s">
        <v>50</v>
      </c>
      <c r="C8852" t="s">
        <v>80</v>
      </c>
      <c r="D8852" t="s">
        <v>11</v>
      </c>
      <c r="E8852" t="s">
        <v>5</v>
      </c>
      <c r="F8852" s="19">
        <v>0.66666666666666696</v>
      </c>
      <c r="G8852" s="25">
        <v>16</v>
      </c>
      <c r="H8852" s="19" t="str">
        <f t="shared" si="157"/>
        <v>High Rise Bridge Away from Va Beach Summer Friday 16</v>
      </c>
      <c r="I8852" s="11">
        <f>+HighRise!G23</f>
        <v>3156</v>
      </c>
    </row>
    <row r="8853" spans="1:9" x14ac:dyDescent="0.25">
      <c r="A8853" t="s">
        <v>67</v>
      </c>
      <c r="B8853" t="s">
        <v>50</v>
      </c>
      <c r="C8853" t="s">
        <v>80</v>
      </c>
      <c r="D8853" t="s">
        <v>11</v>
      </c>
      <c r="E8853" t="s">
        <v>5</v>
      </c>
      <c r="F8853" s="19">
        <v>0.70833333333333304</v>
      </c>
      <c r="G8853" s="25">
        <v>17</v>
      </c>
      <c r="H8853" s="19" t="str">
        <f t="shared" si="157"/>
        <v>High Rise Bridge Away from Va Beach Summer Friday 17</v>
      </c>
      <c r="I8853" s="14">
        <f>+HighRise!G24</f>
        <v>2851.181818181818</v>
      </c>
    </row>
    <row r="8854" spans="1:9" x14ac:dyDescent="0.25">
      <c r="A8854" t="s">
        <v>67</v>
      </c>
      <c r="B8854" t="s">
        <v>50</v>
      </c>
      <c r="C8854" t="s">
        <v>80</v>
      </c>
      <c r="D8854" t="s">
        <v>11</v>
      </c>
      <c r="E8854" t="s">
        <v>5</v>
      </c>
      <c r="F8854" s="19">
        <v>0.75</v>
      </c>
      <c r="G8854" s="25">
        <v>18</v>
      </c>
      <c r="H8854" s="19" t="str">
        <f t="shared" si="157"/>
        <v>High Rise Bridge Away from Va Beach Summer Friday 18</v>
      </c>
      <c r="I8854" s="11">
        <f>+HighRise!G25</f>
        <v>2790.7272727272725</v>
      </c>
    </row>
    <row r="8855" spans="1:9" x14ac:dyDescent="0.25">
      <c r="A8855" t="s">
        <v>67</v>
      </c>
      <c r="B8855" t="s">
        <v>50</v>
      </c>
      <c r="C8855" t="s">
        <v>80</v>
      </c>
      <c r="D8855" t="s">
        <v>11</v>
      </c>
      <c r="E8855" t="s">
        <v>5</v>
      </c>
      <c r="F8855" s="19">
        <v>0.79166666666666696</v>
      </c>
      <c r="G8855" s="25">
        <v>19</v>
      </c>
      <c r="H8855" s="19" t="str">
        <f t="shared" si="157"/>
        <v>High Rise Bridge Away from Va Beach Summer Friday 19</v>
      </c>
      <c r="I8855" s="14">
        <f>+HighRise!G26</f>
        <v>2482.7272727272725</v>
      </c>
    </row>
    <row r="8856" spans="1:9" x14ac:dyDescent="0.25">
      <c r="A8856" t="s">
        <v>67</v>
      </c>
      <c r="B8856" t="s">
        <v>50</v>
      </c>
      <c r="C8856" t="s">
        <v>80</v>
      </c>
      <c r="D8856" t="s">
        <v>11</v>
      </c>
      <c r="E8856" t="s">
        <v>5</v>
      </c>
      <c r="F8856" s="19">
        <v>0.83333333333333304</v>
      </c>
      <c r="G8856" s="25">
        <v>20</v>
      </c>
      <c r="H8856" s="19" t="str">
        <f t="shared" si="157"/>
        <v>High Rise Bridge Away from Va Beach Summer Friday 20</v>
      </c>
      <c r="I8856" s="11">
        <f>+HighRise!G27</f>
        <v>2049.4545454545455</v>
      </c>
    </row>
    <row r="8857" spans="1:9" x14ac:dyDescent="0.25">
      <c r="A8857" t="s">
        <v>67</v>
      </c>
      <c r="B8857" t="s">
        <v>50</v>
      </c>
      <c r="C8857" t="s">
        <v>80</v>
      </c>
      <c r="D8857" t="s">
        <v>11</v>
      </c>
      <c r="E8857" t="s">
        <v>5</v>
      </c>
      <c r="F8857" s="19">
        <v>0.875</v>
      </c>
      <c r="G8857" s="25">
        <v>21</v>
      </c>
      <c r="H8857" s="19" t="str">
        <f t="shared" si="157"/>
        <v>High Rise Bridge Away from Va Beach Summer Friday 21</v>
      </c>
      <c r="I8857" s="14">
        <f>+HighRise!G28</f>
        <v>1859.1818181818182</v>
      </c>
    </row>
    <row r="8858" spans="1:9" x14ac:dyDescent="0.25">
      <c r="A8858" t="s">
        <v>67</v>
      </c>
      <c r="B8858" t="s">
        <v>50</v>
      </c>
      <c r="C8858" t="s">
        <v>80</v>
      </c>
      <c r="D8858" t="s">
        <v>11</v>
      </c>
      <c r="E8858" t="s">
        <v>5</v>
      </c>
      <c r="F8858" s="19">
        <v>0.91666666666666696</v>
      </c>
      <c r="G8858" s="25">
        <v>22</v>
      </c>
      <c r="H8858" s="19" t="str">
        <f t="shared" si="157"/>
        <v>High Rise Bridge Away from Va Beach Summer Friday 22</v>
      </c>
      <c r="I8858" s="11">
        <f>+HighRise!G29</f>
        <v>1491.909090909091</v>
      </c>
    </row>
    <row r="8859" spans="1:9" ht="15.75" thickBot="1" x14ac:dyDescent="0.3">
      <c r="A8859" t="s">
        <v>67</v>
      </c>
      <c r="B8859" t="s">
        <v>50</v>
      </c>
      <c r="C8859" t="s">
        <v>80</v>
      </c>
      <c r="D8859" t="s">
        <v>11</v>
      </c>
      <c r="E8859" t="s">
        <v>5</v>
      </c>
      <c r="F8859" s="19">
        <v>0.95833333333333304</v>
      </c>
      <c r="G8859" s="25">
        <v>23</v>
      </c>
      <c r="H8859" s="19" t="str">
        <f t="shared" si="157"/>
        <v>High Rise Bridge Away from Va Beach Summer Friday 23</v>
      </c>
      <c r="I8859" s="16">
        <f>+HighRise!G30</f>
        <v>1123.8181818181818</v>
      </c>
    </row>
    <row r="8860" spans="1:9" x14ac:dyDescent="0.25">
      <c r="A8860" t="s">
        <v>67</v>
      </c>
      <c r="B8860" t="s">
        <v>50</v>
      </c>
      <c r="C8860" t="s">
        <v>80</v>
      </c>
      <c r="D8860" t="s">
        <v>11</v>
      </c>
      <c r="E8860" t="s">
        <v>6</v>
      </c>
      <c r="F8860" s="19">
        <v>0</v>
      </c>
      <c r="G8860" s="25">
        <v>0</v>
      </c>
      <c r="H8860" s="19" t="str">
        <f t="shared" si="157"/>
        <v>High Rise Bridge Away from Va Beach Summer Saturday 0</v>
      </c>
      <c r="I8860" s="11">
        <f>+HighRise!H7</f>
        <v>771.4545454545455</v>
      </c>
    </row>
    <row r="8861" spans="1:9" x14ac:dyDescent="0.25">
      <c r="A8861" t="s">
        <v>67</v>
      </c>
      <c r="B8861" t="s">
        <v>50</v>
      </c>
      <c r="C8861" t="s">
        <v>80</v>
      </c>
      <c r="D8861" t="s">
        <v>11</v>
      </c>
      <c r="E8861" t="s">
        <v>6</v>
      </c>
      <c r="F8861" s="19">
        <v>4.1666666666666664E-2</v>
      </c>
      <c r="G8861" s="25">
        <v>1</v>
      </c>
      <c r="H8861" s="19" t="str">
        <f t="shared" si="157"/>
        <v>High Rise Bridge Away from Va Beach Summer Saturday 1</v>
      </c>
      <c r="I8861" s="14">
        <f>+HighRise!H8</f>
        <v>534.90909090909088</v>
      </c>
    </row>
    <row r="8862" spans="1:9" x14ac:dyDescent="0.25">
      <c r="A8862" t="s">
        <v>67</v>
      </c>
      <c r="B8862" t="s">
        <v>50</v>
      </c>
      <c r="C8862" t="s">
        <v>80</v>
      </c>
      <c r="D8862" t="s">
        <v>11</v>
      </c>
      <c r="E8862" t="s">
        <v>6</v>
      </c>
      <c r="F8862" s="19">
        <v>8.3333333333333329E-2</v>
      </c>
      <c r="G8862" s="25">
        <v>2</v>
      </c>
      <c r="H8862" s="19" t="str">
        <f t="shared" si="157"/>
        <v>High Rise Bridge Away from Va Beach Summer Saturday 2</v>
      </c>
      <c r="I8862" s="11">
        <f>+HighRise!H9</f>
        <v>454.09090909090907</v>
      </c>
    </row>
    <row r="8863" spans="1:9" x14ac:dyDescent="0.25">
      <c r="A8863" t="s">
        <v>67</v>
      </c>
      <c r="B8863" t="s">
        <v>50</v>
      </c>
      <c r="C8863" t="s">
        <v>80</v>
      </c>
      <c r="D8863" t="s">
        <v>11</v>
      </c>
      <c r="E8863" t="s">
        <v>6</v>
      </c>
      <c r="F8863" s="19">
        <v>0.125</v>
      </c>
      <c r="G8863" s="25">
        <v>3</v>
      </c>
      <c r="H8863" s="19" t="str">
        <f t="shared" si="157"/>
        <v>High Rise Bridge Away from Va Beach Summer Saturday 3</v>
      </c>
      <c r="I8863" s="14">
        <f>+HighRise!H10</f>
        <v>349.54545454545456</v>
      </c>
    </row>
    <row r="8864" spans="1:9" x14ac:dyDescent="0.25">
      <c r="A8864" t="s">
        <v>67</v>
      </c>
      <c r="B8864" t="s">
        <v>50</v>
      </c>
      <c r="C8864" t="s">
        <v>80</v>
      </c>
      <c r="D8864" t="s">
        <v>11</v>
      </c>
      <c r="E8864" t="s">
        <v>6</v>
      </c>
      <c r="F8864" s="19">
        <v>0.16666666666666699</v>
      </c>
      <c r="G8864" s="25">
        <v>4</v>
      </c>
      <c r="H8864" s="19" t="str">
        <f t="shared" si="157"/>
        <v>High Rise Bridge Away from Va Beach Summer Saturday 4</v>
      </c>
      <c r="I8864" s="11">
        <f>+HighRise!H11</f>
        <v>403.45454545454544</v>
      </c>
    </row>
    <row r="8865" spans="1:9" x14ac:dyDescent="0.25">
      <c r="A8865" t="s">
        <v>67</v>
      </c>
      <c r="B8865" t="s">
        <v>50</v>
      </c>
      <c r="C8865" t="s">
        <v>80</v>
      </c>
      <c r="D8865" t="s">
        <v>11</v>
      </c>
      <c r="E8865" t="s">
        <v>6</v>
      </c>
      <c r="F8865" s="19">
        <v>0.20833333333333301</v>
      </c>
      <c r="G8865" s="25">
        <v>5</v>
      </c>
      <c r="H8865" s="19" t="str">
        <f t="shared" si="157"/>
        <v>High Rise Bridge Away from Va Beach Summer Saturday 5</v>
      </c>
      <c r="I8865" s="14">
        <f>+HighRise!H12</f>
        <v>764.4545454545455</v>
      </c>
    </row>
    <row r="8866" spans="1:9" x14ac:dyDescent="0.25">
      <c r="A8866" t="s">
        <v>67</v>
      </c>
      <c r="B8866" t="s">
        <v>50</v>
      </c>
      <c r="C8866" t="s">
        <v>80</v>
      </c>
      <c r="D8866" t="s">
        <v>11</v>
      </c>
      <c r="E8866" t="s">
        <v>6</v>
      </c>
      <c r="F8866" s="19">
        <v>0.25</v>
      </c>
      <c r="G8866" s="25">
        <v>6</v>
      </c>
      <c r="H8866" s="19" t="str">
        <f t="shared" si="157"/>
        <v>High Rise Bridge Away from Va Beach Summer Saturday 6</v>
      </c>
      <c r="I8866" s="11">
        <f>+HighRise!H13</f>
        <v>1215.909090909091</v>
      </c>
    </row>
    <row r="8867" spans="1:9" x14ac:dyDescent="0.25">
      <c r="A8867" t="s">
        <v>67</v>
      </c>
      <c r="B8867" t="s">
        <v>50</v>
      </c>
      <c r="C8867" t="s">
        <v>80</v>
      </c>
      <c r="D8867" t="s">
        <v>11</v>
      </c>
      <c r="E8867" t="s">
        <v>6</v>
      </c>
      <c r="F8867" s="19">
        <v>0.29166666666666702</v>
      </c>
      <c r="G8867" s="25">
        <v>7</v>
      </c>
      <c r="H8867" s="19" t="str">
        <f t="shared" si="157"/>
        <v>High Rise Bridge Away from Va Beach Summer Saturday 7</v>
      </c>
      <c r="I8867" s="14">
        <f>+HighRise!H14</f>
        <v>1445.5454545454545</v>
      </c>
    </row>
    <row r="8868" spans="1:9" x14ac:dyDescent="0.25">
      <c r="A8868" t="s">
        <v>67</v>
      </c>
      <c r="B8868" t="s">
        <v>50</v>
      </c>
      <c r="C8868" t="s">
        <v>80</v>
      </c>
      <c r="D8868" t="s">
        <v>11</v>
      </c>
      <c r="E8868" t="s">
        <v>6</v>
      </c>
      <c r="F8868" s="19">
        <v>0.33333333333333298</v>
      </c>
      <c r="G8868" s="25">
        <v>8</v>
      </c>
      <c r="H8868" s="19" t="str">
        <f t="shared" si="157"/>
        <v>High Rise Bridge Away from Va Beach Summer Saturday 8</v>
      </c>
      <c r="I8868" s="11">
        <f>+HighRise!H15</f>
        <v>2383</v>
      </c>
    </row>
    <row r="8869" spans="1:9" x14ac:dyDescent="0.25">
      <c r="A8869" t="s">
        <v>67</v>
      </c>
      <c r="B8869" t="s">
        <v>50</v>
      </c>
      <c r="C8869" t="s">
        <v>80</v>
      </c>
      <c r="D8869" t="s">
        <v>11</v>
      </c>
      <c r="E8869" t="s">
        <v>6</v>
      </c>
      <c r="F8869" s="19">
        <v>0.375</v>
      </c>
      <c r="G8869" s="25">
        <v>9</v>
      </c>
      <c r="H8869" s="19" t="str">
        <f t="shared" ref="H8869:H8932" si="158">+CONCATENATE(A8869," ",C8869," ",D8869," ",E8869," ",G8869)</f>
        <v>High Rise Bridge Away from Va Beach Summer Saturday 9</v>
      </c>
      <c r="I8869" s="14">
        <f>+HighRise!H16</f>
        <v>2908.909090909091</v>
      </c>
    </row>
    <row r="8870" spans="1:9" x14ac:dyDescent="0.25">
      <c r="A8870" t="s">
        <v>67</v>
      </c>
      <c r="B8870" t="s">
        <v>50</v>
      </c>
      <c r="C8870" t="s">
        <v>80</v>
      </c>
      <c r="D8870" t="s">
        <v>11</v>
      </c>
      <c r="E8870" t="s">
        <v>6</v>
      </c>
      <c r="F8870" s="19">
        <v>0.41666666666666702</v>
      </c>
      <c r="G8870" s="25">
        <v>10</v>
      </c>
      <c r="H8870" s="19" t="str">
        <f t="shared" si="158"/>
        <v>High Rise Bridge Away from Va Beach Summer Saturday 10</v>
      </c>
      <c r="I8870" s="11">
        <f>+HighRise!H17</f>
        <v>3160.4545454545455</v>
      </c>
    </row>
    <row r="8871" spans="1:9" x14ac:dyDescent="0.25">
      <c r="A8871" t="s">
        <v>67</v>
      </c>
      <c r="B8871" t="s">
        <v>50</v>
      </c>
      <c r="C8871" t="s">
        <v>80</v>
      </c>
      <c r="D8871" t="s">
        <v>11</v>
      </c>
      <c r="E8871" t="s">
        <v>6</v>
      </c>
      <c r="F8871" s="19">
        <v>0.45833333333333298</v>
      </c>
      <c r="G8871" s="25">
        <v>11</v>
      </c>
      <c r="H8871" s="19" t="str">
        <f t="shared" si="158"/>
        <v>High Rise Bridge Away from Va Beach Summer Saturday 11</v>
      </c>
      <c r="I8871" s="14">
        <f>+HighRise!H18</f>
        <v>3092.4545454545455</v>
      </c>
    </row>
    <row r="8872" spans="1:9" x14ac:dyDescent="0.25">
      <c r="A8872" t="s">
        <v>67</v>
      </c>
      <c r="B8872" t="s">
        <v>50</v>
      </c>
      <c r="C8872" t="s">
        <v>80</v>
      </c>
      <c r="D8872" t="s">
        <v>11</v>
      </c>
      <c r="E8872" t="s">
        <v>6</v>
      </c>
      <c r="F8872" s="19">
        <v>0.5</v>
      </c>
      <c r="G8872" s="25">
        <v>12</v>
      </c>
      <c r="H8872" s="19" t="str">
        <f t="shared" si="158"/>
        <v>High Rise Bridge Away from Va Beach Summer Saturday 12</v>
      </c>
      <c r="I8872" s="11">
        <f>+HighRise!H19</f>
        <v>3195.818181818182</v>
      </c>
    </row>
    <row r="8873" spans="1:9" x14ac:dyDescent="0.25">
      <c r="A8873" t="s">
        <v>67</v>
      </c>
      <c r="B8873" t="s">
        <v>50</v>
      </c>
      <c r="C8873" t="s">
        <v>80</v>
      </c>
      <c r="D8873" t="s">
        <v>11</v>
      </c>
      <c r="E8873" t="s">
        <v>6</v>
      </c>
      <c r="F8873" s="19">
        <v>0.54166666666666696</v>
      </c>
      <c r="G8873" s="25">
        <v>13</v>
      </c>
      <c r="H8873" s="19" t="str">
        <f t="shared" si="158"/>
        <v>High Rise Bridge Away from Va Beach Summer Saturday 13</v>
      </c>
      <c r="I8873" s="14">
        <f>+HighRise!H20</f>
        <v>3150.3636363636365</v>
      </c>
    </row>
    <row r="8874" spans="1:9" x14ac:dyDescent="0.25">
      <c r="A8874" t="s">
        <v>67</v>
      </c>
      <c r="B8874" t="s">
        <v>50</v>
      </c>
      <c r="C8874" t="s">
        <v>80</v>
      </c>
      <c r="D8874" t="s">
        <v>11</v>
      </c>
      <c r="E8874" t="s">
        <v>6</v>
      </c>
      <c r="F8874" s="19">
        <v>0.58333333333333304</v>
      </c>
      <c r="G8874" s="25">
        <v>14</v>
      </c>
      <c r="H8874" s="19" t="str">
        <f t="shared" si="158"/>
        <v>High Rise Bridge Away from Va Beach Summer Saturday 14</v>
      </c>
      <c r="I8874" s="11">
        <f>+HighRise!H21</f>
        <v>2977.181818181818</v>
      </c>
    </row>
    <row r="8875" spans="1:9" x14ac:dyDescent="0.25">
      <c r="A8875" t="s">
        <v>67</v>
      </c>
      <c r="B8875" t="s">
        <v>50</v>
      </c>
      <c r="C8875" t="s">
        <v>80</v>
      </c>
      <c r="D8875" t="s">
        <v>11</v>
      </c>
      <c r="E8875" t="s">
        <v>6</v>
      </c>
      <c r="F8875" s="19">
        <v>0.625</v>
      </c>
      <c r="G8875" s="25">
        <v>15</v>
      </c>
      <c r="H8875" s="19" t="str">
        <f t="shared" si="158"/>
        <v>High Rise Bridge Away from Va Beach Summer Saturday 15</v>
      </c>
      <c r="I8875" s="14">
        <f>+HighRise!H22</f>
        <v>2913.5454545454545</v>
      </c>
    </row>
    <row r="8876" spans="1:9" x14ac:dyDescent="0.25">
      <c r="A8876" t="s">
        <v>67</v>
      </c>
      <c r="B8876" t="s">
        <v>50</v>
      </c>
      <c r="C8876" t="s">
        <v>80</v>
      </c>
      <c r="D8876" t="s">
        <v>11</v>
      </c>
      <c r="E8876" t="s">
        <v>6</v>
      </c>
      <c r="F8876" s="19">
        <v>0.66666666666666696</v>
      </c>
      <c r="G8876" s="25">
        <v>16</v>
      </c>
      <c r="H8876" s="19" t="str">
        <f t="shared" si="158"/>
        <v>High Rise Bridge Away from Va Beach Summer Saturday 16</v>
      </c>
      <c r="I8876" s="11">
        <f>+HighRise!H23</f>
        <v>2719.3636363636365</v>
      </c>
    </row>
    <row r="8877" spans="1:9" x14ac:dyDescent="0.25">
      <c r="A8877" t="s">
        <v>67</v>
      </c>
      <c r="B8877" t="s">
        <v>50</v>
      </c>
      <c r="C8877" t="s">
        <v>80</v>
      </c>
      <c r="D8877" t="s">
        <v>11</v>
      </c>
      <c r="E8877" t="s">
        <v>6</v>
      </c>
      <c r="F8877" s="19">
        <v>0.70833333333333304</v>
      </c>
      <c r="G8877" s="25">
        <v>17</v>
      </c>
      <c r="H8877" s="19" t="str">
        <f t="shared" si="158"/>
        <v>High Rise Bridge Away from Va Beach Summer Saturday 17</v>
      </c>
      <c r="I8877" s="14">
        <f>+HighRise!H24</f>
        <v>2567.909090909091</v>
      </c>
    </row>
    <row r="8878" spans="1:9" x14ac:dyDescent="0.25">
      <c r="A8878" t="s">
        <v>67</v>
      </c>
      <c r="B8878" t="s">
        <v>50</v>
      </c>
      <c r="C8878" t="s">
        <v>80</v>
      </c>
      <c r="D8878" t="s">
        <v>11</v>
      </c>
      <c r="E8878" t="s">
        <v>6</v>
      </c>
      <c r="F8878" s="19">
        <v>0.75</v>
      </c>
      <c r="G8878" s="25">
        <v>18</v>
      </c>
      <c r="H8878" s="19" t="str">
        <f t="shared" si="158"/>
        <v>High Rise Bridge Away from Va Beach Summer Saturday 18</v>
      </c>
      <c r="I8878" s="11">
        <f>+HighRise!H25</f>
        <v>2273.2727272727275</v>
      </c>
    </row>
    <row r="8879" spans="1:9" x14ac:dyDescent="0.25">
      <c r="A8879" t="s">
        <v>67</v>
      </c>
      <c r="B8879" t="s">
        <v>50</v>
      </c>
      <c r="C8879" t="s">
        <v>80</v>
      </c>
      <c r="D8879" t="s">
        <v>11</v>
      </c>
      <c r="E8879" t="s">
        <v>6</v>
      </c>
      <c r="F8879" s="19">
        <v>0.79166666666666696</v>
      </c>
      <c r="G8879" s="25">
        <v>19</v>
      </c>
      <c r="H8879" s="19" t="str">
        <f t="shared" si="158"/>
        <v>High Rise Bridge Away from Va Beach Summer Saturday 19</v>
      </c>
      <c r="I8879" s="14">
        <f>+HighRise!H26</f>
        <v>2162.7272727272725</v>
      </c>
    </row>
    <row r="8880" spans="1:9" x14ac:dyDescent="0.25">
      <c r="A8880" t="s">
        <v>67</v>
      </c>
      <c r="B8880" t="s">
        <v>50</v>
      </c>
      <c r="C8880" t="s">
        <v>80</v>
      </c>
      <c r="D8880" t="s">
        <v>11</v>
      </c>
      <c r="E8880" t="s">
        <v>6</v>
      </c>
      <c r="F8880" s="19">
        <v>0.83333333333333304</v>
      </c>
      <c r="G8880" s="25">
        <v>20</v>
      </c>
      <c r="H8880" s="19" t="str">
        <f t="shared" si="158"/>
        <v>High Rise Bridge Away from Va Beach Summer Saturday 20</v>
      </c>
      <c r="I8880" s="11">
        <f>+HighRise!H27</f>
        <v>2043.2727272727273</v>
      </c>
    </row>
    <row r="8881" spans="1:9" x14ac:dyDescent="0.25">
      <c r="A8881" t="s">
        <v>67</v>
      </c>
      <c r="B8881" t="s">
        <v>50</v>
      </c>
      <c r="C8881" t="s">
        <v>80</v>
      </c>
      <c r="D8881" t="s">
        <v>11</v>
      </c>
      <c r="E8881" t="s">
        <v>6</v>
      </c>
      <c r="F8881" s="19">
        <v>0.875</v>
      </c>
      <c r="G8881" s="25">
        <v>21</v>
      </c>
      <c r="H8881" s="19" t="str">
        <f t="shared" si="158"/>
        <v>High Rise Bridge Away from Va Beach Summer Saturday 21</v>
      </c>
      <c r="I8881" s="14">
        <f>+HighRise!H28</f>
        <v>1949.8181818181818</v>
      </c>
    </row>
    <row r="8882" spans="1:9" x14ac:dyDescent="0.25">
      <c r="A8882" t="s">
        <v>67</v>
      </c>
      <c r="B8882" t="s">
        <v>50</v>
      </c>
      <c r="C8882" t="s">
        <v>80</v>
      </c>
      <c r="D8882" t="s">
        <v>11</v>
      </c>
      <c r="E8882" t="s">
        <v>6</v>
      </c>
      <c r="F8882" s="19">
        <v>0.91666666666666696</v>
      </c>
      <c r="G8882" s="25">
        <v>22</v>
      </c>
      <c r="H8882" s="19" t="str">
        <f t="shared" si="158"/>
        <v>High Rise Bridge Away from Va Beach Summer Saturday 22</v>
      </c>
      <c r="I8882" s="11">
        <f>+HighRise!H29</f>
        <v>1554.7272727272727</v>
      </c>
    </row>
    <row r="8883" spans="1:9" ht="15.75" thickBot="1" x14ac:dyDescent="0.3">
      <c r="A8883" t="s">
        <v>67</v>
      </c>
      <c r="B8883" t="s">
        <v>50</v>
      </c>
      <c r="C8883" t="s">
        <v>80</v>
      </c>
      <c r="D8883" t="s">
        <v>11</v>
      </c>
      <c r="E8883" t="s">
        <v>6</v>
      </c>
      <c r="F8883" s="19">
        <v>0.95833333333333304</v>
      </c>
      <c r="G8883" s="25">
        <v>23</v>
      </c>
      <c r="H8883" s="19" t="str">
        <f t="shared" si="158"/>
        <v>High Rise Bridge Away from Va Beach Summer Saturday 23</v>
      </c>
      <c r="I8883" s="16">
        <f>+HighRise!H30</f>
        <v>1152.4545454545455</v>
      </c>
    </row>
    <row r="8884" spans="1:9" x14ac:dyDescent="0.25">
      <c r="A8884" t="s">
        <v>67</v>
      </c>
      <c r="B8884" t="s">
        <v>50</v>
      </c>
      <c r="C8884" t="s">
        <v>80</v>
      </c>
      <c r="D8884" t="s">
        <v>11</v>
      </c>
      <c r="E8884" t="s">
        <v>7</v>
      </c>
      <c r="F8884" s="19">
        <v>0</v>
      </c>
      <c r="G8884" s="25">
        <v>0</v>
      </c>
      <c r="H8884" s="19" t="str">
        <f t="shared" si="158"/>
        <v>High Rise Bridge Away from Va Beach Summer Sunday 0</v>
      </c>
      <c r="I8884" s="13">
        <f>+HighRise!I7</f>
        <v>782.2</v>
      </c>
    </row>
    <row r="8885" spans="1:9" x14ac:dyDescent="0.25">
      <c r="A8885" t="s">
        <v>67</v>
      </c>
      <c r="B8885" t="s">
        <v>50</v>
      </c>
      <c r="C8885" t="s">
        <v>80</v>
      </c>
      <c r="D8885" t="s">
        <v>11</v>
      </c>
      <c r="E8885" t="s">
        <v>7</v>
      </c>
      <c r="F8885" s="19">
        <v>4.1666666666666664E-2</v>
      </c>
      <c r="G8885" s="25">
        <v>1</v>
      </c>
      <c r="H8885" s="19" t="str">
        <f t="shared" si="158"/>
        <v>High Rise Bridge Away from Va Beach Summer Sunday 1</v>
      </c>
      <c r="I8885" s="15">
        <f>+HighRise!I8</f>
        <v>536.1</v>
      </c>
    </row>
    <row r="8886" spans="1:9" x14ac:dyDescent="0.25">
      <c r="A8886" t="s">
        <v>67</v>
      </c>
      <c r="B8886" t="s">
        <v>50</v>
      </c>
      <c r="C8886" t="s">
        <v>80</v>
      </c>
      <c r="D8886" t="s">
        <v>11</v>
      </c>
      <c r="E8886" t="s">
        <v>7</v>
      </c>
      <c r="F8886" s="19">
        <v>8.3333333333333329E-2</v>
      </c>
      <c r="G8886" s="25">
        <v>2</v>
      </c>
      <c r="H8886" s="19" t="str">
        <f t="shared" si="158"/>
        <v>High Rise Bridge Away from Va Beach Summer Sunday 2</v>
      </c>
      <c r="I8886" s="13">
        <f>+HighRise!I9</f>
        <v>461.7</v>
      </c>
    </row>
    <row r="8887" spans="1:9" x14ac:dyDescent="0.25">
      <c r="A8887" t="s">
        <v>67</v>
      </c>
      <c r="B8887" t="s">
        <v>50</v>
      </c>
      <c r="C8887" t="s">
        <v>80</v>
      </c>
      <c r="D8887" t="s">
        <v>11</v>
      </c>
      <c r="E8887" t="s">
        <v>7</v>
      </c>
      <c r="F8887" s="19">
        <v>0.125</v>
      </c>
      <c r="G8887" s="25">
        <v>3</v>
      </c>
      <c r="H8887" s="19" t="str">
        <f t="shared" si="158"/>
        <v>High Rise Bridge Away from Va Beach Summer Sunday 3</v>
      </c>
      <c r="I8887" s="15">
        <f>+HighRise!I10</f>
        <v>304.39999999999998</v>
      </c>
    </row>
    <row r="8888" spans="1:9" x14ac:dyDescent="0.25">
      <c r="A8888" t="s">
        <v>67</v>
      </c>
      <c r="B8888" t="s">
        <v>50</v>
      </c>
      <c r="C8888" t="s">
        <v>80</v>
      </c>
      <c r="D8888" t="s">
        <v>11</v>
      </c>
      <c r="E8888" t="s">
        <v>7</v>
      </c>
      <c r="F8888" s="19">
        <v>0.16666666666666699</v>
      </c>
      <c r="G8888" s="25">
        <v>4</v>
      </c>
      <c r="H8888" s="19" t="str">
        <f t="shared" si="158"/>
        <v>High Rise Bridge Away from Va Beach Summer Sunday 4</v>
      </c>
      <c r="I8888" s="13">
        <f>+HighRise!I11</f>
        <v>277.5</v>
      </c>
    </row>
    <row r="8889" spans="1:9" x14ac:dyDescent="0.25">
      <c r="A8889" t="s">
        <v>67</v>
      </c>
      <c r="B8889" t="s">
        <v>50</v>
      </c>
      <c r="C8889" t="s">
        <v>80</v>
      </c>
      <c r="D8889" t="s">
        <v>11</v>
      </c>
      <c r="E8889" t="s">
        <v>7</v>
      </c>
      <c r="F8889" s="19">
        <v>0.20833333333333301</v>
      </c>
      <c r="G8889" s="25">
        <v>5</v>
      </c>
      <c r="H8889" s="19" t="str">
        <f t="shared" si="158"/>
        <v>High Rise Bridge Away from Va Beach Summer Sunday 5</v>
      </c>
      <c r="I8889" s="15">
        <f>+HighRise!I12</f>
        <v>443.6</v>
      </c>
    </row>
    <row r="8890" spans="1:9" x14ac:dyDescent="0.25">
      <c r="A8890" t="s">
        <v>67</v>
      </c>
      <c r="B8890" t="s">
        <v>50</v>
      </c>
      <c r="C8890" t="s">
        <v>80</v>
      </c>
      <c r="D8890" t="s">
        <v>11</v>
      </c>
      <c r="E8890" t="s">
        <v>7</v>
      </c>
      <c r="F8890" s="19">
        <v>0.25</v>
      </c>
      <c r="G8890" s="25">
        <v>6</v>
      </c>
      <c r="H8890" s="19" t="str">
        <f t="shared" si="158"/>
        <v>High Rise Bridge Away from Va Beach Summer Sunday 6</v>
      </c>
      <c r="I8890" s="13">
        <f>+HighRise!I13</f>
        <v>750.2</v>
      </c>
    </row>
    <row r="8891" spans="1:9" x14ac:dyDescent="0.25">
      <c r="A8891" t="s">
        <v>67</v>
      </c>
      <c r="B8891" t="s">
        <v>50</v>
      </c>
      <c r="C8891" t="s">
        <v>80</v>
      </c>
      <c r="D8891" t="s">
        <v>11</v>
      </c>
      <c r="E8891" t="s">
        <v>7</v>
      </c>
      <c r="F8891" s="19">
        <v>0.29166666666666702</v>
      </c>
      <c r="G8891" s="25">
        <v>7</v>
      </c>
      <c r="H8891" s="19" t="str">
        <f t="shared" si="158"/>
        <v>High Rise Bridge Away from Va Beach Summer Sunday 7</v>
      </c>
      <c r="I8891" s="15">
        <f>+HighRise!I14</f>
        <v>1174.5</v>
      </c>
    </row>
    <row r="8892" spans="1:9" x14ac:dyDescent="0.25">
      <c r="A8892" t="s">
        <v>67</v>
      </c>
      <c r="B8892" t="s">
        <v>50</v>
      </c>
      <c r="C8892" t="s">
        <v>80</v>
      </c>
      <c r="D8892" t="s">
        <v>11</v>
      </c>
      <c r="E8892" t="s">
        <v>7</v>
      </c>
      <c r="F8892" s="19">
        <v>0.33333333333333298</v>
      </c>
      <c r="G8892" s="25">
        <v>8</v>
      </c>
      <c r="H8892" s="19" t="str">
        <f t="shared" si="158"/>
        <v>High Rise Bridge Away from Va Beach Summer Sunday 8</v>
      </c>
      <c r="I8892" s="13">
        <f>+HighRise!I15</f>
        <v>1460.9</v>
      </c>
    </row>
    <row r="8893" spans="1:9" x14ac:dyDescent="0.25">
      <c r="A8893" t="s">
        <v>67</v>
      </c>
      <c r="B8893" t="s">
        <v>50</v>
      </c>
      <c r="C8893" t="s">
        <v>80</v>
      </c>
      <c r="D8893" t="s">
        <v>11</v>
      </c>
      <c r="E8893" t="s">
        <v>7</v>
      </c>
      <c r="F8893" s="19">
        <v>0.375</v>
      </c>
      <c r="G8893" s="25">
        <v>9</v>
      </c>
      <c r="H8893" s="19" t="str">
        <f t="shared" si="158"/>
        <v>High Rise Bridge Away from Va Beach Summer Sunday 9</v>
      </c>
      <c r="I8893" s="15">
        <f>+HighRise!I16</f>
        <v>2079.5</v>
      </c>
    </row>
    <row r="8894" spans="1:9" x14ac:dyDescent="0.25">
      <c r="A8894" t="s">
        <v>67</v>
      </c>
      <c r="B8894" t="s">
        <v>50</v>
      </c>
      <c r="C8894" t="s">
        <v>80</v>
      </c>
      <c r="D8894" t="s">
        <v>11</v>
      </c>
      <c r="E8894" t="s">
        <v>7</v>
      </c>
      <c r="F8894" s="19">
        <v>0.41666666666666702</v>
      </c>
      <c r="G8894" s="25">
        <v>10</v>
      </c>
      <c r="H8894" s="19" t="str">
        <f t="shared" si="158"/>
        <v>High Rise Bridge Away from Va Beach Summer Sunday 10</v>
      </c>
      <c r="I8894" s="13">
        <f>+HighRise!I17</f>
        <v>2599</v>
      </c>
    </row>
    <row r="8895" spans="1:9" x14ac:dyDescent="0.25">
      <c r="A8895" t="s">
        <v>67</v>
      </c>
      <c r="B8895" t="s">
        <v>50</v>
      </c>
      <c r="C8895" t="s">
        <v>80</v>
      </c>
      <c r="D8895" t="s">
        <v>11</v>
      </c>
      <c r="E8895" t="s">
        <v>7</v>
      </c>
      <c r="F8895" s="19">
        <v>0.45833333333333298</v>
      </c>
      <c r="G8895" s="25">
        <v>11</v>
      </c>
      <c r="H8895" s="19" t="str">
        <f t="shared" si="158"/>
        <v>High Rise Bridge Away from Va Beach Summer Sunday 11</v>
      </c>
      <c r="I8895" s="15">
        <f>+HighRise!I18</f>
        <v>2824.2</v>
      </c>
    </row>
    <row r="8896" spans="1:9" x14ac:dyDescent="0.25">
      <c r="A8896" t="s">
        <v>67</v>
      </c>
      <c r="B8896" t="s">
        <v>50</v>
      </c>
      <c r="C8896" t="s">
        <v>80</v>
      </c>
      <c r="D8896" t="s">
        <v>11</v>
      </c>
      <c r="E8896" t="s">
        <v>7</v>
      </c>
      <c r="F8896" s="19">
        <v>0.5</v>
      </c>
      <c r="G8896" s="25">
        <v>12</v>
      </c>
      <c r="H8896" s="19" t="str">
        <f t="shared" si="158"/>
        <v>High Rise Bridge Away from Va Beach Summer Sunday 12</v>
      </c>
      <c r="I8896" s="13">
        <f>+HighRise!I19</f>
        <v>3083.7</v>
      </c>
    </row>
    <row r="8897" spans="1:9" x14ac:dyDescent="0.25">
      <c r="A8897" t="s">
        <v>67</v>
      </c>
      <c r="B8897" t="s">
        <v>50</v>
      </c>
      <c r="C8897" t="s">
        <v>80</v>
      </c>
      <c r="D8897" t="s">
        <v>11</v>
      </c>
      <c r="E8897" t="s">
        <v>7</v>
      </c>
      <c r="F8897" s="19">
        <v>0.54166666666666696</v>
      </c>
      <c r="G8897" s="25">
        <v>13</v>
      </c>
      <c r="H8897" s="19" t="str">
        <f t="shared" si="158"/>
        <v>High Rise Bridge Away from Va Beach Summer Sunday 13</v>
      </c>
      <c r="I8897" s="15">
        <f>+HighRise!I20</f>
        <v>3022.7</v>
      </c>
    </row>
    <row r="8898" spans="1:9" x14ac:dyDescent="0.25">
      <c r="A8898" t="s">
        <v>67</v>
      </c>
      <c r="B8898" t="s">
        <v>50</v>
      </c>
      <c r="C8898" t="s">
        <v>80</v>
      </c>
      <c r="D8898" t="s">
        <v>11</v>
      </c>
      <c r="E8898" t="s">
        <v>7</v>
      </c>
      <c r="F8898" s="19">
        <v>0.58333333333333304</v>
      </c>
      <c r="G8898" s="25">
        <v>14</v>
      </c>
      <c r="H8898" s="19" t="str">
        <f t="shared" si="158"/>
        <v>High Rise Bridge Away from Va Beach Summer Sunday 14</v>
      </c>
      <c r="I8898" s="13">
        <f>+HighRise!I21</f>
        <v>2890.4</v>
      </c>
    </row>
    <row r="8899" spans="1:9" x14ac:dyDescent="0.25">
      <c r="A8899" t="s">
        <v>67</v>
      </c>
      <c r="B8899" t="s">
        <v>50</v>
      </c>
      <c r="C8899" t="s">
        <v>80</v>
      </c>
      <c r="D8899" t="s">
        <v>11</v>
      </c>
      <c r="E8899" t="s">
        <v>7</v>
      </c>
      <c r="F8899" s="19">
        <v>0.625</v>
      </c>
      <c r="G8899" s="25">
        <v>15</v>
      </c>
      <c r="H8899" s="19" t="str">
        <f t="shared" si="158"/>
        <v>High Rise Bridge Away from Va Beach Summer Sunday 15</v>
      </c>
      <c r="I8899" s="15">
        <f>+HighRise!I22</f>
        <v>2801.3</v>
      </c>
    </row>
    <row r="8900" spans="1:9" x14ac:dyDescent="0.25">
      <c r="A8900" t="s">
        <v>67</v>
      </c>
      <c r="B8900" t="s">
        <v>50</v>
      </c>
      <c r="C8900" t="s">
        <v>80</v>
      </c>
      <c r="D8900" t="s">
        <v>11</v>
      </c>
      <c r="E8900" t="s">
        <v>7</v>
      </c>
      <c r="F8900" s="19">
        <v>0.66666666666666696</v>
      </c>
      <c r="G8900" s="25">
        <v>16</v>
      </c>
      <c r="H8900" s="19" t="str">
        <f t="shared" si="158"/>
        <v>High Rise Bridge Away from Va Beach Summer Sunday 16</v>
      </c>
      <c r="I8900" s="13">
        <f>+HighRise!I23</f>
        <v>2696.4</v>
      </c>
    </row>
    <row r="8901" spans="1:9" x14ac:dyDescent="0.25">
      <c r="A8901" t="s">
        <v>67</v>
      </c>
      <c r="B8901" t="s">
        <v>50</v>
      </c>
      <c r="C8901" t="s">
        <v>80</v>
      </c>
      <c r="D8901" t="s">
        <v>11</v>
      </c>
      <c r="E8901" t="s">
        <v>7</v>
      </c>
      <c r="F8901" s="19">
        <v>0.70833333333333304</v>
      </c>
      <c r="G8901" s="25">
        <v>17</v>
      </c>
      <c r="H8901" s="19" t="str">
        <f t="shared" si="158"/>
        <v>High Rise Bridge Away from Va Beach Summer Sunday 17</v>
      </c>
      <c r="I8901" s="15">
        <f>+HighRise!I24</f>
        <v>2607.3000000000002</v>
      </c>
    </row>
    <row r="8902" spans="1:9" x14ac:dyDescent="0.25">
      <c r="A8902" t="s">
        <v>67</v>
      </c>
      <c r="B8902" t="s">
        <v>50</v>
      </c>
      <c r="C8902" t="s">
        <v>80</v>
      </c>
      <c r="D8902" t="s">
        <v>11</v>
      </c>
      <c r="E8902" t="s">
        <v>7</v>
      </c>
      <c r="F8902" s="19">
        <v>0.75</v>
      </c>
      <c r="G8902" s="25">
        <v>18</v>
      </c>
      <c r="H8902" s="19" t="str">
        <f t="shared" si="158"/>
        <v>High Rise Bridge Away from Va Beach Summer Sunday 18</v>
      </c>
      <c r="I8902" s="13">
        <f>+HighRise!I25</f>
        <v>2424.1</v>
      </c>
    </row>
    <row r="8903" spans="1:9" x14ac:dyDescent="0.25">
      <c r="A8903" t="s">
        <v>67</v>
      </c>
      <c r="B8903" t="s">
        <v>50</v>
      </c>
      <c r="C8903" t="s">
        <v>80</v>
      </c>
      <c r="D8903" t="s">
        <v>11</v>
      </c>
      <c r="E8903" t="s">
        <v>7</v>
      </c>
      <c r="F8903" s="19">
        <v>0.79166666666666696</v>
      </c>
      <c r="G8903" s="25">
        <v>19</v>
      </c>
      <c r="H8903" s="19" t="str">
        <f t="shared" si="158"/>
        <v>High Rise Bridge Away from Va Beach Summer Sunday 19</v>
      </c>
      <c r="I8903" s="15">
        <f>+HighRise!I26</f>
        <v>2037.6</v>
      </c>
    </row>
    <row r="8904" spans="1:9" x14ac:dyDescent="0.25">
      <c r="A8904" t="s">
        <v>67</v>
      </c>
      <c r="B8904" t="s">
        <v>50</v>
      </c>
      <c r="C8904" t="s">
        <v>80</v>
      </c>
      <c r="D8904" t="s">
        <v>11</v>
      </c>
      <c r="E8904" t="s">
        <v>7</v>
      </c>
      <c r="F8904" s="19">
        <v>0.83333333333333304</v>
      </c>
      <c r="G8904" s="25">
        <v>20</v>
      </c>
      <c r="H8904" s="19" t="str">
        <f t="shared" si="158"/>
        <v>High Rise Bridge Away from Va Beach Summer Sunday 20</v>
      </c>
      <c r="I8904" s="13">
        <f>+HighRise!I27</f>
        <v>1722.2</v>
      </c>
    </row>
    <row r="8905" spans="1:9" x14ac:dyDescent="0.25">
      <c r="A8905" t="s">
        <v>67</v>
      </c>
      <c r="B8905" t="s">
        <v>50</v>
      </c>
      <c r="C8905" t="s">
        <v>80</v>
      </c>
      <c r="D8905" t="s">
        <v>11</v>
      </c>
      <c r="E8905" t="s">
        <v>7</v>
      </c>
      <c r="F8905" s="19">
        <v>0.875</v>
      </c>
      <c r="G8905" s="25">
        <v>21</v>
      </c>
      <c r="H8905" s="19" t="str">
        <f t="shared" si="158"/>
        <v>High Rise Bridge Away from Va Beach Summer Sunday 21</v>
      </c>
      <c r="I8905" s="15">
        <f>+HighRise!I28</f>
        <v>1338.6</v>
      </c>
    </row>
    <row r="8906" spans="1:9" x14ac:dyDescent="0.25">
      <c r="A8906" t="s">
        <v>67</v>
      </c>
      <c r="B8906" t="s">
        <v>50</v>
      </c>
      <c r="C8906" t="s">
        <v>80</v>
      </c>
      <c r="D8906" t="s">
        <v>11</v>
      </c>
      <c r="E8906" t="s">
        <v>7</v>
      </c>
      <c r="F8906" s="19">
        <v>0.91666666666666696</v>
      </c>
      <c r="G8906" s="25">
        <v>22</v>
      </c>
      <c r="H8906" s="19" t="str">
        <f t="shared" si="158"/>
        <v>High Rise Bridge Away from Va Beach Summer Sunday 22</v>
      </c>
      <c r="I8906" s="13">
        <f>+HighRise!I29</f>
        <v>1031.4000000000001</v>
      </c>
    </row>
    <row r="8907" spans="1:9" ht="15.75" thickBot="1" x14ac:dyDescent="0.3">
      <c r="A8907" s="29" t="s">
        <v>67</v>
      </c>
      <c r="B8907" s="29" t="s">
        <v>50</v>
      </c>
      <c r="C8907" s="29" t="s">
        <v>80</v>
      </c>
      <c r="D8907" s="29" t="s">
        <v>11</v>
      </c>
      <c r="E8907" s="29" t="s">
        <v>7</v>
      </c>
      <c r="F8907" s="30">
        <v>0.95833333333333304</v>
      </c>
      <c r="G8907" s="31">
        <v>23</v>
      </c>
      <c r="H8907" s="32" t="str">
        <f t="shared" si="158"/>
        <v>High Rise Bridge Away from Va Beach Summer Sunday 23</v>
      </c>
      <c r="I8907" s="17">
        <f>+HighRise!I30</f>
        <v>734.8</v>
      </c>
    </row>
    <row r="8908" spans="1:9" x14ac:dyDescent="0.25">
      <c r="A8908" t="s">
        <v>67</v>
      </c>
      <c r="B8908" t="s">
        <v>50</v>
      </c>
      <c r="C8908" t="s">
        <v>80</v>
      </c>
      <c r="D8908" t="s">
        <v>12</v>
      </c>
      <c r="E8908" t="s">
        <v>1</v>
      </c>
      <c r="F8908" s="19">
        <v>0</v>
      </c>
      <c r="G8908" s="25">
        <v>0</v>
      </c>
      <c r="H8908" s="19" t="str">
        <f t="shared" si="158"/>
        <v>High Rise Bridge Away from Va Beach Non-Summer Monday 0</v>
      </c>
      <c r="I8908" s="11">
        <f>+HighRise!C32</f>
        <v>366.68181818181819</v>
      </c>
    </row>
    <row r="8909" spans="1:9" x14ac:dyDescent="0.25">
      <c r="A8909" t="s">
        <v>67</v>
      </c>
      <c r="B8909" t="s">
        <v>50</v>
      </c>
      <c r="C8909" t="s">
        <v>80</v>
      </c>
      <c r="D8909" t="s">
        <v>12</v>
      </c>
      <c r="E8909" t="s">
        <v>1</v>
      </c>
      <c r="F8909" s="19">
        <v>4.1666666666666664E-2</v>
      </c>
      <c r="G8909" s="25">
        <v>1</v>
      </c>
      <c r="H8909" s="19" t="str">
        <f t="shared" si="158"/>
        <v>High Rise Bridge Away from Va Beach Non-Summer Monday 1</v>
      </c>
      <c r="I8909" s="14">
        <f>+HighRise!C33</f>
        <v>218.77272727272728</v>
      </c>
    </row>
    <row r="8910" spans="1:9" x14ac:dyDescent="0.25">
      <c r="A8910" t="s">
        <v>67</v>
      </c>
      <c r="B8910" t="s">
        <v>50</v>
      </c>
      <c r="C8910" t="s">
        <v>80</v>
      </c>
      <c r="D8910" t="s">
        <v>12</v>
      </c>
      <c r="E8910" t="s">
        <v>1</v>
      </c>
      <c r="F8910" s="19">
        <v>8.3333333333333329E-2</v>
      </c>
      <c r="G8910" s="25">
        <v>2</v>
      </c>
      <c r="H8910" s="19" t="str">
        <f t="shared" si="158"/>
        <v>High Rise Bridge Away from Va Beach Non-Summer Monday 2</v>
      </c>
      <c r="I8910" s="11">
        <f>+HighRise!C34</f>
        <v>177.63636363636363</v>
      </c>
    </row>
    <row r="8911" spans="1:9" x14ac:dyDescent="0.25">
      <c r="A8911" t="s">
        <v>67</v>
      </c>
      <c r="B8911" t="s">
        <v>50</v>
      </c>
      <c r="C8911" t="s">
        <v>80</v>
      </c>
      <c r="D8911" t="s">
        <v>12</v>
      </c>
      <c r="E8911" t="s">
        <v>1</v>
      </c>
      <c r="F8911" s="19">
        <v>0.125</v>
      </c>
      <c r="G8911" s="25">
        <v>3</v>
      </c>
      <c r="H8911" s="19" t="str">
        <f t="shared" si="158"/>
        <v>High Rise Bridge Away from Va Beach Non-Summer Monday 3</v>
      </c>
      <c r="I8911" s="14">
        <f>+HighRise!C35</f>
        <v>231.22727272727272</v>
      </c>
    </row>
    <row r="8912" spans="1:9" x14ac:dyDescent="0.25">
      <c r="A8912" t="s">
        <v>67</v>
      </c>
      <c r="B8912" t="s">
        <v>50</v>
      </c>
      <c r="C8912" t="s">
        <v>80</v>
      </c>
      <c r="D8912" t="s">
        <v>12</v>
      </c>
      <c r="E8912" t="s">
        <v>1</v>
      </c>
      <c r="F8912" s="19">
        <v>0.16666666666666699</v>
      </c>
      <c r="G8912" s="25">
        <v>4</v>
      </c>
      <c r="H8912" s="19" t="str">
        <f t="shared" si="158"/>
        <v>High Rise Bridge Away from Va Beach Non-Summer Monday 4</v>
      </c>
      <c r="I8912" s="11">
        <f>+HighRise!C36</f>
        <v>560.5454545454545</v>
      </c>
    </row>
    <row r="8913" spans="1:9" x14ac:dyDescent="0.25">
      <c r="A8913" t="s">
        <v>67</v>
      </c>
      <c r="B8913" t="s">
        <v>50</v>
      </c>
      <c r="C8913" t="s">
        <v>80</v>
      </c>
      <c r="D8913" t="s">
        <v>12</v>
      </c>
      <c r="E8913" t="s">
        <v>1</v>
      </c>
      <c r="F8913" s="19">
        <v>0.20833333333333301</v>
      </c>
      <c r="G8913" s="25">
        <v>5</v>
      </c>
      <c r="H8913" s="19" t="str">
        <f t="shared" si="158"/>
        <v>High Rise Bridge Away from Va Beach Non-Summer Monday 5</v>
      </c>
      <c r="I8913" s="14">
        <f>+HighRise!C37</f>
        <v>1419.590909090909</v>
      </c>
    </row>
    <row r="8914" spans="1:9" x14ac:dyDescent="0.25">
      <c r="A8914" t="s">
        <v>67</v>
      </c>
      <c r="B8914" t="s">
        <v>50</v>
      </c>
      <c r="C8914" t="s">
        <v>80</v>
      </c>
      <c r="D8914" t="s">
        <v>12</v>
      </c>
      <c r="E8914" t="s">
        <v>1</v>
      </c>
      <c r="F8914" s="19">
        <v>0.25</v>
      </c>
      <c r="G8914" s="25">
        <v>6</v>
      </c>
      <c r="H8914" s="19" t="str">
        <f t="shared" si="158"/>
        <v>High Rise Bridge Away from Va Beach Non-Summer Monday 6</v>
      </c>
      <c r="I8914" s="11">
        <f>+HighRise!C38</f>
        <v>2823.318181818182</v>
      </c>
    </row>
    <row r="8915" spans="1:9" x14ac:dyDescent="0.25">
      <c r="A8915" t="s">
        <v>67</v>
      </c>
      <c r="B8915" t="s">
        <v>50</v>
      </c>
      <c r="C8915" t="s">
        <v>80</v>
      </c>
      <c r="D8915" t="s">
        <v>12</v>
      </c>
      <c r="E8915" t="s">
        <v>1</v>
      </c>
      <c r="F8915" s="19">
        <v>0.29166666666666702</v>
      </c>
      <c r="G8915" s="25">
        <v>7</v>
      </c>
      <c r="H8915" s="19" t="str">
        <f t="shared" si="158"/>
        <v>High Rise Bridge Away from Va Beach Non-Summer Monday 7</v>
      </c>
      <c r="I8915" s="14">
        <f>+HighRise!C39</f>
        <v>3170.4545454545455</v>
      </c>
    </row>
    <row r="8916" spans="1:9" x14ac:dyDescent="0.25">
      <c r="A8916" t="s">
        <v>67</v>
      </c>
      <c r="B8916" t="s">
        <v>50</v>
      </c>
      <c r="C8916" t="s">
        <v>80</v>
      </c>
      <c r="D8916" t="s">
        <v>12</v>
      </c>
      <c r="E8916" t="s">
        <v>1</v>
      </c>
      <c r="F8916" s="19">
        <v>0.33333333333333298</v>
      </c>
      <c r="G8916" s="25">
        <v>8</v>
      </c>
      <c r="H8916" s="19" t="str">
        <f t="shared" si="158"/>
        <v>High Rise Bridge Away from Va Beach Non-Summer Monday 8</v>
      </c>
      <c r="I8916" s="11">
        <f>+HighRise!C40</f>
        <v>2575.4545454545455</v>
      </c>
    </row>
    <row r="8917" spans="1:9" x14ac:dyDescent="0.25">
      <c r="A8917" t="s">
        <v>67</v>
      </c>
      <c r="B8917" t="s">
        <v>50</v>
      </c>
      <c r="C8917" t="s">
        <v>80</v>
      </c>
      <c r="D8917" t="s">
        <v>12</v>
      </c>
      <c r="E8917" t="s">
        <v>1</v>
      </c>
      <c r="F8917" s="19">
        <v>0.375</v>
      </c>
      <c r="G8917" s="25">
        <v>9</v>
      </c>
      <c r="H8917" s="19" t="str">
        <f t="shared" si="158"/>
        <v>High Rise Bridge Away from Va Beach Non-Summer Monday 9</v>
      </c>
      <c r="I8917" s="14">
        <f>+HighRise!C41</f>
        <v>2120.818181818182</v>
      </c>
    </row>
    <row r="8918" spans="1:9" x14ac:dyDescent="0.25">
      <c r="A8918" t="s">
        <v>67</v>
      </c>
      <c r="B8918" t="s">
        <v>50</v>
      </c>
      <c r="C8918" t="s">
        <v>80</v>
      </c>
      <c r="D8918" t="s">
        <v>12</v>
      </c>
      <c r="E8918" t="s">
        <v>1</v>
      </c>
      <c r="F8918" s="19">
        <v>0.41666666666666702</v>
      </c>
      <c r="G8918" s="25">
        <v>10</v>
      </c>
      <c r="H8918" s="19" t="str">
        <f t="shared" si="158"/>
        <v>High Rise Bridge Away from Va Beach Non-Summer Monday 10</v>
      </c>
      <c r="I8918" s="11">
        <f>+HighRise!C42</f>
        <v>2081.5</v>
      </c>
    </row>
    <row r="8919" spans="1:9" x14ac:dyDescent="0.25">
      <c r="A8919" t="s">
        <v>67</v>
      </c>
      <c r="B8919" t="s">
        <v>50</v>
      </c>
      <c r="C8919" t="s">
        <v>80</v>
      </c>
      <c r="D8919" t="s">
        <v>12</v>
      </c>
      <c r="E8919" t="s">
        <v>1</v>
      </c>
      <c r="F8919" s="19">
        <v>0.45833333333333298</v>
      </c>
      <c r="G8919" s="25">
        <v>11</v>
      </c>
      <c r="H8919" s="19" t="str">
        <f t="shared" si="158"/>
        <v>High Rise Bridge Away from Va Beach Non-Summer Monday 11</v>
      </c>
      <c r="I8919" s="14">
        <f>+HighRise!C43</f>
        <v>2203.7727272727275</v>
      </c>
    </row>
    <row r="8920" spans="1:9" x14ac:dyDescent="0.25">
      <c r="A8920" t="s">
        <v>67</v>
      </c>
      <c r="B8920" t="s">
        <v>50</v>
      </c>
      <c r="C8920" t="s">
        <v>80</v>
      </c>
      <c r="D8920" t="s">
        <v>12</v>
      </c>
      <c r="E8920" t="s">
        <v>1</v>
      </c>
      <c r="F8920" s="19">
        <v>0.5</v>
      </c>
      <c r="G8920" s="25">
        <v>12</v>
      </c>
      <c r="H8920" s="19" t="str">
        <f t="shared" si="158"/>
        <v>High Rise Bridge Away from Va Beach Non-Summer Monday 12</v>
      </c>
      <c r="I8920" s="11">
        <f>+HighRise!C44</f>
        <v>2370.3636363636365</v>
      </c>
    </row>
    <row r="8921" spans="1:9" x14ac:dyDescent="0.25">
      <c r="A8921" t="s">
        <v>67</v>
      </c>
      <c r="B8921" t="s">
        <v>50</v>
      </c>
      <c r="C8921" t="s">
        <v>80</v>
      </c>
      <c r="D8921" t="s">
        <v>12</v>
      </c>
      <c r="E8921" t="s">
        <v>1</v>
      </c>
      <c r="F8921" s="19">
        <v>0.54166666666666696</v>
      </c>
      <c r="G8921" s="25">
        <v>13</v>
      </c>
      <c r="H8921" s="19" t="str">
        <f t="shared" si="158"/>
        <v>High Rise Bridge Away from Va Beach Non-Summer Monday 13</v>
      </c>
      <c r="I8921" s="14">
        <f>+HighRise!C45</f>
        <v>2509.4545454545455</v>
      </c>
    </row>
    <row r="8922" spans="1:9" x14ac:dyDescent="0.25">
      <c r="A8922" t="s">
        <v>67</v>
      </c>
      <c r="B8922" t="s">
        <v>50</v>
      </c>
      <c r="C8922" t="s">
        <v>80</v>
      </c>
      <c r="D8922" t="s">
        <v>12</v>
      </c>
      <c r="E8922" t="s">
        <v>1</v>
      </c>
      <c r="F8922" s="19">
        <v>0.58333333333333304</v>
      </c>
      <c r="G8922" s="25">
        <v>14</v>
      </c>
      <c r="H8922" s="19" t="str">
        <f t="shared" si="158"/>
        <v>High Rise Bridge Away from Va Beach Non-Summer Monday 14</v>
      </c>
      <c r="I8922" s="11">
        <f>+HighRise!C46</f>
        <v>2867.5</v>
      </c>
    </row>
    <row r="8923" spans="1:9" x14ac:dyDescent="0.25">
      <c r="A8923" t="s">
        <v>67</v>
      </c>
      <c r="B8923" t="s">
        <v>50</v>
      </c>
      <c r="C8923" t="s">
        <v>80</v>
      </c>
      <c r="D8923" t="s">
        <v>12</v>
      </c>
      <c r="E8923" t="s">
        <v>1</v>
      </c>
      <c r="F8923" s="19">
        <v>0.625</v>
      </c>
      <c r="G8923" s="25">
        <v>15</v>
      </c>
      <c r="H8923" s="19" t="str">
        <f t="shared" si="158"/>
        <v>High Rise Bridge Away from Va Beach Non-Summer Monday 15</v>
      </c>
      <c r="I8923" s="14">
        <f>+HighRise!C47</f>
        <v>3180</v>
      </c>
    </row>
    <row r="8924" spans="1:9" x14ac:dyDescent="0.25">
      <c r="A8924" t="s">
        <v>67</v>
      </c>
      <c r="B8924" t="s">
        <v>50</v>
      </c>
      <c r="C8924" t="s">
        <v>80</v>
      </c>
      <c r="D8924" t="s">
        <v>12</v>
      </c>
      <c r="E8924" t="s">
        <v>1</v>
      </c>
      <c r="F8924" s="19">
        <v>0.66666666666666696</v>
      </c>
      <c r="G8924" s="25">
        <v>16</v>
      </c>
      <c r="H8924" s="19" t="str">
        <f t="shared" si="158"/>
        <v>High Rise Bridge Away from Va Beach Non-Summer Monday 16</v>
      </c>
      <c r="I8924" s="11">
        <f>+HighRise!C48</f>
        <v>3463.6363636363635</v>
      </c>
    </row>
    <row r="8925" spans="1:9" x14ac:dyDescent="0.25">
      <c r="A8925" t="s">
        <v>67</v>
      </c>
      <c r="B8925" t="s">
        <v>50</v>
      </c>
      <c r="C8925" t="s">
        <v>80</v>
      </c>
      <c r="D8925" t="s">
        <v>12</v>
      </c>
      <c r="E8925" t="s">
        <v>1</v>
      </c>
      <c r="F8925" s="19">
        <v>0.70833333333333304</v>
      </c>
      <c r="G8925" s="25">
        <v>17</v>
      </c>
      <c r="H8925" s="19" t="str">
        <f t="shared" si="158"/>
        <v>High Rise Bridge Away from Va Beach Non-Summer Monday 17</v>
      </c>
      <c r="I8925" s="14">
        <f>+HighRise!C49</f>
        <v>3416.409090909091</v>
      </c>
    </row>
    <row r="8926" spans="1:9" x14ac:dyDescent="0.25">
      <c r="A8926" t="s">
        <v>67</v>
      </c>
      <c r="B8926" t="s">
        <v>50</v>
      </c>
      <c r="C8926" t="s">
        <v>80</v>
      </c>
      <c r="D8926" t="s">
        <v>12</v>
      </c>
      <c r="E8926" t="s">
        <v>1</v>
      </c>
      <c r="F8926" s="19">
        <v>0.75</v>
      </c>
      <c r="G8926" s="25">
        <v>18</v>
      </c>
      <c r="H8926" s="19" t="str">
        <f t="shared" si="158"/>
        <v>High Rise Bridge Away from Va Beach Non-Summer Monday 18</v>
      </c>
      <c r="I8926" s="11">
        <f>+HighRise!C50</f>
        <v>2613.0454545454545</v>
      </c>
    </row>
    <row r="8927" spans="1:9" x14ac:dyDescent="0.25">
      <c r="A8927" t="s">
        <v>67</v>
      </c>
      <c r="B8927" t="s">
        <v>50</v>
      </c>
      <c r="C8927" t="s">
        <v>80</v>
      </c>
      <c r="D8927" t="s">
        <v>12</v>
      </c>
      <c r="E8927" t="s">
        <v>1</v>
      </c>
      <c r="F8927" s="19">
        <v>0.79166666666666696</v>
      </c>
      <c r="G8927" s="25">
        <v>19</v>
      </c>
      <c r="H8927" s="19" t="str">
        <f t="shared" si="158"/>
        <v>High Rise Bridge Away from Va Beach Non-Summer Monday 19</v>
      </c>
      <c r="I8927" s="14">
        <f>+HighRise!C51</f>
        <v>1816.8636363636363</v>
      </c>
    </row>
    <row r="8928" spans="1:9" x14ac:dyDescent="0.25">
      <c r="A8928" t="s">
        <v>67</v>
      </c>
      <c r="B8928" t="s">
        <v>50</v>
      </c>
      <c r="C8928" t="s">
        <v>80</v>
      </c>
      <c r="D8928" t="s">
        <v>12</v>
      </c>
      <c r="E8928" t="s">
        <v>1</v>
      </c>
      <c r="F8928" s="19">
        <v>0.83333333333333304</v>
      </c>
      <c r="G8928" s="25">
        <v>20</v>
      </c>
      <c r="H8928" s="19" t="str">
        <f t="shared" si="158"/>
        <v>High Rise Bridge Away from Va Beach Non-Summer Monday 20</v>
      </c>
      <c r="I8928" s="11">
        <f>+HighRise!C52</f>
        <v>1495.6818181818182</v>
      </c>
    </row>
    <row r="8929" spans="1:9" x14ac:dyDescent="0.25">
      <c r="A8929" t="s">
        <v>67</v>
      </c>
      <c r="B8929" t="s">
        <v>50</v>
      </c>
      <c r="C8929" t="s">
        <v>80</v>
      </c>
      <c r="D8929" t="s">
        <v>12</v>
      </c>
      <c r="E8929" t="s">
        <v>1</v>
      </c>
      <c r="F8929" s="19">
        <v>0.875</v>
      </c>
      <c r="G8929" s="25">
        <v>21</v>
      </c>
      <c r="H8929" s="19" t="str">
        <f t="shared" si="158"/>
        <v>High Rise Bridge Away from Va Beach Non-Summer Monday 21</v>
      </c>
      <c r="I8929" s="14">
        <f>+HighRise!C53</f>
        <v>1279.1818181818182</v>
      </c>
    </row>
    <row r="8930" spans="1:9" x14ac:dyDescent="0.25">
      <c r="A8930" t="s">
        <v>67</v>
      </c>
      <c r="B8930" t="s">
        <v>50</v>
      </c>
      <c r="C8930" t="s">
        <v>80</v>
      </c>
      <c r="D8930" t="s">
        <v>12</v>
      </c>
      <c r="E8930" t="s">
        <v>1</v>
      </c>
      <c r="F8930" s="19">
        <v>0.91666666666666696</v>
      </c>
      <c r="G8930" s="25">
        <v>22</v>
      </c>
      <c r="H8930" s="19" t="str">
        <f t="shared" si="158"/>
        <v>High Rise Bridge Away from Va Beach Non-Summer Monday 22</v>
      </c>
      <c r="I8930" s="11">
        <f>+HighRise!C54</f>
        <v>872.72727272727275</v>
      </c>
    </row>
    <row r="8931" spans="1:9" ht="15.75" thickBot="1" x14ac:dyDescent="0.3">
      <c r="A8931" t="s">
        <v>67</v>
      </c>
      <c r="B8931" t="s">
        <v>50</v>
      </c>
      <c r="C8931" t="s">
        <v>80</v>
      </c>
      <c r="D8931" t="s">
        <v>12</v>
      </c>
      <c r="E8931" t="s">
        <v>1</v>
      </c>
      <c r="F8931" s="19">
        <v>0.95833333333333304</v>
      </c>
      <c r="G8931" s="25">
        <v>23</v>
      </c>
      <c r="H8931" s="19" t="str">
        <f t="shared" si="158"/>
        <v>High Rise Bridge Away from Va Beach Non-Summer Monday 23</v>
      </c>
      <c r="I8931" s="16">
        <f>+HighRise!C55</f>
        <v>588.31818181818187</v>
      </c>
    </row>
    <row r="8932" spans="1:9" x14ac:dyDescent="0.25">
      <c r="A8932" t="s">
        <v>67</v>
      </c>
      <c r="B8932" t="s">
        <v>50</v>
      </c>
      <c r="C8932" t="s">
        <v>80</v>
      </c>
      <c r="D8932" t="s">
        <v>12</v>
      </c>
      <c r="E8932" t="s">
        <v>2</v>
      </c>
      <c r="F8932" s="19">
        <v>0</v>
      </c>
      <c r="G8932" s="25">
        <v>0</v>
      </c>
      <c r="H8932" s="19" t="str">
        <f t="shared" si="158"/>
        <v>High Rise Bridge Away from Va Beach Non-Summer Tuesday 0</v>
      </c>
      <c r="I8932" s="12">
        <f>+HighRise!D32</f>
        <v>399.77272727272725</v>
      </c>
    </row>
    <row r="8933" spans="1:9" x14ac:dyDescent="0.25">
      <c r="A8933" t="s">
        <v>67</v>
      </c>
      <c r="B8933" t="s">
        <v>50</v>
      </c>
      <c r="C8933" t="s">
        <v>80</v>
      </c>
      <c r="D8933" t="s">
        <v>12</v>
      </c>
      <c r="E8933" t="s">
        <v>2</v>
      </c>
      <c r="F8933" s="19">
        <v>4.1666666666666664E-2</v>
      </c>
      <c r="G8933" s="25">
        <v>1</v>
      </c>
      <c r="H8933" s="19" t="str">
        <f t="shared" ref="H8933:H8996" si="159">+CONCATENATE(A8933," ",C8933," ",D8933," ",E8933," ",G8933)</f>
        <v>High Rise Bridge Away from Va Beach Non-Summer Tuesday 1</v>
      </c>
      <c r="I8933" s="14">
        <f>+HighRise!D33</f>
        <v>262.81818181818181</v>
      </c>
    </row>
    <row r="8934" spans="1:9" x14ac:dyDescent="0.25">
      <c r="A8934" t="s">
        <v>67</v>
      </c>
      <c r="B8934" t="s">
        <v>50</v>
      </c>
      <c r="C8934" t="s">
        <v>80</v>
      </c>
      <c r="D8934" t="s">
        <v>12</v>
      </c>
      <c r="E8934" t="s">
        <v>2</v>
      </c>
      <c r="F8934" s="19">
        <v>8.3333333333333329E-2</v>
      </c>
      <c r="G8934" s="25">
        <v>2</v>
      </c>
      <c r="H8934" s="19" t="str">
        <f t="shared" si="159"/>
        <v>High Rise Bridge Away from Va Beach Non-Summer Tuesday 2</v>
      </c>
      <c r="I8934" s="12">
        <f>+HighRise!D34</f>
        <v>200.95454545454547</v>
      </c>
    </row>
    <row r="8935" spans="1:9" x14ac:dyDescent="0.25">
      <c r="A8935" t="s">
        <v>67</v>
      </c>
      <c r="B8935" t="s">
        <v>50</v>
      </c>
      <c r="C8935" t="s">
        <v>80</v>
      </c>
      <c r="D8935" t="s">
        <v>12</v>
      </c>
      <c r="E8935" t="s">
        <v>2</v>
      </c>
      <c r="F8935" s="19">
        <v>0.125</v>
      </c>
      <c r="G8935" s="25">
        <v>3</v>
      </c>
      <c r="H8935" s="19" t="str">
        <f t="shared" si="159"/>
        <v>High Rise Bridge Away from Va Beach Non-Summer Tuesday 3</v>
      </c>
      <c r="I8935" s="14">
        <f>+HighRise!D35</f>
        <v>277.63636363636363</v>
      </c>
    </row>
    <row r="8936" spans="1:9" x14ac:dyDescent="0.25">
      <c r="A8936" t="s">
        <v>67</v>
      </c>
      <c r="B8936" t="s">
        <v>50</v>
      </c>
      <c r="C8936" t="s">
        <v>80</v>
      </c>
      <c r="D8936" t="s">
        <v>12</v>
      </c>
      <c r="E8936" t="s">
        <v>2</v>
      </c>
      <c r="F8936" s="19">
        <v>0.16666666666666699</v>
      </c>
      <c r="G8936" s="25">
        <v>4</v>
      </c>
      <c r="H8936" s="19" t="str">
        <f t="shared" si="159"/>
        <v>High Rise Bridge Away from Va Beach Non-Summer Tuesday 4</v>
      </c>
      <c r="I8936" s="12">
        <f>+HighRise!D36</f>
        <v>611.40909090909088</v>
      </c>
    </row>
    <row r="8937" spans="1:9" x14ac:dyDescent="0.25">
      <c r="A8937" t="s">
        <v>67</v>
      </c>
      <c r="B8937" t="s">
        <v>50</v>
      </c>
      <c r="C8937" t="s">
        <v>80</v>
      </c>
      <c r="D8937" t="s">
        <v>12</v>
      </c>
      <c r="E8937" t="s">
        <v>2</v>
      </c>
      <c r="F8937" s="19">
        <v>0.20833333333333301</v>
      </c>
      <c r="G8937" s="25">
        <v>5</v>
      </c>
      <c r="H8937" s="19" t="str">
        <f t="shared" si="159"/>
        <v>High Rise Bridge Away from Va Beach Non-Summer Tuesday 5</v>
      </c>
      <c r="I8937" s="14">
        <f>+HighRise!D37</f>
        <v>1538.1818181818182</v>
      </c>
    </row>
    <row r="8938" spans="1:9" x14ac:dyDescent="0.25">
      <c r="A8938" t="s">
        <v>67</v>
      </c>
      <c r="B8938" t="s">
        <v>50</v>
      </c>
      <c r="C8938" t="s">
        <v>80</v>
      </c>
      <c r="D8938" t="s">
        <v>12</v>
      </c>
      <c r="E8938" t="s">
        <v>2</v>
      </c>
      <c r="F8938" s="19">
        <v>0.25</v>
      </c>
      <c r="G8938" s="25">
        <v>6</v>
      </c>
      <c r="H8938" s="19" t="str">
        <f t="shared" si="159"/>
        <v>High Rise Bridge Away from Va Beach Non-Summer Tuesday 6</v>
      </c>
      <c r="I8938" s="12">
        <f>+HighRise!D38</f>
        <v>3099.2727272727275</v>
      </c>
    </row>
    <row r="8939" spans="1:9" x14ac:dyDescent="0.25">
      <c r="A8939" t="s">
        <v>67</v>
      </c>
      <c r="B8939" t="s">
        <v>50</v>
      </c>
      <c r="C8939" t="s">
        <v>80</v>
      </c>
      <c r="D8939" t="s">
        <v>12</v>
      </c>
      <c r="E8939" t="s">
        <v>2</v>
      </c>
      <c r="F8939" s="19">
        <v>0.29166666666666702</v>
      </c>
      <c r="G8939" s="25">
        <v>7</v>
      </c>
      <c r="H8939" s="19" t="str">
        <f t="shared" si="159"/>
        <v>High Rise Bridge Away from Va Beach Non-Summer Tuesday 7</v>
      </c>
      <c r="I8939" s="14">
        <f>+HighRise!D39</f>
        <v>3403</v>
      </c>
    </row>
    <row r="8940" spans="1:9" x14ac:dyDescent="0.25">
      <c r="A8940" t="s">
        <v>67</v>
      </c>
      <c r="B8940" t="s">
        <v>50</v>
      </c>
      <c r="C8940" t="s">
        <v>80</v>
      </c>
      <c r="D8940" t="s">
        <v>12</v>
      </c>
      <c r="E8940" t="s">
        <v>2</v>
      </c>
      <c r="F8940" s="19">
        <v>0.33333333333333298</v>
      </c>
      <c r="G8940" s="25">
        <v>8</v>
      </c>
      <c r="H8940" s="19" t="str">
        <f t="shared" si="159"/>
        <v>High Rise Bridge Away from Va Beach Non-Summer Tuesday 8</v>
      </c>
      <c r="I8940" s="12">
        <f>+HighRise!D40</f>
        <v>2785.2727272727275</v>
      </c>
    </row>
    <row r="8941" spans="1:9" x14ac:dyDescent="0.25">
      <c r="A8941" t="s">
        <v>67</v>
      </c>
      <c r="B8941" t="s">
        <v>50</v>
      </c>
      <c r="C8941" t="s">
        <v>80</v>
      </c>
      <c r="D8941" t="s">
        <v>12</v>
      </c>
      <c r="E8941" t="s">
        <v>2</v>
      </c>
      <c r="F8941" s="19">
        <v>0.375</v>
      </c>
      <c r="G8941" s="25">
        <v>9</v>
      </c>
      <c r="H8941" s="19" t="str">
        <f t="shared" si="159"/>
        <v>High Rise Bridge Away from Va Beach Non-Summer Tuesday 9</v>
      </c>
      <c r="I8941" s="14">
        <f>+HighRise!D41</f>
        <v>2207.1363636363635</v>
      </c>
    </row>
    <row r="8942" spans="1:9" x14ac:dyDescent="0.25">
      <c r="A8942" t="s">
        <v>67</v>
      </c>
      <c r="B8942" t="s">
        <v>50</v>
      </c>
      <c r="C8942" t="s">
        <v>80</v>
      </c>
      <c r="D8942" t="s">
        <v>12</v>
      </c>
      <c r="E8942" t="s">
        <v>2</v>
      </c>
      <c r="F8942" s="19">
        <v>0.41666666666666702</v>
      </c>
      <c r="G8942" s="25">
        <v>10</v>
      </c>
      <c r="H8942" s="19" t="str">
        <f t="shared" si="159"/>
        <v>High Rise Bridge Away from Va Beach Non-Summer Tuesday 10</v>
      </c>
      <c r="I8942" s="12">
        <f>+HighRise!D42</f>
        <v>2041.2727272727273</v>
      </c>
    </row>
    <row r="8943" spans="1:9" x14ac:dyDescent="0.25">
      <c r="A8943" t="s">
        <v>67</v>
      </c>
      <c r="B8943" t="s">
        <v>50</v>
      </c>
      <c r="C8943" t="s">
        <v>80</v>
      </c>
      <c r="D8943" t="s">
        <v>12</v>
      </c>
      <c r="E8943" t="s">
        <v>2</v>
      </c>
      <c r="F8943" s="19">
        <v>0.45833333333333298</v>
      </c>
      <c r="G8943" s="25">
        <v>11</v>
      </c>
      <c r="H8943" s="19" t="str">
        <f t="shared" si="159"/>
        <v>High Rise Bridge Away from Va Beach Non-Summer Tuesday 11</v>
      </c>
      <c r="I8943" s="14">
        <f>+HighRise!D43</f>
        <v>2180.681818181818</v>
      </c>
    </row>
    <row r="8944" spans="1:9" x14ac:dyDescent="0.25">
      <c r="A8944" t="s">
        <v>67</v>
      </c>
      <c r="B8944" t="s">
        <v>50</v>
      </c>
      <c r="C8944" t="s">
        <v>80</v>
      </c>
      <c r="D8944" t="s">
        <v>12</v>
      </c>
      <c r="E8944" t="s">
        <v>2</v>
      </c>
      <c r="F8944" s="19">
        <v>0.5</v>
      </c>
      <c r="G8944" s="25">
        <v>12</v>
      </c>
      <c r="H8944" s="19" t="str">
        <f t="shared" si="159"/>
        <v>High Rise Bridge Away from Va Beach Non-Summer Tuesday 12</v>
      </c>
      <c r="I8944" s="12">
        <f>+HighRise!D44</f>
        <v>2344.3636363636365</v>
      </c>
    </row>
    <row r="8945" spans="1:9" x14ac:dyDescent="0.25">
      <c r="A8945" t="s">
        <v>67</v>
      </c>
      <c r="B8945" t="s">
        <v>50</v>
      </c>
      <c r="C8945" t="s">
        <v>80</v>
      </c>
      <c r="D8945" t="s">
        <v>12</v>
      </c>
      <c r="E8945" t="s">
        <v>2</v>
      </c>
      <c r="F8945" s="19">
        <v>0.54166666666666696</v>
      </c>
      <c r="G8945" s="25">
        <v>13</v>
      </c>
      <c r="H8945" s="19" t="str">
        <f t="shared" si="159"/>
        <v>High Rise Bridge Away from Va Beach Non-Summer Tuesday 13</v>
      </c>
      <c r="I8945" s="14">
        <f>+HighRise!D45</f>
        <v>2539.3636363636365</v>
      </c>
    </row>
    <row r="8946" spans="1:9" x14ac:dyDescent="0.25">
      <c r="A8946" t="s">
        <v>67</v>
      </c>
      <c r="B8946" t="s">
        <v>50</v>
      </c>
      <c r="C8946" t="s">
        <v>80</v>
      </c>
      <c r="D8946" t="s">
        <v>12</v>
      </c>
      <c r="E8946" t="s">
        <v>2</v>
      </c>
      <c r="F8946" s="19">
        <v>0.58333333333333304</v>
      </c>
      <c r="G8946" s="25">
        <v>14</v>
      </c>
      <c r="H8946" s="19" t="str">
        <f t="shared" si="159"/>
        <v>High Rise Bridge Away from Va Beach Non-Summer Tuesday 14</v>
      </c>
      <c r="I8946" s="12">
        <f>+HighRise!D46</f>
        <v>2917.0454545454545</v>
      </c>
    </row>
    <row r="8947" spans="1:9" x14ac:dyDescent="0.25">
      <c r="A8947" t="s">
        <v>67</v>
      </c>
      <c r="B8947" t="s">
        <v>50</v>
      </c>
      <c r="C8947" t="s">
        <v>80</v>
      </c>
      <c r="D8947" t="s">
        <v>12</v>
      </c>
      <c r="E8947" t="s">
        <v>2</v>
      </c>
      <c r="F8947" s="19">
        <v>0.625</v>
      </c>
      <c r="G8947" s="25">
        <v>15</v>
      </c>
      <c r="H8947" s="19" t="str">
        <f t="shared" si="159"/>
        <v>High Rise Bridge Away from Va Beach Non-Summer Tuesday 15</v>
      </c>
      <c r="I8947" s="14">
        <f>+HighRise!D47</f>
        <v>3525.3636363636365</v>
      </c>
    </row>
    <row r="8948" spans="1:9" x14ac:dyDescent="0.25">
      <c r="A8948" t="s">
        <v>67</v>
      </c>
      <c r="B8948" t="s">
        <v>50</v>
      </c>
      <c r="C8948" t="s">
        <v>80</v>
      </c>
      <c r="D8948" t="s">
        <v>12</v>
      </c>
      <c r="E8948" t="s">
        <v>2</v>
      </c>
      <c r="F8948" s="19">
        <v>0.66666666666666696</v>
      </c>
      <c r="G8948" s="25">
        <v>16</v>
      </c>
      <c r="H8948" s="19" t="str">
        <f t="shared" si="159"/>
        <v>High Rise Bridge Away from Va Beach Non-Summer Tuesday 16</v>
      </c>
      <c r="I8948" s="12">
        <f>+HighRise!D48</f>
        <v>3613.1363636363635</v>
      </c>
    </row>
    <row r="8949" spans="1:9" x14ac:dyDescent="0.25">
      <c r="A8949" t="s">
        <v>67</v>
      </c>
      <c r="B8949" t="s">
        <v>50</v>
      </c>
      <c r="C8949" t="s">
        <v>80</v>
      </c>
      <c r="D8949" t="s">
        <v>12</v>
      </c>
      <c r="E8949" t="s">
        <v>2</v>
      </c>
      <c r="F8949" s="19">
        <v>0.70833333333333304</v>
      </c>
      <c r="G8949" s="25">
        <v>17</v>
      </c>
      <c r="H8949" s="19" t="str">
        <f t="shared" si="159"/>
        <v>High Rise Bridge Away from Va Beach Non-Summer Tuesday 17</v>
      </c>
      <c r="I8949" s="14">
        <f>+HighRise!D49</f>
        <v>3516.181818181818</v>
      </c>
    </row>
    <row r="8950" spans="1:9" x14ac:dyDescent="0.25">
      <c r="A8950" t="s">
        <v>67</v>
      </c>
      <c r="B8950" t="s">
        <v>50</v>
      </c>
      <c r="C8950" t="s">
        <v>80</v>
      </c>
      <c r="D8950" t="s">
        <v>12</v>
      </c>
      <c r="E8950" t="s">
        <v>2</v>
      </c>
      <c r="F8950" s="19">
        <v>0.75</v>
      </c>
      <c r="G8950" s="25">
        <v>18</v>
      </c>
      <c r="H8950" s="19" t="str">
        <f t="shared" si="159"/>
        <v>High Rise Bridge Away from Va Beach Non-Summer Tuesday 18</v>
      </c>
      <c r="I8950" s="12">
        <f>+HighRise!D50</f>
        <v>2689.681818181818</v>
      </c>
    </row>
    <row r="8951" spans="1:9" x14ac:dyDescent="0.25">
      <c r="A8951" t="s">
        <v>67</v>
      </c>
      <c r="B8951" t="s">
        <v>50</v>
      </c>
      <c r="C8951" t="s">
        <v>80</v>
      </c>
      <c r="D8951" t="s">
        <v>12</v>
      </c>
      <c r="E8951" t="s">
        <v>2</v>
      </c>
      <c r="F8951" s="19">
        <v>0.79166666666666696</v>
      </c>
      <c r="G8951" s="25">
        <v>19</v>
      </c>
      <c r="H8951" s="19" t="str">
        <f t="shared" si="159"/>
        <v>High Rise Bridge Away from Va Beach Non-Summer Tuesday 19</v>
      </c>
      <c r="I8951" s="14">
        <f>+HighRise!D51</f>
        <v>1920.909090909091</v>
      </c>
    </row>
    <row r="8952" spans="1:9" x14ac:dyDescent="0.25">
      <c r="A8952" t="s">
        <v>67</v>
      </c>
      <c r="B8952" t="s">
        <v>50</v>
      </c>
      <c r="C8952" t="s">
        <v>80</v>
      </c>
      <c r="D8952" t="s">
        <v>12</v>
      </c>
      <c r="E8952" t="s">
        <v>2</v>
      </c>
      <c r="F8952" s="19">
        <v>0.83333333333333304</v>
      </c>
      <c r="G8952" s="25">
        <v>20</v>
      </c>
      <c r="H8952" s="19" t="str">
        <f t="shared" si="159"/>
        <v>High Rise Bridge Away from Va Beach Non-Summer Tuesday 20</v>
      </c>
      <c r="I8952" s="12">
        <f>+HighRise!D52</f>
        <v>1632.3636363636363</v>
      </c>
    </row>
    <row r="8953" spans="1:9" x14ac:dyDescent="0.25">
      <c r="A8953" t="s">
        <v>67</v>
      </c>
      <c r="B8953" t="s">
        <v>50</v>
      </c>
      <c r="C8953" t="s">
        <v>80</v>
      </c>
      <c r="D8953" t="s">
        <v>12</v>
      </c>
      <c r="E8953" t="s">
        <v>2</v>
      </c>
      <c r="F8953" s="19">
        <v>0.875</v>
      </c>
      <c r="G8953" s="25">
        <v>21</v>
      </c>
      <c r="H8953" s="19" t="str">
        <f t="shared" si="159"/>
        <v>High Rise Bridge Away from Va Beach Non-Summer Tuesday 21</v>
      </c>
      <c r="I8953" s="14">
        <f>+HighRise!D53</f>
        <v>1415.5</v>
      </c>
    </row>
    <row r="8954" spans="1:9" x14ac:dyDescent="0.25">
      <c r="A8954" t="s">
        <v>67</v>
      </c>
      <c r="B8954" t="s">
        <v>50</v>
      </c>
      <c r="C8954" t="s">
        <v>80</v>
      </c>
      <c r="D8954" t="s">
        <v>12</v>
      </c>
      <c r="E8954" t="s">
        <v>2</v>
      </c>
      <c r="F8954" s="19">
        <v>0.91666666666666696</v>
      </c>
      <c r="G8954" s="25">
        <v>22</v>
      </c>
      <c r="H8954" s="19" t="str">
        <f t="shared" si="159"/>
        <v>High Rise Bridge Away from Va Beach Non-Summer Tuesday 22</v>
      </c>
      <c r="I8954" s="12">
        <f>+HighRise!D54</f>
        <v>972</v>
      </c>
    </row>
    <row r="8955" spans="1:9" ht="15.75" thickBot="1" x14ac:dyDescent="0.3">
      <c r="A8955" t="s">
        <v>67</v>
      </c>
      <c r="B8955" t="s">
        <v>50</v>
      </c>
      <c r="C8955" t="s">
        <v>80</v>
      </c>
      <c r="D8955" t="s">
        <v>12</v>
      </c>
      <c r="E8955" t="s">
        <v>2</v>
      </c>
      <c r="F8955" s="19">
        <v>0.95833333333333304</v>
      </c>
      <c r="G8955" s="25">
        <v>23</v>
      </c>
      <c r="H8955" s="19" t="str">
        <f t="shared" si="159"/>
        <v>High Rise Bridge Away from Va Beach Non-Summer Tuesday 23</v>
      </c>
      <c r="I8955" s="16">
        <f>+HighRise!D55</f>
        <v>624.36363636363637</v>
      </c>
    </row>
    <row r="8956" spans="1:9" x14ac:dyDescent="0.25">
      <c r="A8956" t="s">
        <v>67</v>
      </c>
      <c r="B8956" t="s">
        <v>50</v>
      </c>
      <c r="C8956" t="s">
        <v>80</v>
      </c>
      <c r="D8956" t="s">
        <v>12</v>
      </c>
      <c r="E8956" t="s">
        <v>3</v>
      </c>
      <c r="F8956" s="19">
        <v>0</v>
      </c>
      <c r="G8956" s="25">
        <v>0</v>
      </c>
      <c r="H8956" s="19" t="str">
        <f t="shared" si="159"/>
        <v>High Rise Bridge Away from Va Beach Non-Summer Wednesday 0</v>
      </c>
      <c r="I8956" s="11">
        <f>+HighRise!E32</f>
        <v>411.42857142857144</v>
      </c>
    </row>
    <row r="8957" spans="1:9" x14ac:dyDescent="0.25">
      <c r="A8957" t="s">
        <v>67</v>
      </c>
      <c r="B8957" t="s">
        <v>50</v>
      </c>
      <c r="C8957" t="s">
        <v>80</v>
      </c>
      <c r="D8957" t="s">
        <v>12</v>
      </c>
      <c r="E8957" t="s">
        <v>3</v>
      </c>
      <c r="F8957" s="19">
        <v>4.1666666666666664E-2</v>
      </c>
      <c r="G8957" s="25">
        <v>1</v>
      </c>
      <c r="H8957" s="19" t="str">
        <f t="shared" si="159"/>
        <v>High Rise Bridge Away from Va Beach Non-Summer Wednesday 1</v>
      </c>
      <c r="I8957" s="14">
        <f>+HighRise!E33</f>
        <v>258.28571428571428</v>
      </c>
    </row>
    <row r="8958" spans="1:9" x14ac:dyDescent="0.25">
      <c r="A8958" t="s">
        <v>67</v>
      </c>
      <c r="B8958" t="s">
        <v>50</v>
      </c>
      <c r="C8958" t="s">
        <v>80</v>
      </c>
      <c r="D8958" t="s">
        <v>12</v>
      </c>
      <c r="E8958" t="s">
        <v>3</v>
      </c>
      <c r="F8958" s="19">
        <v>8.3333333333333329E-2</v>
      </c>
      <c r="G8958" s="25">
        <v>2</v>
      </c>
      <c r="H8958" s="19" t="str">
        <f t="shared" si="159"/>
        <v>High Rise Bridge Away from Va Beach Non-Summer Wednesday 2</v>
      </c>
      <c r="I8958" s="11">
        <f>+HighRise!E34</f>
        <v>191.42857142857142</v>
      </c>
    </row>
    <row r="8959" spans="1:9" x14ac:dyDescent="0.25">
      <c r="A8959" t="s">
        <v>67</v>
      </c>
      <c r="B8959" t="s">
        <v>50</v>
      </c>
      <c r="C8959" t="s">
        <v>80</v>
      </c>
      <c r="D8959" t="s">
        <v>12</v>
      </c>
      <c r="E8959" t="s">
        <v>3</v>
      </c>
      <c r="F8959" s="19">
        <v>0.125</v>
      </c>
      <c r="G8959" s="25">
        <v>3</v>
      </c>
      <c r="H8959" s="19" t="str">
        <f t="shared" si="159"/>
        <v>High Rise Bridge Away from Va Beach Non-Summer Wednesday 3</v>
      </c>
      <c r="I8959" s="14">
        <f>+HighRise!E35</f>
        <v>261.66666666666669</v>
      </c>
    </row>
    <row r="8960" spans="1:9" x14ac:dyDescent="0.25">
      <c r="A8960" t="s">
        <v>67</v>
      </c>
      <c r="B8960" t="s">
        <v>50</v>
      </c>
      <c r="C8960" t="s">
        <v>80</v>
      </c>
      <c r="D8960" t="s">
        <v>12</v>
      </c>
      <c r="E8960" t="s">
        <v>3</v>
      </c>
      <c r="F8960" s="19">
        <v>0.16666666666666699</v>
      </c>
      <c r="G8960" s="25">
        <v>4</v>
      </c>
      <c r="H8960" s="19" t="str">
        <f t="shared" si="159"/>
        <v>High Rise Bridge Away from Va Beach Non-Summer Wednesday 4</v>
      </c>
      <c r="I8960" s="11">
        <f>+HighRise!E36</f>
        <v>587.90476190476193</v>
      </c>
    </row>
    <row r="8961" spans="1:9" x14ac:dyDescent="0.25">
      <c r="A8961" t="s">
        <v>67</v>
      </c>
      <c r="B8961" t="s">
        <v>50</v>
      </c>
      <c r="C8961" t="s">
        <v>80</v>
      </c>
      <c r="D8961" t="s">
        <v>12</v>
      </c>
      <c r="E8961" t="s">
        <v>3</v>
      </c>
      <c r="F8961" s="19">
        <v>0.20833333333333301</v>
      </c>
      <c r="G8961" s="25">
        <v>5</v>
      </c>
      <c r="H8961" s="19" t="str">
        <f t="shared" si="159"/>
        <v>High Rise Bridge Away from Va Beach Non-Summer Wednesday 5</v>
      </c>
      <c r="I8961" s="14">
        <f>+HighRise!E37</f>
        <v>1526.5714285714287</v>
      </c>
    </row>
    <row r="8962" spans="1:9" x14ac:dyDescent="0.25">
      <c r="A8962" t="s">
        <v>67</v>
      </c>
      <c r="B8962" t="s">
        <v>50</v>
      </c>
      <c r="C8962" t="s">
        <v>80</v>
      </c>
      <c r="D8962" t="s">
        <v>12</v>
      </c>
      <c r="E8962" t="s">
        <v>3</v>
      </c>
      <c r="F8962" s="19">
        <v>0.25</v>
      </c>
      <c r="G8962" s="25">
        <v>6</v>
      </c>
      <c r="H8962" s="19" t="str">
        <f t="shared" si="159"/>
        <v>High Rise Bridge Away from Va Beach Non-Summer Wednesday 6</v>
      </c>
      <c r="I8962" s="11">
        <f>+HighRise!E38</f>
        <v>3040.3809523809523</v>
      </c>
    </row>
    <row r="8963" spans="1:9" x14ac:dyDescent="0.25">
      <c r="A8963" t="s">
        <v>67</v>
      </c>
      <c r="B8963" t="s">
        <v>50</v>
      </c>
      <c r="C8963" t="s">
        <v>80</v>
      </c>
      <c r="D8963" t="s">
        <v>12</v>
      </c>
      <c r="E8963" t="s">
        <v>3</v>
      </c>
      <c r="F8963" s="19">
        <v>0.29166666666666702</v>
      </c>
      <c r="G8963" s="25">
        <v>7</v>
      </c>
      <c r="H8963" s="19" t="str">
        <f t="shared" si="159"/>
        <v>High Rise Bridge Away from Va Beach Non-Summer Wednesday 7</v>
      </c>
      <c r="I8963" s="14">
        <f>+HighRise!E39</f>
        <v>3227.6190476190477</v>
      </c>
    </row>
    <row r="8964" spans="1:9" x14ac:dyDescent="0.25">
      <c r="A8964" t="s">
        <v>67</v>
      </c>
      <c r="B8964" t="s">
        <v>50</v>
      </c>
      <c r="C8964" t="s">
        <v>80</v>
      </c>
      <c r="D8964" t="s">
        <v>12</v>
      </c>
      <c r="E8964" t="s">
        <v>3</v>
      </c>
      <c r="F8964" s="19">
        <v>0.33333333333333298</v>
      </c>
      <c r="G8964" s="25">
        <v>8</v>
      </c>
      <c r="H8964" s="19" t="str">
        <f t="shared" si="159"/>
        <v>High Rise Bridge Away from Va Beach Non-Summer Wednesday 8</v>
      </c>
      <c r="I8964" s="11">
        <f>+HighRise!E40</f>
        <v>2566.4285714285716</v>
      </c>
    </row>
    <row r="8965" spans="1:9" x14ac:dyDescent="0.25">
      <c r="A8965" t="s">
        <v>67</v>
      </c>
      <c r="B8965" t="s">
        <v>50</v>
      </c>
      <c r="C8965" t="s">
        <v>80</v>
      </c>
      <c r="D8965" t="s">
        <v>12</v>
      </c>
      <c r="E8965" t="s">
        <v>3</v>
      </c>
      <c r="F8965" s="19">
        <v>0.375</v>
      </c>
      <c r="G8965" s="25">
        <v>9</v>
      </c>
      <c r="H8965" s="19" t="str">
        <f t="shared" si="159"/>
        <v>High Rise Bridge Away from Va Beach Non-Summer Wednesday 9</v>
      </c>
      <c r="I8965" s="14">
        <f>+HighRise!E41</f>
        <v>2156.0476190476193</v>
      </c>
    </row>
    <row r="8966" spans="1:9" x14ac:dyDescent="0.25">
      <c r="A8966" t="s">
        <v>67</v>
      </c>
      <c r="B8966" t="s">
        <v>50</v>
      </c>
      <c r="C8966" t="s">
        <v>80</v>
      </c>
      <c r="D8966" t="s">
        <v>12</v>
      </c>
      <c r="E8966" t="s">
        <v>3</v>
      </c>
      <c r="F8966" s="19">
        <v>0.41666666666666702</v>
      </c>
      <c r="G8966" s="25">
        <v>10</v>
      </c>
      <c r="H8966" s="19" t="str">
        <f t="shared" si="159"/>
        <v>High Rise Bridge Away from Va Beach Non-Summer Wednesday 10</v>
      </c>
      <c r="I8966" s="11">
        <f>+HighRise!E42</f>
        <v>2085.6666666666665</v>
      </c>
    </row>
    <row r="8967" spans="1:9" x14ac:dyDescent="0.25">
      <c r="A8967" t="s">
        <v>67</v>
      </c>
      <c r="B8967" t="s">
        <v>50</v>
      </c>
      <c r="C8967" t="s">
        <v>80</v>
      </c>
      <c r="D8967" t="s">
        <v>12</v>
      </c>
      <c r="E8967" t="s">
        <v>3</v>
      </c>
      <c r="F8967" s="19">
        <v>0.45833333333333298</v>
      </c>
      <c r="G8967" s="25">
        <v>11</v>
      </c>
      <c r="H8967" s="19" t="str">
        <f t="shared" si="159"/>
        <v>High Rise Bridge Away from Va Beach Non-Summer Wednesday 11</v>
      </c>
      <c r="I8967" s="14">
        <f>+HighRise!E43</f>
        <v>2212.2857142857142</v>
      </c>
    </row>
    <row r="8968" spans="1:9" x14ac:dyDescent="0.25">
      <c r="A8968" t="s">
        <v>67</v>
      </c>
      <c r="B8968" t="s">
        <v>50</v>
      </c>
      <c r="C8968" t="s">
        <v>80</v>
      </c>
      <c r="D8968" t="s">
        <v>12</v>
      </c>
      <c r="E8968" t="s">
        <v>3</v>
      </c>
      <c r="F8968" s="19">
        <v>0.5</v>
      </c>
      <c r="G8968" s="25">
        <v>12</v>
      </c>
      <c r="H8968" s="19" t="str">
        <f t="shared" si="159"/>
        <v>High Rise Bridge Away from Va Beach Non-Summer Wednesday 12</v>
      </c>
      <c r="I8968" s="11">
        <f>+HighRise!E44</f>
        <v>2366.2380952380954</v>
      </c>
    </row>
    <row r="8969" spans="1:9" x14ac:dyDescent="0.25">
      <c r="A8969" t="s">
        <v>67</v>
      </c>
      <c r="B8969" t="s">
        <v>50</v>
      </c>
      <c r="C8969" t="s">
        <v>80</v>
      </c>
      <c r="D8969" t="s">
        <v>12</v>
      </c>
      <c r="E8969" t="s">
        <v>3</v>
      </c>
      <c r="F8969" s="19">
        <v>0.54166666666666696</v>
      </c>
      <c r="G8969" s="25">
        <v>13</v>
      </c>
      <c r="H8969" s="19" t="str">
        <f t="shared" si="159"/>
        <v>High Rise Bridge Away from Va Beach Non-Summer Wednesday 13</v>
      </c>
      <c r="I8969" s="14">
        <f>+HighRise!E45</f>
        <v>2537.7619047619046</v>
      </c>
    </row>
    <row r="8970" spans="1:9" x14ac:dyDescent="0.25">
      <c r="A8970" t="s">
        <v>67</v>
      </c>
      <c r="B8970" t="s">
        <v>50</v>
      </c>
      <c r="C8970" t="s">
        <v>80</v>
      </c>
      <c r="D8970" t="s">
        <v>12</v>
      </c>
      <c r="E8970" t="s">
        <v>3</v>
      </c>
      <c r="F8970" s="19">
        <v>0.58333333333333304</v>
      </c>
      <c r="G8970" s="25">
        <v>14</v>
      </c>
      <c r="H8970" s="19" t="str">
        <f t="shared" si="159"/>
        <v>High Rise Bridge Away from Va Beach Non-Summer Wednesday 14</v>
      </c>
      <c r="I8970" s="11">
        <f>+HighRise!E46</f>
        <v>2978.7619047619046</v>
      </c>
    </row>
    <row r="8971" spans="1:9" x14ac:dyDescent="0.25">
      <c r="A8971" t="s">
        <v>67</v>
      </c>
      <c r="B8971" t="s">
        <v>50</v>
      </c>
      <c r="C8971" t="s">
        <v>80</v>
      </c>
      <c r="D8971" t="s">
        <v>12</v>
      </c>
      <c r="E8971" t="s">
        <v>3</v>
      </c>
      <c r="F8971" s="19">
        <v>0.625</v>
      </c>
      <c r="G8971" s="25">
        <v>15</v>
      </c>
      <c r="H8971" s="19" t="str">
        <f t="shared" si="159"/>
        <v>High Rise Bridge Away from Va Beach Non-Summer Wednesday 15</v>
      </c>
      <c r="I8971" s="14">
        <f>+HighRise!E47</f>
        <v>3386.9047619047619</v>
      </c>
    </row>
    <row r="8972" spans="1:9" x14ac:dyDescent="0.25">
      <c r="A8972" t="s">
        <v>67</v>
      </c>
      <c r="B8972" t="s">
        <v>50</v>
      </c>
      <c r="C8972" t="s">
        <v>80</v>
      </c>
      <c r="D8972" t="s">
        <v>12</v>
      </c>
      <c r="E8972" t="s">
        <v>3</v>
      </c>
      <c r="F8972" s="19">
        <v>0.66666666666666696</v>
      </c>
      <c r="G8972" s="25">
        <v>16</v>
      </c>
      <c r="H8972" s="19" t="str">
        <f t="shared" si="159"/>
        <v>High Rise Bridge Away from Va Beach Non-Summer Wednesday 16</v>
      </c>
      <c r="I8972" s="11">
        <f>+HighRise!E48</f>
        <v>3361.0476190476193</v>
      </c>
    </row>
    <row r="8973" spans="1:9" x14ac:dyDescent="0.25">
      <c r="A8973" t="s">
        <v>67</v>
      </c>
      <c r="B8973" t="s">
        <v>50</v>
      </c>
      <c r="C8973" t="s">
        <v>80</v>
      </c>
      <c r="D8973" t="s">
        <v>12</v>
      </c>
      <c r="E8973" t="s">
        <v>3</v>
      </c>
      <c r="F8973" s="19">
        <v>0.70833333333333304</v>
      </c>
      <c r="G8973" s="25">
        <v>17</v>
      </c>
      <c r="H8973" s="19" t="str">
        <f t="shared" si="159"/>
        <v>High Rise Bridge Away from Va Beach Non-Summer Wednesday 17</v>
      </c>
      <c r="I8973" s="14">
        <f>+HighRise!E49</f>
        <v>3430.1428571428573</v>
      </c>
    </row>
    <row r="8974" spans="1:9" x14ac:dyDescent="0.25">
      <c r="A8974" t="s">
        <v>67</v>
      </c>
      <c r="B8974" t="s">
        <v>50</v>
      </c>
      <c r="C8974" t="s">
        <v>80</v>
      </c>
      <c r="D8974" t="s">
        <v>12</v>
      </c>
      <c r="E8974" t="s">
        <v>3</v>
      </c>
      <c r="F8974" s="19">
        <v>0.75</v>
      </c>
      <c r="G8974" s="25">
        <v>18</v>
      </c>
      <c r="H8974" s="19" t="str">
        <f t="shared" si="159"/>
        <v>High Rise Bridge Away from Va Beach Non-Summer Wednesday 18</v>
      </c>
      <c r="I8974" s="11">
        <f>+HighRise!E50</f>
        <v>2785.8095238095239</v>
      </c>
    </row>
    <row r="8975" spans="1:9" x14ac:dyDescent="0.25">
      <c r="A8975" t="s">
        <v>67</v>
      </c>
      <c r="B8975" t="s">
        <v>50</v>
      </c>
      <c r="C8975" t="s">
        <v>80</v>
      </c>
      <c r="D8975" t="s">
        <v>12</v>
      </c>
      <c r="E8975" t="s">
        <v>3</v>
      </c>
      <c r="F8975" s="19">
        <v>0.79166666666666696</v>
      </c>
      <c r="G8975" s="25">
        <v>19</v>
      </c>
      <c r="H8975" s="19" t="str">
        <f t="shared" si="159"/>
        <v>High Rise Bridge Away from Va Beach Non-Summer Wednesday 19</v>
      </c>
      <c r="I8975" s="14">
        <f>+HighRise!E51</f>
        <v>1963.5238095238096</v>
      </c>
    </row>
    <row r="8976" spans="1:9" x14ac:dyDescent="0.25">
      <c r="A8976" t="s">
        <v>67</v>
      </c>
      <c r="B8976" t="s">
        <v>50</v>
      </c>
      <c r="C8976" t="s">
        <v>80</v>
      </c>
      <c r="D8976" t="s">
        <v>12</v>
      </c>
      <c r="E8976" t="s">
        <v>3</v>
      </c>
      <c r="F8976" s="19">
        <v>0.83333333333333304</v>
      </c>
      <c r="G8976" s="25">
        <v>20</v>
      </c>
      <c r="H8976" s="19" t="str">
        <f t="shared" si="159"/>
        <v>High Rise Bridge Away from Va Beach Non-Summer Wednesday 20</v>
      </c>
      <c r="I8976" s="11">
        <f>+HighRise!E52</f>
        <v>1720.3333333333333</v>
      </c>
    </row>
    <row r="8977" spans="1:9" x14ac:dyDescent="0.25">
      <c r="A8977" t="s">
        <v>67</v>
      </c>
      <c r="B8977" t="s">
        <v>50</v>
      </c>
      <c r="C8977" t="s">
        <v>80</v>
      </c>
      <c r="D8977" t="s">
        <v>12</v>
      </c>
      <c r="E8977" t="s">
        <v>3</v>
      </c>
      <c r="F8977" s="19">
        <v>0.875</v>
      </c>
      <c r="G8977" s="25">
        <v>21</v>
      </c>
      <c r="H8977" s="19" t="str">
        <f t="shared" si="159"/>
        <v>High Rise Bridge Away from Va Beach Non-Summer Wednesday 21</v>
      </c>
      <c r="I8977" s="14">
        <f>+HighRise!E53</f>
        <v>1428.4761904761904</v>
      </c>
    </row>
    <row r="8978" spans="1:9" x14ac:dyDescent="0.25">
      <c r="A8978" t="s">
        <v>67</v>
      </c>
      <c r="B8978" t="s">
        <v>50</v>
      </c>
      <c r="C8978" t="s">
        <v>80</v>
      </c>
      <c r="D8978" t="s">
        <v>12</v>
      </c>
      <c r="E8978" t="s">
        <v>3</v>
      </c>
      <c r="F8978" s="19">
        <v>0.91666666666666696</v>
      </c>
      <c r="G8978" s="25">
        <v>22</v>
      </c>
      <c r="H8978" s="19" t="str">
        <f t="shared" si="159"/>
        <v>High Rise Bridge Away from Va Beach Non-Summer Wednesday 22</v>
      </c>
      <c r="I8978" s="11">
        <f>+HighRise!E54</f>
        <v>956.52380952380952</v>
      </c>
    </row>
    <row r="8979" spans="1:9" ht="15.75" thickBot="1" x14ac:dyDescent="0.3">
      <c r="A8979" t="s">
        <v>67</v>
      </c>
      <c r="B8979" t="s">
        <v>50</v>
      </c>
      <c r="C8979" t="s">
        <v>80</v>
      </c>
      <c r="D8979" t="s">
        <v>12</v>
      </c>
      <c r="E8979" t="s">
        <v>3</v>
      </c>
      <c r="F8979" s="19">
        <v>0.95833333333333304</v>
      </c>
      <c r="G8979" s="25">
        <v>23</v>
      </c>
      <c r="H8979" s="19" t="str">
        <f t="shared" si="159"/>
        <v>High Rise Bridge Away from Va Beach Non-Summer Wednesday 23</v>
      </c>
      <c r="I8979" s="16">
        <f>+HighRise!E55</f>
        <v>611</v>
      </c>
    </row>
    <row r="8980" spans="1:9" x14ac:dyDescent="0.25">
      <c r="A8980" t="s">
        <v>67</v>
      </c>
      <c r="B8980" t="s">
        <v>50</v>
      </c>
      <c r="C8980" t="s">
        <v>80</v>
      </c>
      <c r="D8980" t="s">
        <v>12</v>
      </c>
      <c r="E8980" t="s">
        <v>4</v>
      </c>
      <c r="F8980" s="19">
        <v>0</v>
      </c>
      <c r="G8980" s="25">
        <v>0</v>
      </c>
      <c r="H8980" s="19" t="str">
        <f t="shared" si="159"/>
        <v>High Rise Bridge Away from Va Beach Non-Summer Thursday 0</v>
      </c>
      <c r="I8980" s="11">
        <f>+HighRise!F32</f>
        <v>399.04761904761904</v>
      </c>
    </row>
    <row r="8981" spans="1:9" x14ac:dyDescent="0.25">
      <c r="A8981" t="s">
        <v>67</v>
      </c>
      <c r="B8981" t="s">
        <v>50</v>
      </c>
      <c r="C8981" t="s">
        <v>80</v>
      </c>
      <c r="D8981" t="s">
        <v>12</v>
      </c>
      <c r="E8981" t="s">
        <v>4</v>
      </c>
      <c r="F8981" s="19">
        <v>4.1666666666666664E-2</v>
      </c>
      <c r="G8981" s="25">
        <v>1</v>
      </c>
      <c r="H8981" s="19" t="str">
        <f t="shared" si="159"/>
        <v>High Rise Bridge Away from Va Beach Non-Summer Thursday 1</v>
      </c>
      <c r="I8981" s="14">
        <f>+HighRise!F33</f>
        <v>269.71428571428572</v>
      </c>
    </row>
    <row r="8982" spans="1:9" x14ac:dyDescent="0.25">
      <c r="A8982" t="s">
        <v>67</v>
      </c>
      <c r="B8982" t="s">
        <v>50</v>
      </c>
      <c r="C8982" t="s">
        <v>80</v>
      </c>
      <c r="D8982" t="s">
        <v>12</v>
      </c>
      <c r="E8982" t="s">
        <v>4</v>
      </c>
      <c r="F8982" s="19">
        <v>8.3333333333333329E-2</v>
      </c>
      <c r="G8982" s="25">
        <v>2</v>
      </c>
      <c r="H8982" s="19" t="str">
        <f t="shared" si="159"/>
        <v>High Rise Bridge Away from Va Beach Non-Summer Thursday 2</v>
      </c>
      <c r="I8982" s="11">
        <f>+HighRise!F34</f>
        <v>212.52380952380952</v>
      </c>
    </row>
    <row r="8983" spans="1:9" x14ac:dyDescent="0.25">
      <c r="A8983" t="s">
        <v>67</v>
      </c>
      <c r="B8983" t="s">
        <v>50</v>
      </c>
      <c r="C8983" t="s">
        <v>80</v>
      </c>
      <c r="D8983" t="s">
        <v>12</v>
      </c>
      <c r="E8983" t="s">
        <v>4</v>
      </c>
      <c r="F8983" s="19">
        <v>0.125</v>
      </c>
      <c r="G8983" s="25">
        <v>3</v>
      </c>
      <c r="H8983" s="19" t="str">
        <f t="shared" si="159"/>
        <v>High Rise Bridge Away from Va Beach Non-Summer Thursday 3</v>
      </c>
      <c r="I8983" s="14">
        <f>+HighRise!F35</f>
        <v>293.71428571428572</v>
      </c>
    </row>
    <row r="8984" spans="1:9" x14ac:dyDescent="0.25">
      <c r="A8984" t="s">
        <v>67</v>
      </c>
      <c r="B8984" t="s">
        <v>50</v>
      </c>
      <c r="C8984" t="s">
        <v>80</v>
      </c>
      <c r="D8984" t="s">
        <v>12</v>
      </c>
      <c r="E8984" t="s">
        <v>4</v>
      </c>
      <c r="F8984" s="19">
        <v>0.16666666666666699</v>
      </c>
      <c r="G8984" s="25">
        <v>4</v>
      </c>
      <c r="H8984" s="19" t="str">
        <f t="shared" si="159"/>
        <v>High Rise Bridge Away from Va Beach Non-Summer Thursday 4</v>
      </c>
      <c r="I8984" s="11">
        <f>+HighRise!F36</f>
        <v>619.76190476190482</v>
      </c>
    </row>
    <row r="8985" spans="1:9" x14ac:dyDescent="0.25">
      <c r="A8985" t="s">
        <v>67</v>
      </c>
      <c r="B8985" t="s">
        <v>50</v>
      </c>
      <c r="C8985" t="s">
        <v>80</v>
      </c>
      <c r="D8985" t="s">
        <v>12</v>
      </c>
      <c r="E8985" t="s">
        <v>4</v>
      </c>
      <c r="F8985" s="19">
        <v>0.20833333333333301</v>
      </c>
      <c r="G8985" s="25">
        <v>5</v>
      </c>
      <c r="H8985" s="19" t="str">
        <f t="shared" si="159"/>
        <v>High Rise Bridge Away from Va Beach Non-Summer Thursday 5</v>
      </c>
      <c r="I8985" s="14">
        <f>+HighRise!F37</f>
        <v>1510.952380952381</v>
      </c>
    </row>
    <row r="8986" spans="1:9" x14ac:dyDescent="0.25">
      <c r="A8986" t="s">
        <v>67</v>
      </c>
      <c r="B8986" t="s">
        <v>50</v>
      </c>
      <c r="C8986" t="s">
        <v>80</v>
      </c>
      <c r="D8986" t="s">
        <v>12</v>
      </c>
      <c r="E8986" t="s">
        <v>4</v>
      </c>
      <c r="F8986" s="19">
        <v>0.25</v>
      </c>
      <c r="G8986" s="25">
        <v>6</v>
      </c>
      <c r="H8986" s="19" t="str">
        <f t="shared" si="159"/>
        <v>High Rise Bridge Away from Va Beach Non-Summer Thursday 6</v>
      </c>
      <c r="I8986" s="11">
        <f>+HighRise!F38</f>
        <v>3017.5238095238096</v>
      </c>
    </row>
    <row r="8987" spans="1:9" x14ac:dyDescent="0.25">
      <c r="A8987" t="s">
        <v>67</v>
      </c>
      <c r="B8987" t="s">
        <v>50</v>
      </c>
      <c r="C8987" t="s">
        <v>80</v>
      </c>
      <c r="D8987" t="s">
        <v>12</v>
      </c>
      <c r="E8987" t="s">
        <v>4</v>
      </c>
      <c r="F8987" s="19">
        <v>0.29166666666666702</v>
      </c>
      <c r="G8987" s="25">
        <v>7</v>
      </c>
      <c r="H8987" s="19" t="str">
        <f t="shared" si="159"/>
        <v>High Rise Bridge Away from Va Beach Non-Summer Thursday 7</v>
      </c>
      <c r="I8987" s="14">
        <f>+HighRise!F39</f>
        <v>3462.7142857142858</v>
      </c>
    </row>
    <row r="8988" spans="1:9" x14ac:dyDescent="0.25">
      <c r="A8988" t="s">
        <v>67</v>
      </c>
      <c r="B8988" t="s">
        <v>50</v>
      </c>
      <c r="C8988" t="s">
        <v>80</v>
      </c>
      <c r="D8988" t="s">
        <v>12</v>
      </c>
      <c r="E8988" t="s">
        <v>4</v>
      </c>
      <c r="F8988" s="19">
        <v>0.33333333333333298</v>
      </c>
      <c r="G8988" s="25">
        <v>8</v>
      </c>
      <c r="H8988" s="19" t="str">
        <f t="shared" si="159"/>
        <v>High Rise Bridge Away from Va Beach Non-Summer Thursday 8</v>
      </c>
      <c r="I8988" s="11">
        <f>+HighRise!F40</f>
        <v>2780.5714285714284</v>
      </c>
    </row>
    <row r="8989" spans="1:9" x14ac:dyDescent="0.25">
      <c r="A8989" t="s">
        <v>67</v>
      </c>
      <c r="B8989" t="s">
        <v>50</v>
      </c>
      <c r="C8989" t="s">
        <v>80</v>
      </c>
      <c r="D8989" t="s">
        <v>12</v>
      </c>
      <c r="E8989" t="s">
        <v>4</v>
      </c>
      <c r="F8989" s="19">
        <v>0.375</v>
      </c>
      <c r="G8989" s="25">
        <v>9</v>
      </c>
      <c r="H8989" s="19" t="str">
        <f t="shared" si="159"/>
        <v>High Rise Bridge Away from Va Beach Non-Summer Thursday 9</v>
      </c>
      <c r="I8989" s="14">
        <f>+HighRise!F41</f>
        <v>2241.8095238095239</v>
      </c>
    </row>
    <row r="8990" spans="1:9" x14ac:dyDescent="0.25">
      <c r="A8990" t="s">
        <v>67</v>
      </c>
      <c r="B8990" t="s">
        <v>50</v>
      </c>
      <c r="C8990" t="s">
        <v>80</v>
      </c>
      <c r="D8990" t="s">
        <v>12</v>
      </c>
      <c r="E8990" t="s">
        <v>4</v>
      </c>
      <c r="F8990" s="19">
        <v>0.41666666666666702</v>
      </c>
      <c r="G8990" s="25">
        <v>10</v>
      </c>
      <c r="H8990" s="19" t="str">
        <f t="shared" si="159"/>
        <v>High Rise Bridge Away from Va Beach Non-Summer Thursday 10</v>
      </c>
      <c r="I8990" s="11">
        <f>+HighRise!F42</f>
        <v>2120.9047619047619</v>
      </c>
    </row>
    <row r="8991" spans="1:9" x14ac:dyDescent="0.25">
      <c r="A8991" t="s">
        <v>67</v>
      </c>
      <c r="B8991" t="s">
        <v>50</v>
      </c>
      <c r="C8991" t="s">
        <v>80</v>
      </c>
      <c r="D8991" t="s">
        <v>12</v>
      </c>
      <c r="E8991" t="s">
        <v>4</v>
      </c>
      <c r="F8991" s="19">
        <v>0.45833333333333298</v>
      </c>
      <c r="G8991" s="25">
        <v>11</v>
      </c>
      <c r="H8991" s="19" t="str">
        <f t="shared" si="159"/>
        <v>High Rise Bridge Away from Va Beach Non-Summer Thursday 11</v>
      </c>
      <c r="I8991" s="14">
        <f>+HighRise!F43</f>
        <v>2300.8095238095239</v>
      </c>
    </row>
    <row r="8992" spans="1:9" x14ac:dyDescent="0.25">
      <c r="A8992" t="s">
        <v>67</v>
      </c>
      <c r="B8992" t="s">
        <v>50</v>
      </c>
      <c r="C8992" t="s">
        <v>80</v>
      </c>
      <c r="D8992" t="s">
        <v>12</v>
      </c>
      <c r="E8992" t="s">
        <v>4</v>
      </c>
      <c r="F8992" s="19">
        <v>0.5</v>
      </c>
      <c r="G8992" s="25">
        <v>12</v>
      </c>
      <c r="H8992" s="19" t="str">
        <f t="shared" si="159"/>
        <v>High Rise Bridge Away from Va Beach Non-Summer Thursday 12</v>
      </c>
      <c r="I8992" s="11">
        <f>+HighRise!F44</f>
        <v>2467.4285714285716</v>
      </c>
    </row>
    <row r="8993" spans="1:9" x14ac:dyDescent="0.25">
      <c r="A8993" t="s">
        <v>67</v>
      </c>
      <c r="B8993" t="s">
        <v>50</v>
      </c>
      <c r="C8993" t="s">
        <v>80</v>
      </c>
      <c r="D8993" t="s">
        <v>12</v>
      </c>
      <c r="E8993" t="s">
        <v>4</v>
      </c>
      <c r="F8993" s="19">
        <v>0.54166666666666696</v>
      </c>
      <c r="G8993" s="25">
        <v>13</v>
      </c>
      <c r="H8993" s="19" t="str">
        <f t="shared" si="159"/>
        <v>High Rise Bridge Away from Va Beach Non-Summer Thursday 13</v>
      </c>
      <c r="I8993" s="14">
        <f>+HighRise!F45</f>
        <v>2658.2380952380954</v>
      </c>
    </row>
    <row r="8994" spans="1:9" x14ac:dyDescent="0.25">
      <c r="A8994" t="s">
        <v>67</v>
      </c>
      <c r="B8994" t="s">
        <v>50</v>
      </c>
      <c r="C8994" t="s">
        <v>80</v>
      </c>
      <c r="D8994" t="s">
        <v>12</v>
      </c>
      <c r="E8994" t="s">
        <v>4</v>
      </c>
      <c r="F8994" s="19">
        <v>0.58333333333333304</v>
      </c>
      <c r="G8994" s="25">
        <v>14</v>
      </c>
      <c r="H8994" s="19" t="str">
        <f t="shared" si="159"/>
        <v>High Rise Bridge Away from Va Beach Non-Summer Thursday 14</v>
      </c>
      <c r="I8994" s="11">
        <f>+HighRise!F46</f>
        <v>3064.2380952380954</v>
      </c>
    </row>
    <row r="8995" spans="1:9" x14ac:dyDescent="0.25">
      <c r="A8995" t="s">
        <v>67</v>
      </c>
      <c r="B8995" t="s">
        <v>50</v>
      </c>
      <c r="C8995" t="s">
        <v>80</v>
      </c>
      <c r="D8995" t="s">
        <v>12</v>
      </c>
      <c r="E8995" t="s">
        <v>4</v>
      </c>
      <c r="F8995" s="19">
        <v>0.625</v>
      </c>
      <c r="G8995" s="25">
        <v>15</v>
      </c>
      <c r="H8995" s="19" t="str">
        <f t="shared" si="159"/>
        <v>High Rise Bridge Away from Va Beach Non-Summer Thursday 15</v>
      </c>
      <c r="I8995" s="14">
        <f>+HighRise!F47</f>
        <v>3574.9047619047619</v>
      </c>
    </row>
    <row r="8996" spans="1:9" x14ac:dyDescent="0.25">
      <c r="A8996" t="s">
        <v>67</v>
      </c>
      <c r="B8996" t="s">
        <v>50</v>
      </c>
      <c r="C8996" t="s">
        <v>80</v>
      </c>
      <c r="D8996" t="s">
        <v>12</v>
      </c>
      <c r="E8996" t="s">
        <v>4</v>
      </c>
      <c r="F8996" s="19">
        <v>0.66666666666666696</v>
      </c>
      <c r="G8996" s="25">
        <v>16</v>
      </c>
      <c r="H8996" s="19" t="str">
        <f t="shared" si="159"/>
        <v>High Rise Bridge Away from Va Beach Non-Summer Thursday 16</v>
      </c>
      <c r="I8996" s="11">
        <f>+HighRise!F48</f>
        <v>3595.6666666666665</v>
      </c>
    </row>
    <row r="8997" spans="1:9" x14ac:dyDescent="0.25">
      <c r="A8997" t="s">
        <v>67</v>
      </c>
      <c r="B8997" t="s">
        <v>50</v>
      </c>
      <c r="C8997" t="s">
        <v>80</v>
      </c>
      <c r="D8997" t="s">
        <v>12</v>
      </c>
      <c r="E8997" t="s">
        <v>4</v>
      </c>
      <c r="F8997" s="19">
        <v>0.70833333333333304</v>
      </c>
      <c r="G8997" s="25">
        <v>17</v>
      </c>
      <c r="H8997" s="19" t="str">
        <f t="shared" ref="H8997:H9060" si="160">+CONCATENATE(A8997," ",C8997," ",D8997," ",E8997," ",G8997)</f>
        <v>High Rise Bridge Away from Va Beach Non-Summer Thursday 17</v>
      </c>
      <c r="I8997" s="14">
        <f>+HighRise!F49</f>
        <v>3482.8571428571427</v>
      </c>
    </row>
    <row r="8998" spans="1:9" x14ac:dyDescent="0.25">
      <c r="A8998" t="s">
        <v>67</v>
      </c>
      <c r="B8998" t="s">
        <v>50</v>
      </c>
      <c r="C8998" t="s">
        <v>80</v>
      </c>
      <c r="D8998" t="s">
        <v>12</v>
      </c>
      <c r="E8998" t="s">
        <v>4</v>
      </c>
      <c r="F8998" s="19">
        <v>0.75</v>
      </c>
      <c r="G8998" s="25">
        <v>18</v>
      </c>
      <c r="H8998" s="19" t="str">
        <f t="shared" si="160"/>
        <v>High Rise Bridge Away from Va Beach Non-Summer Thursday 18</v>
      </c>
      <c r="I8998" s="11">
        <f>+HighRise!F50</f>
        <v>2776.9047619047619</v>
      </c>
    </row>
    <row r="8999" spans="1:9" x14ac:dyDescent="0.25">
      <c r="A8999" t="s">
        <v>67</v>
      </c>
      <c r="B8999" t="s">
        <v>50</v>
      </c>
      <c r="C8999" t="s">
        <v>80</v>
      </c>
      <c r="D8999" t="s">
        <v>12</v>
      </c>
      <c r="E8999" t="s">
        <v>4</v>
      </c>
      <c r="F8999" s="19">
        <v>0.79166666666666696</v>
      </c>
      <c r="G8999" s="25">
        <v>19</v>
      </c>
      <c r="H8999" s="19" t="str">
        <f t="shared" si="160"/>
        <v>High Rise Bridge Away from Va Beach Non-Summer Thursday 19</v>
      </c>
      <c r="I8999" s="14">
        <f>+HighRise!F51</f>
        <v>2003.7142857142858</v>
      </c>
    </row>
    <row r="9000" spans="1:9" x14ac:dyDescent="0.25">
      <c r="A9000" t="s">
        <v>67</v>
      </c>
      <c r="B9000" t="s">
        <v>50</v>
      </c>
      <c r="C9000" t="s">
        <v>80</v>
      </c>
      <c r="D9000" t="s">
        <v>12</v>
      </c>
      <c r="E9000" t="s">
        <v>4</v>
      </c>
      <c r="F9000" s="19">
        <v>0.83333333333333304</v>
      </c>
      <c r="G9000" s="25">
        <v>20</v>
      </c>
      <c r="H9000" s="19" t="str">
        <f t="shared" si="160"/>
        <v>High Rise Bridge Away from Va Beach Non-Summer Thursday 20</v>
      </c>
      <c r="I9000" s="11">
        <f>+HighRise!F52</f>
        <v>1766.6190476190477</v>
      </c>
    </row>
    <row r="9001" spans="1:9" x14ac:dyDescent="0.25">
      <c r="A9001" t="s">
        <v>67</v>
      </c>
      <c r="B9001" t="s">
        <v>50</v>
      </c>
      <c r="C9001" t="s">
        <v>80</v>
      </c>
      <c r="D9001" t="s">
        <v>12</v>
      </c>
      <c r="E9001" t="s">
        <v>4</v>
      </c>
      <c r="F9001" s="19">
        <v>0.875</v>
      </c>
      <c r="G9001" s="25">
        <v>21</v>
      </c>
      <c r="H9001" s="19" t="str">
        <f t="shared" si="160"/>
        <v>High Rise Bridge Away from Va Beach Non-Summer Thursday 21</v>
      </c>
      <c r="I9001" s="14">
        <f>+HighRise!F53</f>
        <v>1492</v>
      </c>
    </row>
    <row r="9002" spans="1:9" x14ac:dyDescent="0.25">
      <c r="A9002" t="s">
        <v>67</v>
      </c>
      <c r="B9002" t="s">
        <v>50</v>
      </c>
      <c r="C9002" t="s">
        <v>80</v>
      </c>
      <c r="D9002" t="s">
        <v>12</v>
      </c>
      <c r="E9002" t="s">
        <v>4</v>
      </c>
      <c r="F9002" s="19">
        <v>0.91666666666666696</v>
      </c>
      <c r="G9002" s="25">
        <v>22</v>
      </c>
      <c r="H9002" s="19" t="str">
        <f t="shared" si="160"/>
        <v>High Rise Bridge Away from Va Beach Non-Summer Thursday 22</v>
      </c>
      <c r="I9002" s="11">
        <f>+HighRise!F54</f>
        <v>1039.0952380952381</v>
      </c>
    </row>
    <row r="9003" spans="1:9" ht="15.75" thickBot="1" x14ac:dyDescent="0.3">
      <c r="A9003" t="s">
        <v>67</v>
      </c>
      <c r="B9003" t="s">
        <v>50</v>
      </c>
      <c r="C9003" t="s">
        <v>80</v>
      </c>
      <c r="D9003" t="s">
        <v>12</v>
      </c>
      <c r="E9003" t="s">
        <v>4</v>
      </c>
      <c r="F9003" s="19">
        <v>0.95833333333333304</v>
      </c>
      <c r="G9003" s="25">
        <v>23</v>
      </c>
      <c r="H9003" s="19" t="str">
        <f t="shared" si="160"/>
        <v>High Rise Bridge Away from Va Beach Non-Summer Thursday 23</v>
      </c>
      <c r="I9003" s="16">
        <f>+HighRise!F55</f>
        <v>675.61904761904759</v>
      </c>
    </row>
    <row r="9004" spans="1:9" x14ac:dyDescent="0.25">
      <c r="A9004" t="s">
        <v>67</v>
      </c>
      <c r="B9004" t="s">
        <v>50</v>
      </c>
      <c r="C9004" t="s">
        <v>80</v>
      </c>
      <c r="D9004" t="s">
        <v>12</v>
      </c>
      <c r="E9004" t="s">
        <v>5</v>
      </c>
      <c r="F9004" s="19">
        <v>0</v>
      </c>
      <c r="G9004" s="25">
        <v>0</v>
      </c>
      <c r="H9004" s="19" t="str">
        <f t="shared" si="160"/>
        <v>High Rise Bridge Away from Va Beach Non-Summer Friday 0</v>
      </c>
      <c r="I9004" s="11">
        <f>+HighRise!G32</f>
        <v>494.31818181818181</v>
      </c>
    </row>
    <row r="9005" spans="1:9" x14ac:dyDescent="0.25">
      <c r="A9005" t="s">
        <v>67</v>
      </c>
      <c r="B9005" t="s">
        <v>50</v>
      </c>
      <c r="C9005" t="s">
        <v>80</v>
      </c>
      <c r="D9005" t="s">
        <v>12</v>
      </c>
      <c r="E9005" t="s">
        <v>5</v>
      </c>
      <c r="F9005" s="19">
        <v>4.1666666666666664E-2</v>
      </c>
      <c r="G9005" s="25">
        <v>1</v>
      </c>
      <c r="H9005" s="19" t="str">
        <f t="shared" si="160"/>
        <v>High Rise Bridge Away from Va Beach Non-Summer Friday 1</v>
      </c>
      <c r="I9005" s="14">
        <f>+HighRise!G33</f>
        <v>344.40909090909093</v>
      </c>
    </row>
    <row r="9006" spans="1:9" x14ac:dyDescent="0.25">
      <c r="A9006" t="s">
        <v>67</v>
      </c>
      <c r="B9006" t="s">
        <v>50</v>
      </c>
      <c r="C9006" t="s">
        <v>80</v>
      </c>
      <c r="D9006" t="s">
        <v>12</v>
      </c>
      <c r="E9006" t="s">
        <v>5</v>
      </c>
      <c r="F9006" s="19">
        <v>8.3333333333333329E-2</v>
      </c>
      <c r="G9006" s="25">
        <v>2</v>
      </c>
      <c r="H9006" s="19" t="str">
        <f t="shared" si="160"/>
        <v>High Rise Bridge Away from Va Beach Non-Summer Friday 2</v>
      </c>
      <c r="I9006" s="11">
        <f>+HighRise!G34</f>
        <v>276.22727272727275</v>
      </c>
    </row>
    <row r="9007" spans="1:9" x14ac:dyDescent="0.25">
      <c r="A9007" t="s">
        <v>67</v>
      </c>
      <c r="B9007" t="s">
        <v>50</v>
      </c>
      <c r="C9007" t="s">
        <v>80</v>
      </c>
      <c r="D9007" t="s">
        <v>12</v>
      </c>
      <c r="E9007" t="s">
        <v>5</v>
      </c>
      <c r="F9007" s="19">
        <v>0.125</v>
      </c>
      <c r="G9007" s="25">
        <v>3</v>
      </c>
      <c r="H9007" s="19" t="str">
        <f t="shared" si="160"/>
        <v>High Rise Bridge Away from Va Beach Non-Summer Friday 3</v>
      </c>
      <c r="I9007" s="14">
        <f>+HighRise!G35</f>
        <v>316.86363636363637</v>
      </c>
    </row>
    <row r="9008" spans="1:9" x14ac:dyDescent="0.25">
      <c r="A9008" t="s">
        <v>67</v>
      </c>
      <c r="B9008" t="s">
        <v>50</v>
      </c>
      <c r="C9008" t="s">
        <v>80</v>
      </c>
      <c r="D9008" t="s">
        <v>12</v>
      </c>
      <c r="E9008" t="s">
        <v>5</v>
      </c>
      <c r="F9008" s="19">
        <v>0.16666666666666699</v>
      </c>
      <c r="G9008" s="25">
        <v>4</v>
      </c>
      <c r="H9008" s="19" t="str">
        <f t="shared" si="160"/>
        <v>High Rise Bridge Away from Va Beach Non-Summer Friday 4</v>
      </c>
      <c r="I9008" s="11">
        <f>+HighRise!G36</f>
        <v>584.90909090909088</v>
      </c>
    </row>
    <row r="9009" spans="1:9" x14ac:dyDescent="0.25">
      <c r="A9009" t="s">
        <v>67</v>
      </c>
      <c r="B9009" t="s">
        <v>50</v>
      </c>
      <c r="C9009" t="s">
        <v>80</v>
      </c>
      <c r="D9009" t="s">
        <v>12</v>
      </c>
      <c r="E9009" t="s">
        <v>5</v>
      </c>
      <c r="F9009" s="19">
        <v>0.20833333333333301</v>
      </c>
      <c r="G9009" s="25">
        <v>5</v>
      </c>
      <c r="H9009" s="19" t="str">
        <f t="shared" si="160"/>
        <v>High Rise Bridge Away from Va Beach Non-Summer Friday 5</v>
      </c>
      <c r="I9009" s="14">
        <f>+HighRise!G37</f>
        <v>1344.3636363636363</v>
      </c>
    </row>
    <row r="9010" spans="1:9" x14ac:dyDescent="0.25">
      <c r="A9010" t="s">
        <v>67</v>
      </c>
      <c r="B9010" t="s">
        <v>50</v>
      </c>
      <c r="C9010" t="s">
        <v>80</v>
      </c>
      <c r="D9010" t="s">
        <v>12</v>
      </c>
      <c r="E9010" t="s">
        <v>5</v>
      </c>
      <c r="F9010" s="19">
        <v>0.25</v>
      </c>
      <c r="G9010" s="25">
        <v>6</v>
      </c>
      <c r="H9010" s="19" t="str">
        <f t="shared" si="160"/>
        <v>High Rise Bridge Away from Va Beach Non-Summer Friday 6</v>
      </c>
      <c r="I9010" s="11">
        <f>+HighRise!G38</f>
        <v>2798.7272727272725</v>
      </c>
    </row>
    <row r="9011" spans="1:9" x14ac:dyDescent="0.25">
      <c r="A9011" t="s">
        <v>67</v>
      </c>
      <c r="B9011" t="s">
        <v>50</v>
      </c>
      <c r="C9011" t="s">
        <v>80</v>
      </c>
      <c r="D9011" t="s">
        <v>12</v>
      </c>
      <c r="E9011" t="s">
        <v>5</v>
      </c>
      <c r="F9011" s="19">
        <v>0.29166666666666702</v>
      </c>
      <c r="G9011" s="25">
        <v>7</v>
      </c>
      <c r="H9011" s="19" t="str">
        <f t="shared" si="160"/>
        <v>High Rise Bridge Away from Va Beach Non-Summer Friday 7</v>
      </c>
      <c r="I9011" s="14">
        <f>+HighRise!G39</f>
        <v>3168</v>
      </c>
    </row>
    <row r="9012" spans="1:9" x14ac:dyDescent="0.25">
      <c r="A9012" t="s">
        <v>67</v>
      </c>
      <c r="B9012" t="s">
        <v>50</v>
      </c>
      <c r="C9012" t="s">
        <v>80</v>
      </c>
      <c r="D9012" t="s">
        <v>12</v>
      </c>
      <c r="E9012" t="s">
        <v>5</v>
      </c>
      <c r="F9012" s="19">
        <v>0.33333333333333298</v>
      </c>
      <c r="G9012" s="25">
        <v>8</v>
      </c>
      <c r="H9012" s="19" t="str">
        <f t="shared" si="160"/>
        <v>High Rise Bridge Away from Va Beach Non-Summer Friday 8</v>
      </c>
      <c r="I9012" s="11">
        <f>+HighRise!G40</f>
        <v>2597.2727272727275</v>
      </c>
    </row>
    <row r="9013" spans="1:9" x14ac:dyDescent="0.25">
      <c r="A9013" t="s">
        <v>67</v>
      </c>
      <c r="B9013" t="s">
        <v>50</v>
      </c>
      <c r="C9013" t="s">
        <v>80</v>
      </c>
      <c r="D9013" t="s">
        <v>12</v>
      </c>
      <c r="E9013" t="s">
        <v>5</v>
      </c>
      <c r="F9013" s="19">
        <v>0.375</v>
      </c>
      <c r="G9013" s="25">
        <v>9</v>
      </c>
      <c r="H9013" s="19" t="str">
        <f t="shared" si="160"/>
        <v>High Rise Bridge Away from Va Beach Non-Summer Friday 9</v>
      </c>
      <c r="I9013" s="14">
        <f>+HighRise!G41</f>
        <v>2242.090909090909</v>
      </c>
    </row>
    <row r="9014" spans="1:9" x14ac:dyDescent="0.25">
      <c r="A9014" t="s">
        <v>67</v>
      </c>
      <c r="B9014" t="s">
        <v>50</v>
      </c>
      <c r="C9014" t="s">
        <v>80</v>
      </c>
      <c r="D9014" t="s">
        <v>12</v>
      </c>
      <c r="E9014" t="s">
        <v>5</v>
      </c>
      <c r="F9014" s="19">
        <v>0.41666666666666702</v>
      </c>
      <c r="G9014" s="25">
        <v>10</v>
      </c>
      <c r="H9014" s="19" t="str">
        <f t="shared" si="160"/>
        <v>High Rise Bridge Away from Va Beach Non-Summer Friday 10</v>
      </c>
      <c r="I9014" s="11">
        <f>+HighRise!G42</f>
        <v>2244.681818181818</v>
      </c>
    </row>
    <row r="9015" spans="1:9" x14ac:dyDescent="0.25">
      <c r="A9015" t="s">
        <v>67</v>
      </c>
      <c r="B9015" t="s">
        <v>50</v>
      </c>
      <c r="C9015" t="s">
        <v>80</v>
      </c>
      <c r="D9015" t="s">
        <v>12</v>
      </c>
      <c r="E9015" t="s">
        <v>5</v>
      </c>
      <c r="F9015" s="19">
        <v>0.45833333333333298</v>
      </c>
      <c r="G9015" s="25">
        <v>11</v>
      </c>
      <c r="H9015" s="19" t="str">
        <f t="shared" si="160"/>
        <v>High Rise Bridge Away from Va Beach Non-Summer Friday 11</v>
      </c>
      <c r="I9015" s="14">
        <f>+HighRise!G43</f>
        <v>2443.0454545454545</v>
      </c>
    </row>
    <row r="9016" spans="1:9" x14ac:dyDescent="0.25">
      <c r="A9016" t="s">
        <v>67</v>
      </c>
      <c r="B9016" t="s">
        <v>50</v>
      </c>
      <c r="C9016" t="s">
        <v>80</v>
      </c>
      <c r="D9016" t="s">
        <v>12</v>
      </c>
      <c r="E9016" t="s">
        <v>5</v>
      </c>
      <c r="F9016" s="19">
        <v>0.5</v>
      </c>
      <c r="G9016" s="25">
        <v>12</v>
      </c>
      <c r="H9016" s="19" t="str">
        <f t="shared" si="160"/>
        <v>High Rise Bridge Away from Va Beach Non-Summer Friday 12</v>
      </c>
      <c r="I9016" s="11">
        <f>+HighRise!G44</f>
        <v>2657.409090909091</v>
      </c>
    </row>
    <row r="9017" spans="1:9" x14ac:dyDescent="0.25">
      <c r="A9017" t="s">
        <v>67</v>
      </c>
      <c r="B9017" t="s">
        <v>50</v>
      </c>
      <c r="C9017" t="s">
        <v>80</v>
      </c>
      <c r="D9017" t="s">
        <v>12</v>
      </c>
      <c r="E9017" t="s">
        <v>5</v>
      </c>
      <c r="F9017" s="19">
        <v>0.54166666666666696</v>
      </c>
      <c r="G9017" s="25">
        <v>13</v>
      </c>
      <c r="H9017" s="19" t="str">
        <f t="shared" si="160"/>
        <v>High Rise Bridge Away from Va Beach Non-Summer Friday 13</v>
      </c>
      <c r="I9017" s="14">
        <f>+HighRise!G45</f>
        <v>2892.8636363636365</v>
      </c>
    </row>
    <row r="9018" spans="1:9" x14ac:dyDescent="0.25">
      <c r="A9018" t="s">
        <v>67</v>
      </c>
      <c r="B9018" t="s">
        <v>50</v>
      </c>
      <c r="C9018" t="s">
        <v>80</v>
      </c>
      <c r="D9018" t="s">
        <v>12</v>
      </c>
      <c r="E9018" t="s">
        <v>5</v>
      </c>
      <c r="F9018" s="19">
        <v>0.58333333333333304</v>
      </c>
      <c r="G9018" s="25">
        <v>14</v>
      </c>
      <c r="H9018" s="19" t="str">
        <f t="shared" si="160"/>
        <v>High Rise Bridge Away from Va Beach Non-Summer Friday 14</v>
      </c>
      <c r="I9018" s="11">
        <f>+HighRise!G46</f>
        <v>3312.4545454545455</v>
      </c>
    </row>
    <row r="9019" spans="1:9" x14ac:dyDescent="0.25">
      <c r="A9019" t="s">
        <v>67</v>
      </c>
      <c r="B9019" t="s">
        <v>50</v>
      </c>
      <c r="C9019" t="s">
        <v>80</v>
      </c>
      <c r="D9019" t="s">
        <v>12</v>
      </c>
      <c r="E9019" t="s">
        <v>5</v>
      </c>
      <c r="F9019" s="19">
        <v>0.625</v>
      </c>
      <c r="G9019" s="25">
        <v>15</v>
      </c>
      <c r="H9019" s="19" t="str">
        <f t="shared" si="160"/>
        <v>High Rise Bridge Away from Va Beach Non-Summer Friday 15</v>
      </c>
      <c r="I9019" s="14">
        <f>+HighRise!G47</f>
        <v>3385.909090909091</v>
      </c>
    </row>
    <row r="9020" spans="1:9" x14ac:dyDescent="0.25">
      <c r="A9020" t="s">
        <v>67</v>
      </c>
      <c r="B9020" t="s">
        <v>50</v>
      </c>
      <c r="C9020" t="s">
        <v>80</v>
      </c>
      <c r="D9020" t="s">
        <v>12</v>
      </c>
      <c r="E9020" t="s">
        <v>5</v>
      </c>
      <c r="F9020" s="19">
        <v>0.66666666666666696</v>
      </c>
      <c r="G9020" s="25">
        <v>16</v>
      </c>
      <c r="H9020" s="19" t="str">
        <f t="shared" si="160"/>
        <v>High Rise Bridge Away from Va Beach Non-Summer Friday 16</v>
      </c>
      <c r="I9020" s="11">
        <f>+HighRise!G48</f>
        <v>3292.2272727272725</v>
      </c>
    </row>
    <row r="9021" spans="1:9" x14ac:dyDescent="0.25">
      <c r="A9021" t="s">
        <v>67</v>
      </c>
      <c r="B9021" t="s">
        <v>50</v>
      </c>
      <c r="C9021" t="s">
        <v>80</v>
      </c>
      <c r="D9021" t="s">
        <v>12</v>
      </c>
      <c r="E9021" t="s">
        <v>5</v>
      </c>
      <c r="F9021" s="19">
        <v>0.70833333333333304</v>
      </c>
      <c r="G9021" s="25">
        <v>17</v>
      </c>
      <c r="H9021" s="19" t="str">
        <f t="shared" si="160"/>
        <v>High Rise Bridge Away from Va Beach Non-Summer Friday 17</v>
      </c>
      <c r="I9021" s="14">
        <f>+HighRise!G49</f>
        <v>3068.318181818182</v>
      </c>
    </row>
    <row r="9022" spans="1:9" x14ac:dyDescent="0.25">
      <c r="A9022" t="s">
        <v>67</v>
      </c>
      <c r="B9022" t="s">
        <v>50</v>
      </c>
      <c r="C9022" t="s">
        <v>80</v>
      </c>
      <c r="D9022" t="s">
        <v>12</v>
      </c>
      <c r="E9022" t="s">
        <v>5</v>
      </c>
      <c r="F9022" s="19">
        <v>0.75</v>
      </c>
      <c r="G9022" s="25">
        <v>18</v>
      </c>
      <c r="H9022" s="19" t="str">
        <f t="shared" si="160"/>
        <v>High Rise Bridge Away from Va Beach Non-Summer Friday 18</v>
      </c>
      <c r="I9022" s="11">
        <f>+HighRise!G50</f>
        <v>2545.590909090909</v>
      </c>
    </row>
    <row r="9023" spans="1:9" x14ac:dyDescent="0.25">
      <c r="A9023" t="s">
        <v>67</v>
      </c>
      <c r="B9023" t="s">
        <v>50</v>
      </c>
      <c r="C9023" t="s">
        <v>80</v>
      </c>
      <c r="D9023" t="s">
        <v>12</v>
      </c>
      <c r="E9023" t="s">
        <v>5</v>
      </c>
      <c r="F9023" s="19">
        <v>0.79166666666666696</v>
      </c>
      <c r="G9023" s="25">
        <v>19</v>
      </c>
      <c r="H9023" s="19" t="str">
        <f t="shared" si="160"/>
        <v>High Rise Bridge Away from Va Beach Non-Summer Friday 19</v>
      </c>
      <c r="I9023" s="14">
        <f>+HighRise!G51</f>
        <v>1987.8181818181818</v>
      </c>
    </row>
    <row r="9024" spans="1:9" x14ac:dyDescent="0.25">
      <c r="A9024" t="s">
        <v>67</v>
      </c>
      <c r="B9024" t="s">
        <v>50</v>
      </c>
      <c r="C9024" t="s">
        <v>80</v>
      </c>
      <c r="D9024" t="s">
        <v>12</v>
      </c>
      <c r="E9024" t="s">
        <v>5</v>
      </c>
      <c r="F9024" s="19">
        <v>0.83333333333333304</v>
      </c>
      <c r="G9024" s="25">
        <v>20</v>
      </c>
      <c r="H9024" s="19" t="str">
        <f t="shared" si="160"/>
        <v>High Rise Bridge Away from Va Beach Non-Summer Friday 20</v>
      </c>
      <c r="I9024" s="11">
        <f>+HighRise!G52</f>
        <v>1679.090909090909</v>
      </c>
    </row>
    <row r="9025" spans="1:9" x14ac:dyDescent="0.25">
      <c r="A9025" t="s">
        <v>67</v>
      </c>
      <c r="B9025" t="s">
        <v>50</v>
      </c>
      <c r="C9025" t="s">
        <v>80</v>
      </c>
      <c r="D9025" t="s">
        <v>12</v>
      </c>
      <c r="E9025" t="s">
        <v>5</v>
      </c>
      <c r="F9025" s="19">
        <v>0.875</v>
      </c>
      <c r="G9025" s="25">
        <v>21</v>
      </c>
      <c r="H9025" s="19" t="str">
        <f t="shared" si="160"/>
        <v>High Rise Bridge Away from Va Beach Non-Summer Friday 21</v>
      </c>
      <c r="I9025" s="14">
        <f>+HighRise!G53</f>
        <v>1536.4545454545455</v>
      </c>
    </row>
    <row r="9026" spans="1:9" x14ac:dyDescent="0.25">
      <c r="A9026" t="s">
        <v>67</v>
      </c>
      <c r="B9026" t="s">
        <v>50</v>
      </c>
      <c r="C9026" t="s">
        <v>80</v>
      </c>
      <c r="D9026" t="s">
        <v>12</v>
      </c>
      <c r="E9026" t="s">
        <v>5</v>
      </c>
      <c r="F9026" s="19">
        <v>0.91666666666666696</v>
      </c>
      <c r="G9026" s="25">
        <v>22</v>
      </c>
      <c r="H9026" s="19" t="str">
        <f t="shared" si="160"/>
        <v>High Rise Bridge Away from Va Beach Non-Summer Friday 22</v>
      </c>
      <c r="I9026" s="11">
        <f>+HighRise!G54</f>
        <v>1215.8636363636363</v>
      </c>
    </row>
    <row r="9027" spans="1:9" ht="15.75" thickBot="1" x14ac:dyDescent="0.3">
      <c r="A9027" t="s">
        <v>67</v>
      </c>
      <c r="B9027" t="s">
        <v>50</v>
      </c>
      <c r="C9027" t="s">
        <v>80</v>
      </c>
      <c r="D9027" t="s">
        <v>12</v>
      </c>
      <c r="E9027" t="s">
        <v>5</v>
      </c>
      <c r="F9027" s="19">
        <v>0.95833333333333304</v>
      </c>
      <c r="G9027" s="25">
        <v>23</v>
      </c>
      <c r="H9027" s="19" t="str">
        <f t="shared" si="160"/>
        <v>High Rise Bridge Away from Va Beach Non-Summer Friday 23</v>
      </c>
      <c r="I9027" s="16">
        <f>+HighRise!G55</f>
        <v>913.68181818181813</v>
      </c>
    </row>
    <row r="9028" spans="1:9" x14ac:dyDescent="0.25">
      <c r="A9028" t="s">
        <v>67</v>
      </c>
      <c r="B9028" t="s">
        <v>50</v>
      </c>
      <c r="C9028" t="s">
        <v>80</v>
      </c>
      <c r="D9028" t="s">
        <v>12</v>
      </c>
      <c r="E9028" t="s">
        <v>6</v>
      </c>
      <c r="F9028" s="19">
        <v>0</v>
      </c>
      <c r="G9028" s="25">
        <v>0</v>
      </c>
      <c r="H9028" s="19" t="str">
        <f t="shared" si="160"/>
        <v>High Rise Bridge Away from Va Beach Non-Summer Saturday 0</v>
      </c>
      <c r="I9028" s="11">
        <f>+HighRise!H32</f>
        <v>632.5454545454545</v>
      </c>
    </row>
    <row r="9029" spans="1:9" x14ac:dyDescent="0.25">
      <c r="A9029" t="s">
        <v>67</v>
      </c>
      <c r="B9029" t="s">
        <v>50</v>
      </c>
      <c r="C9029" t="s">
        <v>80</v>
      </c>
      <c r="D9029" t="s">
        <v>12</v>
      </c>
      <c r="E9029" t="s">
        <v>6</v>
      </c>
      <c r="F9029" s="19">
        <v>4.1666666666666664E-2</v>
      </c>
      <c r="G9029" s="25">
        <v>1</v>
      </c>
      <c r="H9029" s="19" t="str">
        <f t="shared" si="160"/>
        <v>High Rise Bridge Away from Va Beach Non-Summer Saturday 1</v>
      </c>
      <c r="I9029" s="14">
        <f>+HighRise!H33</f>
        <v>432.18181818181819</v>
      </c>
    </row>
    <row r="9030" spans="1:9" x14ac:dyDescent="0.25">
      <c r="A9030" t="s">
        <v>67</v>
      </c>
      <c r="B9030" t="s">
        <v>50</v>
      </c>
      <c r="C9030" t="s">
        <v>80</v>
      </c>
      <c r="D9030" t="s">
        <v>12</v>
      </c>
      <c r="E9030" t="s">
        <v>6</v>
      </c>
      <c r="F9030" s="19">
        <v>8.3333333333333329E-2</v>
      </c>
      <c r="G9030" s="25">
        <v>2</v>
      </c>
      <c r="H9030" s="19" t="str">
        <f t="shared" si="160"/>
        <v>High Rise Bridge Away from Va Beach Non-Summer Saturday 2</v>
      </c>
      <c r="I9030" s="11">
        <f>+HighRise!H34</f>
        <v>356.72727272727275</v>
      </c>
    </row>
    <row r="9031" spans="1:9" x14ac:dyDescent="0.25">
      <c r="A9031" t="s">
        <v>67</v>
      </c>
      <c r="B9031" t="s">
        <v>50</v>
      </c>
      <c r="C9031" t="s">
        <v>80</v>
      </c>
      <c r="D9031" t="s">
        <v>12</v>
      </c>
      <c r="E9031" t="s">
        <v>6</v>
      </c>
      <c r="F9031" s="19">
        <v>0.125</v>
      </c>
      <c r="G9031" s="25">
        <v>3</v>
      </c>
      <c r="H9031" s="19" t="str">
        <f t="shared" si="160"/>
        <v>High Rise Bridge Away from Va Beach Non-Summer Saturday 3</v>
      </c>
      <c r="I9031" s="14">
        <f>+HighRise!H35</f>
        <v>234.86363636363637</v>
      </c>
    </row>
    <row r="9032" spans="1:9" x14ac:dyDescent="0.25">
      <c r="A9032" t="s">
        <v>67</v>
      </c>
      <c r="B9032" t="s">
        <v>50</v>
      </c>
      <c r="C9032" t="s">
        <v>80</v>
      </c>
      <c r="D9032" t="s">
        <v>12</v>
      </c>
      <c r="E9032" t="s">
        <v>6</v>
      </c>
      <c r="F9032" s="19">
        <v>0.16666666666666699</v>
      </c>
      <c r="G9032" s="25">
        <v>4</v>
      </c>
      <c r="H9032" s="19" t="str">
        <f t="shared" si="160"/>
        <v>High Rise Bridge Away from Va Beach Non-Summer Saturday 4</v>
      </c>
      <c r="I9032" s="11">
        <f>+HighRise!H36</f>
        <v>302.36363636363637</v>
      </c>
    </row>
    <row r="9033" spans="1:9" x14ac:dyDescent="0.25">
      <c r="A9033" t="s">
        <v>67</v>
      </c>
      <c r="B9033" t="s">
        <v>50</v>
      </c>
      <c r="C9033" t="s">
        <v>80</v>
      </c>
      <c r="D9033" t="s">
        <v>12</v>
      </c>
      <c r="E9033" t="s">
        <v>6</v>
      </c>
      <c r="F9033" s="19">
        <v>0.20833333333333301</v>
      </c>
      <c r="G9033" s="25">
        <v>5</v>
      </c>
      <c r="H9033" s="19" t="str">
        <f t="shared" si="160"/>
        <v>High Rise Bridge Away from Va Beach Non-Summer Saturday 5</v>
      </c>
      <c r="I9033" s="14">
        <f>+HighRise!H37</f>
        <v>595.77272727272725</v>
      </c>
    </row>
    <row r="9034" spans="1:9" x14ac:dyDescent="0.25">
      <c r="A9034" t="s">
        <v>67</v>
      </c>
      <c r="B9034" t="s">
        <v>50</v>
      </c>
      <c r="C9034" t="s">
        <v>80</v>
      </c>
      <c r="D9034" t="s">
        <v>12</v>
      </c>
      <c r="E9034" t="s">
        <v>6</v>
      </c>
      <c r="F9034" s="19">
        <v>0.25</v>
      </c>
      <c r="G9034" s="25">
        <v>6</v>
      </c>
      <c r="H9034" s="19" t="str">
        <f t="shared" si="160"/>
        <v>High Rise Bridge Away from Va Beach Non-Summer Saturday 6</v>
      </c>
      <c r="I9034" s="11">
        <f>+HighRise!H38</f>
        <v>808.5</v>
      </c>
    </row>
    <row r="9035" spans="1:9" x14ac:dyDescent="0.25">
      <c r="A9035" t="s">
        <v>67</v>
      </c>
      <c r="B9035" t="s">
        <v>50</v>
      </c>
      <c r="C9035" t="s">
        <v>80</v>
      </c>
      <c r="D9035" t="s">
        <v>12</v>
      </c>
      <c r="E9035" t="s">
        <v>6</v>
      </c>
      <c r="F9035" s="19">
        <v>0.29166666666666702</v>
      </c>
      <c r="G9035" s="25">
        <v>7</v>
      </c>
      <c r="H9035" s="19" t="str">
        <f t="shared" si="160"/>
        <v>High Rise Bridge Away from Va Beach Non-Summer Saturday 7</v>
      </c>
      <c r="I9035" s="14">
        <f>+HighRise!H39</f>
        <v>1248.0454545454545</v>
      </c>
    </row>
    <row r="9036" spans="1:9" x14ac:dyDescent="0.25">
      <c r="A9036" t="s">
        <v>67</v>
      </c>
      <c r="B9036" t="s">
        <v>50</v>
      </c>
      <c r="C9036" t="s">
        <v>80</v>
      </c>
      <c r="D9036" t="s">
        <v>12</v>
      </c>
      <c r="E9036" t="s">
        <v>6</v>
      </c>
      <c r="F9036" s="19">
        <v>0.33333333333333298</v>
      </c>
      <c r="G9036" s="25">
        <v>8</v>
      </c>
      <c r="H9036" s="19" t="str">
        <f t="shared" si="160"/>
        <v>High Rise Bridge Away from Va Beach Non-Summer Saturday 8</v>
      </c>
      <c r="I9036" s="11">
        <f>+HighRise!H40</f>
        <v>1679.1363636363637</v>
      </c>
    </row>
    <row r="9037" spans="1:9" x14ac:dyDescent="0.25">
      <c r="A9037" t="s">
        <v>67</v>
      </c>
      <c r="B9037" t="s">
        <v>50</v>
      </c>
      <c r="C9037" t="s">
        <v>80</v>
      </c>
      <c r="D9037" t="s">
        <v>12</v>
      </c>
      <c r="E9037" t="s">
        <v>6</v>
      </c>
      <c r="F9037" s="19">
        <v>0.375</v>
      </c>
      <c r="G9037" s="25">
        <v>9</v>
      </c>
      <c r="H9037" s="19" t="str">
        <f t="shared" si="160"/>
        <v>High Rise Bridge Away from Va Beach Non-Summer Saturday 9</v>
      </c>
      <c r="I9037" s="14">
        <f>+HighRise!H41</f>
        <v>1951.1363636363637</v>
      </c>
    </row>
    <row r="9038" spans="1:9" x14ac:dyDescent="0.25">
      <c r="A9038" t="s">
        <v>67</v>
      </c>
      <c r="B9038" t="s">
        <v>50</v>
      </c>
      <c r="C9038" t="s">
        <v>80</v>
      </c>
      <c r="D9038" t="s">
        <v>12</v>
      </c>
      <c r="E9038" t="s">
        <v>6</v>
      </c>
      <c r="F9038" s="19">
        <v>0.41666666666666702</v>
      </c>
      <c r="G9038" s="25">
        <v>10</v>
      </c>
      <c r="H9038" s="19" t="str">
        <f t="shared" si="160"/>
        <v>High Rise Bridge Away from Va Beach Non-Summer Saturday 10</v>
      </c>
      <c r="I9038" s="11">
        <f>+HighRise!H42</f>
        <v>2178.7727272727275</v>
      </c>
    </row>
    <row r="9039" spans="1:9" x14ac:dyDescent="0.25">
      <c r="A9039" t="s">
        <v>67</v>
      </c>
      <c r="B9039" t="s">
        <v>50</v>
      </c>
      <c r="C9039" t="s">
        <v>80</v>
      </c>
      <c r="D9039" t="s">
        <v>12</v>
      </c>
      <c r="E9039" t="s">
        <v>6</v>
      </c>
      <c r="F9039" s="19">
        <v>0.45833333333333298</v>
      </c>
      <c r="G9039" s="25">
        <v>11</v>
      </c>
      <c r="H9039" s="19" t="str">
        <f t="shared" si="160"/>
        <v>High Rise Bridge Away from Va Beach Non-Summer Saturday 11</v>
      </c>
      <c r="I9039" s="14">
        <f>+HighRise!H43</f>
        <v>2391.7727272727275</v>
      </c>
    </row>
    <row r="9040" spans="1:9" x14ac:dyDescent="0.25">
      <c r="A9040" t="s">
        <v>67</v>
      </c>
      <c r="B9040" t="s">
        <v>50</v>
      </c>
      <c r="C9040" t="s">
        <v>80</v>
      </c>
      <c r="D9040" t="s">
        <v>12</v>
      </c>
      <c r="E9040" t="s">
        <v>6</v>
      </c>
      <c r="F9040" s="19">
        <v>0.5</v>
      </c>
      <c r="G9040" s="25">
        <v>12</v>
      </c>
      <c r="H9040" s="19" t="str">
        <f t="shared" si="160"/>
        <v>High Rise Bridge Away from Va Beach Non-Summer Saturday 12</v>
      </c>
      <c r="I9040" s="11">
        <f>+HighRise!H44</f>
        <v>2589.409090909091</v>
      </c>
    </row>
    <row r="9041" spans="1:9" x14ac:dyDescent="0.25">
      <c r="A9041" t="s">
        <v>67</v>
      </c>
      <c r="B9041" t="s">
        <v>50</v>
      </c>
      <c r="C9041" t="s">
        <v>80</v>
      </c>
      <c r="D9041" t="s">
        <v>12</v>
      </c>
      <c r="E9041" t="s">
        <v>6</v>
      </c>
      <c r="F9041" s="19">
        <v>0.54166666666666696</v>
      </c>
      <c r="G9041" s="25">
        <v>13</v>
      </c>
      <c r="H9041" s="19" t="str">
        <f t="shared" si="160"/>
        <v>High Rise Bridge Away from Va Beach Non-Summer Saturday 13</v>
      </c>
      <c r="I9041" s="14">
        <f>+HighRise!H45</f>
        <v>2619.590909090909</v>
      </c>
    </row>
    <row r="9042" spans="1:9" x14ac:dyDescent="0.25">
      <c r="A9042" t="s">
        <v>67</v>
      </c>
      <c r="B9042" t="s">
        <v>50</v>
      </c>
      <c r="C9042" t="s">
        <v>80</v>
      </c>
      <c r="D9042" t="s">
        <v>12</v>
      </c>
      <c r="E9042" t="s">
        <v>6</v>
      </c>
      <c r="F9042" s="19">
        <v>0.58333333333333304</v>
      </c>
      <c r="G9042" s="25">
        <v>14</v>
      </c>
      <c r="H9042" s="19" t="str">
        <f t="shared" si="160"/>
        <v>High Rise Bridge Away from Va Beach Non-Summer Saturday 14</v>
      </c>
      <c r="I9042" s="11">
        <f>+HighRise!H46</f>
        <v>2623.0454545454545</v>
      </c>
    </row>
    <row r="9043" spans="1:9" x14ac:dyDescent="0.25">
      <c r="A9043" t="s">
        <v>67</v>
      </c>
      <c r="B9043" t="s">
        <v>50</v>
      </c>
      <c r="C9043" t="s">
        <v>80</v>
      </c>
      <c r="D9043" t="s">
        <v>12</v>
      </c>
      <c r="E9043" t="s">
        <v>6</v>
      </c>
      <c r="F9043" s="19">
        <v>0.625</v>
      </c>
      <c r="G9043" s="25">
        <v>15</v>
      </c>
      <c r="H9043" s="19" t="str">
        <f t="shared" si="160"/>
        <v>High Rise Bridge Away from Va Beach Non-Summer Saturday 15</v>
      </c>
      <c r="I9043" s="14">
        <f>+HighRise!H47</f>
        <v>2669.909090909091</v>
      </c>
    </row>
    <row r="9044" spans="1:9" x14ac:dyDescent="0.25">
      <c r="A9044" t="s">
        <v>67</v>
      </c>
      <c r="B9044" t="s">
        <v>50</v>
      </c>
      <c r="C9044" t="s">
        <v>80</v>
      </c>
      <c r="D9044" t="s">
        <v>12</v>
      </c>
      <c r="E9044" t="s">
        <v>6</v>
      </c>
      <c r="F9044" s="19">
        <v>0.66666666666666696</v>
      </c>
      <c r="G9044" s="25">
        <v>16</v>
      </c>
      <c r="H9044" s="19" t="str">
        <f t="shared" si="160"/>
        <v>High Rise Bridge Away from Va Beach Non-Summer Saturday 16</v>
      </c>
      <c r="I9044" s="11">
        <f>+HighRise!H48</f>
        <v>2648.3636363636365</v>
      </c>
    </row>
    <row r="9045" spans="1:9" x14ac:dyDescent="0.25">
      <c r="A9045" t="s">
        <v>67</v>
      </c>
      <c r="B9045" t="s">
        <v>50</v>
      </c>
      <c r="C9045" t="s">
        <v>80</v>
      </c>
      <c r="D9045" t="s">
        <v>12</v>
      </c>
      <c r="E9045" t="s">
        <v>6</v>
      </c>
      <c r="F9045" s="19">
        <v>0.70833333333333304</v>
      </c>
      <c r="G9045" s="25">
        <v>17</v>
      </c>
      <c r="H9045" s="19" t="str">
        <f t="shared" si="160"/>
        <v>High Rise Bridge Away from Va Beach Non-Summer Saturday 17</v>
      </c>
      <c r="I9045" s="14">
        <f>+HighRise!H49</f>
        <v>2426</v>
      </c>
    </row>
    <row r="9046" spans="1:9" x14ac:dyDescent="0.25">
      <c r="A9046" t="s">
        <v>67</v>
      </c>
      <c r="B9046" t="s">
        <v>50</v>
      </c>
      <c r="C9046" t="s">
        <v>80</v>
      </c>
      <c r="D9046" t="s">
        <v>12</v>
      </c>
      <c r="E9046" t="s">
        <v>6</v>
      </c>
      <c r="F9046" s="19">
        <v>0.75</v>
      </c>
      <c r="G9046" s="25">
        <v>18</v>
      </c>
      <c r="H9046" s="19" t="str">
        <f t="shared" si="160"/>
        <v>High Rise Bridge Away from Va Beach Non-Summer Saturday 18</v>
      </c>
      <c r="I9046" s="11">
        <f>+HighRise!H50</f>
        <v>2139.8636363636365</v>
      </c>
    </row>
    <row r="9047" spans="1:9" x14ac:dyDescent="0.25">
      <c r="A9047" t="s">
        <v>67</v>
      </c>
      <c r="B9047" t="s">
        <v>50</v>
      </c>
      <c r="C9047" t="s">
        <v>80</v>
      </c>
      <c r="D9047" t="s">
        <v>12</v>
      </c>
      <c r="E9047" t="s">
        <v>6</v>
      </c>
      <c r="F9047" s="19">
        <v>0.79166666666666696</v>
      </c>
      <c r="G9047" s="25">
        <v>19</v>
      </c>
      <c r="H9047" s="19" t="str">
        <f t="shared" si="160"/>
        <v>High Rise Bridge Away from Va Beach Non-Summer Saturday 19</v>
      </c>
      <c r="I9047" s="14">
        <f>+HighRise!H51</f>
        <v>1826.0454545454545</v>
      </c>
    </row>
    <row r="9048" spans="1:9" x14ac:dyDescent="0.25">
      <c r="A9048" t="s">
        <v>67</v>
      </c>
      <c r="B9048" t="s">
        <v>50</v>
      </c>
      <c r="C9048" t="s">
        <v>80</v>
      </c>
      <c r="D9048" t="s">
        <v>12</v>
      </c>
      <c r="E9048" t="s">
        <v>6</v>
      </c>
      <c r="F9048" s="19">
        <v>0.83333333333333304</v>
      </c>
      <c r="G9048" s="25">
        <v>20</v>
      </c>
      <c r="H9048" s="19" t="str">
        <f t="shared" si="160"/>
        <v>High Rise Bridge Away from Va Beach Non-Summer Saturday 20</v>
      </c>
      <c r="I9048" s="11">
        <f>+HighRise!H52</f>
        <v>1603.8181818181818</v>
      </c>
    </row>
    <row r="9049" spans="1:9" x14ac:dyDescent="0.25">
      <c r="A9049" t="s">
        <v>67</v>
      </c>
      <c r="B9049" t="s">
        <v>50</v>
      </c>
      <c r="C9049" t="s">
        <v>80</v>
      </c>
      <c r="D9049" t="s">
        <v>12</v>
      </c>
      <c r="E9049" t="s">
        <v>6</v>
      </c>
      <c r="F9049" s="19">
        <v>0.875</v>
      </c>
      <c r="G9049" s="25">
        <v>21</v>
      </c>
      <c r="H9049" s="19" t="str">
        <f t="shared" si="160"/>
        <v>High Rise Bridge Away from Va Beach Non-Summer Saturday 21</v>
      </c>
      <c r="I9049" s="14">
        <f>+HighRise!H53</f>
        <v>1470.1363636363637</v>
      </c>
    </row>
    <row r="9050" spans="1:9" x14ac:dyDescent="0.25">
      <c r="A9050" t="s">
        <v>67</v>
      </c>
      <c r="B9050" t="s">
        <v>50</v>
      </c>
      <c r="C9050" t="s">
        <v>80</v>
      </c>
      <c r="D9050" t="s">
        <v>12</v>
      </c>
      <c r="E9050" t="s">
        <v>6</v>
      </c>
      <c r="F9050" s="19">
        <v>0.91666666666666696</v>
      </c>
      <c r="G9050" s="25">
        <v>22</v>
      </c>
      <c r="H9050" s="19" t="str">
        <f t="shared" si="160"/>
        <v>High Rise Bridge Away from Va Beach Non-Summer Saturday 22</v>
      </c>
      <c r="I9050" s="11">
        <f>+HighRise!H54</f>
        <v>1178.2272727272727</v>
      </c>
    </row>
    <row r="9051" spans="1:9" ht="15.75" thickBot="1" x14ac:dyDescent="0.3">
      <c r="A9051" t="s">
        <v>67</v>
      </c>
      <c r="B9051" t="s">
        <v>50</v>
      </c>
      <c r="C9051" t="s">
        <v>80</v>
      </c>
      <c r="D9051" t="s">
        <v>12</v>
      </c>
      <c r="E9051" t="s">
        <v>6</v>
      </c>
      <c r="F9051" s="19">
        <v>0.95833333333333304</v>
      </c>
      <c r="G9051" s="25">
        <v>23</v>
      </c>
      <c r="H9051" s="19" t="str">
        <f t="shared" si="160"/>
        <v>High Rise Bridge Away from Va Beach Non-Summer Saturday 23</v>
      </c>
      <c r="I9051" s="16">
        <f>+HighRise!H55</f>
        <v>851.31818181818187</v>
      </c>
    </row>
    <row r="9052" spans="1:9" x14ac:dyDescent="0.25">
      <c r="A9052" t="s">
        <v>67</v>
      </c>
      <c r="B9052" t="s">
        <v>50</v>
      </c>
      <c r="C9052" t="s">
        <v>80</v>
      </c>
      <c r="D9052" t="s">
        <v>12</v>
      </c>
      <c r="E9052" t="s">
        <v>7</v>
      </c>
      <c r="F9052" s="19">
        <v>0</v>
      </c>
      <c r="G9052" s="25">
        <v>0</v>
      </c>
      <c r="H9052" s="19" t="str">
        <f t="shared" si="160"/>
        <v>High Rise Bridge Away from Va Beach Non-Summer Sunday 0</v>
      </c>
      <c r="I9052" s="13">
        <f>+HighRise!I32</f>
        <v>617.31818181818187</v>
      </c>
    </row>
    <row r="9053" spans="1:9" x14ac:dyDescent="0.25">
      <c r="A9053" t="s">
        <v>67</v>
      </c>
      <c r="B9053" t="s">
        <v>50</v>
      </c>
      <c r="C9053" t="s">
        <v>80</v>
      </c>
      <c r="D9053" t="s">
        <v>12</v>
      </c>
      <c r="E9053" t="s">
        <v>7</v>
      </c>
      <c r="F9053" s="19">
        <v>4.1666666666666664E-2</v>
      </c>
      <c r="G9053" s="25">
        <v>1</v>
      </c>
      <c r="H9053" s="19" t="str">
        <f t="shared" si="160"/>
        <v>High Rise Bridge Away from Va Beach Non-Summer Sunday 1</v>
      </c>
      <c r="I9053" s="15">
        <f>+HighRise!I33</f>
        <v>437.40909090909093</v>
      </c>
    </row>
    <row r="9054" spans="1:9" x14ac:dyDescent="0.25">
      <c r="A9054" t="s">
        <v>67</v>
      </c>
      <c r="B9054" t="s">
        <v>50</v>
      </c>
      <c r="C9054" t="s">
        <v>80</v>
      </c>
      <c r="D9054" t="s">
        <v>12</v>
      </c>
      <c r="E9054" t="s">
        <v>7</v>
      </c>
      <c r="F9054" s="19">
        <v>8.3333333333333329E-2</v>
      </c>
      <c r="G9054" s="25">
        <v>2</v>
      </c>
      <c r="H9054" s="19" t="str">
        <f t="shared" si="160"/>
        <v>High Rise Bridge Away from Va Beach Non-Summer Sunday 2</v>
      </c>
      <c r="I9054" s="13">
        <f>+HighRise!I34</f>
        <v>368.09523809523807</v>
      </c>
    </row>
    <row r="9055" spans="1:9" x14ac:dyDescent="0.25">
      <c r="A9055" t="s">
        <v>67</v>
      </c>
      <c r="B9055" t="s">
        <v>50</v>
      </c>
      <c r="C9055" t="s">
        <v>80</v>
      </c>
      <c r="D9055" t="s">
        <v>12</v>
      </c>
      <c r="E9055" t="s">
        <v>7</v>
      </c>
      <c r="F9055" s="19">
        <v>0.125</v>
      </c>
      <c r="G9055" s="25">
        <v>3</v>
      </c>
      <c r="H9055" s="19" t="str">
        <f t="shared" si="160"/>
        <v>High Rise Bridge Away from Va Beach Non-Summer Sunday 3</v>
      </c>
      <c r="I9055" s="15">
        <f>+HighRise!I35</f>
        <v>233.45454545454547</v>
      </c>
    </row>
    <row r="9056" spans="1:9" x14ac:dyDescent="0.25">
      <c r="A9056" t="s">
        <v>67</v>
      </c>
      <c r="B9056" t="s">
        <v>50</v>
      </c>
      <c r="C9056" t="s">
        <v>80</v>
      </c>
      <c r="D9056" t="s">
        <v>12</v>
      </c>
      <c r="E9056" t="s">
        <v>7</v>
      </c>
      <c r="F9056" s="19">
        <v>0.16666666666666699</v>
      </c>
      <c r="G9056" s="25">
        <v>4</v>
      </c>
      <c r="H9056" s="19" t="str">
        <f t="shared" si="160"/>
        <v>High Rise Bridge Away from Va Beach Non-Summer Sunday 4</v>
      </c>
      <c r="I9056" s="13">
        <f>+HighRise!I36</f>
        <v>211.90909090909091</v>
      </c>
    </row>
    <row r="9057" spans="1:9" x14ac:dyDescent="0.25">
      <c r="A9057" t="s">
        <v>67</v>
      </c>
      <c r="B9057" t="s">
        <v>50</v>
      </c>
      <c r="C9057" t="s">
        <v>80</v>
      </c>
      <c r="D9057" t="s">
        <v>12</v>
      </c>
      <c r="E9057" t="s">
        <v>7</v>
      </c>
      <c r="F9057" s="19">
        <v>0.20833333333333301</v>
      </c>
      <c r="G9057" s="25">
        <v>5</v>
      </c>
      <c r="H9057" s="19" t="str">
        <f t="shared" si="160"/>
        <v>High Rise Bridge Away from Va Beach Non-Summer Sunday 5</v>
      </c>
      <c r="I9057" s="15">
        <f>+HighRise!I37</f>
        <v>339.13636363636363</v>
      </c>
    </row>
    <row r="9058" spans="1:9" x14ac:dyDescent="0.25">
      <c r="A9058" t="s">
        <v>67</v>
      </c>
      <c r="B9058" t="s">
        <v>50</v>
      </c>
      <c r="C9058" t="s">
        <v>80</v>
      </c>
      <c r="D9058" t="s">
        <v>12</v>
      </c>
      <c r="E9058" t="s">
        <v>7</v>
      </c>
      <c r="F9058" s="19">
        <v>0.25</v>
      </c>
      <c r="G9058" s="25">
        <v>6</v>
      </c>
      <c r="H9058" s="19" t="str">
        <f t="shared" si="160"/>
        <v>High Rise Bridge Away from Va Beach Non-Summer Sunday 6</v>
      </c>
      <c r="I9058" s="13">
        <f>+HighRise!I38</f>
        <v>519.86363636363637</v>
      </c>
    </row>
    <row r="9059" spans="1:9" x14ac:dyDescent="0.25">
      <c r="A9059" t="s">
        <v>67</v>
      </c>
      <c r="B9059" t="s">
        <v>50</v>
      </c>
      <c r="C9059" t="s">
        <v>80</v>
      </c>
      <c r="D9059" t="s">
        <v>12</v>
      </c>
      <c r="E9059" t="s">
        <v>7</v>
      </c>
      <c r="F9059" s="19">
        <v>0.29166666666666702</v>
      </c>
      <c r="G9059" s="25">
        <v>7</v>
      </c>
      <c r="H9059" s="19" t="str">
        <f t="shared" si="160"/>
        <v>High Rise Bridge Away from Va Beach Non-Summer Sunday 7</v>
      </c>
      <c r="I9059" s="15">
        <f>+HighRise!I39</f>
        <v>818</v>
      </c>
    </row>
    <row r="9060" spans="1:9" x14ac:dyDescent="0.25">
      <c r="A9060" t="s">
        <v>67</v>
      </c>
      <c r="B9060" t="s">
        <v>50</v>
      </c>
      <c r="C9060" t="s">
        <v>80</v>
      </c>
      <c r="D9060" t="s">
        <v>12</v>
      </c>
      <c r="E9060" t="s">
        <v>7</v>
      </c>
      <c r="F9060" s="19">
        <v>0.33333333333333298</v>
      </c>
      <c r="G9060" s="25">
        <v>8</v>
      </c>
      <c r="H9060" s="19" t="str">
        <f t="shared" si="160"/>
        <v>High Rise Bridge Away from Va Beach Non-Summer Sunday 8</v>
      </c>
      <c r="I9060" s="13">
        <f>+HighRise!I40</f>
        <v>1062.5</v>
      </c>
    </row>
    <row r="9061" spans="1:9" x14ac:dyDescent="0.25">
      <c r="A9061" t="s">
        <v>67</v>
      </c>
      <c r="B9061" t="s">
        <v>50</v>
      </c>
      <c r="C9061" t="s">
        <v>80</v>
      </c>
      <c r="D9061" t="s">
        <v>12</v>
      </c>
      <c r="E9061" t="s">
        <v>7</v>
      </c>
      <c r="F9061" s="19">
        <v>0.375</v>
      </c>
      <c r="G9061" s="25">
        <v>9</v>
      </c>
      <c r="H9061" s="19" t="str">
        <f t="shared" ref="H9061:H9075" si="161">+CONCATENATE(A9061," ",C9061," ",D9061," ",E9061," ",G9061)</f>
        <v>High Rise Bridge Away from Va Beach Non-Summer Sunday 9</v>
      </c>
      <c r="I9061" s="15">
        <f>+HighRise!I41</f>
        <v>1485.3181818181818</v>
      </c>
    </row>
    <row r="9062" spans="1:9" x14ac:dyDescent="0.25">
      <c r="A9062" t="s">
        <v>67</v>
      </c>
      <c r="B9062" t="s">
        <v>50</v>
      </c>
      <c r="C9062" t="s">
        <v>80</v>
      </c>
      <c r="D9062" t="s">
        <v>12</v>
      </c>
      <c r="E9062" t="s">
        <v>7</v>
      </c>
      <c r="F9062" s="19">
        <v>0.41666666666666702</v>
      </c>
      <c r="G9062" s="25">
        <v>10</v>
      </c>
      <c r="H9062" s="19" t="str">
        <f t="shared" si="161"/>
        <v>High Rise Bridge Away from Va Beach Non-Summer Sunday 10</v>
      </c>
      <c r="I9062" s="13">
        <f>+HighRise!I42</f>
        <v>1807</v>
      </c>
    </row>
    <row r="9063" spans="1:9" x14ac:dyDescent="0.25">
      <c r="A9063" t="s">
        <v>67</v>
      </c>
      <c r="B9063" t="s">
        <v>50</v>
      </c>
      <c r="C9063" t="s">
        <v>80</v>
      </c>
      <c r="D9063" t="s">
        <v>12</v>
      </c>
      <c r="E9063" t="s">
        <v>7</v>
      </c>
      <c r="F9063" s="19">
        <v>0.45833333333333298</v>
      </c>
      <c r="G9063" s="25">
        <v>11</v>
      </c>
      <c r="H9063" s="19" t="str">
        <f t="shared" si="161"/>
        <v>High Rise Bridge Away from Va Beach Non-Summer Sunday 11</v>
      </c>
      <c r="I9063" s="15">
        <f>+HighRise!I43</f>
        <v>2006.2727272727273</v>
      </c>
    </row>
    <row r="9064" spans="1:9" x14ac:dyDescent="0.25">
      <c r="A9064" t="s">
        <v>67</v>
      </c>
      <c r="B9064" t="s">
        <v>50</v>
      </c>
      <c r="C9064" t="s">
        <v>80</v>
      </c>
      <c r="D9064" t="s">
        <v>12</v>
      </c>
      <c r="E9064" t="s">
        <v>7</v>
      </c>
      <c r="F9064" s="19">
        <v>0.5</v>
      </c>
      <c r="G9064" s="25">
        <v>12</v>
      </c>
      <c r="H9064" s="19" t="str">
        <f t="shared" si="161"/>
        <v>High Rise Bridge Away from Va Beach Non-Summer Sunday 12</v>
      </c>
      <c r="I9064" s="13">
        <f>+HighRise!I44</f>
        <v>2272.5</v>
      </c>
    </row>
    <row r="9065" spans="1:9" x14ac:dyDescent="0.25">
      <c r="A9065" t="s">
        <v>67</v>
      </c>
      <c r="B9065" t="s">
        <v>50</v>
      </c>
      <c r="C9065" t="s">
        <v>80</v>
      </c>
      <c r="D9065" t="s">
        <v>12</v>
      </c>
      <c r="E9065" t="s">
        <v>7</v>
      </c>
      <c r="F9065" s="19">
        <v>0.54166666666666696</v>
      </c>
      <c r="G9065" s="25">
        <v>13</v>
      </c>
      <c r="H9065" s="19" t="str">
        <f t="shared" si="161"/>
        <v>High Rise Bridge Away from Va Beach Non-Summer Sunday 13</v>
      </c>
      <c r="I9065" s="15">
        <f>+HighRise!I45</f>
        <v>2434</v>
      </c>
    </row>
    <row r="9066" spans="1:9" x14ac:dyDescent="0.25">
      <c r="A9066" t="s">
        <v>67</v>
      </c>
      <c r="B9066" t="s">
        <v>50</v>
      </c>
      <c r="C9066" t="s">
        <v>80</v>
      </c>
      <c r="D9066" t="s">
        <v>12</v>
      </c>
      <c r="E9066" t="s">
        <v>7</v>
      </c>
      <c r="F9066" s="19">
        <v>0.58333333333333304</v>
      </c>
      <c r="G9066" s="25">
        <v>14</v>
      </c>
      <c r="H9066" s="19" t="str">
        <f t="shared" si="161"/>
        <v>High Rise Bridge Away from Va Beach Non-Summer Sunday 14</v>
      </c>
      <c r="I9066" s="13">
        <f>+HighRise!I46</f>
        <v>2449.590909090909</v>
      </c>
    </row>
    <row r="9067" spans="1:9" x14ac:dyDescent="0.25">
      <c r="A9067" t="s">
        <v>67</v>
      </c>
      <c r="B9067" t="s">
        <v>50</v>
      </c>
      <c r="C9067" t="s">
        <v>80</v>
      </c>
      <c r="D9067" t="s">
        <v>12</v>
      </c>
      <c r="E9067" t="s">
        <v>7</v>
      </c>
      <c r="F9067" s="19">
        <v>0.625</v>
      </c>
      <c r="G9067" s="25">
        <v>15</v>
      </c>
      <c r="H9067" s="19" t="str">
        <f t="shared" si="161"/>
        <v>High Rise Bridge Away from Va Beach Non-Summer Sunday 15</v>
      </c>
      <c r="I9067" s="15">
        <f>+HighRise!I47</f>
        <v>2334.318181818182</v>
      </c>
    </row>
    <row r="9068" spans="1:9" x14ac:dyDescent="0.25">
      <c r="A9068" t="s">
        <v>67</v>
      </c>
      <c r="B9068" t="s">
        <v>50</v>
      </c>
      <c r="C9068" t="s">
        <v>80</v>
      </c>
      <c r="D9068" t="s">
        <v>12</v>
      </c>
      <c r="E9068" t="s">
        <v>7</v>
      </c>
      <c r="F9068" s="19">
        <v>0.66666666666666696</v>
      </c>
      <c r="G9068" s="25">
        <v>16</v>
      </c>
      <c r="H9068" s="19" t="str">
        <f t="shared" si="161"/>
        <v>High Rise Bridge Away from Va Beach Non-Summer Sunday 16</v>
      </c>
      <c r="I9068" s="13">
        <f>+HighRise!I48</f>
        <v>2354.5</v>
      </c>
    </row>
    <row r="9069" spans="1:9" x14ac:dyDescent="0.25">
      <c r="A9069" t="s">
        <v>67</v>
      </c>
      <c r="B9069" t="s">
        <v>50</v>
      </c>
      <c r="C9069" t="s">
        <v>80</v>
      </c>
      <c r="D9069" t="s">
        <v>12</v>
      </c>
      <c r="E9069" t="s">
        <v>7</v>
      </c>
      <c r="F9069" s="19">
        <v>0.70833333333333304</v>
      </c>
      <c r="G9069" s="25">
        <v>17</v>
      </c>
      <c r="H9069" s="19" t="str">
        <f t="shared" si="161"/>
        <v>High Rise Bridge Away from Va Beach Non-Summer Sunday 17</v>
      </c>
      <c r="I9069" s="15">
        <f>+HighRise!I49</f>
        <v>2258.5454545454545</v>
      </c>
    </row>
    <row r="9070" spans="1:9" x14ac:dyDescent="0.25">
      <c r="A9070" t="s">
        <v>67</v>
      </c>
      <c r="B9070" t="s">
        <v>50</v>
      </c>
      <c r="C9070" t="s">
        <v>80</v>
      </c>
      <c r="D9070" t="s">
        <v>12</v>
      </c>
      <c r="E9070" t="s">
        <v>7</v>
      </c>
      <c r="F9070" s="19">
        <v>0.75</v>
      </c>
      <c r="G9070" s="25">
        <v>18</v>
      </c>
      <c r="H9070" s="19" t="str">
        <f t="shared" si="161"/>
        <v>High Rise Bridge Away from Va Beach Non-Summer Sunday 18</v>
      </c>
      <c r="I9070" s="13">
        <f>+HighRise!I50</f>
        <v>2002.8636363636363</v>
      </c>
    </row>
    <row r="9071" spans="1:9" x14ac:dyDescent="0.25">
      <c r="A9071" t="s">
        <v>67</v>
      </c>
      <c r="B9071" t="s">
        <v>50</v>
      </c>
      <c r="C9071" t="s">
        <v>80</v>
      </c>
      <c r="D9071" t="s">
        <v>12</v>
      </c>
      <c r="E9071" t="s">
        <v>7</v>
      </c>
      <c r="F9071" s="19">
        <v>0.79166666666666696</v>
      </c>
      <c r="G9071" s="25">
        <v>19</v>
      </c>
      <c r="H9071" s="19" t="str">
        <f t="shared" si="161"/>
        <v>High Rise Bridge Away from Va Beach Non-Summer Sunday 19</v>
      </c>
      <c r="I9071" s="15">
        <f>+HighRise!I51</f>
        <v>1587.090909090909</v>
      </c>
    </row>
    <row r="9072" spans="1:9" x14ac:dyDescent="0.25">
      <c r="A9072" t="s">
        <v>67</v>
      </c>
      <c r="B9072" t="s">
        <v>50</v>
      </c>
      <c r="C9072" t="s">
        <v>80</v>
      </c>
      <c r="D9072" t="s">
        <v>12</v>
      </c>
      <c r="E9072" t="s">
        <v>7</v>
      </c>
      <c r="F9072" s="19">
        <v>0.83333333333333304</v>
      </c>
      <c r="G9072" s="25">
        <v>20</v>
      </c>
      <c r="H9072" s="19" t="str">
        <f t="shared" si="161"/>
        <v>High Rise Bridge Away from Va Beach Non-Summer Sunday 20</v>
      </c>
      <c r="I9072" s="13">
        <f>+HighRise!I52</f>
        <v>1319</v>
      </c>
    </row>
    <row r="9073" spans="1:9" x14ac:dyDescent="0.25">
      <c r="A9073" t="s">
        <v>67</v>
      </c>
      <c r="B9073" t="s">
        <v>50</v>
      </c>
      <c r="C9073" t="s">
        <v>80</v>
      </c>
      <c r="D9073" t="s">
        <v>12</v>
      </c>
      <c r="E9073" t="s">
        <v>7</v>
      </c>
      <c r="F9073" s="19">
        <v>0.875</v>
      </c>
      <c r="G9073" s="25">
        <v>21</v>
      </c>
      <c r="H9073" s="19" t="str">
        <f t="shared" si="161"/>
        <v>High Rise Bridge Away from Va Beach Non-Summer Sunday 21</v>
      </c>
      <c r="I9073" s="15">
        <f>+HighRise!I53</f>
        <v>1012.0454545454545</v>
      </c>
    </row>
    <row r="9074" spans="1:9" x14ac:dyDescent="0.25">
      <c r="A9074" t="s">
        <v>67</v>
      </c>
      <c r="B9074" t="s">
        <v>50</v>
      </c>
      <c r="C9074" t="s">
        <v>80</v>
      </c>
      <c r="D9074" t="s">
        <v>12</v>
      </c>
      <c r="E9074" t="s">
        <v>7</v>
      </c>
      <c r="F9074" s="19">
        <v>0.91666666666666696</v>
      </c>
      <c r="G9074" s="25">
        <v>22</v>
      </c>
      <c r="H9074" s="19" t="str">
        <f t="shared" si="161"/>
        <v>High Rise Bridge Away from Va Beach Non-Summer Sunday 22</v>
      </c>
      <c r="I9074" s="13">
        <f>+HighRise!I54</f>
        <v>751.5</v>
      </c>
    </row>
    <row r="9075" spans="1:9" ht="15.75" thickBot="1" x14ac:dyDescent="0.3">
      <c r="A9075" s="29" t="s">
        <v>67</v>
      </c>
      <c r="B9075" s="29" t="s">
        <v>50</v>
      </c>
      <c r="C9075" s="29" t="s">
        <v>80</v>
      </c>
      <c r="D9075" s="29" t="s">
        <v>12</v>
      </c>
      <c r="E9075" s="29" t="s">
        <v>7</v>
      </c>
      <c r="F9075" s="30">
        <v>0.95833333333333304</v>
      </c>
      <c r="G9075" s="31">
        <v>23</v>
      </c>
      <c r="H9075" s="30" t="str">
        <f t="shared" si="161"/>
        <v>High Rise Bridge Away from Va Beach Non-Summer Sunday 23</v>
      </c>
      <c r="I9075" s="17">
        <f>+HighRise!I55</f>
        <v>539.68181818181813</v>
      </c>
    </row>
    <row r="9076" spans="1:9" x14ac:dyDescent="0.25">
      <c r="A9076" t="s">
        <v>67</v>
      </c>
      <c r="B9076" t="s">
        <v>53</v>
      </c>
      <c r="C9076" t="s">
        <v>81</v>
      </c>
      <c r="D9076" t="s">
        <v>11</v>
      </c>
      <c r="E9076" t="s">
        <v>1</v>
      </c>
      <c r="F9076" s="19">
        <v>0</v>
      </c>
      <c r="G9076" s="25">
        <v>0</v>
      </c>
      <c r="H9076" s="19" t="str">
        <f>+CONCATENATE(A9076," ",C9076," ",D9076," ",E9076," ",G9076)</f>
        <v>High Rise Bridge Toward Va Beach Summer Monday 0</v>
      </c>
      <c r="I9076" s="11">
        <f>+HighRise!M7</f>
        <v>482.7</v>
      </c>
    </row>
    <row r="9077" spans="1:9" x14ac:dyDescent="0.25">
      <c r="A9077" t="s">
        <v>67</v>
      </c>
      <c r="B9077" t="s">
        <v>53</v>
      </c>
      <c r="C9077" t="s">
        <v>81</v>
      </c>
      <c r="D9077" t="s">
        <v>11</v>
      </c>
      <c r="E9077" t="s">
        <v>1</v>
      </c>
      <c r="F9077" s="19">
        <v>4.1666666666666664E-2</v>
      </c>
      <c r="G9077" s="25">
        <v>1</v>
      </c>
      <c r="H9077" s="19" t="str">
        <f t="shared" ref="H9077:H9140" si="162">+CONCATENATE(A9077," ",C9077," ",D9077," ",E9077," ",G9077)</f>
        <v>High Rise Bridge Toward Va Beach Summer Monday 1</v>
      </c>
      <c r="I9077" s="14">
        <f>+HighRise!M8</f>
        <v>280.8</v>
      </c>
    </row>
    <row r="9078" spans="1:9" x14ac:dyDescent="0.25">
      <c r="A9078" t="s">
        <v>67</v>
      </c>
      <c r="B9078" t="s">
        <v>53</v>
      </c>
      <c r="C9078" t="s">
        <v>81</v>
      </c>
      <c r="D9078" t="s">
        <v>11</v>
      </c>
      <c r="E9078" t="s">
        <v>1</v>
      </c>
      <c r="F9078" s="19">
        <v>8.3333333333333329E-2</v>
      </c>
      <c r="G9078" s="25">
        <v>2</v>
      </c>
      <c r="H9078" s="19" t="str">
        <f t="shared" si="162"/>
        <v>High Rise Bridge Toward Va Beach Summer Monday 2</v>
      </c>
      <c r="I9078" s="11">
        <f>+HighRise!M9</f>
        <v>240.7</v>
      </c>
    </row>
    <row r="9079" spans="1:9" x14ac:dyDescent="0.25">
      <c r="A9079" t="s">
        <v>67</v>
      </c>
      <c r="B9079" t="s">
        <v>53</v>
      </c>
      <c r="C9079" t="s">
        <v>81</v>
      </c>
      <c r="D9079" t="s">
        <v>11</v>
      </c>
      <c r="E9079" t="s">
        <v>1</v>
      </c>
      <c r="F9079" s="19">
        <v>0.125</v>
      </c>
      <c r="G9079" s="25">
        <v>3</v>
      </c>
      <c r="H9079" s="19" t="str">
        <f t="shared" si="162"/>
        <v>High Rise Bridge Toward Va Beach Summer Monday 3</v>
      </c>
      <c r="I9079" s="14">
        <f>+HighRise!M10</f>
        <v>291.39999999999998</v>
      </c>
    </row>
    <row r="9080" spans="1:9" x14ac:dyDescent="0.25">
      <c r="A9080" t="s">
        <v>67</v>
      </c>
      <c r="B9080" t="s">
        <v>53</v>
      </c>
      <c r="C9080" t="s">
        <v>81</v>
      </c>
      <c r="D9080" t="s">
        <v>11</v>
      </c>
      <c r="E9080" t="s">
        <v>1</v>
      </c>
      <c r="F9080" s="19">
        <v>0.16666666666666699</v>
      </c>
      <c r="G9080" s="25">
        <v>4</v>
      </c>
      <c r="H9080" s="19" t="str">
        <f t="shared" si="162"/>
        <v>High Rise Bridge Toward Va Beach Summer Monday 4</v>
      </c>
      <c r="I9080" s="11">
        <f>+HighRise!M11</f>
        <v>603.20000000000005</v>
      </c>
    </row>
    <row r="9081" spans="1:9" x14ac:dyDescent="0.25">
      <c r="A9081" t="s">
        <v>67</v>
      </c>
      <c r="B9081" t="s">
        <v>53</v>
      </c>
      <c r="C9081" t="s">
        <v>81</v>
      </c>
      <c r="D9081" t="s">
        <v>11</v>
      </c>
      <c r="E9081" t="s">
        <v>1</v>
      </c>
      <c r="F9081" s="19">
        <v>0.20833333333333301</v>
      </c>
      <c r="G9081" s="25">
        <v>5</v>
      </c>
      <c r="H9081" s="19" t="str">
        <f t="shared" si="162"/>
        <v>High Rise Bridge Toward Va Beach Summer Monday 5</v>
      </c>
      <c r="I9081" s="14">
        <f>+HighRise!M12</f>
        <v>1556.8</v>
      </c>
    </row>
    <row r="9082" spans="1:9" x14ac:dyDescent="0.25">
      <c r="A9082" t="s">
        <v>67</v>
      </c>
      <c r="B9082" t="s">
        <v>53</v>
      </c>
      <c r="C9082" t="s">
        <v>81</v>
      </c>
      <c r="D9082" t="s">
        <v>11</v>
      </c>
      <c r="E9082" t="s">
        <v>1</v>
      </c>
      <c r="F9082" s="19">
        <v>0.25</v>
      </c>
      <c r="G9082" s="25">
        <v>6</v>
      </c>
      <c r="H9082" s="19" t="str">
        <f t="shared" si="162"/>
        <v>High Rise Bridge Toward Va Beach Summer Monday 6</v>
      </c>
      <c r="I9082" s="11">
        <f>+HighRise!M13</f>
        <v>3142.5</v>
      </c>
    </row>
    <row r="9083" spans="1:9" x14ac:dyDescent="0.25">
      <c r="A9083" t="s">
        <v>67</v>
      </c>
      <c r="B9083" t="s">
        <v>53</v>
      </c>
      <c r="C9083" t="s">
        <v>81</v>
      </c>
      <c r="D9083" t="s">
        <v>11</v>
      </c>
      <c r="E9083" t="s">
        <v>1</v>
      </c>
      <c r="F9083" s="19">
        <v>0.29166666666666702</v>
      </c>
      <c r="G9083" s="25">
        <v>7</v>
      </c>
      <c r="H9083" s="19" t="str">
        <f t="shared" si="162"/>
        <v>High Rise Bridge Toward Va Beach Summer Monday 7</v>
      </c>
      <c r="I9083" s="14">
        <f>+HighRise!M14</f>
        <v>3491.1</v>
      </c>
    </row>
    <row r="9084" spans="1:9" x14ac:dyDescent="0.25">
      <c r="A9084" t="s">
        <v>67</v>
      </c>
      <c r="B9084" t="s">
        <v>53</v>
      </c>
      <c r="C9084" t="s">
        <v>81</v>
      </c>
      <c r="D9084" t="s">
        <v>11</v>
      </c>
      <c r="E9084" t="s">
        <v>1</v>
      </c>
      <c r="F9084" s="19">
        <v>0.33333333333333298</v>
      </c>
      <c r="G9084" s="25">
        <v>8</v>
      </c>
      <c r="H9084" s="19" t="str">
        <f t="shared" si="162"/>
        <v>High Rise Bridge Toward Va Beach Summer Monday 8</v>
      </c>
      <c r="I9084" s="11">
        <f>+HighRise!M15</f>
        <v>3337.4</v>
      </c>
    </row>
    <row r="9085" spans="1:9" x14ac:dyDescent="0.25">
      <c r="A9085" t="s">
        <v>67</v>
      </c>
      <c r="B9085" t="s">
        <v>53</v>
      </c>
      <c r="C9085" t="s">
        <v>81</v>
      </c>
      <c r="D9085" t="s">
        <v>11</v>
      </c>
      <c r="E9085" t="s">
        <v>1</v>
      </c>
      <c r="F9085" s="19">
        <v>0.375</v>
      </c>
      <c r="G9085" s="25">
        <v>9</v>
      </c>
      <c r="H9085" s="19" t="str">
        <f t="shared" si="162"/>
        <v>High Rise Bridge Toward Va Beach Summer Monday 9</v>
      </c>
      <c r="I9085" s="14">
        <f>+HighRise!M16</f>
        <v>2597.3000000000002</v>
      </c>
    </row>
    <row r="9086" spans="1:9" x14ac:dyDescent="0.25">
      <c r="A9086" t="s">
        <v>67</v>
      </c>
      <c r="B9086" t="s">
        <v>53</v>
      </c>
      <c r="C9086" t="s">
        <v>81</v>
      </c>
      <c r="D9086" t="s">
        <v>11</v>
      </c>
      <c r="E9086" t="s">
        <v>1</v>
      </c>
      <c r="F9086" s="19">
        <v>0.41666666666666702</v>
      </c>
      <c r="G9086" s="25">
        <v>10</v>
      </c>
      <c r="H9086" s="19" t="str">
        <f t="shared" si="162"/>
        <v>High Rise Bridge Toward Va Beach Summer Monday 10</v>
      </c>
      <c r="I9086" s="11">
        <f>+HighRise!M17</f>
        <v>2508.6999999999998</v>
      </c>
    </row>
    <row r="9087" spans="1:9" x14ac:dyDescent="0.25">
      <c r="A9087" t="s">
        <v>67</v>
      </c>
      <c r="B9087" t="s">
        <v>53</v>
      </c>
      <c r="C9087" t="s">
        <v>81</v>
      </c>
      <c r="D9087" t="s">
        <v>11</v>
      </c>
      <c r="E9087" t="s">
        <v>1</v>
      </c>
      <c r="F9087" s="19">
        <v>0.45833333333333298</v>
      </c>
      <c r="G9087" s="25">
        <v>11</v>
      </c>
      <c r="H9087" s="19" t="str">
        <f t="shared" si="162"/>
        <v>High Rise Bridge Toward Va Beach Summer Monday 11</v>
      </c>
      <c r="I9087" s="14">
        <f>+HighRise!M18</f>
        <v>2510.1999999999998</v>
      </c>
    </row>
    <row r="9088" spans="1:9" x14ac:dyDescent="0.25">
      <c r="A9088" t="s">
        <v>67</v>
      </c>
      <c r="B9088" t="s">
        <v>53</v>
      </c>
      <c r="C9088" t="s">
        <v>81</v>
      </c>
      <c r="D9088" t="s">
        <v>11</v>
      </c>
      <c r="E9088" t="s">
        <v>1</v>
      </c>
      <c r="F9088" s="19">
        <v>0.5</v>
      </c>
      <c r="G9088" s="25">
        <v>12</v>
      </c>
      <c r="H9088" s="19" t="str">
        <f t="shared" si="162"/>
        <v>High Rise Bridge Toward Va Beach Summer Monday 12</v>
      </c>
      <c r="I9088" s="11">
        <f>+HighRise!M19</f>
        <v>2455.1999999999998</v>
      </c>
    </row>
    <row r="9089" spans="1:9" x14ac:dyDescent="0.25">
      <c r="A9089" t="s">
        <v>67</v>
      </c>
      <c r="B9089" t="s">
        <v>53</v>
      </c>
      <c r="C9089" t="s">
        <v>81</v>
      </c>
      <c r="D9089" t="s">
        <v>11</v>
      </c>
      <c r="E9089" t="s">
        <v>1</v>
      </c>
      <c r="F9089" s="19">
        <v>0.54166666666666696</v>
      </c>
      <c r="G9089" s="25">
        <v>13</v>
      </c>
      <c r="H9089" s="19" t="str">
        <f t="shared" si="162"/>
        <v>High Rise Bridge Toward Va Beach Summer Monday 13</v>
      </c>
      <c r="I9089" s="14">
        <f>+HighRise!M20</f>
        <v>2698.7</v>
      </c>
    </row>
    <row r="9090" spans="1:9" x14ac:dyDescent="0.25">
      <c r="A9090" t="s">
        <v>67</v>
      </c>
      <c r="B9090" t="s">
        <v>53</v>
      </c>
      <c r="C9090" t="s">
        <v>81</v>
      </c>
      <c r="D9090" t="s">
        <v>11</v>
      </c>
      <c r="E9090" t="s">
        <v>1</v>
      </c>
      <c r="F9090" s="19">
        <v>0.58333333333333304</v>
      </c>
      <c r="G9090" s="25">
        <v>14</v>
      </c>
      <c r="H9090" s="19" t="str">
        <f t="shared" si="162"/>
        <v>High Rise Bridge Toward Va Beach Summer Monday 14</v>
      </c>
      <c r="I9090" s="11">
        <f>+HighRise!M21</f>
        <v>2896.1</v>
      </c>
    </row>
    <row r="9091" spans="1:9" x14ac:dyDescent="0.25">
      <c r="A9091" t="s">
        <v>67</v>
      </c>
      <c r="B9091" t="s">
        <v>53</v>
      </c>
      <c r="C9091" t="s">
        <v>81</v>
      </c>
      <c r="D9091" t="s">
        <v>11</v>
      </c>
      <c r="E9091" t="s">
        <v>1</v>
      </c>
      <c r="F9091" s="19">
        <v>0.625</v>
      </c>
      <c r="G9091" s="25">
        <v>15</v>
      </c>
      <c r="H9091" s="19" t="str">
        <f t="shared" si="162"/>
        <v>High Rise Bridge Toward Va Beach Summer Monday 15</v>
      </c>
      <c r="I9091" s="14">
        <f>+HighRise!M22</f>
        <v>3358.1</v>
      </c>
    </row>
    <row r="9092" spans="1:9" x14ac:dyDescent="0.25">
      <c r="A9092" t="s">
        <v>67</v>
      </c>
      <c r="B9092" t="s">
        <v>53</v>
      </c>
      <c r="C9092" t="s">
        <v>81</v>
      </c>
      <c r="D9092" t="s">
        <v>11</v>
      </c>
      <c r="E9092" t="s">
        <v>1</v>
      </c>
      <c r="F9092" s="19">
        <v>0.66666666666666696</v>
      </c>
      <c r="G9092" s="25">
        <v>16</v>
      </c>
      <c r="H9092" s="19" t="str">
        <f t="shared" si="162"/>
        <v>High Rise Bridge Toward Va Beach Summer Monday 16</v>
      </c>
      <c r="I9092" s="11">
        <f>+HighRise!M23</f>
        <v>3268.7</v>
      </c>
    </row>
    <row r="9093" spans="1:9" x14ac:dyDescent="0.25">
      <c r="A9093" t="s">
        <v>67</v>
      </c>
      <c r="B9093" t="s">
        <v>53</v>
      </c>
      <c r="C9093" t="s">
        <v>81</v>
      </c>
      <c r="D9093" t="s">
        <v>11</v>
      </c>
      <c r="E9093" t="s">
        <v>1</v>
      </c>
      <c r="F9093" s="19">
        <v>0.70833333333333304</v>
      </c>
      <c r="G9093" s="25">
        <v>17</v>
      </c>
      <c r="H9093" s="19" t="str">
        <f t="shared" si="162"/>
        <v>High Rise Bridge Toward Va Beach Summer Monday 17</v>
      </c>
      <c r="I9093" s="14">
        <f>+HighRise!M24</f>
        <v>3319</v>
      </c>
    </row>
    <row r="9094" spans="1:9" x14ac:dyDescent="0.25">
      <c r="A9094" t="s">
        <v>67</v>
      </c>
      <c r="B9094" t="s">
        <v>53</v>
      </c>
      <c r="C9094" t="s">
        <v>81</v>
      </c>
      <c r="D9094" t="s">
        <v>11</v>
      </c>
      <c r="E9094" t="s">
        <v>1</v>
      </c>
      <c r="F9094" s="19">
        <v>0.75</v>
      </c>
      <c r="G9094" s="25">
        <v>18</v>
      </c>
      <c r="H9094" s="19" t="str">
        <f t="shared" si="162"/>
        <v>High Rise Bridge Toward Va Beach Summer Monday 18</v>
      </c>
      <c r="I9094" s="11">
        <f>+HighRise!M25</f>
        <v>2568.1999999999998</v>
      </c>
    </row>
    <row r="9095" spans="1:9" x14ac:dyDescent="0.25">
      <c r="A9095" t="s">
        <v>67</v>
      </c>
      <c r="B9095" t="s">
        <v>53</v>
      </c>
      <c r="C9095" t="s">
        <v>81</v>
      </c>
      <c r="D9095" t="s">
        <v>11</v>
      </c>
      <c r="E9095" t="s">
        <v>1</v>
      </c>
      <c r="F9095" s="19">
        <v>0.79166666666666696</v>
      </c>
      <c r="G9095" s="25">
        <v>19</v>
      </c>
      <c r="H9095" s="19" t="str">
        <f t="shared" si="162"/>
        <v>High Rise Bridge Toward Va Beach Summer Monday 19</v>
      </c>
      <c r="I9095" s="14">
        <f>+HighRise!M26</f>
        <v>1785.9</v>
      </c>
    </row>
    <row r="9096" spans="1:9" x14ac:dyDescent="0.25">
      <c r="A9096" t="s">
        <v>67</v>
      </c>
      <c r="B9096" t="s">
        <v>53</v>
      </c>
      <c r="C9096" t="s">
        <v>81</v>
      </c>
      <c r="D9096" t="s">
        <v>11</v>
      </c>
      <c r="E9096" t="s">
        <v>1</v>
      </c>
      <c r="F9096" s="19">
        <v>0.83333333333333304</v>
      </c>
      <c r="G9096" s="25">
        <v>20</v>
      </c>
      <c r="H9096" s="19" t="str">
        <f t="shared" si="162"/>
        <v>High Rise Bridge Toward Va Beach Summer Monday 20</v>
      </c>
      <c r="I9096" s="11">
        <f>+HighRise!M27</f>
        <v>1404.5</v>
      </c>
    </row>
    <row r="9097" spans="1:9" x14ac:dyDescent="0.25">
      <c r="A9097" t="s">
        <v>67</v>
      </c>
      <c r="B9097" t="s">
        <v>53</v>
      </c>
      <c r="C9097" t="s">
        <v>81</v>
      </c>
      <c r="D9097" t="s">
        <v>11</v>
      </c>
      <c r="E9097" t="s">
        <v>1</v>
      </c>
      <c r="F9097" s="19">
        <v>0.875</v>
      </c>
      <c r="G9097" s="25">
        <v>21</v>
      </c>
      <c r="H9097" s="19" t="str">
        <f t="shared" si="162"/>
        <v>High Rise Bridge Toward Va Beach Summer Monday 21</v>
      </c>
      <c r="I9097" s="14">
        <f>+HighRise!M28</f>
        <v>1214.5</v>
      </c>
    </row>
    <row r="9098" spans="1:9" x14ac:dyDescent="0.25">
      <c r="A9098" t="s">
        <v>67</v>
      </c>
      <c r="B9098" t="s">
        <v>53</v>
      </c>
      <c r="C9098" t="s">
        <v>81</v>
      </c>
      <c r="D9098" t="s">
        <v>11</v>
      </c>
      <c r="E9098" t="s">
        <v>1</v>
      </c>
      <c r="F9098" s="19">
        <v>0.91666666666666696</v>
      </c>
      <c r="G9098" s="25">
        <v>22</v>
      </c>
      <c r="H9098" s="19" t="str">
        <f t="shared" si="162"/>
        <v>High Rise Bridge Toward Va Beach Summer Monday 22</v>
      </c>
      <c r="I9098" s="11">
        <f>+HighRise!M29</f>
        <v>927.5</v>
      </c>
    </row>
    <row r="9099" spans="1:9" ht="15.75" thickBot="1" x14ac:dyDescent="0.3">
      <c r="A9099" t="s">
        <v>67</v>
      </c>
      <c r="B9099" t="s">
        <v>53</v>
      </c>
      <c r="C9099" t="s">
        <v>81</v>
      </c>
      <c r="D9099" t="s">
        <v>11</v>
      </c>
      <c r="E9099" t="s">
        <v>1</v>
      </c>
      <c r="F9099" s="19">
        <v>0.95833333333333304</v>
      </c>
      <c r="G9099" s="25">
        <v>23</v>
      </c>
      <c r="H9099" s="19" t="str">
        <f t="shared" si="162"/>
        <v>High Rise Bridge Toward Va Beach Summer Monday 23</v>
      </c>
      <c r="I9099" s="16">
        <f>+HighRise!M30</f>
        <v>626.29999999999995</v>
      </c>
    </row>
    <row r="9100" spans="1:9" x14ac:dyDescent="0.25">
      <c r="A9100" t="s">
        <v>67</v>
      </c>
      <c r="B9100" t="s">
        <v>53</v>
      </c>
      <c r="C9100" t="s">
        <v>81</v>
      </c>
      <c r="D9100" t="s">
        <v>11</v>
      </c>
      <c r="E9100" t="s">
        <v>2</v>
      </c>
      <c r="F9100" s="19">
        <v>0</v>
      </c>
      <c r="G9100" s="25">
        <v>0</v>
      </c>
      <c r="H9100" s="19" t="str">
        <f t="shared" si="162"/>
        <v>High Rise Bridge Toward Va Beach Summer Tuesday 0</v>
      </c>
      <c r="I9100" s="12">
        <f>+HighRise!N7</f>
        <v>419.2</v>
      </c>
    </row>
    <row r="9101" spans="1:9" x14ac:dyDescent="0.25">
      <c r="A9101" t="s">
        <v>67</v>
      </c>
      <c r="B9101" t="s">
        <v>53</v>
      </c>
      <c r="C9101" t="s">
        <v>81</v>
      </c>
      <c r="D9101" t="s">
        <v>11</v>
      </c>
      <c r="E9101" t="s">
        <v>2</v>
      </c>
      <c r="F9101" s="19">
        <v>4.1666666666666664E-2</v>
      </c>
      <c r="G9101" s="25">
        <v>1</v>
      </c>
      <c r="H9101" s="19" t="str">
        <f t="shared" si="162"/>
        <v>High Rise Bridge Toward Va Beach Summer Tuesday 1</v>
      </c>
      <c r="I9101" s="14">
        <f>+HighRise!N8</f>
        <v>273.60000000000002</v>
      </c>
    </row>
    <row r="9102" spans="1:9" x14ac:dyDescent="0.25">
      <c r="A9102" t="s">
        <v>67</v>
      </c>
      <c r="B9102" t="s">
        <v>53</v>
      </c>
      <c r="C9102" t="s">
        <v>81</v>
      </c>
      <c r="D9102" t="s">
        <v>11</v>
      </c>
      <c r="E9102" t="s">
        <v>2</v>
      </c>
      <c r="F9102" s="19">
        <v>8.3333333333333329E-2</v>
      </c>
      <c r="G9102" s="25">
        <v>2</v>
      </c>
      <c r="H9102" s="19" t="str">
        <f t="shared" si="162"/>
        <v>High Rise Bridge Toward Va Beach Summer Tuesday 2</v>
      </c>
      <c r="I9102" s="12">
        <f>+HighRise!N9</f>
        <v>220</v>
      </c>
    </row>
    <row r="9103" spans="1:9" x14ac:dyDescent="0.25">
      <c r="A9103" t="s">
        <v>67</v>
      </c>
      <c r="B9103" t="s">
        <v>53</v>
      </c>
      <c r="C9103" t="s">
        <v>81</v>
      </c>
      <c r="D9103" t="s">
        <v>11</v>
      </c>
      <c r="E9103" t="s">
        <v>2</v>
      </c>
      <c r="F9103" s="19">
        <v>0.125</v>
      </c>
      <c r="G9103" s="25">
        <v>3</v>
      </c>
      <c r="H9103" s="19" t="str">
        <f t="shared" si="162"/>
        <v>High Rise Bridge Toward Va Beach Summer Tuesday 3</v>
      </c>
      <c r="I9103" s="14">
        <f>+HighRise!N10</f>
        <v>327.60000000000002</v>
      </c>
    </row>
    <row r="9104" spans="1:9" x14ac:dyDescent="0.25">
      <c r="A9104" t="s">
        <v>67</v>
      </c>
      <c r="B9104" t="s">
        <v>53</v>
      </c>
      <c r="C9104" t="s">
        <v>81</v>
      </c>
      <c r="D9104" t="s">
        <v>11</v>
      </c>
      <c r="E9104" t="s">
        <v>2</v>
      </c>
      <c r="F9104" s="19">
        <v>0.16666666666666699</v>
      </c>
      <c r="G9104" s="25">
        <v>4</v>
      </c>
      <c r="H9104" s="19" t="str">
        <f t="shared" si="162"/>
        <v>High Rise Bridge Toward Va Beach Summer Tuesday 4</v>
      </c>
      <c r="I9104" s="12">
        <f>+HighRise!N11</f>
        <v>651.79999999999995</v>
      </c>
    </row>
    <row r="9105" spans="1:9" x14ac:dyDescent="0.25">
      <c r="A9105" t="s">
        <v>67</v>
      </c>
      <c r="B9105" t="s">
        <v>53</v>
      </c>
      <c r="C9105" t="s">
        <v>81</v>
      </c>
      <c r="D9105" t="s">
        <v>11</v>
      </c>
      <c r="E9105" t="s">
        <v>2</v>
      </c>
      <c r="F9105" s="19">
        <v>0.20833333333333301</v>
      </c>
      <c r="G9105" s="25">
        <v>5</v>
      </c>
      <c r="H9105" s="19" t="str">
        <f t="shared" si="162"/>
        <v>High Rise Bridge Toward Va Beach Summer Tuesday 5</v>
      </c>
      <c r="I9105" s="14">
        <f>+HighRise!N12</f>
        <v>1736.4</v>
      </c>
    </row>
    <row r="9106" spans="1:9" x14ac:dyDescent="0.25">
      <c r="A9106" t="s">
        <v>67</v>
      </c>
      <c r="B9106" t="s">
        <v>53</v>
      </c>
      <c r="C9106" t="s">
        <v>81</v>
      </c>
      <c r="D9106" t="s">
        <v>11</v>
      </c>
      <c r="E9106" t="s">
        <v>2</v>
      </c>
      <c r="F9106" s="19">
        <v>0.25</v>
      </c>
      <c r="G9106" s="25">
        <v>6</v>
      </c>
      <c r="H9106" s="19" t="str">
        <f t="shared" si="162"/>
        <v>High Rise Bridge Toward Va Beach Summer Tuesday 6</v>
      </c>
      <c r="I9106" s="12">
        <f>+HighRise!N13</f>
        <v>3404.7</v>
      </c>
    </row>
    <row r="9107" spans="1:9" x14ac:dyDescent="0.25">
      <c r="A9107" t="s">
        <v>67</v>
      </c>
      <c r="B9107" t="s">
        <v>53</v>
      </c>
      <c r="C9107" t="s">
        <v>81</v>
      </c>
      <c r="D9107" t="s">
        <v>11</v>
      </c>
      <c r="E9107" t="s">
        <v>2</v>
      </c>
      <c r="F9107" s="19">
        <v>0.29166666666666702</v>
      </c>
      <c r="G9107" s="25">
        <v>7</v>
      </c>
      <c r="H9107" s="19" t="str">
        <f t="shared" si="162"/>
        <v>High Rise Bridge Toward Va Beach Summer Tuesday 7</v>
      </c>
      <c r="I9107" s="14">
        <f>+HighRise!N14</f>
        <v>3787.9</v>
      </c>
    </row>
    <row r="9108" spans="1:9" x14ac:dyDescent="0.25">
      <c r="A9108" t="s">
        <v>67</v>
      </c>
      <c r="B9108" t="s">
        <v>53</v>
      </c>
      <c r="C9108" t="s">
        <v>81</v>
      </c>
      <c r="D9108" t="s">
        <v>11</v>
      </c>
      <c r="E9108" t="s">
        <v>2</v>
      </c>
      <c r="F9108" s="19">
        <v>0.33333333333333298</v>
      </c>
      <c r="G9108" s="25">
        <v>8</v>
      </c>
      <c r="H9108" s="19" t="str">
        <f t="shared" si="162"/>
        <v>High Rise Bridge Toward Va Beach Summer Tuesday 8</v>
      </c>
      <c r="I9108" s="12">
        <f>+HighRise!N15</f>
        <v>3552.4</v>
      </c>
    </row>
    <row r="9109" spans="1:9" x14ac:dyDescent="0.25">
      <c r="A9109" t="s">
        <v>67</v>
      </c>
      <c r="B9109" t="s">
        <v>53</v>
      </c>
      <c r="C9109" t="s">
        <v>81</v>
      </c>
      <c r="D9109" t="s">
        <v>11</v>
      </c>
      <c r="E9109" t="s">
        <v>2</v>
      </c>
      <c r="F9109" s="19">
        <v>0.375</v>
      </c>
      <c r="G9109" s="25">
        <v>9</v>
      </c>
      <c r="H9109" s="19" t="str">
        <f t="shared" si="162"/>
        <v>High Rise Bridge Toward Va Beach Summer Tuesday 9</v>
      </c>
      <c r="I9109" s="14">
        <f>+HighRise!N16</f>
        <v>2933.8</v>
      </c>
    </row>
    <row r="9110" spans="1:9" x14ac:dyDescent="0.25">
      <c r="A9110" t="s">
        <v>67</v>
      </c>
      <c r="B9110" t="s">
        <v>53</v>
      </c>
      <c r="C9110" t="s">
        <v>81</v>
      </c>
      <c r="D9110" t="s">
        <v>11</v>
      </c>
      <c r="E9110" t="s">
        <v>2</v>
      </c>
      <c r="F9110" s="19">
        <v>0.41666666666666702</v>
      </c>
      <c r="G9110" s="25">
        <v>10</v>
      </c>
      <c r="H9110" s="19" t="str">
        <f t="shared" si="162"/>
        <v>High Rise Bridge Toward Va Beach Summer Tuesday 10</v>
      </c>
      <c r="I9110" s="12">
        <f>+HighRise!N17</f>
        <v>2484.5</v>
      </c>
    </row>
    <row r="9111" spans="1:9" x14ac:dyDescent="0.25">
      <c r="A9111" t="s">
        <v>67</v>
      </c>
      <c r="B9111" t="s">
        <v>53</v>
      </c>
      <c r="C9111" t="s">
        <v>81</v>
      </c>
      <c r="D9111" t="s">
        <v>11</v>
      </c>
      <c r="E9111" t="s">
        <v>2</v>
      </c>
      <c r="F9111" s="19">
        <v>0.45833333333333298</v>
      </c>
      <c r="G9111" s="25">
        <v>11</v>
      </c>
      <c r="H9111" s="19" t="str">
        <f t="shared" si="162"/>
        <v>High Rise Bridge Toward Va Beach Summer Tuesday 11</v>
      </c>
      <c r="I9111" s="14">
        <f>+HighRise!N18</f>
        <v>2661.1</v>
      </c>
    </row>
    <row r="9112" spans="1:9" x14ac:dyDescent="0.25">
      <c r="A9112" t="s">
        <v>67</v>
      </c>
      <c r="B9112" t="s">
        <v>53</v>
      </c>
      <c r="C9112" t="s">
        <v>81</v>
      </c>
      <c r="D9112" t="s">
        <v>11</v>
      </c>
      <c r="E9112" t="s">
        <v>2</v>
      </c>
      <c r="F9112" s="19">
        <v>0.5</v>
      </c>
      <c r="G9112" s="25">
        <v>12</v>
      </c>
      <c r="H9112" s="19" t="str">
        <f t="shared" si="162"/>
        <v>High Rise Bridge Toward Va Beach Summer Tuesday 12</v>
      </c>
      <c r="I9112" s="12">
        <f>+HighRise!N19</f>
        <v>2704.8</v>
      </c>
    </row>
    <row r="9113" spans="1:9" x14ac:dyDescent="0.25">
      <c r="A9113" t="s">
        <v>67</v>
      </c>
      <c r="B9113" t="s">
        <v>53</v>
      </c>
      <c r="C9113" t="s">
        <v>81</v>
      </c>
      <c r="D9113" t="s">
        <v>11</v>
      </c>
      <c r="E9113" t="s">
        <v>2</v>
      </c>
      <c r="F9113" s="19">
        <v>0.54166666666666696</v>
      </c>
      <c r="G9113" s="25">
        <v>13</v>
      </c>
      <c r="H9113" s="19" t="str">
        <f t="shared" si="162"/>
        <v>High Rise Bridge Toward Va Beach Summer Tuesday 13</v>
      </c>
      <c r="I9113" s="14">
        <f>+HighRise!N20</f>
        <v>2642.7</v>
      </c>
    </row>
    <row r="9114" spans="1:9" x14ac:dyDescent="0.25">
      <c r="A9114" t="s">
        <v>67</v>
      </c>
      <c r="B9114" t="s">
        <v>53</v>
      </c>
      <c r="C9114" t="s">
        <v>81</v>
      </c>
      <c r="D9114" t="s">
        <v>11</v>
      </c>
      <c r="E9114" t="s">
        <v>2</v>
      </c>
      <c r="F9114" s="19">
        <v>0.58333333333333304</v>
      </c>
      <c r="G9114" s="25">
        <v>14</v>
      </c>
      <c r="H9114" s="19" t="str">
        <f t="shared" si="162"/>
        <v>High Rise Bridge Toward Va Beach Summer Tuesday 14</v>
      </c>
      <c r="I9114" s="12">
        <f>+HighRise!N21</f>
        <v>2970.9</v>
      </c>
    </row>
    <row r="9115" spans="1:9" x14ac:dyDescent="0.25">
      <c r="A9115" t="s">
        <v>67</v>
      </c>
      <c r="B9115" t="s">
        <v>53</v>
      </c>
      <c r="C9115" t="s">
        <v>81</v>
      </c>
      <c r="D9115" t="s">
        <v>11</v>
      </c>
      <c r="E9115" t="s">
        <v>2</v>
      </c>
      <c r="F9115" s="19">
        <v>0.625</v>
      </c>
      <c r="G9115" s="25">
        <v>15</v>
      </c>
      <c r="H9115" s="19" t="str">
        <f t="shared" si="162"/>
        <v>High Rise Bridge Toward Va Beach Summer Tuesday 15</v>
      </c>
      <c r="I9115" s="14">
        <f>+HighRise!N22</f>
        <v>3375.9</v>
      </c>
    </row>
    <row r="9116" spans="1:9" x14ac:dyDescent="0.25">
      <c r="A9116" t="s">
        <v>67</v>
      </c>
      <c r="B9116" t="s">
        <v>53</v>
      </c>
      <c r="C9116" t="s">
        <v>81</v>
      </c>
      <c r="D9116" t="s">
        <v>11</v>
      </c>
      <c r="E9116" t="s">
        <v>2</v>
      </c>
      <c r="F9116" s="19">
        <v>0.66666666666666696</v>
      </c>
      <c r="G9116" s="25">
        <v>16</v>
      </c>
      <c r="H9116" s="19" t="str">
        <f t="shared" si="162"/>
        <v>High Rise Bridge Toward Va Beach Summer Tuesday 16</v>
      </c>
      <c r="I9116" s="12">
        <f>+HighRise!N23</f>
        <v>3425.8</v>
      </c>
    </row>
    <row r="9117" spans="1:9" x14ac:dyDescent="0.25">
      <c r="A9117" t="s">
        <v>67</v>
      </c>
      <c r="B9117" t="s">
        <v>53</v>
      </c>
      <c r="C9117" t="s">
        <v>81</v>
      </c>
      <c r="D9117" t="s">
        <v>11</v>
      </c>
      <c r="E9117" t="s">
        <v>2</v>
      </c>
      <c r="F9117" s="19">
        <v>0.70833333333333304</v>
      </c>
      <c r="G9117" s="25">
        <v>17</v>
      </c>
      <c r="H9117" s="19" t="str">
        <f t="shared" si="162"/>
        <v>High Rise Bridge Toward Va Beach Summer Tuesday 17</v>
      </c>
      <c r="I9117" s="14">
        <f>+HighRise!N24</f>
        <v>3221.4</v>
      </c>
    </row>
    <row r="9118" spans="1:9" x14ac:dyDescent="0.25">
      <c r="A9118" t="s">
        <v>67</v>
      </c>
      <c r="B9118" t="s">
        <v>53</v>
      </c>
      <c r="C9118" t="s">
        <v>81</v>
      </c>
      <c r="D9118" t="s">
        <v>11</v>
      </c>
      <c r="E9118" t="s">
        <v>2</v>
      </c>
      <c r="F9118" s="19">
        <v>0.75</v>
      </c>
      <c r="G9118" s="25">
        <v>18</v>
      </c>
      <c r="H9118" s="19" t="str">
        <f t="shared" si="162"/>
        <v>High Rise Bridge Toward Va Beach Summer Tuesday 18</v>
      </c>
      <c r="I9118" s="12">
        <f>+HighRise!N25</f>
        <v>2778.5</v>
      </c>
    </row>
    <row r="9119" spans="1:9" x14ac:dyDescent="0.25">
      <c r="A9119" t="s">
        <v>67</v>
      </c>
      <c r="B9119" t="s">
        <v>53</v>
      </c>
      <c r="C9119" t="s">
        <v>81</v>
      </c>
      <c r="D9119" t="s">
        <v>11</v>
      </c>
      <c r="E9119" t="s">
        <v>2</v>
      </c>
      <c r="F9119" s="19">
        <v>0.79166666666666696</v>
      </c>
      <c r="G9119" s="25">
        <v>19</v>
      </c>
      <c r="H9119" s="19" t="str">
        <f t="shared" si="162"/>
        <v>High Rise Bridge Toward Va Beach Summer Tuesday 19</v>
      </c>
      <c r="I9119" s="14">
        <f>+HighRise!N26</f>
        <v>1873.3</v>
      </c>
    </row>
    <row r="9120" spans="1:9" x14ac:dyDescent="0.25">
      <c r="A9120" t="s">
        <v>67</v>
      </c>
      <c r="B9120" t="s">
        <v>53</v>
      </c>
      <c r="C9120" t="s">
        <v>81</v>
      </c>
      <c r="D9120" t="s">
        <v>11</v>
      </c>
      <c r="E9120" t="s">
        <v>2</v>
      </c>
      <c r="F9120" s="19">
        <v>0.83333333333333304</v>
      </c>
      <c r="G9120" s="25">
        <v>20</v>
      </c>
      <c r="H9120" s="19" t="str">
        <f t="shared" si="162"/>
        <v>High Rise Bridge Toward Va Beach Summer Tuesday 20</v>
      </c>
      <c r="I9120" s="12">
        <f>+HighRise!N27</f>
        <v>1446.2</v>
      </c>
    </row>
    <row r="9121" spans="1:9" x14ac:dyDescent="0.25">
      <c r="A9121" t="s">
        <v>67</v>
      </c>
      <c r="B9121" t="s">
        <v>53</v>
      </c>
      <c r="C9121" t="s">
        <v>81</v>
      </c>
      <c r="D9121" t="s">
        <v>11</v>
      </c>
      <c r="E9121" t="s">
        <v>2</v>
      </c>
      <c r="F9121" s="19">
        <v>0.875</v>
      </c>
      <c r="G9121" s="25">
        <v>21</v>
      </c>
      <c r="H9121" s="19" t="str">
        <f t="shared" si="162"/>
        <v>High Rise Bridge Toward Va Beach Summer Tuesday 21</v>
      </c>
      <c r="I9121" s="14">
        <f>+HighRise!N28</f>
        <v>1269.3</v>
      </c>
    </row>
    <row r="9122" spans="1:9" x14ac:dyDescent="0.25">
      <c r="A9122" t="s">
        <v>67</v>
      </c>
      <c r="B9122" t="s">
        <v>53</v>
      </c>
      <c r="C9122" t="s">
        <v>81</v>
      </c>
      <c r="D9122" t="s">
        <v>11</v>
      </c>
      <c r="E9122" t="s">
        <v>2</v>
      </c>
      <c r="F9122" s="19">
        <v>0.91666666666666696</v>
      </c>
      <c r="G9122" s="25">
        <v>22</v>
      </c>
      <c r="H9122" s="19" t="str">
        <f t="shared" si="162"/>
        <v>High Rise Bridge Toward Va Beach Summer Tuesday 22</v>
      </c>
      <c r="I9122" s="12">
        <f>+HighRise!N29</f>
        <v>942.1</v>
      </c>
    </row>
    <row r="9123" spans="1:9" ht="15.75" thickBot="1" x14ac:dyDescent="0.3">
      <c r="A9123" t="s">
        <v>67</v>
      </c>
      <c r="B9123" t="s">
        <v>53</v>
      </c>
      <c r="C9123" t="s">
        <v>81</v>
      </c>
      <c r="D9123" t="s">
        <v>11</v>
      </c>
      <c r="E9123" t="s">
        <v>2</v>
      </c>
      <c r="F9123" s="19">
        <v>0.95833333333333304</v>
      </c>
      <c r="G9123" s="25">
        <v>23</v>
      </c>
      <c r="H9123" s="19" t="str">
        <f t="shared" si="162"/>
        <v>High Rise Bridge Toward Va Beach Summer Tuesday 23</v>
      </c>
      <c r="I9123" s="16">
        <f>+HighRise!N30</f>
        <v>631.4</v>
      </c>
    </row>
    <row r="9124" spans="1:9" x14ac:dyDescent="0.25">
      <c r="A9124" t="s">
        <v>67</v>
      </c>
      <c r="B9124" t="s">
        <v>53</v>
      </c>
      <c r="C9124" t="s">
        <v>81</v>
      </c>
      <c r="D9124" t="s">
        <v>11</v>
      </c>
      <c r="E9124" t="s">
        <v>3</v>
      </c>
      <c r="F9124" s="19">
        <v>0</v>
      </c>
      <c r="G9124" s="25">
        <v>0</v>
      </c>
      <c r="H9124" s="19" t="str">
        <f t="shared" si="162"/>
        <v>High Rise Bridge Toward Va Beach Summer Wednesday 0</v>
      </c>
      <c r="I9124" s="11">
        <f>+HighRise!O7</f>
        <v>424.18181818181819</v>
      </c>
    </row>
    <row r="9125" spans="1:9" x14ac:dyDescent="0.25">
      <c r="A9125" t="s">
        <v>67</v>
      </c>
      <c r="B9125" t="s">
        <v>53</v>
      </c>
      <c r="C9125" t="s">
        <v>81</v>
      </c>
      <c r="D9125" t="s">
        <v>11</v>
      </c>
      <c r="E9125" t="s">
        <v>3</v>
      </c>
      <c r="F9125" s="19">
        <v>4.1666666666666664E-2</v>
      </c>
      <c r="G9125" s="25">
        <v>1</v>
      </c>
      <c r="H9125" s="19" t="str">
        <f t="shared" si="162"/>
        <v>High Rise Bridge Toward Va Beach Summer Wednesday 1</v>
      </c>
      <c r="I9125" s="14">
        <f>+HighRise!O8</f>
        <v>254.09090909090909</v>
      </c>
    </row>
    <row r="9126" spans="1:9" x14ac:dyDescent="0.25">
      <c r="A9126" t="s">
        <v>67</v>
      </c>
      <c r="B9126" t="s">
        <v>53</v>
      </c>
      <c r="C9126" t="s">
        <v>81</v>
      </c>
      <c r="D9126" t="s">
        <v>11</v>
      </c>
      <c r="E9126" t="s">
        <v>3</v>
      </c>
      <c r="F9126" s="19">
        <v>8.3333333333333329E-2</v>
      </c>
      <c r="G9126" s="25">
        <v>2</v>
      </c>
      <c r="H9126" s="19" t="str">
        <f t="shared" si="162"/>
        <v>High Rise Bridge Toward Va Beach Summer Wednesday 2</v>
      </c>
      <c r="I9126" s="11">
        <f>+HighRise!O9</f>
        <v>231.27272727272728</v>
      </c>
    </row>
    <row r="9127" spans="1:9" x14ac:dyDescent="0.25">
      <c r="A9127" t="s">
        <v>67</v>
      </c>
      <c r="B9127" t="s">
        <v>53</v>
      </c>
      <c r="C9127" t="s">
        <v>81</v>
      </c>
      <c r="D9127" t="s">
        <v>11</v>
      </c>
      <c r="E9127" t="s">
        <v>3</v>
      </c>
      <c r="F9127" s="19">
        <v>0.125</v>
      </c>
      <c r="G9127" s="25">
        <v>3</v>
      </c>
      <c r="H9127" s="19" t="str">
        <f t="shared" si="162"/>
        <v>High Rise Bridge Toward Va Beach Summer Wednesday 3</v>
      </c>
      <c r="I9127" s="14">
        <f>+HighRise!O10</f>
        <v>329.63636363636363</v>
      </c>
    </row>
    <row r="9128" spans="1:9" x14ac:dyDescent="0.25">
      <c r="A9128" t="s">
        <v>67</v>
      </c>
      <c r="B9128" t="s">
        <v>53</v>
      </c>
      <c r="C9128" t="s">
        <v>81</v>
      </c>
      <c r="D9128" t="s">
        <v>11</v>
      </c>
      <c r="E9128" t="s">
        <v>3</v>
      </c>
      <c r="F9128" s="19">
        <v>0.16666666666666699</v>
      </c>
      <c r="G9128" s="25">
        <v>4</v>
      </c>
      <c r="H9128" s="19" t="str">
        <f t="shared" si="162"/>
        <v>High Rise Bridge Toward Va Beach Summer Wednesday 4</v>
      </c>
      <c r="I9128" s="11">
        <f>+HighRise!O11</f>
        <v>633.18181818181813</v>
      </c>
    </row>
    <row r="9129" spans="1:9" x14ac:dyDescent="0.25">
      <c r="A9129" t="s">
        <v>67</v>
      </c>
      <c r="B9129" t="s">
        <v>53</v>
      </c>
      <c r="C9129" t="s">
        <v>81</v>
      </c>
      <c r="D9129" t="s">
        <v>11</v>
      </c>
      <c r="E9129" t="s">
        <v>3</v>
      </c>
      <c r="F9129" s="19">
        <v>0.20833333333333301</v>
      </c>
      <c r="G9129" s="25">
        <v>5</v>
      </c>
      <c r="H9129" s="19" t="str">
        <f t="shared" si="162"/>
        <v>High Rise Bridge Toward Va Beach Summer Wednesday 5</v>
      </c>
      <c r="I9129" s="14">
        <f>+HighRise!O12</f>
        <v>1761.3636363636363</v>
      </c>
    </row>
    <row r="9130" spans="1:9" x14ac:dyDescent="0.25">
      <c r="A9130" t="s">
        <v>67</v>
      </c>
      <c r="B9130" t="s">
        <v>53</v>
      </c>
      <c r="C9130" t="s">
        <v>81</v>
      </c>
      <c r="D9130" t="s">
        <v>11</v>
      </c>
      <c r="E9130" t="s">
        <v>3</v>
      </c>
      <c r="F9130" s="19">
        <v>0.25</v>
      </c>
      <c r="G9130" s="25">
        <v>6</v>
      </c>
      <c r="H9130" s="19" t="str">
        <f t="shared" si="162"/>
        <v>High Rise Bridge Toward Va Beach Summer Wednesday 6</v>
      </c>
      <c r="I9130" s="11">
        <f>+HighRise!O13</f>
        <v>3477.4545454545455</v>
      </c>
    </row>
    <row r="9131" spans="1:9" x14ac:dyDescent="0.25">
      <c r="A9131" t="s">
        <v>67</v>
      </c>
      <c r="B9131" t="s">
        <v>53</v>
      </c>
      <c r="C9131" t="s">
        <v>81</v>
      </c>
      <c r="D9131" t="s">
        <v>11</v>
      </c>
      <c r="E9131" t="s">
        <v>3</v>
      </c>
      <c r="F9131" s="19">
        <v>0.29166666666666702</v>
      </c>
      <c r="G9131" s="25">
        <v>7</v>
      </c>
      <c r="H9131" s="19" t="str">
        <f t="shared" si="162"/>
        <v>High Rise Bridge Toward Va Beach Summer Wednesday 7</v>
      </c>
      <c r="I9131" s="14">
        <f>+HighRise!O14</f>
        <v>3757.3636363636365</v>
      </c>
    </row>
    <row r="9132" spans="1:9" x14ac:dyDescent="0.25">
      <c r="A9132" t="s">
        <v>67</v>
      </c>
      <c r="B9132" t="s">
        <v>53</v>
      </c>
      <c r="C9132" t="s">
        <v>81</v>
      </c>
      <c r="D9132" t="s">
        <v>11</v>
      </c>
      <c r="E9132" t="s">
        <v>3</v>
      </c>
      <c r="F9132" s="19">
        <v>0.33333333333333298</v>
      </c>
      <c r="G9132" s="25">
        <v>8</v>
      </c>
      <c r="H9132" s="19" t="str">
        <f t="shared" si="162"/>
        <v>High Rise Bridge Toward Va Beach Summer Wednesday 8</v>
      </c>
      <c r="I9132" s="11">
        <f>+HighRise!O15</f>
        <v>3653.3636363636365</v>
      </c>
    </row>
    <row r="9133" spans="1:9" x14ac:dyDescent="0.25">
      <c r="A9133" t="s">
        <v>67</v>
      </c>
      <c r="B9133" t="s">
        <v>53</v>
      </c>
      <c r="C9133" t="s">
        <v>81</v>
      </c>
      <c r="D9133" t="s">
        <v>11</v>
      </c>
      <c r="E9133" t="s">
        <v>3</v>
      </c>
      <c r="F9133" s="19">
        <v>0.375</v>
      </c>
      <c r="G9133" s="25">
        <v>9</v>
      </c>
      <c r="H9133" s="19" t="str">
        <f t="shared" si="162"/>
        <v>High Rise Bridge Toward Va Beach Summer Wednesday 9</v>
      </c>
      <c r="I9133" s="14">
        <f>+HighRise!O16</f>
        <v>3098.818181818182</v>
      </c>
    </row>
    <row r="9134" spans="1:9" x14ac:dyDescent="0.25">
      <c r="A9134" t="s">
        <v>67</v>
      </c>
      <c r="B9134" t="s">
        <v>53</v>
      </c>
      <c r="C9134" t="s">
        <v>81</v>
      </c>
      <c r="D9134" t="s">
        <v>11</v>
      </c>
      <c r="E9134" t="s">
        <v>3</v>
      </c>
      <c r="F9134" s="19">
        <v>0.41666666666666702</v>
      </c>
      <c r="G9134" s="25">
        <v>10</v>
      </c>
      <c r="H9134" s="19" t="str">
        <f t="shared" si="162"/>
        <v>High Rise Bridge Toward Va Beach Summer Wednesday 10</v>
      </c>
      <c r="I9134" s="11">
        <f>+HighRise!O17</f>
        <v>2749.6363636363635</v>
      </c>
    </row>
    <row r="9135" spans="1:9" x14ac:dyDescent="0.25">
      <c r="A9135" t="s">
        <v>67</v>
      </c>
      <c r="B9135" t="s">
        <v>53</v>
      </c>
      <c r="C9135" t="s">
        <v>81</v>
      </c>
      <c r="D9135" t="s">
        <v>11</v>
      </c>
      <c r="E9135" t="s">
        <v>3</v>
      </c>
      <c r="F9135" s="19">
        <v>0.45833333333333298</v>
      </c>
      <c r="G9135" s="25">
        <v>11</v>
      </c>
      <c r="H9135" s="19" t="str">
        <f t="shared" si="162"/>
        <v>High Rise Bridge Toward Va Beach Summer Wednesday 11</v>
      </c>
      <c r="I9135" s="14">
        <f>+HighRise!O18</f>
        <v>2732.2727272727275</v>
      </c>
    </row>
    <row r="9136" spans="1:9" x14ac:dyDescent="0.25">
      <c r="A9136" t="s">
        <v>67</v>
      </c>
      <c r="B9136" t="s">
        <v>53</v>
      </c>
      <c r="C9136" t="s">
        <v>81</v>
      </c>
      <c r="D9136" t="s">
        <v>11</v>
      </c>
      <c r="E9136" t="s">
        <v>3</v>
      </c>
      <c r="F9136" s="19">
        <v>0.5</v>
      </c>
      <c r="G9136" s="25">
        <v>12</v>
      </c>
      <c r="H9136" s="19" t="str">
        <f t="shared" si="162"/>
        <v>High Rise Bridge Toward Va Beach Summer Wednesday 12</v>
      </c>
      <c r="I9136" s="11">
        <f>+HighRise!O19</f>
        <v>2751.7272727272725</v>
      </c>
    </row>
    <row r="9137" spans="1:9" x14ac:dyDescent="0.25">
      <c r="A9137" t="s">
        <v>67</v>
      </c>
      <c r="B9137" t="s">
        <v>53</v>
      </c>
      <c r="C9137" t="s">
        <v>81</v>
      </c>
      <c r="D9137" t="s">
        <v>11</v>
      </c>
      <c r="E9137" t="s">
        <v>3</v>
      </c>
      <c r="F9137" s="19">
        <v>0.54166666666666696</v>
      </c>
      <c r="G9137" s="25">
        <v>13</v>
      </c>
      <c r="H9137" s="19" t="str">
        <f t="shared" si="162"/>
        <v>High Rise Bridge Toward Va Beach Summer Wednesday 13</v>
      </c>
      <c r="I9137" s="14">
        <f>+HighRise!O20</f>
        <v>2750.7272727272725</v>
      </c>
    </row>
    <row r="9138" spans="1:9" x14ac:dyDescent="0.25">
      <c r="A9138" t="s">
        <v>67</v>
      </c>
      <c r="B9138" t="s">
        <v>53</v>
      </c>
      <c r="C9138" t="s">
        <v>81</v>
      </c>
      <c r="D9138" t="s">
        <v>11</v>
      </c>
      <c r="E9138" t="s">
        <v>3</v>
      </c>
      <c r="F9138" s="19">
        <v>0.58333333333333304</v>
      </c>
      <c r="G9138" s="25">
        <v>14</v>
      </c>
      <c r="H9138" s="19" t="str">
        <f t="shared" si="162"/>
        <v>High Rise Bridge Toward Va Beach Summer Wednesday 14</v>
      </c>
      <c r="I9138" s="11">
        <f>+HighRise!O21</f>
        <v>3100.2727272727275</v>
      </c>
    </row>
    <row r="9139" spans="1:9" x14ac:dyDescent="0.25">
      <c r="A9139" t="s">
        <v>67</v>
      </c>
      <c r="B9139" t="s">
        <v>53</v>
      </c>
      <c r="C9139" t="s">
        <v>81</v>
      </c>
      <c r="D9139" t="s">
        <v>11</v>
      </c>
      <c r="E9139" t="s">
        <v>3</v>
      </c>
      <c r="F9139" s="19">
        <v>0.625</v>
      </c>
      <c r="G9139" s="25">
        <v>15</v>
      </c>
      <c r="H9139" s="19" t="str">
        <f t="shared" si="162"/>
        <v>High Rise Bridge Toward Va Beach Summer Wednesday 15</v>
      </c>
      <c r="I9139" s="14">
        <f>+HighRise!O22</f>
        <v>3351.6363636363635</v>
      </c>
    </row>
    <row r="9140" spans="1:9" x14ac:dyDescent="0.25">
      <c r="A9140" t="s">
        <v>67</v>
      </c>
      <c r="B9140" t="s">
        <v>53</v>
      </c>
      <c r="C9140" t="s">
        <v>81</v>
      </c>
      <c r="D9140" t="s">
        <v>11</v>
      </c>
      <c r="E9140" t="s">
        <v>3</v>
      </c>
      <c r="F9140" s="19">
        <v>0.66666666666666696</v>
      </c>
      <c r="G9140" s="25">
        <v>16</v>
      </c>
      <c r="H9140" s="19" t="str">
        <f t="shared" si="162"/>
        <v>High Rise Bridge Toward Va Beach Summer Wednesday 16</v>
      </c>
      <c r="I9140" s="11">
        <f>+HighRise!O23</f>
        <v>3258.7272727272725</v>
      </c>
    </row>
    <row r="9141" spans="1:9" x14ac:dyDescent="0.25">
      <c r="A9141" t="s">
        <v>67</v>
      </c>
      <c r="B9141" t="s">
        <v>53</v>
      </c>
      <c r="C9141" t="s">
        <v>81</v>
      </c>
      <c r="D9141" t="s">
        <v>11</v>
      </c>
      <c r="E9141" t="s">
        <v>3</v>
      </c>
      <c r="F9141" s="19">
        <v>0.70833333333333304</v>
      </c>
      <c r="G9141" s="25">
        <v>17</v>
      </c>
      <c r="H9141" s="19" t="str">
        <f t="shared" ref="H9141:H9204" si="163">+CONCATENATE(A9141," ",C9141," ",D9141," ",E9141," ",G9141)</f>
        <v>High Rise Bridge Toward Va Beach Summer Wednesday 17</v>
      </c>
      <c r="I9141" s="14">
        <f>+HighRise!O24</f>
        <v>3316.2727272727275</v>
      </c>
    </row>
    <row r="9142" spans="1:9" x14ac:dyDescent="0.25">
      <c r="A9142" t="s">
        <v>67</v>
      </c>
      <c r="B9142" t="s">
        <v>53</v>
      </c>
      <c r="C9142" t="s">
        <v>81</v>
      </c>
      <c r="D9142" t="s">
        <v>11</v>
      </c>
      <c r="E9142" t="s">
        <v>3</v>
      </c>
      <c r="F9142" s="19">
        <v>0.75</v>
      </c>
      <c r="G9142" s="25">
        <v>18</v>
      </c>
      <c r="H9142" s="19" t="str">
        <f t="shared" si="163"/>
        <v>High Rise Bridge Toward Va Beach Summer Wednesday 18</v>
      </c>
      <c r="I9142" s="11">
        <f>+HighRise!O25</f>
        <v>3030.6363636363635</v>
      </c>
    </row>
    <row r="9143" spans="1:9" x14ac:dyDescent="0.25">
      <c r="A9143" t="s">
        <v>67</v>
      </c>
      <c r="B9143" t="s">
        <v>53</v>
      </c>
      <c r="C9143" t="s">
        <v>81</v>
      </c>
      <c r="D9143" t="s">
        <v>11</v>
      </c>
      <c r="E9143" t="s">
        <v>3</v>
      </c>
      <c r="F9143" s="19">
        <v>0.79166666666666696</v>
      </c>
      <c r="G9143" s="25">
        <v>19</v>
      </c>
      <c r="H9143" s="19" t="str">
        <f t="shared" si="163"/>
        <v>High Rise Bridge Toward Va Beach Summer Wednesday 19</v>
      </c>
      <c r="I9143" s="14">
        <f>+HighRise!O26</f>
        <v>1990.909090909091</v>
      </c>
    </row>
    <row r="9144" spans="1:9" x14ac:dyDescent="0.25">
      <c r="A9144" t="s">
        <v>67</v>
      </c>
      <c r="B9144" t="s">
        <v>53</v>
      </c>
      <c r="C9144" t="s">
        <v>81</v>
      </c>
      <c r="D9144" t="s">
        <v>11</v>
      </c>
      <c r="E9144" t="s">
        <v>3</v>
      </c>
      <c r="F9144" s="19">
        <v>0.83333333333333304</v>
      </c>
      <c r="G9144" s="25">
        <v>20</v>
      </c>
      <c r="H9144" s="19" t="str">
        <f t="shared" si="163"/>
        <v>High Rise Bridge Toward Va Beach Summer Wednesday 20</v>
      </c>
      <c r="I9144" s="11">
        <f>+HighRise!O27</f>
        <v>1477.2727272727273</v>
      </c>
    </row>
    <row r="9145" spans="1:9" x14ac:dyDescent="0.25">
      <c r="A9145" t="s">
        <v>67</v>
      </c>
      <c r="B9145" t="s">
        <v>53</v>
      </c>
      <c r="C9145" t="s">
        <v>81</v>
      </c>
      <c r="D9145" t="s">
        <v>11</v>
      </c>
      <c r="E9145" t="s">
        <v>3</v>
      </c>
      <c r="F9145" s="19">
        <v>0.875</v>
      </c>
      <c r="G9145" s="25">
        <v>21</v>
      </c>
      <c r="H9145" s="19" t="str">
        <f t="shared" si="163"/>
        <v>High Rise Bridge Toward Va Beach Summer Wednesday 21</v>
      </c>
      <c r="I9145" s="14">
        <f>+HighRise!O28</f>
        <v>1285.909090909091</v>
      </c>
    </row>
    <row r="9146" spans="1:9" x14ac:dyDescent="0.25">
      <c r="A9146" t="s">
        <v>67</v>
      </c>
      <c r="B9146" t="s">
        <v>53</v>
      </c>
      <c r="C9146" t="s">
        <v>81</v>
      </c>
      <c r="D9146" t="s">
        <v>11</v>
      </c>
      <c r="E9146" t="s">
        <v>3</v>
      </c>
      <c r="F9146" s="19">
        <v>0.91666666666666696</v>
      </c>
      <c r="G9146" s="25">
        <v>22</v>
      </c>
      <c r="H9146" s="19" t="str">
        <f t="shared" si="163"/>
        <v>High Rise Bridge Toward Va Beach Summer Wednesday 22</v>
      </c>
      <c r="I9146" s="11">
        <f>+HighRise!O29</f>
        <v>952.4545454545455</v>
      </c>
    </row>
    <row r="9147" spans="1:9" ht="15.75" thickBot="1" x14ac:dyDescent="0.3">
      <c r="A9147" t="s">
        <v>67</v>
      </c>
      <c r="B9147" t="s">
        <v>53</v>
      </c>
      <c r="C9147" t="s">
        <v>81</v>
      </c>
      <c r="D9147" t="s">
        <v>11</v>
      </c>
      <c r="E9147" t="s">
        <v>3</v>
      </c>
      <c r="F9147" s="19">
        <v>0.95833333333333304</v>
      </c>
      <c r="G9147" s="25">
        <v>23</v>
      </c>
      <c r="H9147" s="19" t="str">
        <f t="shared" si="163"/>
        <v>High Rise Bridge Toward Va Beach Summer Wednesday 23</v>
      </c>
      <c r="I9147" s="16">
        <f>+HighRise!O30</f>
        <v>643.81818181818187</v>
      </c>
    </row>
    <row r="9148" spans="1:9" x14ac:dyDescent="0.25">
      <c r="A9148" t="s">
        <v>67</v>
      </c>
      <c r="B9148" t="s">
        <v>53</v>
      </c>
      <c r="C9148" t="s">
        <v>81</v>
      </c>
      <c r="D9148" t="s">
        <v>11</v>
      </c>
      <c r="E9148" t="s">
        <v>4</v>
      </c>
      <c r="F9148" s="19">
        <v>0</v>
      </c>
      <c r="G9148" s="25">
        <v>0</v>
      </c>
      <c r="H9148" s="19" t="str">
        <f t="shared" si="163"/>
        <v>High Rise Bridge Toward Va Beach Summer Thursday 0</v>
      </c>
      <c r="I9148" s="11">
        <f>+HighRise!P7</f>
        <v>456</v>
      </c>
    </row>
    <row r="9149" spans="1:9" x14ac:dyDescent="0.25">
      <c r="A9149" t="s">
        <v>67</v>
      </c>
      <c r="B9149" t="s">
        <v>53</v>
      </c>
      <c r="C9149" t="s">
        <v>81</v>
      </c>
      <c r="D9149" t="s">
        <v>11</v>
      </c>
      <c r="E9149" t="s">
        <v>4</v>
      </c>
      <c r="F9149" s="19">
        <v>4.1666666666666664E-2</v>
      </c>
      <c r="G9149" s="25">
        <v>1</v>
      </c>
      <c r="H9149" s="19" t="str">
        <f t="shared" si="163"/>
        <v>High Rise Bridge Toward Va Beach Summer Thursday 1</v>
      </c>
      <c r="I9149" s="14">
        <f>+HighRise!P8</f>
        <v>283.54545454545456</v>
      </c>
    </row>
    <row r="9150" spans="1:9" x14ac:dyDescent="0.25">
      <c r="A9150" t="s">
        <v>67</v>
      </c>
      <c r="B9150" t="s">
        <v>53</v>
      </c>
      <c r="C9150" t="s">
        <v>81</v>
      </c>
      <c r="D9150" t="s">
        <v>11</v>
      </c>
      <c r="E9150" t="s">
        <v>4</v>
      </c>
      <c r="F9150" s="19">
        <v>8.3333333333333329E-2</v>
      </c>
      <c r="G9150" s="25">
        <v>2</v>
      </c>
      <c r="H9150" s="19" t="str">
        <f t="shared" si="163"/>
        <v>High Rise Bridge Toward Va Beach Summer Thursday 2</v>
      </c>
      <c r="I9150" s="11">
        <f>+HighRise!P9</f>
        <v>268.72727272727275</v>
      </c>
    </row>
    <row r="9151" spans="1:9" x14ac:dyDescent="0.25">
      <c r="A9151" t="s">
        <v>67</v>
      </c>
      <c r="B9151" t="s">
        <v>53</v>
      </c>
      <c r="C9151" t="s">
        <v>81</v>
      </c>
      <c r="D9151" t="s">
        <v>11</v>
      </c>
      <c r="E9151" t="s">
        <v>4</v>
      </c>
      <c r="F9151" s="19">
        <v>0.125</v>
      </c>
      <c r="G9151" s="25">
        <v>3</v>
      </c>
      <c r="H9151" s="19" t="str">
        <f t="shared" si="163"/>
        <v>High Rise Bridge Toward Va Beach Summer Thursday 3</v>
      </c>
      <c r="I9151" s="14">
        <f>+HighRise!P10</f>
        <v>365.09090909090907</v>
      </c>
    </row>
    <row r="9152" spans="1:9" x14ac:dyDescent="0.25">
      <c r="A9152" t="s">
        <v>67</v>
      </c>
      <c r="B9152" t="s">
        <v>53</v>
      </c>
      <c r="C9152" t="s">
        <v>81</v>
      </c>
      <c r="D9152" t="s">
        <v>11</v>
      </c>
      <c r="E9152" t="s">
        <v>4</v>
      </c>
      <c r="F9152" s="19">
        <v>0.16666666666666699</v>
      </c>
      <c r="G9152" s="25">
        <v>4</v>
      </c>
      <c r="H9152" s="19" t="str">
        <f t="shared" si="163"/>
        <v>High Rise Bridge Toward Va Beach Summer Thursday 4</v>
      </c>
      <c r="I9152" s="11">
        <f>+HighRise!P11</f>
        <v>641.63636363636363</v>
      </c>
    </row>
    <row r="9153" spans="1:9" x14ac:dyDescent="0.25">
      <c r="A9153" t="s">
        <v>67</v>
      </c>
      <c r="B9153" t="s">
        <v>53</v>
      </c>
      <c r="C9153" t="s">
        <v>81</v>
      </c>
      <c r="D9153" t="s">
        <v>11</v>
      </c>
      <c r="E9153" t="s">
        <v>4</v>
      </c>
      <c r="F9153" s="19">
        <v>0.20833333333333301</v>
      </c>
      <c r="G9153" s="25">
        <v>5</v>
      </c>
      <c r="H9153" s="19" t="str">
        <f t="shared" si="163"/>
        <v>High Rise Bridge Toward Va Beach Summer Thursday 5</v>
      </c>
      <c r="I9153" s="14">
        <f>+HighRise!P12</f>
        <v>1758.6363636363637</v>
      </c>
    </row>
    <row r="9154" spans="1:9" x14ac:dyDescent="0.25">
      <c r="A9154" t="s">
        <v>67</v>
      </c>
      <c r="B9154" t="s">
        <v>53</v>
      </c>
      <c r="C9154" t="s">
        <v>81</v>
      </c>
      <c r="D9154" t="s">
        <v>11</v>
      </c>
      <c r="E9154" t="s">
        <v>4</v>
      </c>
      <c r="F9154" s="19">
        <v>0.25</v>
      </c>
      <c r="G9154" s="25">
        <v>6</v>
      </c>
      <c r="H9154" s="19" t="str">
        <f t="shared" si="163"/>
        <v>High Rise Bridge Toward Va Beach Summer Thursday 6</v>
      </c>
      <c r="I9154" s="11">
        <f>+HighRise!P13</f>
        <v>3494.5454545454545</v>
      </c>
    </row>
    <row r="9155" spans="1:9" x14ac:dyDescent="0.25">
      <c r="A9155" t="s">
        <v>67</v>
      </c>
      <c r="B9155" t="s">
        <v>53</v>
      </c>
      <c r="C9155" t="s">
        <v>81</v>
      </c>
      <c r="D9155" t="s">
        <v>11</v>
      </c>
      <c r="E9155" t="s">
        <v>4</v>
      </c>
      <c r="F9155" s="19">
        <v>0.29166666666666702</v>
      </c>
      <c r="G9155" s="25">
        <v>7</v>
      </c>
      <c r="H9155" s="19" t="str">
        <f t="shared" si="163"/>
        <v>High Rise Bridge Toward Va Beach Summer Thursday 7</v>
      </c>
      <c r="I9155" s="14">
        <f>+HighRise!P14</f>
        <v>3710.6363636363635</v>
      </c>
    </row>
    <row r="9156" spans="1:9" x14ac:dyDescent="0.25">
      <c r="A9156" t="s">
        <v>67</v>
      </c>
      <c r="B9156" t="s">
        <v>53</v>
      </c>
      <c r="C9156" t="s">
        <v>81</v>
      </c>
      <c r="D9156" t="s">
        <v>11</v>
      </c>
      <c r="E9156" t="s">
        <v>4</v>
      </c>
      <c r="F9156" s="19">
        <v>0.33333333333333298</v>
      </c>
      <c r="G9156" s="25">
        <v>8</v>
      </c>
      <c r="H9156" s="19" t="str">
        <f t="shared" si="163"/>
        <v>High Rise Bridge Toward Va Beach Summer Thursday 8</v>
      </c>
      <c r="I9156" s="11">
        <f>+HighRise!P15</f>
        <v>3555.181818181818</v>
      </c>
    </row>
    <row r="9157" spans="1:9" x14ac:dyDescent="0.25">
      <c r="A9157" t="s">
        <v>67</v>
      </c>
      <c r="B9157" t="s">
        <v>53</v>
      </c>
      <c r="C9157" t="s">
        <v>81</v>
      </c>
      <c r="D9157" t="s">
        <v>11</v>
      </c>
      <c r="E9157" t="s">
        <v>4</v>
      </c>
      <c r="F9157" s="19">
        <v>0.375</v>
      </c>
      <c r="G9157" s="25">
        <v>9</v>
      </c>
      <c r="H9157" s="19" t="str">
        <f t="shared" si="163"/>
        <v>High Rise Bridge Toward Va Beach Summer Thursday 9</v>
      </c>
      <c r="I9157" s="14">
        <f>+HighRise!P16</f>
        <v>3059.818181818182</v>
      </c>
    </row>
    <row r="9158" spans="1:9" x14ac:dyDescent="0.25">
      <c r="A9158" t="s">
        <v>67</v>
      </c>
      <c r="B9158" t="s">
        <v>53</v>
      </c>
      <c r="C9158" t="s">
        <v>81</v>
      </c>
      <c r="D9158" t="s">
        <v>11</v>
      </c>
      <c r="E9158" t="s">
        <v>4</v>
      </c>
      <c r="F9158" s="19">
        <v>0.41666666666666702</v>
      </c>
      <c r="G9158" s="25">
        <v>10</v>
      </c>
      <c r="H9158" s="19" t="str">
        <f t="shared" si="163"/>
        <v>High Rise Bridge Toward Va Beach Summer Thursday 10</v>
      </c>
      <c r="I9158" s="11">
        <f>+HighRise!P17</f>
        <v>2760.181818181818</v>
      </c>
    </row>
    <row r="9159" spans="1:9" x14ac:dyDescent="0.25">
      <c r="A9159" t="s">
        <v>67</v>
      </c>
      <c r="B9159" t="s">
        <v>53</v>
      </c>
      <c r="C9159" t="s">
        <v>81</v>
      </c>
      <c r="D9159" t="s">
        <v>11</v>
      </c>
      <c r="E9159" t="s">
        <v>4</v>
      </c>
      <c r="F9159" s="19">
        <v>0.45833333333333298</v>
      </c>
      <c r="G9159" s="25">
        <v>11</v>
      </c>
      <c r="H9159" s="19" t="str">
        <f t="shared" si="163"/>
        <v>High Rise Bridge Toward Va Beach Summer Thursday 11</v>
      </c>
      <c r="I9159" s="14">
        <f>+HighRise!P18</f>
        <v>2757.4545454545455</v>
      </c>
    </row>
    <row r="9160" spans="1:9" x14ac:dyDescent="0.25">
      <c r="A9160" t="s">
        <v>67</v>
      </c>
      <c r="B9160" t="s">
        <v>53</v>
      </c>
      <c r="C9160" t="s">
        <v>81</v>
      </c>
      <c r="D9160" t="s">
        <v>11</v>
      </c>
      <c r="E9160" t="s">
        <v>4</v>
      </c>
      <c r="F9160" s="19">
        <v>0.5</v>
      </c>
      <c r="G9160" s="25">
        <v>12</v>
      </c>
      <c r="H9160" s="19" t="str">
        <f t="shared" si="163"/>
        <v>High Rise Bridge Toward Va Beach Summer Thursday 12</v>
      </c>
      <c r="I9160" s="11">
        <f>+HighRise!P19</f>
        <v>2926</v>
      </c>
    </row>
    <row r="9161" spans="1:9" x14ac:dyDescent="0.25">
      <c r="A9161" t="s">
        <v>67</v>
      </c>
      <c r="B9161" t="s">
        <v>53</v>
      </c>
      <c r="C9161" t="s">
        <v>81</v>
      </c>
      <c r="D9161" t="s">
        <v>11</v>
      </c>
      <c r="E9161" t="s">
        <v>4</v>
      </c>
      <c r="F9161" s="19">
        <v>0.54166666666666696</v>
      </c>
      <c r="G9161" s="25">
        <v>13</v>
      </c>
      <c r="H9161" s="19" t="str">
        <f t="shared" si="163"/>
        <v>High Rise Bridge Toward Va Beach Summer Thursday 13</v>
      </c>
      <c r="I9161" s="14">
        <f>+HighRise!P20</f>
        <v>2959.7272727272725</v>
      </c>
    </row>
    <row r="9162" spans="1:9" x14ac:dyDescent="0.25">
      <c r="A9162" t="s">
        <v>67</v>
      </c>
      <c r="B9162" t="s">
        <v>53</v>
      </c>
      <c r="C9162" t="s">
        <v>81</v>
      </c>
      <c r="D9162" t="s">
        <v>11</v>
      </c>
      <c r="E9162" t="s">
        <v>4</v>
      </c>
      <c r="F9162" s="19">
        <v>0.58333333333333304</v>
      </c>
      <c r="G9162" s="25">
        <v>14</v>
      </c>
      <c r="H9162" s="19" t="str">
        <f t="shared" si="163"/>
        <v>High Rise Bridge Toward Va Beach Summer Thursday 14</v>
      </c>
      <c r="I9162" s="11">
        <f>+HighRise!P21</f>
        <v>3151.5454545454545</v>
      </c>
    </row>
    <row r="9163" spans="1:9" x14ac:dyDescent="0.25">
      <c r="A9163" t="s">
        <v>67</v>
      </c>
      <c r="B9163" t="s">
        <v>53</v>
      </c>
      <c r="C9163" t="s">
        <v>81</v>
      </c>
      <c r="D9163" t="s">
        <v>11</v>
      </c>
      <c r="E9163" t="s">
        <v>4</v>
      </c>
      <c r="F9163" s="19">
        <v>0.625</v>
      </c>
      <c r="G9163" s="25">
        <v>15</v>
      </c>
      <c r="H9163" s="19" t="str">
        <f t="shared" si="163"/>
        <v>High Rise Bridge Toward Va Beach Summer Thursday 15</v>
      </c>
      <c r="I9163" s="14">
        <f>+HighRise!P22</f>
        <v>3456.090909090909</v>
      </c>
    </row>
    <row r="9164" spans="1:9" x14ac:dyDescent="0.25">
      <c r="A9164" t="s">
        <v>67</v>
      </c>
      <c r="B9164" t="s">
        <v>53</v>
      </c>
      <c r="C9164" t="s">
        <v>81</v>
      </c>
      <c r="D9164" t="s">
        <v>11</v>
      </c>
      <c r="E9164" t="s">
        <v>4</v>
      </c>
      <c r="F9164" s="19">
        <v>0.66666666666666696</v>
      </c>
      <c r="G9164" s="25">
        <v>16</v>
      </c>
      <c r="H9164" s="19" t="str">
        <f t="shared" si="163"/>
        <v>High Rise Bridge Toward Va Beach Summer Thursday 16</v>
      </c>
      <c r="I9164" s="11">
        <f>+HighRise!P23</f>
        <v>3406.2727272727275</v>
      </c>
    </row>
    <row r="9165" spans="1:9" x14ac:dyDescent="0.25">
      <c r="A9165" t="s">
        <v>67</v>
      </c>
      <c r="B9165" t="s">
        <v>53</v>
      </c>
      <c r="C9165" t="s">
        <v>81</v>
      </c>
      <c r="D9165" t="s">
        <v>11</v>
      </c>
      <c r="E9165" t="s">
        <v>4</v>
      </c>
      <c r="F9165" s="19">
        <v>0.70833333333333304</v>
      </c>
      <c r="G9165" s="25">
        <v>17</v>
      </c>
      <c r="H9165" s="19" t="str">
        <f t="shared" si="163"/>
        <v>High Rise Bridge Toward Va Beach Summer Thursday 17</v>
      </c>
      <c r="I9165" s="14">
        <f>+HighRise!P24</f>
        <v>3409.3636363636365</v>
      </c>
    </row>
    <row r="9166" spans="1:9" x14ac:dyDescent="0.25">
      <c r="A9166" t="s">
        <v>67</v>
      </c>
      <c r="B9166" t="s">
        <v>53</v>
      </c>
      <c r="C9166" t="s">
        <v>81</v>
      </c>
      <c r="D9166" t="s">
        <v>11</v>
      </c>
      <c r="E9166" t="s">
        <v>4</v>
      </c>
      <c r="F9166" s="19">
        <v>0.75</v>
      </c>
      <c r="G9166" s="25">
        <v>18</v>
      </c>
      <c r="H9166" s="19" t="str">
        <f t="shared" si="163"/>
        <v>High Rise Bridge Toward Va Beach Summer Thursday 18</v>
      </c>
      <c r="I9166" s="11">
        <f>+HighRise!P25</f>
        <v>2928.909090909091</v>
      </c>
    </row>
    <row r="9167" spans="1:9" x14ac:dyDescent="0.25">
      <c r="A9167" t="s">
        <v>67</v>
      </c>
      <c r="B9167" t="s">
        <v>53</v>
      </c>
      <c r="C9167" t="s">
        <v>81</v>
      </c>
      <c r="D9167" t="s">
        <v>11</v>
      </c>
      <c r="E9167" t="s">
        <v>4</v>
      </c>
      <c r="F9167" s="19">
        <v>0.79166666666666696</v>
      </c>
      <c r="G9167" s="25">
        <v>19</v>
      </c>
      <c r="H9167" s="19" t="str">
        <f t="shared" si="163"/>
        <v>High Rise Bridge Toward Va Beach Summer Thursday 19</v>
      </c>
      <c r="I9167" s="14">
        <f>+HighRise!P26</f>
        <v>2363.7272727272725</v>
      </c>
    </row>
    <row r="9168" spans="1:9" x14ac:dyDescent="0.25">
      <c r="A9168" t="s">
        <v>67</v>
      </c>
      <c r="B9168" t="s">
        <v>53</v>
      </c>
      <c r="C9168" t="s">
        <v>81</v>
      </c>
      <c r="D9168" t="s">
        <v>11</v>
      </c>
      <c r="E9168" t="s">
        <v>4</v>
      </c>
      <c r="F9168" s="19">
        <v>0.83333333333333304</v>
      </c>
      <c r="G9168" s="25">
        <v>20</v>
      </c>
      <c r="H9168" s="19" t="str">
        <f t="shared" si="163"/>
        <v>High Rise Bridge Toward Va Beach Summer Thursday 20</v>
      </c>
      <c r="I9168" s="11">
        <f>+HighRise!P27</f>
        <v>1860.1818181818182</v>
      </c>
    </row>
    <row r="9169" spans="1:9" x14ac:dyDescent="0.25">
      <c r="A9169" t="s">
        <v>67</v>
      </c>
      <c r="B9169" t="s">
        <v>53</v>
      </c>
      <c r="C9169" t="s">
        <v>81</v>
      </c>
      <c r="D9169" t="s">
        <v>11</v>
      </c>
      <c r="E9169" t="s">
        <v>4</v>
      </c>
      <c r="F9169" s="19">
        <v>0.875</v>
      </c>
      <c r="G9169" s="25">
        <v>21</v>
      </c>
      <c r="H9169" s="19" t="str">
        <f t="shared" si="163"/>
        <v>High Rise Bridge Toward Va Beach Summer Thursday 21</v>
      </c>
      <c r="I9169" s="14">
        <f>+HighRise!P28</f>
        <v>1592.6363636363637</v>
      </c>
    </row>
    <row r="9170" spans="1:9" x14ac:dyDescent="0.25">
      <c r="A9170" t="s">
        <v>67</v>
      </c>
      <c r="B9170" t="s">
        <v>53</v>
      </c>
      <c r="C9170" t="s">
        <v>81</v>
      </c>
      <c r="D9170" t="s">
        <v>11</v>
      </c>
      <c r="E9170" t="s">
        <v>4</v>
      </c>
      <c r="F9170" s="19">
        <v>0.91666666666666696</v>
      </c>
      <c r="G9170" s="25">
        <v>22</v>
      </c>
      <c r="H9170" s="19" t="str">
        <f t="shared" si="163"/>
        <v>High Rise Bridge Toward Va Beach Summer Thursday 22</v>
      </c>
      <c r="I9170" s="11">
        <f>+HighRise!P29</f>
        <v>1311.909090909091</v>
      </c>
    </row>
    <row r="9171" spans="1:9" ht="15.75" thickBot="1" x14ac:dyDescent="0.3">
      <c r="A9171" t="s">
        <v>67</v>
      </c>
      <c r="B9171" t="s">
        <v>53</v>
      </c>
      <c r="C9171" t="s">
        <v>81</v>
      </c>
      <c r="D9171" t="s">
        <v>11</v>
      </c>
      <c r="E9171" t="s">
        <v>4</v>
      </c>
      <c r="F9171" s="19">
        <v>0.95833333333333304</v>
      </c>
      <c r="G9171" s="25">
        <v>23</v>
      </c>
      <c r="H9171" s="19" t="str">
        <f t="shared" si="163"/>
        <v>High Rise Bridge Toward Va Beach Summer Thursday 23</v>
      </c>
      <c r="I9171" s="16">
        <f>+HighRise!P30</f>
        <v>993.81818181818187</v>
      </c>
    </row>
    <row r="9172" spans="1:9" x14ac:dyDescent="0.25">
      <c r="A9172" t="s">
        <v>67</v>
      </c>
      <c r="B9172" t="s">
        <v>53</v>
      </c>
      <c r="C9172" t="s">
        <v>81</v>
      </c>
      <c r="D9172" t="s">
        <v>11</v>
      </c>
      <c r="E9172" t="s">
        <v>5</v>
      </c>
      <c r="F9172" s="19">
        <v>0</v>
      </c>
      <c r="G9172" s="25">
        <v>0</v>
      </c>
      <c r="H9172" s="19" t="str">
        <f t="shared" si="163"/>
        <v>High Rise Bridge Toward Va Beach Summer Friday 0</v>
      </c>
      <c r="I9172" s="11">
        <f>+HighRise!Q7</f>
        <v>792.90909090909088</v>
      </c>
    </row>
    <row r="9173" spans="1:9" x14ac:dyDescent="0.25">
      <c r="A9173" t="s">
        <v>67</v>
      </c>
      <c r="B9173" t="s">
        <v>53</v>
      </c>
      <c r="C9173" t="s">
        <v>81</v>
      </c>
      <c r="D9173" t="s">
        <v>11</v>
      </c>
      <c r="E9173" t="s">
        <v>5</v>
      </c>
      <c r="F9173" s="19">
        <v>4.1666666666666664E-2</v>
      </c>
      <c r="G9173" s="25">
        <v>1</v>
      </c>
      <c r="H9173" s="19" t="str">
        <f t="shared" si="163"/>
        <v>High Rise Bridge Toward Va Beach Summer Friday 1</v>
      </c>
      <c r="I9173" s="14">
        <f>+HighRise!Q8</f>
        <v>633.18181818181813</v>
      </c>
    </row>
    <row r="9174" spans="1:9" x14ac:dyDescent="0.25">
      <c r="A9174" t="s">
        <v>67</v>
      </c>
      <c r="B9174" t="s">
        <v>53</v>
      </c>
      <c r="C9174" t="s">
        <v>81</v>
      </c>
      <c r="D9174" t="s">
        <v>11</v>
      </c>
      <c r="E9174" t="s">
        <v>5</v>
      </c>
      <c r="F9174" s="19">
        <v>8.3333333333333329E-2</v>
      </c>
      <c r="G9174" s="25">
        <v>2</v>
      </c>
      <c r="H9174" s="19" t="str">
        <f t="shared" si="163"/>
        <v>High Rise Bridge Toward Va Beach Summer Friday 2</v>
      </c>
      <c r="I9174" s="11">
        <f>+HighRise!Q9</f>
        <v>582</v>
      </c>
    </row>
    <row r="9175" spans="1:9" x14ac:dyDescent="0.25">
      <c r="A9175" t="s">
        <v>67</v>
      </c>
      <c r="B9175" t="s">
        <v>53</v>
      </c>
      <c r="C9175" t="s">
        <v>81</v>
      </c>
      <c r="D9175" t="s">
        <v>11</v>
      </c>
      <c r="E9175" t="s">
        <v>5</v>
      </c>
      <c r="F9175" s="19">
        <v>0.125</v>
      </c>
      <c r="G9175" s="25">
        <v>3</v>
      </c>
      <c r="H9175" s="19" t="str">
        <f t="shared" si="163"/>
        <v>High Rise Bridge Toward Va Beach Summer Friday 3</v>
      </c>
      <c r="I9175" s="14">
        <f>+HighRise!Q10</f>
        <v>667.36363636363637</v>
      </c>
    </row>
    <row r="9176" spans="1:9" x14ac:dyDescent="0.25">
      <c r="A9176" t="s">
        <v>67</v>
      </c>
      <c r="B9176" t="s">
        <v>53</v>
      </c>
      <c r="C9176" t="s">
        <v>81</v>
      </c>
      <c r="D9176" t="s">
        <v>11</v>
      </c>
      <c r="E9176" t="s">
        <v>5</v>
      </c>
      <c r="F9176" s="19">
        <v>0.16666666666666699</v>
      </c>
      <c r="G9176" s="25">
        <v>4</v>
      </c>
      <c r="H9176" s="19" t="str">
        <f t="shared" si="163"/>
        <v>High Rise Bridge Toward Va Beach Summer Friday 4</v>
      </c>
      <c r="I9176" s="11">
        <f>+HighRise!Q11</f>
        <v>927.81818181818187</v>
      </c>
    </row>
    <row r="9177" spans="1:9" x14ac:dyDescent="0.25">
      <c r="A9177" t="s">
        <v>67</v>
      </c>
      <c r="B9177" t="s">
        <v>53</v>
      </c>
      <c r="C9177" t="s">
        <v>81</v>
      </c>
      <c r="D9177" t="s">
        <v>11</v>
      </c>
      <c r="E9177" t="s">
        <v>5</v>
      </c>
      <c r="F9177" s="19">
        <v>0.20833333333333301</v>
      </c>
      <c r="G9177" s="25">
        <v>5</v>
      </c>
      <c r="H9177" s="19" t="str">
        <f t="shared" si="163"/>
        <v>High Rise Bridge Toward Va Beach Summer Friday 5</v>
      </c>
      <c r="I9177" s="14">
        <f>+HighRise!Q12</f>
        <v>1815.090909090909</v>
      </c>
    </row>
    <row r="9178" spans="1:9" x14ac:dyDescent="0.25">
      <c r="A9178" t="s">
        <v>67</v>
      </c>
      <c r="B9178" t="s">
        <v>53</v>
      </c>
      <c r="C9178" t="s">
        <v>81</v>
      </c>
      <c r="D9178" t="s">
        <v>11</v>
      </c>
      <c r="E9178" t="s">
        <v>5</v>
      </c>
      <c r="F9178" s="19">
        <v>0.25</v>
      </c>
      <c r="G9178" s="25">
        <v>6</v>
      </c>
      <c r="H9178" s="19" t="str">
        <f t="shared" si="163"/>
        <v>High Rise Bridge Toward Va Beach Summer Friday 6</v>
      </c>
      <c r="I9178" s="11">
        <f>+HighRise!Q13</f>
        <v>3341.6363636363635</v>
      </c>
    </row>
    <row r="9179" spans="1:9" x14ac:dyDescent="0.25">
      <c r="A9179" t="s">
        <v>67</v>
      </c>
      <c r="B9179" t="s">
        <v>53</v>
      </c>
      <c r="C9179" t="s">
        <v>81</v>
      </c>
      <c r="D9179" t="s">
        <v>11</v>
      </c>
      <c r="E9179" t="s">
        <v>5</v>
      </c>
      <c r="F9179" s="19">
        <v>0.29166666666666702</v>
      </c>
      <c r="G9179" s="25">
        <v>7</v>
      </c>
      <c r="H9179" s="19" t="str">
        <f t="shared" si="163"/>
        <v>High Rise Bridge Toward Va Beach Summer Friday 7</v>
      </c>
      <c r="I9179" s="14">
        <f>+HighRise!Q14</f>
        <v>3791.6363636363635</v>
      </c>
    </row>
    <row r="9180" spans="1:9" x14ac:dyDescent="0.25">
      <c r="A9180" t="s">
        <v>67</v>
      </c>
      <c r="B9180" t="s">
        <v>53</v>
      </c>
      <c r="C9180" t="s">
        <v>81</v>
      </c>
      <c r="D9180" t="s">
        <v>11</v>
      </c>
      <c r="E9180" t="s">
        <v>5</v>
      </c>
      <c r="F9180" s="19">
        <v>0.33333333333333298</v>
      </c>
      <c r="G9180" s="25">
        <v>8</v>
      </c>
      <c r="H9180" s="19" t="str">
        <f t="shared" si="163"/>
        <v>High Rise Bridge Toward Va Beach Summer Friday 8</v>
      </c>
      <c r="I9180" s="11">
        <f>+HighRise!Q15</f>
        <v>3516.5454545454545</v>
      </c>
    </row>
    <row r="9181" spans="1:9" x14ac:dyDescent="0.25">
      <c r="A9181" t="s">
        <v>67</v>
      </c>
      <c r="B9181" t="s">
        <v>53</v>
      </c>
      <c r="C9181" t="s">
        <v>81</v>
      </c>
      <c r="D9181" t="s">
        <v>11</v>
      </c>
      <c r="E9181" t="s">
        <v>5</v>
      </c>
      <c r="F9181" s="19">
        <v>0.375</v>
      </c>
      <c r="G9181" s="25">
        <v>9</v>
      </c>
      <c r="H9181" s="19" t="str">
        <f t="shared" si="163"/>
        <v>High Rise Bridge Toward Va Beach Summer Friday 9</v>
      </c>
      <c r="I9181" s="14">
        <f>+HighRise!Q16</f>
        <v>3033.4545454545455</v>
      </c>
    </row>
    <row r="9182" spans="1:9" x14ac:dyDescent="0.25">
      <c r="A9182" t="s">
        <v>67</v>
      </c>
      <c r="B9182" t="s">
        <v>53</v>
      </c>
      <c r="C9182" t="s">
        <v>81</v>
      </c>
      <c r="D9182" t="s">
        <v>11</v>
      </c>
      <c r="E9182" t="s">
        <v>5</v>
      </c>
      <c r="F9182" s="19">
        <v>0.41666666666666702</v>
      </c>
      <c r="G9182" s="25">
        <v>10</v>
      </c>
      <c r="H9182" s="19" t="str">
        <f t="shared" si="163"/>
        <v>High Rise Bridge Toward Va Beach Summer Friday 10</v>
      </c>
      <c r="I9182" s="11">
        <f>+HighRise!Q17</f>
        <v>2955.818181818182</v>
      </c>
    </row>
    <row r="9183" spans="1:9" x14ac:dyDescent="0.25">
      <c r="A9183" t="s">
        <v>67</v>
      </c>
      <c r="B9183" t="s">
        <v>53</v>
      </c>
      <c r="C9183" t="s">
        <v>81</v>
      </c>
      <c r="D9183" t="s">
        <v>11</v>
      </c>
      <c r="E9183" t="s">
        <v>5</v>
      </c>
      <c r="F9183" s="19">
        <v>0.45833333333333298</v>
      </c>
      <c r="G9183" s="25">
        <v>11</v>
      </c>
      <c r="H9183" s="19" t="str">
        <f t="shared" si="163"/>
        <v>High Rise Bridge Toward Va Beach Summer Friday 11</v>
      </c>
      <c r="I9183" s="14">
        <f>+HighRise!Q18</f>
        <v>2982.090909090909</v>
      </c>
    </row>
    <row r="9184" spans="1:9" x14ac:dyDescent="0.25">
      <c r="A9184" t="s">
        <v>67</v>
      </c>
      <c r="B9184" t="s">
        <v>53</v>
      </c>
      <c r="C9184" t="s">
        <v>81</v>
      </c>
      <c r="D9184" t="s">
        <v>11</v>
      </c>
      <c r="E9184" t="s">
        <v>5</v>
      </c>
      <c r="F9184" s="19">
        <v>0.5</v>
      </c>
      <c r="G9184" s="25">
        <v>12</v>
      </c>
      <c r="H9184" s="19" t="str">
        <f t="shared" si="163"/>
        <v>High Rise Bridge Toward Va Beach Summer Friday 12</v>
      </c>
      <c r="I9184" s="11">
        <f>+HighRise!Q19</f>
        <v>3223.909090909091</v>
      </c>
    </row>
    <row r="9185" spans="1:9" x14ac:dyDescent="0.25">
      <c r="A9185" t="s">
        <v>67</v>
      </c>
      <c r="B9185" t="s">
        <v>53</v>
      </c>
      <c r="C9185" t="s">
        <v>81</v>
      </c>
      <c r="D9185" t="s">
        <v>11</v>
      </c>
      <c r="E9185" t="s">
        <v>5</v>
      </c>
      <c r="F9185" s="19">
        <v>0.54166666666666696</v>
      </c>
      <c r="G9185" s="25">
        <v>13</v>
      </c>
      <c r="H9185" s="19" t="str">
        <f t="shared" si="163"/>
        <v>High Rise Bridge Toward Va Beach Summer Friday 13</v>
      </c>
      <c r="I9185" s="14">
        <f>+HighRise!Q20</f>
        <v>3288.181818181818</v>
      </c>
    </row>
    <row r="9186" spans="1:9" x14ac:dyDescent="0.25">
      <c r="A9186" t="s">
        <v>67</v>
      </c>
      <c r="B9186" t="s">
        <v>53</v>
      </c>
      <c r="C9186" t="s">
        <v>81</v>
      </c>
      <c r="D9186" t="s">
        <v>11</v>
      </c>
      <c r="E9186" t="s">
        <v>5</v>
      </c>
      <c r="F9186" s="19">
        <v>0.58333333333333304</v>
      </c>
      <c r="G9186" s="25">
        <v>14</v>
      </c>
      <c r="H9186" s="19" t="str">
        <f t="shared" si="163"/>
        <v>High Rise Bridge Toward Va Beach Summer Friday 14</v>
      </c>
      <c r="I9186" s="11">
        <f>+HighRise!Q21</f>
        <v>3325</v>
      </c>
    </row>
    <row r="9187" spans="1:9" x14ac:dyDescent="0.25">
      <c r="A9187" t="s">
        <v>67</v>
      </c>
      <c r="B9187" t="s">
        <v>53</v>
      </c>
      <c r="C9187" t="s">
        <v>81</v>
      </c>
      <c r="D9187" t="s">
        <v>11</v>
      </c>
      <c r="E9187" t="s">
        <v>5</v>
      </c>
      <c r="F9187" s="19">
        <v>0.625</v>
      </c>
      <c r="G9187" s="25">
        <v>15</v>
      </c>
      <c r="H9187" s="19" t="str">
        <f t="shared" si="163"/>
        <v>High Rise Bridge Toward Va Beach Summer Friday 15</v>
      </c>
      <c r="I9187" s="14">
        <f>+HighRise!Q22</f>
        <v>3523.5454545454545</v>
      </c>
    </row>
    <row r="9188" spans="1:9" x14ac:dyDescent="0.25">
      <c r="A9188" t="s">
        <v>67</v>
      </c>
      <c r="B9188" t="s">
        <v>53</v>
      </c>
      <c r="C9188" t="s">
        <v>81</v>
      </c>
      <c r="D9188" t="s">
        <v>11</v>
      </c>
      <c r="E9188" t="s">
        <v>5</v>
      </c>
      <c r="F9188" s="19">
        <v>0.66666666666666696</v>
      </c>
      <c r="G9188" s="25">
        <v>16</v>
      </c>
      <c r="H9188" s="19" t="str">
        <f t="shared" si="163"/>
        <v>High Rise Bridge Toward Va Beach Summer Friday 16</v>
      </c>
      <c r="I9188" s="11">
        <f>+HighRise!Q23</f>
        <v>3392.3636363636365</v>
      </c>
    </row>
    <row r="9189" spans="1:9" x14ac:dyDescent="0.25">
      <c r="A9189" t="s">
        <v>67</v>
      </c>
      <c r="B9189" t="s">
        <v>53</v>
      </c>
      <c r="C9189" t="s">
        <v>81</v>
      </c>
      <c r="D9189" t="s">
        <v>11</v>
      </c>
      <c r="E9189" t="s">
        <v>5</v>
      </c>
      <c r="F9189" s="19">
        <v>0.70833333333333304</v>
      </c>
      <c r="G9189" s="25">
        <v>17</v>
      </c>
      <c r="H9189" s="19" t="str">
        <f t="shared" si="163"/>
        <v>High Rise Bridge Toward Va Beach Summer Friday 17</v>
      </c>
      <c r="I9189" s="14">
        <f>+HighRise!Q24</f>
        <v>3107.4545454545455</v>
      </c>
    </row>
    <row r="9190" spans="1:9" x14ac:dyDescent="0.25">
      <c r="A9190" t="s">
        <v>67</v>
      </c>
      <c r="B9190" t="s">
        <v>53</v>
      </c>
      <c r="C9190" t="s">
        <v>81</v>
      </c>
      <c r="D9190" t="s">
        <v>11</v>
      </c>
      <c r="E9190" t="s">
        <v>5</v>
      </c>
      <c r="F9190" s="19">
        <v>0.75</v>
      </c>
      <c r="G9190" s="25">
        <v>18</v>
      </c>
      <c r="H9190" s="19" t="str">
        <f t="shared" si="163"/>
        <v>High Rise Bridge Toward Va Beach Summer Friday 18</v>
      </c>
      <c r="I9190" s="11">
        <f>+HighRise!Q25</f>
        <v>3050.090909090909</v>
      </c>
    </row>
    <row r="9191" spans="1:9" x14ac:dyDescent="0.25">
      <c r="A9191" t="s">
        <v>67</v>
      </c>
      <c r="B9191" t="s">
        <v>53</v>
      </c>
      <c r="C9191" t="s">
        <v>81</v>
      </c>
      <c r="D9191" t="s">
        <v>11</v>
      </c>
      <c r="E9191" t="s">
        <v>5</v>
      </c>
      <c r="F9191" s="19">
        <v>0.79166666666666696</v>
      </c>
      <c r="G9191" s="25">
        <v>19</v>
      </c>
      <c r="H9191" s="19" t="str">
        <f t="shared" si="163"/>
        <v>High Rise Bridge Toward Va Beach Summer Friday 19</v>
      </c>
      <c r="I9191" s="14">
        <f>+HighRise!Q26</f>
        <v>2558.181818181818</v>
      </c>
    </row>
    <row r="9192" spans="1:9" x14ac:dyDescent="0.25">
      <c r="A9192" t="s">
        <v>67</v>
      </c>
      <c r="B9192" t="s">
        <v>53</v>
      </c>
      <c r="C9192" t="s">
        <v>81</v>
      </c>
      <c r="D9192" t="s">
        <v>11</v>
      </c>
      <c r="E9192" t="s">
        <v>5</v>
      </c>
      <c r="F9192" s="19">
        <v>0.83333333333333304</v>
      </c>
      <c r="G9192" s="25">
        <v>20</v>
      </c>
      <c r="H9192" s="19" t="str">
        <f t="shared" si="163"/>
        <v>High Rise Bridge Toward Va Beach Summer Friday 20</v>
      </c>
      <c r="I9192" s="11">
        <f>+HighRise!Q27</f>
        <v>2030.090909090909</v>
      </c>
    </row>
    <row r="9193" spans="1:9" x14ac:dyDescent="0.25">
      <c r="A9193" t="s">
        <v>67</v>
      </c>
      <c r="B9193" t="s">
        <v>53</v>
      </c>
      <c r="C9193" t="s">
        <v>81</v>
      </c>
      <c r="D9193" t="s">
        <v>11</v>
      </c>
      <c r="E9193" t="s">
        <v>5</v>
      </c>
      <c r="F9193" s="19">
        <v>0.875</v>
      </c>
      <c r="G9193" s="25">
        <v>21</v>
      </c>
      <c r="H9193" s="19" t="str">
        <f t="shared" si="163"/>
        <v>High Rise Bridge Toward Va Beach Summer Friday 21</v>
      </c>
      <c r="I9193" s="14">
        <f>+HighRise!Q28</f>
        <v>1724.2727272727273</v>
      </c>
    </row>
    <row r="9194" spans="1:9" x14ac:dyDescent="0.25">
      <c r="A9194" t="s">
        <v>67</v>
      </c>
      <c r="B9194" t="s">
        <v>53</v>
      </c>
      <c r="C9194" t="s">
        <v>81</v>
      </c>
      <c r="D9194" t="s">
        <v>11</v>
      </c>
      <c r="E9194" t="s">
        <v>5</v>
      </c>
      <c r="F9194" s="19">
        <v>0.91666666666666696</v>
      </c>
      <c r="G9194" s="25">
        <v>22</v>
      </c>
      <c r="H9194" s="19" t="str">
        <f t="shared" si="163"/>
        <v>High Rise Bridge Toward Va Beach Summer Friday 22</v>
      </c>
      <c r="I9194" s="11">
        <f>+HighRise!Q29</f>
        <v>1384.909090909091</v>
      </c>
    </row>
    <row r="9195" spans="1:9" ht="15.75" thickBot="1" x14ac:dyDescent="0.3">
      <c r="A9195" t="s">
        <v>67</v>
      </c>
      <c r="B9195" t="s">
        <v>53</v>
      </c>
      <c r="C9195" t="s">
        <v>81</v>
      </c>
      <c r="D9195" t="s">
        <v>11</v>
      </c>
      <c r="E9195" t="s">
        <v>5</v>
      </c>
      <c r="F9195" s="19">
        <v>0.95833333333333304</v>
      </c>
      <c r="G9195" s="25">
        <v>23</v>
      </c>
      <c r="H9195" s="19" t="str">
        <f t="shared" si="163"/>
        <v>High Rise Bridge Toward Va Beach Summer Friday 23</v>
      </c>
      <c r="I9195" s="16">
        <f>+HighRise!Q30</f>
        <v>994.09090909090912</v>
      </c>
    </row>
    <row r="9196" spans="1:9" x14ac:dyDescent="0.25">
      <c r="A9196" t="s">
        <v>67</v>
      </c>
      <c r="B9196" t="s">
        <v>53</v>
      </c>
      <c r="C9196" t="s">
        <v>81</v>
      </c>
      <c r="D9196" t="s">
        <v>11</v>
      </c>
      <c r="E9196" t="s">
        <v>6</v>
      </c>
      <c r="F9196" s="19">
        <v>0</v>
      </c>
      <c r="G9196" s="25">
        <v>0</v>
      </c>
      <c r="H9196" s="19" t="str">
        <f t="shared" si="163"/>
        <v>High Rise Bridge Toward Va Beach Summer Saturday 0</v>
      </c>
      <c r="I9196" s="11">
        <f>+HighRise!R7</f>
        <v>664.81818181818187</v>
      </c>
    </row>
    <row r="9197" spans="1:9" x14ac:dyDescent="0.25">
      <c r="A9197" t="s">
        <v>67</v>
      </c>
      <c r="B9197" t="s">
        <v>53</v>
      </c>
      <c r="C9197" t="s">
        <v>81</v>
      </c>
      <c r="D9197" t="s">
        <v>11</v>
      </c>
      <c r="E9197" t="s">
        <v>6</v>
      </c>
      <c r="F9197" s="19">
        <v>4.1666666666666664E-2</v>
      </c>
      <c r="G9197" s="25">
        <v>1</v>
      </c>
      <c r="H9197" s="19" t="str">
        <f t="shared" si="163"/>
        <v>High Rise Bridge Toward Va Beach Summer Saturday 1</v>
      </c>
      <c r="I9197" s="14">
        <f>+HighRise!R8</f>
        <v>457.09090909090907</v>
      </c>
    </row>
    <row r="9198" spans="1:9" x14ac:dyDescent="0.25">
      <c r="A9198" t="s">
        <v>67</v>
      </c>
      <c r="B9198" t="s">
        <v>53</v>
      </c>
      <c r="C9198" t="s">
        <v>81</v>
      </c>
      <c r="D9198" t="s">
        <v>11</v>
      </c>
      <c r="E9198" t="s">
        <v>6</v>
      </c>
      <c r="F9198" s="19">
        <v>8.3333333333333329E-2</v>
      </c>
      <c r="G9198" s="25">
        <v>2</v>
      </c>
      <c r="H9198" s="19" t="str">
        <f t="shared" si="163"/>
        <v>High Rise Bridge Toward Va Beach Summer Saturday 2</v>
      </c>
      <c r="I9198" s="11">
        <f>+HighRise!R9</f>
        <v>344.36363636363637</v>
      </c>
    </row>
    <row r="9199" spans="1:9" x14ac:dyDescent="0.25">
      <c r="A9199" t="s">
        <v>67</v>
      </c>
      <c r="B9199" t="s">
        <v>53</v>
      </c>
      <c r="C9199" t="s">
        <v>81</v>
      </c>
      <c r="D9199" t="s">
        <v>11</v>
      </c>
      <c r="E9199" t="s">
        <v>6</v>
      </c>
      <c r="F9199" s="19">
        <v>0.125</v>
      </c>
      <c r="G9199" s="25">
        <v>3</v>
      </c>
      <c r="H9199" s="19" t="str">
        <f t="shared" si="163"/>
        <v>High Rise Bridge Toward Va Beach Summer Saturday 3</v>
      </c>
      <c r="I9199" s="14">
        <f>+HighRise!R10</f>
        <v>344.90909090909093</v>
      </c>
    </row>
    <row r="9200" spans="1:9" x14ac:dyDescent="0.25">
      <c r="A9200" t="s">
        <v>67</v>
      </c>
      <c r="B9200" t="s">
        <v>53</v>
      </c>
      <c r="C9200" t="s">
        <v>81</v>
      </c>
      <c r="D9200" t="s">
        <v>11</v>
      </c>
      <c r="E9200" t="s">
        <v>6</v>
      </c>
      <c r="F9200" s="19">
        <v>0.16666666666666699</v>
      </c>
      <c r="G9200" s="25">
        <v>4</v>
      </c>
      <c r="H9200" s="19" t="str">
        <f t="shared" si="163"/>
        <v>High Rise Bridge Toward Va Beach Summer Saturday 4</v>
      </c>
      <c r="I9200" s="11">
        <f>+HighRise!R11</f>
        <v>364.90909090909093</v>
      </c>
    </row>
    <row r="9201" spans="1:9" x14ac:dyDescent="0.25">
      <c r="A9201" t="s">
        <v>67</v>
      </c>
      <c r="B9201" t="s">
        <v>53</v>
      </c>
      <c r="C9201" t="s">
        <v>81</v>
      </c>
      <c r="D9201" t="s">
        <v>11</v>
      </c>
      <c r="E9201" t="s">
        <v>6</v>
      </c>
      <c r="F9201" s="19">
        <v>0.20833333333333301</v>
      </c>
      <c r="G9201" s="25">
        <v>5</v>
      </c>
      <c r="H9201" s="19" t="str">
        <f t="shared" si="163"/>
        <v>High Rise Bridge Toward Va Beach Summer Saturday 5</v>
      </c>
      <c r="I9201" s="14">
        <f>+HighRise!R12</f>
        <v>712.81818181818187</v>
      </c>
    </row>
    <row r="9202" spans="1:9" x14ac:dyDescent="0.25">
      <c r="A9202" t="s">
        <v>67</v>
      </c>
      <c r="B9202" t="s">
        <v>53</v>
      </c>
      <c r="C9202" t="s">
        <v>81</v>
      </c>
      <c r="D9202" t="s">
        <v>11</v>
      </c>
      <c r="E9202" t="s">
        <v>6</v>
      </c>
      <c r="F9202" s="19">
        <v>0.25</v>
      </c>
      <c r="G9202" s="25">
        <v>6</v>
      </c>
      <c r="H9202" s="19" t="str">
        <f t="shared" si="163"/>
        <v>High Rise Bridge Toward Va Beach Summer Saturday 6</v>
      </c>
      <c r="I9202" s="11">
        <f>+HighRise!R13</f>
        <v>1220.5454545454545</v>
      </c>
    </row>
    <row r="9203" spans="1:9" x14ac:dyDescent="0.25">
      <c r="A9203" t="s">
        <v>67</v>
      </c>
      <c r="B9203" t="s">
        <v>53</v>
      </c>
      <c r="C9203" t="s">
        <v>81</v>
      </c>
      <c r="D9203" t="s">
        <v>11</v>
      </c>
      <c r="E9203" t="s">
        <v>6</v>
      </c>
      <c r="F9203" s="19">
        <v>0.29166666666666702</v>
      </c>
      <c r="G9203" s="25">
        <v>7</v>
      </c>
      <c r="H9203" s="19" t="str">
        <f t="shared" si="163"/>
        <v>High Rise Bridge Toward Va Beach Summer Saturday 7</v>
      </c>
      <c r="I9203" s="14">
        <f>+HighRise!R14</f>
        <v>1517.3636363636363</v>
      </c>
    </row>
    <row r="9204" spans="1:9" x14ac:dyDescent="0.25">
      <c r="A9204" t="s">
        <v>67</v>
      </c>
      <c r="B9204" t="s">
        <v>53</v>
      </c>
      <c r="C9204" t="s">
        <v>81</v>
      </c>
      <c r="D9204" t="s">
        <v>11</v>
      </c>
      <c r="E9204" t="s">
        <v>6</v>
      </c>
      <c r="F9204" s="19">
        <v>0.33333333333333298</v>
      </c>
      <c r="G9204" s="25">
        <v>8</v>
      </c>
      <c r="H9204" s="19" t="str">
        <f t="shared" si="163"/>
        <v>High Rise Bridge Toward Va Beach Summer Saturday 8</v>
      </c>
      <c r="I9204" s="11">
        <f>+HighRise!R15</f>
        <v>2906.818181818182</v>
      </c>
    </row>
    <row r="9205" spans="1:9" x14ac:dyDescent="0.25">
      <c r="A9205" t="s">
        <v>67</v>
      </c>
      <c r="B9205" t="s">
        <v>53</v>
      </c>
      <c r="C9205" t="s">
        <v>81</v>
      </c>
      <c r="D9205" t="s">
        <v>11</v>
      </c>
      <c r="E9205" t="s">
        <v>6</v>
      </c>
      <c r="F9205" s="19">
        <v>0.375</v>
      </c>
      <c r="G9205" s="25">
        <v>9</v>
      </c>
      <c r="H9205" s="19" t="str">
        <f t="shared" ref="H9205:H9268" si="164">+CONCATENATE(A9205," ",C9205," ",D9205," ",E9205," ",G9205)</f>
        <v>High Rise Bridge Toward Va Beach Summer Saturday 9</v>
      </c>
      <c r="I9205" s="14">
        <f>+HighRise!R16</f>
        <v>3372.909090909091</v>
      </c>
    </row>
    <row r="9206" spans="1:9" x14ac:dyDescent="0.25">
      <c r="A9206" t="s">
        <v>67</v>
      </c>
      <c r="B9206" t="s">
        <v>53</v>
      </c>
      <c r="C9206" t="s">
        <v>81</v>
      </c>
      <c r="D9206" t="s">
        <v>11</v>
      </c>
      <c r="E9206" t="s">
        <v>6</v>
      </c>
      <c r="F9206" s="19">
        <v>0.41666666666666702</v>
      </c>
      <c r="G9206" s="25">
        <v>10</v>
      </c>
      <c r="H9206" s="19" t="str">
        <f t="shared" si="164"/>
        <v>High Rise Bridge Toward Va Beach Summer Saturday 10</v>
      </c>
      <c r="I9206" s="11">
        <f>+HighRise!R17</f>
        <v>3387.7272727272725</v>
      </c>
    </row>
    <row r="9207" spans="1:9" x14ac:dyDescent="0.25">
      <c r="A9207" t="s">
        <v>67</v>
      </c>
      <c r="B9207" t="s">
        <v>53</v>
      </c>
      <c r="C9207" t="s">
        <v>81</v>
      </c>
      <c r="D9207" t="s">
        <v>11</v>
      </c>
      <c r="E9207" t="s">
        <v>6</v>
      </c>
      <c r="F9207" s="19">
        <v>0.45833333333333298</v>
      </c>
      <c r="G9207" s="25">
        <v>11</v>
      </c>
      <c r="H9207" s="19" t="str">
        <f t="shared" si="164"/>
        <v>High Rise Bridge Toward Va Beach Summer Saturday 11</v>
      </c>
      <c r="I9207" s="14">
        <f>+HighRise!R18</f>
        <v>3381.7272727272725</v>
      </c>
    </row>
    <row r="9208" spans="1:9" x14ac:dyDescent="0.25">
      <c r="A9208" t="s">
        <v>67</v>
      </c>
      <c r="B9208" t="s">
        <v>53</v>
      </c>
      <c r="C9208" t="s">
        <v>81</v>
      </c>
      <c r="D9208" t="s">
        <v>11</v>
      </c>
      <c r="E9208" t="s">
        <v>6</v>
      </c>
      <c r="F9208" s="19">
        <v>0.5</v>
      </c>
      <c r="G9208" s="25">
        <v>12</v>
      </c>
      <c r="H9208" s="19" t="str">
        <f t="shared" si="164"/>
        <v>High Rise Bridge Toward Va Beach Summer Saturday 12</v>
      </c>
      <c r="I9208" s="11">
        <f>+HighRise!R19</f>
        <v>3487.6363636363635</v>
      </c>
    </row>
    <row r="9209" spans="1:9" x14ac:dyDescent="0.25">
      <c r="A9209" t="s">
        <v>67</v>
      </c>
      <c r="B9209" t="s">
        <v>53</v>
      </c>
      <c r="C9209" t="s">
        <v>81</v>
      </c>
      <c r="D9209" t="s">
        <v>11</v>
      </c>
      <c r="E9209" t="s">
        <v>6</v>
      </c>
      <c r="F9209" s="19">
        <v>0.54166666666666696</v>
      </c>
      <c r="G9209" s="25">
        <v>13</v>
      </c>
      <c r="H9209" s="19" t="str">
        <f t="shared" si="164"/>
        <v>High Rise Bridge Toward Va Beach Summer Saturday 13</v>
      </c>
      <c r="I9209" s="14">
        <f>+HighRise!R20</f>
        <v>3438.818181818182</v>
      </c>
    </row>
    <row r="9210" spans="1:9" x14ac:dyDescent="0.25">
      <c r="A9210" t="s">
        <v>67</v>
      </c>
      <c r="B9210" t="s">
        <v>53</v>
      </c>
      <c r="C9210" t="s">
        <v>81</v>
      </c>
      <c r="D9210" t="s">
        <v>11</v>
      </c>
      <c r="E9210" t="s">
        <v>6</v>
      </c>
      <c r="F9210" s="19">
        <v>0.58333333333333304</v>
      </c>
      <c r="G9210" s="25">
        <v>14</v>
      </c>
      <c r="H9210" s="19" t="str">
        <f t="shared" si="164"/>
        <v>High Rise Bridge Toward Va Beach Summer Saturday 14</v>
      </c>
      <c r="I9210" s="11">
        <f>+HighRise!R21</f>
        <v>3381.818181818182</v>
      </c>
    </row>
    <row r="9211" spans="1:9" x14ac:dyDescent="0.25">
      <c r="A9211" t="s">
        <v>67</v>
      </c>
      <c r="B9211" t="s">
        <v>53</v>
      </c>
      <c r="C9211" t="s">
        <v>81</v>
      </c>
      <c r="D9211" t="s">
        <v>11</v>
      </c>
      <c r="E9211" t="s">
        <v>6</v>
      </c>
      <c r="F9211" s="19">
        <v>0.625</v>
      </c>
      <c r="G9211" s="25">
        <v>15</v>
      </c>
      <c r="H9211" s="19" t="str">
        <f t="shared" si="164"/>
        <v>High Rise Bridge Toward Va Beach Summer Saturday 15</v>
      </c>
      <c r="I9211" s="14">
        <f>+HighRise!R22</f>
        <v>3304.181818181818</v>
      </c>
    </row>
    <row r="9212" spans="1:9" x14ac:dyDescent="0.25">
      <c r="A9212" t="s">
        <v>67</v>
      </c>
      <c r="B9212" t="s">
        <v>53</v>
      </c>
      <c r="C9212" t="s">
        <v>81</v>
      </c>
      <c r="D9212" t="s">
        <v>11</v>
      </c>
      <c r="E9212" t="s">
        <v>6</v>
      </c>
      <c r="F9212" s="19">
        <v>0.66666666666666696</v>
      </c>
      <c r="G9212" s="25">
        <v>16</v>
      </c>
      <c r="H9212" s="19" t="str">
        <f t="shared" si="164"/>
        <v>High Rise Bridge Toward Va Beach Summer Saturday 16</v>
      </c>
      <c r="I9212" s="11">
        <f>+HighRise!R23</f>
        <v>3032.7272727272725</v>
      </c>
    </row>
    <row r="9213" spans="1:9" x14ac:dyDescent="0.25">
      <c r="A9213" t="s">
        <v>67</v>
      </c>
      <c r="B9213" t="s">
        <v>53</v>
      </c>
      <c r="C9213" t="s">
        <v>81</v>
      </c>
      <c r="D9213" t="s">
        <v>11</v>
      </c>
      <c r="E9213" t="s">
        <v>6</v>
      </c>
      <c r="F9213" s="19">
        <v>0.70833333333333304</v>
      </c>
      <c r="G9213" s="25">
        <v>17</v>
      </c>
      <c r="H9213" s="19" t="str">
        <f t="shared" si="164"/>
        <v>High Rise Bridge Toward Va Beach Summer Saturday 17</v>
      </c>
      <c r="I9213" s="14">
        <f>+HighRise!R24</f>
        <v>3048</v>
      </c>
    </row>
    <row r="9214" spans="1:9" x14ac:dyDescent="0.25">
      <c r="A9214" t="s">
        <v>67</v>
      </c>
      <c r="B9214" t="s">
        <v>53</v>
      </c>
      <c r="C9214" t="s">
        <v>81</v>
      </c>
      <c r="D9214" t="s">
        <v>11</v>
      </c>
      <c r="E9214" t="s">
        <v>6</v>
      </c>
      <c r="F9214" s="19">
        <v>0.75</v>
      </c>
      <c r="G9214" s="25">
        <v>18</v>
      </c>
      <c r="H9214" s="19" t="str">
        <f t="shared" si="164"/>
        <v>High Rise Bridge Toward Va Beach Summer Saturday 18</v>
      </c>
      <c r="I9214" s="11">
        <f>+HighRise!R25</f>
        <v>2887</v>
      </c>
    </row>
    <row r="9215" spans="1:9" x14ac:dyDescent="0.25">
      <c r="A9215" t="s">
        <v>67</v>
      </c>
      <c r="B9215" t="s">
        <v>53</v>
      </c>
      <c r="C9215" t="s">
        <v>81</v>
      </c>
      <c r="D9215" t="s">
        <v>11</v>
      </c>
      <c r="E9215" t="s">
        <v>6</v>
      </c>
      <c r="F9215" s="19">
        <v>0.79166666666666696</v>
      </c>
      <c r="G9215" s="25">
        <v>19</v>
      </c>
      <c r="H9215" s="19" t="str">
        <f t="shared" si="164"/>
        <v>High Rise Bridge Toward Va Beach Summer Saturday 19</v>
      </c>
      <c r="I9215" s="14">
        <f>+HighRise!R26</f>
        <v>2367.7272727272725</v>
      </c>
    </row>
    <row r="9216" spans="1:9" x14ac:dyDescent="0.25">
      <c r="A9216" t="s">
        <v>67</v>
      </c>
      <c r="B9216" t="s">
        <v>53</v>
      </c>
      <c r="C9216" t="s">
        <v>81</v>
      </c>
      <c r="D9216" t="s">
        <v>11</v>
      </c>
      <c r="E9216" t="s">
        <v>6</v>
      </c>
      <c r="F9216" s="19">
        <v>0.83333333333333304</v>
      </c>
      <c r="G9216" s="25">
        <v>20</v>
      </c>
      <c r="H9216" s="19" t="str">
        <f t="shared" si="164"/>
        <v>High Rise Bridge Toward Va Beach Summer Saturday 20</v>
      </c>
      <c r="I9216" s="11">
        <f>+HighRise!R27</f>
        <v>2047.8181818181818</v>
      </c>
    </row>
    <row r="9217" spans="1:9" x14ac:dyDescent="0.25">
      <c r="A9217" t="s">
        <v>67</v>
      </c>
      <c r="B9217" t="s">
        <v>53</v>
      </c>
      <c r="C9217" t="s">
        <v>81</v>
      </c>
      <c r="D9217" t="s">
        <v>11</v>
      </c>
      <c r="E9217" t="s">
        <v>6</v>
      </c>
      <c r="F9217" s="19">
        <v>0.875</v>
      </c>
      <c r="G9217" s="25">
        <v>21</v>
      </c>
      <c r="H9217" s="19" t="str">
        <f t="shared" si="164"/>
        <v>High Rise Bridge Toward Va Beach Summer Saturday 21</v>
      </c>
      <c r="I9217" s="14">
        <f>+HighRise!R28</f>
        <v>1772.8181818181818</v>
      </c>
    </row>
    <row r="9218" spans="1:9" x14ac:dyDescent="0.25">
      <c r="A9218" t="s">
        <v>67</v>
      </c>
      <c r="B9218" t="s">
        <v>53</v>
      </c>
      <c r="C9218" t="s">
        <v>81</v>
      </c>
      <c r="D9218" t="s">
        <v>11</v>
      </c>
      <c r="E9218" t="s">
        <v>6</v>
      </c>
      <c r="F9218" s="19">
        <v>0.91666666666666696</v>
      </c>
      <c r="G9218" s="25">
        <v>22</v>
      </c>
      <c r="H9218" s="19" t="str">
        <f t="shared" si="164"/>
        <v>High Rise Bridge Toward Va Beach Summer Saturday 22</v>
      </c>
      <c r="I9218" s="11">
        <f>+HighRise!R29</f>
        <v>1470</v>
      </c>
    </row>
    <row r="9219" spans="1:9" ht="15.75" thickBot="1" x14ac:dyDescent="0.3">
      <c r="A9219" t="s">
        <v>67</v>
      </c>
      <c r="B9219" t="s">
        <v>53</v>
      </c>
      <c r="C9219" t="s">
        <v>81</v>
      </c>
      <c r="D9219" t="s">
        <v>11</v>
      </c>
      <c r="E9219" t="s">
        <v>6</v>
      </c>
      <c r="F9219" s="19">
        <v>0.95833333333333304</v>
      </c>
      <c r="G9219" s="25">
        <v>23</v>
      </c>
      <c r="H9219" s="19" t="str">
        <f t="shared" si="164"/>
        <v>High Rise Bridge Toward Va Beach Summer Saturday 23</v>
      </c>
      <c r="I9219" s="16">
        <f>+HighRise!R30</f>
        <v>1062.2727272727273</v>
      </c>
    </row>
    <row r="9220" spans="1:9" x14ac:dyDescent="0.25">
      <c r="A9220" t="s">
        <v>67</v>
      </c>
      <c r="B9220" t="s">
        <v>53</v>
      </c>
      <c r="C9220" t="s">
        <v>81</v>
      </c>
      <c r="D9220" t="s">
        <v>11</v>
      </c>
      <c r="E9220" t="s">
        <v>7</v>
      </c>
      <c r="F9220" s="19">
        <v>0</v>
      </c>
      <c r="G9220" s="25">
        <v>0</v>
      </c>
      <c r="H9220" s="19" t="str">
        <f t="shared" si="164"/>
        <v>High Rise Bridge Toward Va Beach Summer Sunday 0</v>
      </c>
      <c r="I9220" s="13">
        <f>+HighRise!S7</f>
        <v>654.5</v>
      </c>
    </row>
    <row r="9221" spans="1:9" x14ac:dyDescent="0.25">
      <c r="A9221" t="s">
        <v>67</v>
      </c>
      <c r="B9221" t="s">
        <v>53</v>
      </c>
      <c r="C9221" t="s">
        <v>81</v>
      </c>
      <c r="D9221" t="s">
        <v>11</v>
      </c>
      <c r="E9221" t="s">
        <v>7</v>
      </c>
      <c r="F9221" s="19">
        <v>4.1666666666666664E-2</v>
      </c>
      <c r="G9221" s="25">
        <v>1</v>
      </c>
      <c r="H9221" s="19" t="str">
        <f t="shared" si="164"/>
        <v>High Rise Bridge Toward Va Beach Summer Sunday 1</v>
      </c>
      <c r="I9221" s="15">
        <f>+HighRise!S8</f>
        <v>434.3</v>
      </c>
    </row>
    <row r="9222" spans="1:9" x14ac:dyDescent="0.25">
      <c r="A9222" t="s">
        <v>67</v>
      </c>
      <c r="B9222" t="s">
        <v>53</v>
      </c>
      <c r="C9222" t="s">
        <v>81</v>
      </c>
      <c r="D9222" t="s">
        <v>11</v>
      </c>
      <c r="E9222" t="s">
        <v>7</v>
      </c>
      <c r="F9222" s="19">
        <v>8.3333333333333329E-2</v>
      </c>
      <c r="G9222" s="25">
        <v>2</v>
      </c>
      <c r="H9222" s="19" t="str">
        <f t="shared" si="164"/>
        <v>High Rise Bridge Toward Va Beach Summer Sunday 2</v>
      </c>
      <c r="I9222" s="13">
        <f>+HighRise!S9</f>
        <v>319.10000000000002</v>
      </c>
    </row>
    <row r="9223" spans="1:9" x14ac:dyDescent="0.25">
      <c r="A9223" t="s">
        <v>67</v>
      </c>
      <c r="B9223" t="s">
        <v>53</v>
      </c>
      <c r="C9223" t="s">
        <v>81</v>
      </c>
      <c r="D9223" t="s">
        <v>11</v>
      </c>
      <c r="E9223" t="s">
        <v>7</v>
      </c>
      <c r="F9223" s="19">
        <v>0.125</v>
      </c>
      <c r="G9223" s="25">
        <v>3</v>
      </c>
      <c r="H9223" s="19" t="str">
        <f t="shared" si="164"/>
        <v>High Rise Bridge Toward Va Beach Summer Sunday 3</v>
      </c>
      <c r="I9223" s="15">
        <f>+HighRise!S10</f>
        <v>235.7</v>
      </c>
    </row>
    <row r="9224" spans="1:9" x14ac:dyDescent="0.25">
      <c r="A9224" t="s">
        <v>67</v>
      </c>
      <c r="B9224" t="s">
        <v>53</v>
      </c>
      <c r="C9224" t="s">
        <v>81</v>
      </c>
      <c r="D9224" t="s">
        <v>11</v>
      </c>
      <c r="E9224" t="s">
        <v>7</v>
      </c>
      <c r="F9224" s="19">
        <v>0.16666666666666699</v>
      </c>
      <c r="G9224" s="25">
        <v>4</v>
      </c>
      <c r="H9224" s="19" t="str">
        <f t="shared" si="164"/>
        <v>High Rise Bridge Toward Va Beach Summer Sunday 4</v>
      </c>
      <c r="I9224" s="13">
        <f>+HighRise!S11</f>
        <v>233.4</v>
      </c>
    </row>
    <row r="9225" spans="1:9" x14ac:dyDescent="0.25">
      <c r="A9225" t="s">
        <v>67</v>
      </c>
      <c r="B9225" t="s">
        <v>53</v>
      </c>
      <c r="C9225" t="s">
        <v>81</v>
      </c>
      <c r="D9225" t="s">
        <v>11</v>
      </c>
      <c r="E9225" t="s">
        <v>7</v>
      </c>
      <c r="F9225" s="19">
        <v>0.20833333333333301</v>
      </c>
      <c r="G9225" s="25">
        <v>5</v>
      </c>
      <c r="H9225" s="19" t="str">
        <f t="shared" si="164"/>
        <v>High Rise Bridge Toward Va Beach Summer Sunday 5</v>
      </c>
      <c r="I9225" s="15">
        <f>+HighRise!S12</f>
        <v>417.3</v>
      </c>
    </row>
    <row r="9226" spans="1:9" x14ac:dyDescent="0.25">
      <c r="A9226" t="s">
        <v>67</v>
      </c>
      <c r="B9226" t="s">
        <v>53</v>
      </c>
      <c r="C9226" t="s">
        <v>81</v>
      </c>
      <c r="D9226" t="s">
        <v>11</v>
      </c>
      <c r="E9226" t="s">
        <v>7</v>
      </c>
      <c r="F9226" s="19">
        <v>0.25</v>
      </c>
      <c r="G9226" s="25">
        <v>6</v>
      </c>
      <c r="H9226" s="19" t="str">
        <f t="shared" si="164"/>
        <v>High Rise Bridge Toward Va Beach Summer Sunday 6</v>
      </c>
      <c r="I9226" s="13">
        <f>+HighRise!S13</f>
        <v>744.5</v>
      </c>
    </row>
    <row r="9227" spans="1:9" x14ac:dyDescent="0.25">
      <c r="A9227" t="s">
        <v>67</v>
      </c>
      <c r="B9227" t="s">
        <v>53</v>
      </c>
      <c r="C9227" t="s">
        <v>81</v>
      </c>
      <c r="D9227" t="s">
        <v>11</v>
      </c>
      <c r="E9227" t="s">
        <v>7</v>
      </c>
      <c r="F9227" s="19">
        <v>0.29166666666666702</v>
      </c>
      <c r="G9227" s="25">
        <v>7</v>
      </c>
      <c r="H9227" s="19" t="str">
        <f t="shared" si="164"/>
        <v>High Rise Bridge Toward Va Beach Summer Sunday 7</v>
      </c>
      <c r="I9227" s="15">
        <f>+HighRise!S14</f>
        <v>1093.0999999999999</v>
      </c>
    </row>
    <row r="9228" spans="1:9" x14ac:dyDescent="0.25">
      <c r="A9228" t="s">
        <v>67</v>
      </c>
      <c r="B9228" t="s">
        <v>53</v>
      </c>
      <c r="C9228" t="s">
        <v>81</v>
      </c>
      <c r="D9228" t="s">
        <v>11</v>
      </c>
      <c r="E9228" t="s">
        <v>7</v>
      </c>
      <c r="F9228" s="19">
        <v>0.33333333333333298</v>
      </c>
      <c r="G9228" s="25">
        <v>8</v>
      </c>
      <c r="H9228" s="19" t="str">
        <f t="shared" si="164"/>
        <v>High Rise Bridge Toward Va Beach Summer Sunday 8</v>
      </c>
      <c r="I9228" s="13">
        <f>+HighRise!S15</f>
        <v>1560.3</v>
      </c>
    </row>
    <row r="9229" spans="1:9" x14ac:dyDescent="0.25">
      <c r="A9229" t="s">
        <v>67</v>
      </c>
      <c r="B9229" t="s">
        <v>53</v>
      </c>
      <c r="C9229" t="s">
        <v>81</v>
      </c>
      <c r="D9229" t="s">
        <v>11</v>
      </c>
      <c r="E9229" t="s">
        <v>7</v>
      </c>
      <c r="F9229" s="19">
        <v>0.375</v>
      </c>
      <c r="G9229" s="25">
        <v>9</v>
      </c>
      <c r="H9229" s="19" t="str">
        <f t="shared" si="164"/>
        <v>High Rise Bridge Toward Va Beach Summer Sunday 9</v>
      </c>
      <c r="I9229" s="15">
        <f>+HighRise!S16</f>
        <v>2224.5</v>
      </c>
    </row>
    <row r="9230" spans="1:9" x14ac:dyDescent="0.25">
      <c r="A9230" t="s">
        <v>67</v>
      </c>
      <c r="B9230" t="s">
        <v>53</v>
      </c>
      <c r="C9230" t="s">
        <v>81</v>
      </c>
      <c r="D9230" t="s">
        <v>11</v>
      </c>
      <c r="E9230" t="s">
        <v>7</v>
      </c>
      <c r="F9230" s="19">
        <v>0.41666666666666702</v>
      </c>
      <c r="G9230" s="25">
        <v>10</v>
      </c>
      <c r="H9230" s="19" t="str">
        <f t="shared" si="164"/>
        <v>High Rise Bridge Toward Va Beach Summer Sunday 10</v>
      </c>
      <c r="I9230" s="13">
        <f>+HighRise!S17</f>
        <v>2732.9</v>
      </c>
    </row>
    <row r="9231" spans="1:9" x14ac:dyDescent="0.25">
      <c r="A9231" t="s">
        <v>67</v>
      </c>
      <c r="B9231" t="s">
        <v>53</v>
      </c>
      <c r="C9231" t="s">
        <v>81</v>
      </c>
      <c r="D9231" t="s">
        <v>11</v>
      </c>
      <c r="E9231" t="s">
        <v>7</v>
      </c>
      <c r="F9231" s="19">
        <v>0.45833333333333298</v>
      </c>
      <c r="G9231" s="25">
        <v>11</v>
      </c>
      <c r="H9231" s="19" t="str">
        <f t="shared" si="164"/>
        <v>High Rise Bridge Toward Va Beach Summer Sunday 11</v>
      </c>
      <c r="I9231" s="15">
        <f>+HighRise!S18</f>
        <v>2876.1</v>
      </c>
    </row>
    <row r="9232" spans="1:9" x14ac:dyDescent="0.25">
      <c r="A9232" t="s">
        <v>67</v>
      </c>
      <c r="B9232" t="s">
        <v>53</v>
      </c>
      <c r="C9232" t="s">
        <v>81</v>
      </c>
      <c r="D9232" t="s">
        <v>11</v>
      </c>
      <c r="E9232" t="s">
        <v>7</v>
      </c>
      <c r="F9232" s="19">
        <v>0.5</v>
      </c>
      <c r="G9232" s="25">
        <v>12</v>
      </c>
      <c r="H9232" s="19" t="str">
        <f t="shared" si="164"/>
        <v>High Rise Bridge Toward Va Beach Summer Sunday 12</v>
      </c>
      <c r="I9232" s="13">
        <f>+HighRise!S19</f>
        <v>3165.4</v>
      </c>
    </row>
    <row r="9233" spans="1:9" x14ac:dyDescent="0.25">
      <c r="A9233" t="s">
        <v>67</v>
      </c>
      <c r="B9233" t="s">
        <v>53</v>
      </c>
      <c r="C9233" t="s">
        <v>81</v>
      </c>
      <c r="D9233" t="s">
        <v>11</v>
      </c>
      <c r="E9233" t="s">
        <v>7</v>
      </c>
      <c r="F9233" s="19">
        <v>0.54166666666666696</v>
      </c>
      <c r="G9233" s="25">
        <v>13</v>
      </c>
      <c r="H9233" s="19" t="str">
        <f t="shared" si="164"/>
        <v>High Rise Bridge Toward Va Beach Summer Sunday 13</v>
      </c>
      <c r="I9233" s="15">
        <f>+HighRise!S20</f>
        <v>3145.6</v>
      </c>
    </row>
    <row r="9234" spans="1:9" x14ac:dyDescent="0.25">
      <c r="A9234" t="s">
        <v>67</v>
      </c>
      <c r="B9234" t="s">
        <v>53</v>
      </c>
      <c r="C9234" t="s">
        <v>81</v>
      </c>
      <c r="D9234" t="s">
        <v>11</v>
      </c>
      <c r="E9234" t="s">
        <v>7</v>
      </c>
      <c r="F9234" s="19">
        <v>0.58333333333333304</v>
      </c>
      <c r="G9234" s="25">
        <v>14</v>
      </c>
      <c r="H9234" s="19" t="str">
        <f t="shared" si="164"/>
        <v>High Rise Bridge Toward Va Beach Summer Sunday 14</v>
      </c>
      <c r="I9234" s="13">
        <f>+HighRise!S21</f>
        <v>3101.5</v>
      </c>
    </row>
    <row r="9235" spans="1:9" x14ac:dyDescent="0.25">
      <c r="A9235" t="s">
        <v>67</v>
      </c>
      <c r="B9235" t="s">
        <v>53</v>
      </c>
      <c r="C9235" t="s">
        <v>81</v>
      </c>
      <c r="D9235" t="s">
        <v>11</v>
      </c>
      <c r="E9235" t="s">
        <v>7</v>
      </c>
      <c r="F9235" s="19">
        <v>0.625</v>
      </c>
      <c r="G9235" s="25">
        <v>15</v>
      </c>
      <c r="H9235" s="19" t="str">
        <f t="shared" si="164"/>
        <v>High Rise Bridge Toward Va Beach Summer Sunday 15</v>
      </c>
      <c r="I9235" s="15">
        <f>+HighRise!S22</f>
        <v>2947.3</v>
      </c>
    </row>
    <row r="9236" spans="1:9" x14ac:dyDescent="0.25">
      <c r="A9236" t="s">
        <v>67</v>
      </c>
      <c r="B9236" t="s">
        <v>53</v>
      </c>
      <c r="C9236" t="s">
        <v>81</v>
      </c>
      <c r="D9236" t="s">
        <v>11</v>
      </c>
      <c r="E9236" t="s">
        <v>7</v>
      </c>
      <c r="F9236" s="19">
        <v>0.66666666666666696</v>
      </c>
      <c r="G9236" s="25">
        <v>16</v>
      </c>
      <c r="H9236" s="19" t="str">
        <f t="shared" si="164"/>
        <v>High Rise Bridge Toward Va Beach Summer Sunday 16</v>
      </c>
      <c r="I9236" s="13">
        <f>+HighRise!S23</f>
        <v>2763.1</v>
      </c>
    </row>
    <row r="9237" spans="1:9" x14ac:dyDescent="0.25">
      <c r="A9237" t="s">
        <v>67</v>
      </c>
      <c r="B9237" t="s">
        <v>53</v>
      </c>
      <c r="C9237" t="s">
        <v>81</v>
      </c>
      <c r="D9237" t="s">
        <v>11</v>
      </c>
      <c r="E9237" t="s">
        <v>7</v>
      </c>
      <c r="F9237" s="19">
        <v>0.70833333333333304</v>
      </c>
      <c r="G9237" s="25">
        <v>17</v>
      </c>
      <c r="H9237" s="19" t="str">
        <f t="shared" si="164"/>
        <v>High Rise Bridge Toward Va Beach Summer Sunday 17</v>
      </c>
      <c r="I9237" s="15">
        <f>+HighRise!S24</f>
        <v>2562.1</v>
      </c>
    </row>
    <row r="9238" spans="1:9" x14ac:dyDescent="0.25">
      <c r="A9238" t="s">
        <v>67</v>
      </c>
      <c r="B9238" t="s">
        <v>53</v>
      </c>
      <c r="C9238" t="s">
        <v>81</v>
      </c>
      <c r="D9238" t="s">
        <v>11</v>
      </c>
      <c r="E9238" t="s">
        <v>7</v>
      </c>
      <c r="F9238" s="19">
        <v>0.75</v>
      </c>
      <c r="G9238" s="25">
        <v>18</v>
      </c>
      <c r="H9238" s="19" t="str">
        <f t="shared" si="164"/>
        <v>High Rise Bridge Toward Va Beach Summer Sunday 18</v>
      </c>
      <c r="I9238" s="13">
        <f>+HighRise!S25</f>
        <v>2221.6</v>
      </c>
    </row>
    <row r="9239" spans="1:9" x14ac:dyDescent="0.25">
      <c r="A9239" t="s">
        <v>67</v>
      </c>
      <c r="B9239" t="s">
        <v>53</v>
      </c>
      <c r="C9239" t="s">
        <v>81</v>
      </c>
      <c r="D9239" t="s">
        <v>11</v>
      </c>
      <c r="E9239" t="s">
        <v>7</v>
      </c>
      <c r="F9239" s="19">
        <v>0.79166666666666696</v>
      </c>
      <c r="G9239" s="25">
        <v>19</v>
      </c>
      <c r="H9239" s="19" t="str">
        <f t="shared" si="164"/>
        <v>High Rise Bridge Toward Va Beach Summer Sunday 19</v>
      </c>
      <c r="I9239" s="15">
        <f>+HighRise!S26</f>
        <v>2018</v>
      </c>
    </row>
    <row r="9240" spans="1:9" x14ac:dyDescent="0.25">
      <c r="A9240" t="s">
        <v>67</v>
      </c>
      <c r="B9240" t="s">
        <v>53</v>
      </c>
      <c r="C9240" t="s">
        <v>81</v>
      </c>
      <c r="D9240" t="s">
        <v>11</v>
      </c>
      <c r="E9240" t="s">
        <v>7</v>
      </c>
      <c r="F9240" s="19">
        <v>0.83333333333333304</v>
      </c>
      <c r="G9240" s="25">
        <v>20</v>
      </c>
      <c r="H9240" s="19" t="str">
        <f t="shared" si="164"/>
        <v>High Rise Bridge Toward Va Beach Summer Sunday 20</v>
      </c>
      <c r="I9240" s="13">
        <f>+HighRise!S27</f>
        <v>1692.8</v>
      </c>
    </row>
    <row r="9241" spans="1:9" x14ac:dyDescent="0.25">
      <c r="A9241" t="s">
        <v>67</v>
      </c>
      <c r="B9241" t="s">
        <v>53</v>
      </c>
      <c r="C9241" t="s">
        <v>81</v>
      </c>
      <c r="D9241" t="s">
        <v>11</v>
      </c>
      <c r="E9241" t="s">
        <v>7</v>
      </c>
      <c r="F9241" s="19">
        <v>0.875</v>
      </c>
      <c r="G9241" s="25">
        <v>21</v>
      </c>
      <c r="H9241" s="19" t="str">
        <f t="shared" si="164"/>
        <v>High Rise Bridge Toward Va Beach Summer Sunday 21</v>
      </c>
      <c r="I9241" s="15">
        <f>+HighRise!S28</f>
        <v>1411.4</v>
      </c>
    </row>
    <row r="9242" spans="1:9" x14ac:dyDescent="0.25">
      <c r="A9242" t="s">
        <v>67</v>
      </c>
      <c r="B9242" t="s">
        <v>53</v>
      </c>
      <c r="C9242" t="s">
        <v>81</v>
      </c>
      <c r="D9242" t="s">
        <v>11</v>
      </c>
      <c r="E9242" t="s">
        <v>7</v>
      </c>
      <c r="F9242" s="19">
        <v>0.91666666666666696</v>
      </c>
      <c r="G9242" s="25">
        <v>22</v>
      </c>
      <c r="H9242" s="19" t="str">
        <f t="shared" si="164"/>
        <v>High Rise Bridge Toward Va Beach Summer Sunday 22</v>
      </c>
      <c r="I9242" s="13">
        <f>+HighRise!S29</f>
        <v>1092.0999999999999</v>
      </c>
    </row>
    <row r="9243" spans="1:9" ht="15.75" thickBot="1" x14ac:dyDescent="0.3">
      <c r="A9243" s="29" t="s">
        <v>67</v>
      </c>
      <c r="B9243" s="29" t="s">
        <v>53</v>
      </c>
      <c r="C9243" s="29" t="s">
        <v>81</v>
      </c>
      <c r="D9243" s="29" t="s">
        <v>11</v>
      </c>
      <c r="E9243" s="29" t="s">
        <v>7</v>
      </c>
      <c r="F9243" s="30">
        <v>0.95833333333333304</v>
      </c>
      <c r="G9243" s="31">
        <v>23</v>
      </c>
      <c r="H9243" s="32" t="str">
        <f t="shared" si="164"/>
        <v>High Rise Bridge Toward Va Beach Summer Sunday 23</v>
      </c>
      <c r="I9243" s="17">
        <f>+HighRise!S30</f>
        <v>776.4</v>
      </c>
    </row>
    <row r="9244" spans="1:9" x14ac:dyDescent="0.25">
      <c r="A9244" t="s">
        <v>67</v>
      </c>
      <c r="B9244" t="s">
        <v>53</v>
      </c>
      <c r="C9244" t="s">
        <v>81</v>
      </c>
      <c r="D9244" t="s">
        <v>12</v>
      </c>
      <c r="E9244" t="s">
        <v>1</v>
      </c>
      <c r="F9244" s="19">
        <v>0</v>
      </c>
      <c r="G9244" s="25">
        <v>0</v>
      </c>
      <c r="H9244" s="19" t="str">
        <f t="shared" si="164"/>
        <v>High Rise Bridge Toward Va Beach Non-Summer Monday 0</v>
      </c>
      <c r="I9244" s="11">
        <f>+HighRise!M32</f>
        <v>352.31818181818181</v>
      </c>
    </row>
    <row r="9245" spans="1:9" x14ac:dyDescent="0.25">
      <c r="A9245" t="s">
        <v>67</v>
      </c>
      <c r="B9245" t="s">
        <v>53</v>
      </c>
      <c r="C9245" t="s">
        <v>81</v>
      </c>
      <c r="D9245" t="s">
        <v>12</v>
      </c>
      <c r="E9245" t="s">
        <v>1</v>
      </c>
      <c r="F9245" s="19">
        <v>4.1666666666666664E-2</v>
      </c>
      <c r="G9245" s="25">
        <v>1</v>
      </c>
      <c r="H9245" s="19" t="str">
        <f t="shared" si="164"/>
        <v>High Rise Bridge Toward Va Beach Non-Summer Monday 1</v>
      </c>
      <c r="I9245" s="14">
        <f>+HighRise!M33</f>
        <v>209.45454545454547</v>
      </c>
    </row>
    <row r="9246" spans="1:9" x14ac:dyDescent="0.25">
      <c r="A9246" t="s">
        <v>67</v>
      </c>
      <c r="B9246" t="s">
        <v>53</v>
      </c>
      <c r="C9246" t="s">
        <v>81</v>
      </c>
      <c r="D9246" t="s">
        <v>12</v>
      </c>
      <c r="E9246" t="s">
        <v>1</v>
      </c>
      <c r="F9246" s="19">
        <v>8.3333333333333329E-2</v>
      </c>
      <c r="G9246" s="25">
        <v>2</v>
      </c>
      <c r="H9246" s="19" t="str">
        <f t="shared" si="164"/>
        <v>High Rise Bridge Toward Va Beach Non-Summer Monday 2</v>
      </c>
      <c r="I9246" s="11">
        <f>+HighRise!M34</f>
        <v>171.27272727272728</v>
      </c>
    </row>
    <row r="9247" spans="1:9" x14ac:dyDescent="0.25">
      <c r="A9247" t="s">
        <v>67</v>
      </c>
      <c r="B9247" t="s">
        <v>53</v>
      </c>
      <c r="C9247" t="s">
        <v>81</v>
      </c>
      <c r="D9247" t="s">
        <v>12</v>
      </c>
      <c r="E9247" t="s">
        <v>1</v>
      </c>
      <c r="F9247" s="19">
        <v>0.125</v>
      </c>
      <c r="G9247" s="25">
        <v>3</v>
      </c>
      <c r="H9247" s="19" t="str">
        <f t="shared" si="164"/>
        <v>High Rise Bridge Toward Va Beach Non-Summer Monday 3</v>
      </c>
      <c r="I9247" s="14">
        <f>+HighRise!M35</f>
        <v>246.90909090909091</v>
      </c>
    </row>
    <row r="9248" spans="1:9" x14ac:dyDescent="0.25">
      <c r="A9248" t="s">
        <v>67</v>
      </c>
      <c r="B9248" t="s">
        <v>53</v>
      </c>
      <c r="C9248" t="s">
        <v>81</v>
      </c>
      <c r="D9248" t="s">
        <v>12</v>
      </c>
      <c r="E9248" t="s">
        <v>1</v>
      </c>
      <c r="F9248" s="19">
        <v>0.16666666666666699</v>
      </c>
      <c r="G9248" s="25">
        <v>4</v>
      </c>
      <c r="H9248" s="19" t="str">
        <f t="shared" si="164"/>
        <v>High Rise Bridge Toward Va Beach Non-Summer Monday 4</v>
      </c>
      <c r="I9248" s="11">
        <f>+HighRise!M36</f>
        <v>591.59090909090912</v>
      </c>
    </row>
    <row r="9249" spans="1:9" x14ac:dyDescent="0.25">
      <c r="A9249" t="s">
        <v>67</v>
      </c>
      <c r="B9249" t="s">
        <v>53</v>
      </c>
      <c r="C9249" t="s">
        <v>81</v>
      </c>
      <c r="D9249" t="s">
        <v>12</v>
      </c>
      <c r="E9249" t="s">
        <v>1</v>
      </c>
      <c r="F9249" s="19">
        <v>0.20833333333333301</v>
      </c>
      <c r="G9249" s="25">
        <v>5</v>
      </c>
      <c r="H9249" s="19" t="str">
        <f t="shared" si="164"/>
        <v>High Rise Bridge Toward Va Beach Non-Summer Monday 5</v>
      </c>
      <c r="I9249" s="14">
        <f>+HighRise!M37</f>
        <v>1475.5</v>
      </c>
    </row>
    <row r="9250" spans="1:9" x14ac:dyDescent="0.25">
      <c r="A9250" t="s">
        <v>67</v>
      </c>
      <c r="B9250" t="s">
        <v>53</v>
      </c>
      <c r="C9250" t="s">
        <v>81</v>
      </c>
      <c r="D9250" t="s">
        <v>12</v>
      </c>
      <c r="E9250" t="s">
        <v>1</v>
      </c>
      <c r="F9250" s="19">
        <v>0.25</v>
      </c>
      <c r="G9250" s="25">
        <v>6</v>
      </c>
      <c r="H9250" s="19" t="str">
        <f t="shared" si="164"/>
        <v>High Rise Bridge Toward Va Beach Non-Summer Monday 6</v>
      </c>
      <c r="I9250" s="11">
        <f>+HighRise!M38</f>
        <v>3035.9545454545455</v>
      </c>
    </row>
    <row r="9251" spans="1:9" x14ac:dyDescent="0.25">
      <c r="A9251" t="s">
        <v>67</v>
      </c>
      <c r="B9251" t="s">
        <v>53</v>
      </c>
      <c r="C9251" t="s">
        <v>81</v>
      </c>
      <c r="D9251" t="s">
        <v>12</v>
      </c>
      <c r="E9251" t="s">
        <v>1</v>
      </c>
      <c r="F9251" s="19">
        <v>0.29166666666666702</v>
      </c>
      <c r="G9251" s="25">
        <v>7</v>
      </c>
      <c r="H9251" s="19" t="str">
        <f t="shared" si="164"/>
        <v>High Rise Bridge Toward Va Beach Non-Summer Monday 7</v>
      </c>
      <c r="I9251" s="14">
        <f>+HighRise!M39</f>
        <v>3400.9545454545455</v>
      </c>
    </row>
    <row r="9252" spans="1:9" x14ac:dyDescent="0.25">
      <c r="A9252" t="s">
        <v>67</v>
      </c>
      <c r="B9252" t="s">
        <v>53</v>
      </c>
      <c r="C9252" t="s">
        <v>81</v>
      </c>
      <c r="D9252" t="s">
        <v>12</v>
      </c>
      <c r="E9252" t="s">
        <v>1</v>
      </c>
      <c r="F9252" s="19">
        <v>0.33333333333333298</v>
      </c>
      <c r="G9252" s="25">
        <v>8</v>
      </c>
      <c r="H9252" s="19" t="str">
        <f t="shared" si="164"/>
        <v>High Rise Bridge Toward Va Beach Non-Summer Monday 8</v>
      </c>
      <c r="I9252" s="11">
        <f>+HighRise!M40</f>
        <v>3164.8636363636365</v>
      </c>
    </row>
    <row r="9253" spans="1:9" x14ac:dyDescent="0.25">
      <c r="A9253" t="s">
        <v>67</v>
      </c>
      <c r="B9253" t="s">
        <v>53</v>
      </c>
      <c r="C9253" t="s">
        <v>81</v>
      </c>
      <c r="D9253" t="s">
        <v>12</v>
      </c>
      <c r="E9253" t="s">
        <v>1</v>
      </c>
      <c r="F9253" s="19">
        <v>0.375</v>
      </c>
      <c r="G9253" s="25">
        <v>9</v>
      </c>
      <c r="H9253" s="19" t="str">
        <f t="shared" si="164"/>
        <v>High Rise Bridge Toward Va Beach Non-Summer Monday 9</v>
      </c>
      <c r="I9253" s="14">
        <f>+HighRise!M41</f>
        <v>2518.6363636363635</v>
      </c>
    </row>
    <row r="9254" spans="1:9" x14ac:dyDescent="0.25">
      <c r="A9254" t="s">
        <v>67</v>
      </c>
      <c r="B9254" t="s">
        <v>53</v>
      </c>
      <c r="C9254" t="s">
        <v>81</v>
      </c>
      <c r="D9254" t="s">
        <v>12</v>
      </c>
      <c r="E9254" t="s">
        <v>1</v>
      </c>
      <c r="F9254" s="19">
        <v>0.41666666666666702</v>
      </c>
      <c r="G9254" s="25">
        <v>10</v>
      </c>
      <c r="H9254" s="19" t="str">
        <f t="shared" si="164"/>
        <v>High Rise Bridge Toward Va Beach Non-Summer Monday 10</v>
      </c>
      <c r="I9254" s="11">
        <f>+HighRise!M42</f>
        <v>2308.4545454545455</v>
      </c>
    </row>
    <row r="9255" spans="1:9" x14ac:dyDescent="0.25">
      <c r="A9255" t="s">
        <v>67</v>
      </c>
      <c r="B9255" t="s">
        <v>53</v>
      </c>
      <c r="C9255" t="s">
        <v>81</v>
      </c>
      <c r="D9255" t="s">
        <v>12</v>
      </c>
      <c r="E9255" t="s">
        <v>1</v>
      </c>
      <c r="F9255" s="19">
        <v>0.45833333333333298</v>
      </c>
      <c r="G9255" s="25">
        <v>11</v>
      </c>
      <c r="H9255" s="19" t="str">
        <f t="shared" si="164"/>
        <v>High Rise Bridge Toward Va Beach Non-Summer Monday 11</v>
      </c>
      <c r="I9255" s="14">
        <f>+HighRise!M43</f>
        <v>2295.181818181818</v>
      </c>
    </row>
    <row r="9256" spans="1:9" x14ac:dyDescent="0.25">
      <c r="A9256" t="s">
        <v>67</v>
      </c>
      <c r="B9256" t="s">
        <v>53</v>
      </c>
      <c r="C9256" t="s">
        <v>81</v>
      </c>
      <c r="D9256" t="s">
        <v>12</v>
      </c>
      <c r="E9256" t="s">
        <v>1</v>
      </c>
      <c r="F9256" s="19">
        <v>0.5</v>
      </c>
      <c r="G9256" s="25">
        <v>12</v>
      </c>
      <c r="H9256" s="19" t="str">
        <f t="shared" si="164"/>
        <v>High Rise Bridge Toward Va Beach Non-Summer Monday 12</v>
      </c>
      <c r="I9256" s="11">
        <f>+HighRise!M44</f>
        <v>2373.590909090909</v>
      </c>
    </row>
    <row r="9257" spans="1:9" x14ac:dyDescent="0.25">
      <c r="A9257" t="s">
        <v>67</v>
      </c>
      <c r="B9257" t="s">
        <v>53</v>
      </c>
      <c r="C9257" t="s">
        <v>81</v>
      </c>
      <c r="D9257" t="s">
        <v>12</v>
      </c>
      <c r="E9257" t="s">
        <v>1</v>
      </c>
      <c r="F9257" s="19">
        <v>0.54166666666666696</v>
      </c>
      <c r="G9257" s="25">
        <v>13</v>
      </c>
      <c r="H9257" s="19" t="str">
        <f t="shared" si="164"/>
        <v>High Rise Bridge Toward Va Beach Non-Summer Monday 13</v>
      </c>
      <c r="I9257" s="14">
        <f>+HighRise!M45</f>
        <v>2423.5</v>
      </c>
    </row>
    <row r="9258" spans="1:9" x14ac:dyDescent="0.25">
      <c r="A9258" t="s">
        <v>67</v>
      </c>
      <c r="B9258" t="s">
        <v>53</v>
      </c>
      <c r="C9258" t="s">
        <v>81</v>
      </c>
      <c r="D9258" t="s">
        <v>12</v>
      </c>
      <c r="E9258" t="s">
        <v>1</v>
      </c>
      <c r="F9258" s="19">
        <v>0.58333333333333304</v>
      </c>
      <c r="G9258" s="25">
        <v>14</v>
      </c>
      <c r="H9258" s="19" t="str">
        <f t="shared" si="164"/>
        <v>High Rise Bridge Toward Va Beach Non-Summer Monday 14</v>
      </c>
      <c r="I9258" s="11">
        <f>+HighRise!M46</f>
        <v>2740.3636363636365</v>
      </c>
    </row>
    <row r="9259" spans="1:9" x14ac:dyDescent="0.25">
      <c r="A9259" t="s">
        <v>67</v>
      </c>
      <c r="B9259" t="s">
        <v>53</v>
      </c>
      <c r="C9259" t="s">
        <v>81</v>
      </c>
      <c r="D9259" t="s">
        <v>12</v>
      </c>
      <c r="E9259" t="s">
        <v>1</v>
      </c>
      <c r="F9259" s="19">
        <v>0.625</v>
      </c>
      <c r="G9259" s="25">
        <v>15</v>
      </c>
      <c r="H9259" s="19" t="str">
        <f t="shared" si="164"/>
        <v>High Rise Bridge Toward Va Beach Non-Summer Monday 15</v>
      </c>
      <c r="I9259" s="14">
        <f>+HighRise!M47</f>
        <v>3248.8636363636365</v>
      </c>
    </row>
    <row r="9260" spans="1:9" x14ac:dyDescent="0.25">
      <c r="A9260" t="s">
        <v>67</v>
      </c>
      <c r="B9260" t="s">
        <v>53</v>
      </c>
      <c r="C9260" t="s">
        <v>81</v>
      </c>
      <c r="D9260" t="s">
        <v>12</v>
      </c>
      <c r="E9260" t="s">
        <v>1</v>
      </c>
      <c r="F9260" s="19">
        <v>0.66666666666666696</v>
      </c>
      <c r="G9260" s="25">
        <v>16</v>
      </c>
      <c r="H9260" s="19" t="str">
        <f t="shared" si="164"/>
        <v>High Rise Bridge Toward Va Beach Non-Summer Monday 16</v>
      </c>
      <c r="I9260" s="11">
        <f>+HighRise!M48</f>
        <v>3518.590909090909</v>
      </c>
    </row>
    <row r="9261" spans="1:9" x14ac:dyDescent="0.25">
      <c r="A9261" t="s">
        <v>67</v>
      </c>
      <c r="B9261" t="s">
        <v>53</v>
      </c>
      <c r="C9261" t="s">
        <v>81</v>
      </c>
      <c r="D9261" t="s">
        <v>12</v>
      </c>
      <c r="E9261" t="s">
        <v>1</v>
      </c>
      <c r="F9261" s="19">
        <v>0.70833333333333304</v>
      </c>
      <c r="G9261" s="25">
        <v>17</v>
      </c>
      <c r="H9261" s="19" t="str">
        <f t="shared" si="164"/>
        <v>High Rise Bridge Toward Va Beach Non-Summer Monday 17</v>
      </c>
      <c r="I9261" s="14">
        <f>+HighRise!M49</f>
        <v>3249.5</v>
      </c>
    </row>
    <row r="9262" spans="1:9" x14ac:dyDescent="0.25">
      <c r="A9262" t="s">
        <v>67</v>
      </c>
      <c r="B9262" t="s">
        <v>53</v>
      </c>
      <c r="C9262" t="s">
        <v>81</v>
      </c>
      <c r="D9262" t="s">
        <v>12</v>
      </c>
      <c r="E9262" t="s">
        <v>1</v>
      </c>
      <c r="F9262" s="19">
        <v>0.75</v>
      </c>
      <c r="G9262" s="25">
        <v>18</v>
      </c>
      <c r="H9262" s="19" t="str">
        <f t="shared" si="164"/>
        <v>High Rise Bridge Toward Va Beach Non-Summer Monday 18</v>
      </c>
      <c r="I9262" s="11">
        <f>+HighRise!M50</f>
        <v>2310.6363636363635</v>
      </c>
    </row>
    <row r="9263" spans="1:9" x14ac:dyDescent="0.25">
      <c r="A9263" t="s">
        <v>67</v>
      </c>
      <c r="B9263" t="s">
        <v>53</v>
      </c>
      <c r="C9263" t="s">
        <v>81</v>
      </c>
      <c r="D9263" t="s">
        <v>12</v>
      </c>
      <c r="E9263" t="s">
        <v>1</v>
      </c>
      <c r="F9263" s="19">
        <v>0.79166666666666696</v>
      </c>
      <c r="G9263" s="25">
        <v>19</v>
      </c>
      <c r="H9263" s="19" t="str">
        <f t="shared" si="164"/>
        <v>High Rise Bridge Toward Va Beach Non-Summer Monday 19</v>
      </c>
      <c r="I9263" s="14">
        <f>+HighRise!M51</f>
        <v>1510.2727272727273</v>
      </c>
    </row>
    <row r="9264" spans="1:9" x14ac:dyDescent="0.25">
      <c r="A9264" t="s">
        <v>67</v>
      </c>
      <c r="B9264" t="s">
        <v>53</v>
      </c>
      <c r="C9264" t="s">
        <v>81</v>
      </c>
      <c r="D9264" t="s">
        <v>12</v>
      </c>
      <c r="E9264" t="s">
        <v>1</v>
      </c>
      <c r="F9264" s="19">
        <v>0.83333333333333304</v>
      </c>
      <c r="G9264" s="25">
        <v>20</v>
      </c>
      <c r="H9264" s="19" t="str">
        <f t="shared" si="164"/>
        <v>High Rise Bridge Toward Va Beach Non-Summer Monday 20</v>
      </c>
      <c r="I9264" s="11">
        <f>+HighRise!M52</f>
        <v>1129.1818181818182</v>
      </c>
    </row>
    <row r="9265" spans="1:9" x14ac:dyDescent="0.25">
      <c r="A9265" t="s">
        <v>67</v>
      </c>
      <c r="B9265" t="s">
        <v>53</v>
      </c>
      <c r="C9265" t="s">
        <v>81</v>
      </c>
      <c r="D9265" t="s">
        <v>12</v>
      </c>
      <c r="E9265" t="s">
        <v>1</v>
      </c>
      <c r="F9265" s="19">
        <v>0.875</v>
      </c>
      <c r="G9265" s="25">
        <v>21</v>
      </c>
      <c r="H9265" s="19" t="str">
        <f t="shared" si="164"/>
        <v>High Rise Bridge Toward Va Beach Non-Summer Monday 21</v>
      </c>
      <c r="I9265" s="14">
        <f>+HighRise!M53</f>
        <v>935.90909090909088</v>
      </c>
    </row>
    <row r="9266" spans="1:9" x14ac:dyDescent="0.25">
      <c r="A9266" t="s">
        <v>67</v>
      </c>
      <c r="B9266" t="s">
        <v>53</v>
      </c>
      <c r="C9266" t="s">
        <v>81</v>
      </c>
      <c r="D9266" t="s">
        <v>12</v>
      </c>
      <c r="E9266" t="s">
        <v>1</v>
      </c>
      <c r="F9266" s="19">
        <v>0.91666666666666696</v>
      </c>
      <c r="G9266" s="25">
        <v>22</v>
      </c>
      <c r="H9266" s="19" t="str">
        <f t="shared" si="164"/>
        <v>High Rise Bridge Toward Va Beach Non-Summer Monday 22</v>
      </c>
      <c r="I9266" s="11">
        <f>+HighRise!M54</f>
        <v>719.5454545454545</v>
      </c>
    </row>
    <row r="9267" spans="1:9" ht="15.75" thickBot="1" x14ac:dyDescent="0.3">
      <c r="A9267" t="s">
        <v>67</v>
      </c>
      <c r="B9267" t="s">
        <v>53</v>
      </c>
      <c r="C9267" t="s">
        <v>81</v>
      </c>
      <c r="D9267" t="s">
        <v>12</v>
      </c>
      <c r="E9267" t="s">
        <v>1</v>
      </c>
      <c r="F9267" s="19">
        <v>0.95833333333333304</v>
      </c>
      <c r="G9267" s="25">
        <v>23</v>
      </c>
      <c r="H9267" s="19" t="str">
        <f t="shared" si="164"/>
        <v>High Rise Bridge Toward Va Beach Non-Summer Monday 23</v>
      </c>
      <c r="I9267" s="16">
        <f>+HighRise!M55</f>
        <v>497.36363636363637</v>
      </c>
    </row>
    <row r="9268" spans="1:9" x14ac:dyDescent="0.25">
      <c r="A9268" t="s">
        <v>67</v>
      </c>
      <c r="B9268" t="s">
        <v>53</v>
      </c>
      <c r="C9268" t="s">
        <v>81</v>
      </c>
      <c r="D9268" t="s">
        <v>12</v>
      </c>
      <c r="E9268" t="s">
        <v>2</v>
      </c>
      <c r="F9268" s="19">
        <v>0</v>
      </c>
      <c r="G9268" s="25">
        <v>0</v>
      </c>
      <c r="H9268" s="19" t="str">
        <f t="shared" si="164"/>
        <v>High Rise Bridge Toward Va Beach Non-Summer Tuesday 0</v>
      </c>
      <c r="I9268" s="12">
        <f>+HighRise!N32</f>
        <v>337.68181818181819</v>
      </c>
    </row>
    <row r="9269" spans="1:9" x14ac:dyDescent="0.25">
      <c r="A9269" t="s">
        <v>67</v>
      </c>
      <c r="B9269" t="s">
        <v>53</v>
      </c>
      <c r="C9269" t="s">
        <v>81</v>
      </c>
      <c r="D9269" t="s">
        <v>12</v>
      </c>
      <c r="E9269" t="s">
        <v>2</v>
      </c>
      <c r="F9269" s="19">
        <v>4.1666666666666664E-2</v>
      </c>
      <c r="G9269" s="25">
        <v>1</v>
      </c>
      <c r="H9269" s="19" t="str">
        <f t="shared" ref="H9269:H9332" si="165">+CONCATENATE(A9269," ",C9269," ",D9269," ",E9269," ",G9269)</f>
        <v>High Rise Bridge Toward Va Beach Non-Summer Tuesday 1</v>
      </c>
      <c r="I9269" s="14">
        <f>+HighRise!N33</f>
        <v>200.09090909090909</v>
      </c>
    </row>
    <row r="9270" spans="1:9" x14ac:dyDescent="0.25">
      <c r="A9270" t="s">
        <v>67</v>
      </c>
      <c r="B9270" t="s">
        <v>53</v>
      </c>
      <c r="C9270" t="s">
        <v>81</v>
      </c>
      <c r="D9270" t="s">
        <v>12</v>
      </c>
      <c r="E9270" t="s">
        <v>2</v>
      </c>
      <c r="F9270" s="19">
        <v>8.3333333333333329E-2</v>
      </c>
      <c r="G9270" s="25">
        <v>2</v>
      </c>
      <c r="H9270" s="19" t="str">
        <f t="shared" si="165"/>
        <v>High Rise Bridge Toward Va Beach Non-Summer Tuesday 2</v>
      </c>
      <c r="I9270" s="12">
        <f>+HighRise!N34</f>
        <v>169.13636363636363</v>
      </c>
    </row>
    <row r="9271" spans="1:9" x14ac:dyDescent="0.25">
      <c r="A9271" t="s">
        <v>67</v>
      </c>
      <c r="B9271" t="s">
        <v>53</v>
      </c>
      <c r="C9271" t="s">
        <v>81</v>
      </c>
      <c r="D9271" t="s">
        <v>12</v>
      </c>
      <c r="E9271" t="s">
        <v>2</v>
      </c>
      <c r="F9271" s="19">
        <v>0.125</v>
      </c>
      <c r="G9271" s="25">
        <v>3</v>
      </c>
      <c r="H9271" s="19" t="str">
        <f t="shared" si="165"/>
        <v>High Rise Bridge Toward Va Beach Non-Summer Tuesday 3</v>
      </c>
      <c r="I9271" s="14">
        <f>+HighRise!N35</f>
        <v>289.90909090909093</v>
      </c>
    </row>
    <row r="9272" spans="1:9" x14ac:dyDescent="0.25">
      <c r="A9272" t="s">
        <v>67</v>
      </c>
      <c r="B9272" t="s">
        <v>53</v>
      </c>
      <c r="C9272" t="s">
        <v>81</v>
      </c>
      <c r="D9272" t="s">
        <v>12</v>
      </c>
      <c r="E9272" t="s">
        <v>2</v>
      </c>
      <c r="F9272" s="19">
        <v>0.16666666666666699</v>
      </c>
      <c r="G9272" s="25">
        <v>4</v>
      </c>
      <c r="H9272" s="19" t="str">
        <f t="shared" si="165"/>
        <v>High Rise Bridge Toward Va Beach Non-Summer Tuesday 4</v>
      </c>
      <c r="I9272" s="12">
        <f>+HighRise!N36</f>
        <v>604.81818181818187</v>
      </c>
    </row>
    <row r="9273" spans="1:9" x14ac:dyDescent="0.25">
      <c r="A9273" t="s">
        <v>67</v>
      </c>
      <c r="B9273" t="s">
        <v>53</v>
      </c>
      <c r="C9273" t="s">
        <v>81</v>
      </c>
      <c r="D9273" t="s">
        <v>12</v>
      </c>
      <c r="E9273" t="s">
        <v>2</v>
      </c>
      <c r="F9273" s="19">
        <v>0.20833333333333301</v>
      </c>
      <c r="G9273" s="25">
        <v>5</v>
      </c>
      <c r="H9273" s="19" t="str">
        <f t="shared" si="165"/>
        <v>High Rise Bridge Toward Va Beach Non-Summer Tuesday 5</v>
      </c>
      <c r="I9273" s="14">
        <f>+HighRise!N37</f>
        <v>1598.4545454545455</v>
      </c>
    </row>
    <row r="9274" spans="1:9" x14ac:dyDescent="0.25">
      <c r="A9274" t="s">
        <v>67</v>
      </c>
      <c r="B9274" t="s">
        <v>53</v>
      </c>
      <c r="C9274" t="s">
        <v>81</v>
      </c>
      <c r="D9274" t="s">
        <v>12</v>
      </c>
      <c r="E9274" t="s">
        <v>2</v>
      </c>
      <c r="F9274" s="19">
        <v>0.25</v>
      </c>
      <c r="G9274" s="25">
        <v>6</v>
      </c>
      <c r="H9274" s="19" t="str">
        <f t="shared" si="165"/>
        <v>High Rise Bridge Toward Va Beach Non-Summer Tuesday 6</v>
      </c>
      <c r="I9274" s="12">
        <f>+HighRise!N38</f>
        <v>3298.2727272727275</v>
      </c>
    </row>
    <row r="9275" spans="1:9" x14ac:dyDescent="0.25">
      <c r="A9275" t="s">
        <v>67</v>
      </c>
      <c r="B9275" t="s">
        <v>53</v>
      </c>
      <c r="C9275" t="s">
        <v>81</v>
      </c>
      <c r="D9275" t="s">
        <v>12</v>
      </c>
      <c r="E9275" t="s">
        <v>2</v>
      </c>
      <c r="F9275" s="19">
        <v>0.29166666666666702</v>
      </c>
      <c r="G9275" s="25">
        <v>7</v>
      </c>
      <c r="H9275" s="19" t="str">
        <f t="shared" si="165"/>
        <v>High Rise Bridge Toward Va Beach Non-Summer Tuesday 7</v>
      </c>
      <c r="I9275" s="14">
        <f>+HighRise!N39</f>
        <v>3717</v>
      </c>
    </row>
    <row r="9276" spans="1:9" x14ac:dyDescent="0.25">
      <c r="A9276" t="s">
        <v>67</v>
      </c>
      <c r="B9276" t="s">
        <v>53</v>
      </c>
      <c r="C9276" t="s">
        <v>81</v>
      </c>
      <c r="D9276" t="s">
        <v>12</v>
      </c>
      <c r="E9276" t="s">
        <v>2</v>
      </c>
      <c r="F9276" s="19">
        <v>0.33333333333333298</v>
      </c>
      <c r="G9276" s="25">
        <v>8</v>
      </c>
      <c r="H9276" s="19" t="str">
        <f t="shared" si="165"/>
        <v>High Rise Bridge Toward Va Beach Non-Summer Tuesday 8</v>
      </c>
      <c r="I9276" s="12">
        <f>+HighRise!N40</f>
        <v>3473.4545454545455</v>
      </c>
    </row>
    <row r="9277" spans="1:9" x14ac:dyDescent="0.25">
      <c r="A9277" t="s">
        <v>67</v>
      </c>
      <c r="B9277" t="s">
        <v>53</v>
      </c>
      <c r="C9277" t="s">
        <v>81</v>
      </c>
      <c r="D9277" t="s">
        <v>12</v>
      </c>
      <c r="E9277" t="s">
        <v>2</v>
      </c>
      <c r="F9277" s="19">
        <v>0.375</v>
      </c>
      <c r="G9277" s="25">
        <v>9</v>
      </c>
      <c r="H9277" s="19" t="str">
        <f t="shared" si="165"/>
        <v>High Rise Bridge Toward Va Beach Non-Summer Tuesday 9</v>
      </c>
      <c r="I9277" s="14">
        <f>+HighRise!N41</f>
        <v>2684.590909090909</v>
      </c>
    </row>
    <row r="9278" spans="1:9" x14ac:dyDescent="0.25">
      <c r="A9278" t="s">
        <v>67</v>
      </c>
      <c r="B9278" t="s">
        <v>53</v>
      </c>
      <c r="C9278" t="s">
        <v>81</v>
      </c>
      <c r="D9278" t="s">
        <v>12</v>
      </c>
      <c r="E9278" t="s">
        <v>2</v>
      </c>
      <c r="F9278" s="19">
        <v>0.41666666666666702</v>
      </c>
      <c r="G9278" s="25">
        <v>10</v>
      </c>
      <c r="H9278" s="19" t="str">
        <f t="shared" si="165"/>
        <v>High Rise Bridge Toward Va Beach Non-Summer Tuesday 10</v>
      </c>
      <c r="I9278" s="12">
        <f>+HighRise!N42</f>
        <v>2366.590909090909</v>
      </c>
    </row>
    <row r="9279" spans="1:9" x14ac:dyDescent="0.25">
      <c r="A9279" t="s">
        <v>67</v>
      </c>
      <c r="B9279" t="s">
        <v>53</v>
      </c>
      <c r="C9279" t="s">
        <v>81</v>
      </c>
      <c r="D9279" t="s">
        <v>12</v>
      </c>
      <c r="E9279" t="s">
        <v>2</v>
      </c>
      <c r="F9279" s="19">
        <v>0.45833333333333298</v>
      </c>
      <c r="G9279" s="25">
        <v>11</v>
      </c>
      <c r="H9279" s="19" t="str">
        <f t="shared" si="165"/>
        <v>High Rise Bridge Toward Va Beach Non-Summer Tuesday 11</v>
      </c>
      <c r="I9279" s="14">
        <f>+HighRise!N43</f>
        <v>2350.0454545454545</v>
      </c>
    </row>
    <row r="9280" spans="1:9" x14ac:dyDescent="0.25">
      <c r="A9280" t="s">
        <v>67</v>
      </c>
      <c r="B9280" t="s">
        <v>53</v>
      </c>
      <c r="C9280" t="s">
        <v>81</v>
      </c>
      <c r="D9280" t="s">
        <v>12</v>
      </c>
      <c r="E9280" t="s">
        <v>2</v>
      </c>
      <c r="F9280" s="19">
        <v>0.5</v>
      </c>
      <c r="G9280" s="25">
        <v>12</v>
      </c>
      <c r="H9280" s="19" t="str">
        <f t="shared" si="165"/>
        <v>High Rise Bridge Toward Va Beach Non-Summer Tuesday 12</v>
      </c>
      <c r="I9280" s="12">
        <f>+HighRise!N44</f>
        <v>2351.7272727272725</v>
      </c>
    </row>
    <row r="9281" spans="1:9" x14ac:dyDescent="0.25">
      <c r="A9281" t="s">
        <v>67</v>
      </c>
      <c r="B9281" t="s">
        <v>53</v>
      </c>
      <c r="C9281" t="s">
        <v>81</v>
      </c>
      <c r="D9281" t="s">
        <v>12</v>
      </c>
      <c r="E9281" t="s">
        <v>2</v>
      </c>
      <c r="F9281" s="19">
        <v>0.54166666666666696</v>
      </c>
      <c r="G9281" s="25">
        <v>13</v>
      </c>
      <c r="H9281" s="19" t="str">
        <f t="shared" si="165"/>
        <v>High Rise Bridge Toward Va Beach Non-Summer Tuesday 13</v>
      </c>
      <c r="I9281" s="14">
        <f>+HighRise!N45</f>
        <v>2439.5454545454545</v>
      </c>
    </row>
    <row r="9282" spans="1:9" x14ac:dyDescent="0.25">
      <c r="A9282" t="s">
        <v>67</v>
      </c>
      <c r="B9282" t="s">
        <v>53</v>
      </c>
      <c r="C9282" t="s">
        <v>81</v>
      </c>
      <c r="D9282" t="s">
        <v>12</v>
      </c>
      <c r="E9282" t="s">
        <v>2</v>
      </c>
      <c r="F9282" s="19">
        <v>0.58333333333333304</v>
      </c>
      <c r="G9282" s="25">
        <v>14</v>
      </c>
      <c r="H9282" s="19" t="str">
        <f t="shared" si="165"/>
        <v>High Rise Bridge Toward Va Beach Non-Summer Tuesday 14</v>
      </c>
      <c r="I9282" s="12">
        <f>+HighRise!N46</f>
        <v>2756.909090909091</v>
      </c>
    </row>
    <row r="9283" spans="1:9" x14ac:dyDescent="0.25">
      <c r="A9283" t="s">
        <v>67</v>
      </c>
      <c r="B9283" t="s">
        <v>53</v>
      </c>
      <c r="C9283" t="s">
        <v>81</v>
      </c>
      <c r="D9283" t="s">
        <v>12</v>
      </c>
      <c r="E9283" t="s">
        <v>2</v>
      </c>
      <c r="F9283" s="19">
        <v>0.625</v>
      </c>
      <c r="G9283" s="25">
        <v>15</v>
      </c>
      <c r="H9283" s="19" t="str">
        <f t="shared" si="165"/>
        <v>High Rise Bridge Toward Va Beach Non-Summer Tuesday 15</v>
      </c>
      <c r="I9283" s="14">
        <f>+HighRise!N47</f>
        <v>3374.4545454545455</v>
      </c>
    </row>
    <row r="9284" spans="1:9" x14ac:dyDescent="0.25">
      <c r="A9284" t="s">
        <v>67</v>
      </c>
      <c r="B9284" t="s">
        <v>53</v>
      </c>
      <c r="C9284" t="s">
        <v>81</v>
      </c>
      <c r="D9284" t="s">
        <v>12</v>
      </c>
      <c r="E9284" t="s">
        <v>2</v>
      </c>
      <c r="F9284" s="19">
        <v>0.66666666666666696</v>
      </c>
      <c r="G9284" s="25">
        <v>16</v>
      </c>
      <c r="H9284" s="19" t="str">
        <f t="shared" si="165"/>
        <v>High Rise Bridge Toward Va Beach Non-Summer Tuesday 16</v>
      </c>
      <c r="I9284" s="12">
        <f>+HighRise!N48</f>
        <v>3638.1363636363635</v>
      </c>
    </row>
    <row r="9285" spans="1:9" x14ac:dyDescent="0.25">
      <c r="A9285" t="s">
        <v>67</v>
      </c>
      <c r="B9285" t="s">
        <v>53</v>
      </c>
      <c r="C9285" t="s">
        <v>81</v>
      </c>
      <c r="D9285" t="s">
        <v>12</v>
      </c>
      <c r="E9285" t="s">
        <v>2</v>
      </c>
      <c r="F9285" s="19">
        <v>0.70833333333333304</v>
      </c>
      <c r="G9285" s="25">
        <v>17</v>
      </c>
      <c r="H9285" s="19" t="str">
        <f t="shared" si="165"/>
        <v>High Rise Bridge Toward Va Beach Non-Summer Tuesday 17</v>
      </c>
      <c r="I9285" s="14">
        <f>+HighRise!N49</f>
        <v>3305.2272727272725</v>
      </c>
    </row>
    <row r="9286" spans="1:9" x14ac:dyDescent="0.25">
      <c r="A9286" t="s">
        <v>67</v>
      </c>
      <c r="B9286" t="s">
        <v>53</v>
      </c>
      <c r="C9286" t="s">
        <v>81</v>
      </c>
      <c r="D9286" t="s">
        <v>12</v>
      </c>
      <c r="E9286" t="s">
        <v>2</v>
      </c>
      <c r="F9286" s="19">
        <v>0.75</v>
      </c>
      <c r="G9286" s="25">
        <v>18</v>
      </c>
      <c r="H9286" s="19" t="str">
        <f t="shared" si="165"/>
        <v>High Rise Bridge Toward Va Beach Non-Summer Tuesday 18</v>
      </c>
      <c r="I9286" s="12">
        <f>+HighRise!N50</f>
        <v>2477.6363636363635</v>
      </c>
    </row>
    <row r="9287" spans="1:9" x14ac:dyDescent="0.25">
      <c r="A9287" t="s">
        <v>67</v>
      </c>
      <c r="B9287" t="s">
        <v>53</v>
      </c>
      <c r="C9287" t="s">
        <v>81</v>
      </c>
      <c r="D9287" t="s">
        <v>12</v>
      </c>
      <c r="E9287" t="s">
        <v>2</v>
      </c>
      <c r="F9287" s="19">
        <v>0.79166666666666696</v>
      </c>
      <c r="G9287" s="25">
        <v>19</v>
      </c>
      <c r="H9287" s="19" t="str">
        <f t="shared" si="165"/>
        <v>High Rise Bridge Toward Va Beach Non-Summer Tuesday 19</v>
      </c>
      <c r="I9287" s="14">
        <f>+HighRise!N51</f>
        <v>1563.3636363636363</v>
      </c>
    </row>
    <row r="9288" spans="1:9" x14ac:dyDescent="0.25">
      <c r="A9288" t="s">
        <v>67</v>
      </c>
      <c r="B9288" t="s">
        <v>53</v>
      </c>
      <c r="C9288" t="s">
        <v>81</v>
      </c>
      <c r="D9288" t="s">
        <v>12</v>
      </c>
      <c r="E9288" t="s">
        <v>2</v>
      </c>
      <c r="F9288" s="19">
        <v>0.83333333333333304</v>
      </c>
      <c r="G9288" s="25">
        <v>20</v>
      </c>
      <c r="H9288" s="19" t="str">
        <f t="shared" si="165"/>
        <v>High Rise Bridge Toward Va Beach Non-Summer Tuesday 20</v>
      </c>
      <c r="I9288" s="12">
        <f>+HighRise!N52</f>
        <v>1209.6363636363637</v>
      </c>
    </row>
    <row r="9289" spans="1:9" x14ac:dyDescent="0.25">
      <c r="A9289" t="s">
        <v>67</v>
      </c>
      <c r="B9289" t="s">
        <v>53</v>
      </c>
      <c r="C9289" t="s">
        <v>81</v>
      </c>
      <c r="D9289" t="s">
        <v>12</v>
      </c>
      <c r="E9289" t="s">
        <v>2</v>
      </c>
      <c r="F9289" s="19">
        <v>0.875</v>
      </c>
      <c r="G9289" s="25">
        <v>21</v>
      </c>
      <c r="H9289" s="19" t="str">
        <f t="shared" si="165"/>
        <v>High Rise Bridge Toward Va Beach Non-Summer Tuesday 21</v>
      </c>
      <c r="I9289" s="14">
        <f>+HighRise!N53</f>
        <v>1017.6363636363636</v>
      </c>
    </row>
    <row r="9290" spans="1:9" x14ac:dyDescent="0.25">
      <c r="A9290" t="s">
        <v>67</v>
      </c>
      <c r="B9290" t="s">
        <v>53</v>
      </c>
      <c r="C9290" t="s">
        <v>81</v>
      </c>
      <c r="D9290" t="s">
        <v>12</v>
      </c>
      <c r="E9290" t="s">
        <v>2</v>
      </c>
      <c r="F9290" s="19">
        <v>0.91666666666666696</v>
      </c>
      <c r="G9290" s="25">
        <v>22</v>
      </c>
      <c r="H9290" s="19" t="str">
        <f t="shared" si="165"/>
        <v>High Rise Bridge Toward Va Beach Non-Summer Tuesday 22</v>
      </c>
      <c r="I9290" s="12">
        <f>+HighRise!N54</f>
        <v>703.81818181818187</v>
      </c>
    </row>
    <row r="9291" spans="1:9" ht="15.75" thickBot="1" x14ac:dyDescent="0.3">
      <c r="A9291" t="s">
        <v>67</v>
      </c>
      <c r="B9291" t="s">
        <v>53</v>
      </c>
      <c r="C9291" t="s">
        <v>81</v>
      </c>
      <c r="D9291" t="s">
        <v>12</v>
      </c>
      <c r="E9291" t="s">
        <v>2</v>
      </c>
      <c r="F9291" s="19">
        <v>0.95833333333333304</v>
      </c>
      <c r="G9291" s="25">
        <v>23</v>
      </c>
      <c r="H9291" s="19" t="str">
        <f t="shared" si="165"/>
        <v>High Rise Bridge Toward Va Beach Non-Summer Tuesday 23</v>
      </c>
      <c r="I9291" s="16">
        <f>+HighRise!N55</f>
        <v>501.27272727272725</v>
      </c>
    </row>
    <row r="9292" spans="1:9" x14ac:dyDescent="0.25">
      <c r="A9292" t="s">
        <v>67</v>
      </c>
      <c r="B9292" t="s">
        <v>53</v>
      </c>
      <c r="C9292" t="s">
        <v>81</v>
      </c>
      <c r="D9292" t="s">
        <v>12</v>
      </c>
      <c r="E9292" t="s">
        <v>3</v>
      </c>
      <c r="F9292" s="19">
        <v>0</v>
      </c>
      <c r="G9292" s="25">
        <v>0</v>
      </c>
      <c r="H9292" s="19" t="str">
        <f t="shared" si="165"/>
        <v>High Rise Bridge Toward Va Beach Non-Summer Wednesday 0</v>
      </c>
      <c r="I9292" s="11">
        <f>+HighRise!O32</f>
        <v>350.57142857142856</v>
      </c>
    </row>
    <row r="9293" spans="1:9" x14ac:dyDescent="0.25">
      <c r="A9293" t="s">
        <v>67</v>
      </c>
      <c r="B9293" t="s">
        <v>53</v>
      </c>
      <c r="C9293" t="s">
        <v>81</v>
      </c>
      <c r="D9293" t="s">
        <v>12</v>
      </c>
      <c r="E9293" t="s">
        <v>3</v>
      </c>
      <c r="F9293" s="19">
        <v>4.1666666666666664E-2</v>
      </c>
      <c r="G9293" s="25">
        <v>1</v>
      </c>
      <c r="H9293" s="19" t="str">
        <f t="shared" si="165"/>
        <v>High Rise Bridge Toward Va Beach Non-Summer Wednesday 1</v>
      </c>
      <c r="I9293" s="14">
        <f>+HighRise!O33</f>
        <v>203.04761904761904</v>
      </c>
    </row>
    <row r="9294" spans="1:9" x14ac:dyDescent="0.25">
      <c r="A9294" t="s">
        <v>67</v>
      </c>
      <c r="B9294" t="s">
        <v>53</v>
      </c>
      <c r="C9294" t="s">
        <v>81</v>
      </c>
      <c r="D9294" t="s">
        <v>12</v>
      </c>
      <c r="E9294" t="s">
        <v>3</v>
      </c>
      <c r="F9294" s="19">
        <v>8.3333333333333329E-2</v>
      </c>
      <c r="G9294" s="25">
        <v>2</v>
      </c>
      <c r="H9294" s="19" t="str">
        <f t="shared" si="165"/>
        <v>High Rise Bridge Toward Va Beach Non-Summer Wednesday 2</v>
      </c>
      <c r="I9294" s="11">
        <f>+HighRise!O34</f>
        <v>185.9047619047619</v>
      </c>
    </row>
    <row r="9295" spans="1:9" x14ac:dyDescent="0.25">
      <c r="A9295" t="s">
        <v>67</v>
      </c>
      <c r="B9295" t="s">
        <v>53</v>
      </c>
      <c r="C9295" t="s">
        <v>81</v>
      </c>
      <c r="D9295" t="s">
        <v>12</v>
      </c>
      <c r="E9295" t="s">
        <v>3</v>
      </c>
      <c r="F9295" s="19">
        <v>0.125</v>
      </c>
      <c r="G9295" s="25">
        <v>3</v>
      </c>
      <c r="H9295" s="19" t="str">
        <f t="shared" si="165"/>
        <v>High Rise Bridge Toward Va Beach Non-Summer Wednesday 3</v>
      </c>
      <c r="I9295" s="14">
        <f>+HighRise!O35</f>
        <v>297.71428571428572</v>
      </c>
    </row>
    <row r="9296" spans="1:9" x14ac:dyDescent="0.25">
      <c r="A9296" t="s">
        <v>67</v>
      </c>
      <c r="B9296" t="s">
        <v>53</v>
      </c>
      <c r="C9296" t="s">
        <v>81</v>
      </c>
      <c r="D9296" t="s">
        <v>12</v>
      </c>
      <c r="E9296" t="s">
        <v>3</v>
      </c>
      <c r="F9296" s="19">
        <v>0.16666666666666699</v>
      </c>
      <c r="G9296" s="25">
        <v>4</v>
      </c>
      <c r="H9296" s="19" t="str">
        <f t="shared" si="165"/>
        <v>High Rise Bridge Toward Va Beach Non-Summer Wednesday 4</v>
      </c>
      <c r="I9296" s="11">
        <f>+HighRise!O36</f>
        <v>589.14285714285711</v>
      </c>
    </row>
    <row r="9297" spans="1:9" x14ac:dyDescent="0.25">
      <c r="A9297" t="s">
        <v>67</v>
      </c>
      <c r="B9297" t="s">
        <v>53</v>
      </c>
      <c r="C9297" t="s">
        <v>81</v>
      </c>
      <c r="D9297" t="s">
        <v>12</v>
      </c>
      <c r="E9297" t="s">
        <v>3</v>
      </c>
      <c r="F9297" s="19">
        <v>0.20833333333333301</v>
      </c>
      <c r="G9297" s="25">
        <v>5</v>
      </c>
      <c r="H9297" s="19" t="str">
        <f t="shared" si="165"/>
        <v>High Rise Bridge Toward Va Beach Non-Summer Wednesday 5</v>
      </c>
      <c r="I9297" s="14">
        <f>+HighRise!O37</f>
        <v>1567.952380952381</v>
      </c>
    </row>
    <row r="9298" spans="1:9" x14ac:dyDescent="0.25">
      <c r="A9298" t="s">
        <v>67</v>
      </c>
      <c r="B9298" t="s">
        <v>53</v>
      </c>
      <c r="C9298" t="s">
        <v>81</v>
      </c>
      <c r="D9298" t="s">
        <v>12</v>
      </c>
      <c r="E9298" t="s">
        <v>3</v>
      </c>
      <c r="F9298" s="19">
        <v>0.25</v>
      </c>
      <c r="G9298" s="25">
        <v>6</v>
      </c>
      <c r="H9298" s="19" t="str">
        <f t="shared" si="165"/>
        <v>High Rise Bridge Toward Va Beach Non-Summer Wednesday 6</v>
      </c>
      <c r="I9298" s="11">
        <f>+HighRise!O38</f>
        <v>3316.9047619047619</v>
      </c>
    </row>
    <row r="9299" spans="1:9" x14ac:dyDescent="0.25">
      <c r="A9299" t="s">
        <v>67</v>
      </c>
      <c r="B9299" t="s">
        <v>53</v>
      </c>
      <c r="C9299" t="s">
        <v>81</v>
      </c>
      <c r="D9299" t="s">
        <v>12</v>
      </c>
      <c r="E9299" t="s">
        <v>3</v>
      </c>
      <c r="F9299" s="19">
        <v>0.29166666666666702</v>
      </c>
      <c r="G9299" s="25">
        <v>7</v>
      </c>
      <c r="H9299" s="19" t="str">
        <f t="shared" si="165"/>
        <v>High Rise Bridge Toward Va Beach Non-Summer Wednesday 7</v>
      </c>
      <c r="I9299" s="14">
        <f>+HighRise!O39</f>
        <v>3566.8571428571427</v>
      </c>
    </row>
    <row r="9300" spans="1:9" x14ac:dyDescent="0.25">
      <c r="A9300" t="s">
        <v>67</v>
      </c>
      <c r="B9300" t="s">
        <v>53</v>
      </c>
      <c r="C9300" t="s">
        <v>81</v>
      </c>
      <c r="D9300" t="s">
        <v>12</v>
      </c>
      <c r="E9300" t="s">
        <v>3</v>
      </c>
      <c r="F9300" s="19">
        <v>0.33333333333333298</v>
      </c>
      <c r="G9300" s="25">
        <v>8</v>
      </c>
      <c r="H9300" s="19" t="str">
        <f t="shared" si="165"/>
        <v>High Rise Bridge Toward Va Beach Non-Summer Wednesday 8</v>
      </c>
      <c r="I9300" s="11">
        <f>+HighRise!O40</f>
        <v>3468.5714285714284</v>
      </c>
    </row>
    <row r="9301" spans="1:9" x14ac:dyDescent="0.25">
      <c r="A9301" t="s">
        <v>67</v>
      </c>
      <c r="B9301" t="s">
        <v>53</v>
      </c>
      <c r="C9301" t="s">
        <v>81</v>
      </c>
      <c r="D9301" t="s">
        <v>12</v>
      </c>
      <c r="E9301" t="s">
        <v>3</v>
      </c>
      <c r="F9301" s="19">
        <v>0.375</v>
      </c>
      <c r="G9301" s="25">
        <v>9</v>
      </c>
      <c r="H9301" s="19" t="str">
        <f t="shared" si="165"/>
        <v>High Rise Bridge Toward Va Beach Non-Summer Wednesday 9</v>
      </c>
      <c r="I9301" s="14">
        <f>+HighRise!O41</f>
        <v>2823.5714285714284</v>
      </c>
    </row>
    <row r="9302" spans="1:9" x14ac:dyDescent="0.25">
      <c r="A9302" t="s">
        <v>67</v>
      </c>
      <c r="B9302" t="s">
        <v>53</v>
      </c>
      <c r="C9302" t="s">
        <v>81</v>
      </c>
      <c r="D9302" t="s">
        <v>12</v>
      </c>
      <c r="E9302" t="s">
        <v>3</v>
      </c>
      <c r="F9302" s="19">
        <v>0.41666666666666702</v>
      </c>
      <c r="G9302" s="25">
        <v>10</v>
      </c>
      <c r="H9302" s="19" t="str">
        <f t="shared" si="165"/>
        <v>High Rise Bridge Toward Va Beach Non-Summer Wednesday 10</v>
      </c>
      <c r="I9302" s="11">
        <f>+HighRise!O42</f>
        <v>2433.1904761904761</v>
      </c>
    </row>
    <row r="9303" spans="1:9" x14ac:dyDescent="0.25">
      <c r="A9303" t="s">
        <v>67</v>
      </c>
      <c r="B9303" t="s">
        <v>53</v>
      </c>
      <c r="C9303" t="s">
        <v>81</v>
      </c>
      <c r="D9303" t="s">
        <v>12</v>
      </c>
      <c r="E9303" t="s">
        <v>3</v>
      </c>
      <c r="F9303" s="19">
        <v>0.45833333333333298</v>
      </c>
      <c r="G9303" s="25">
        <v>11</v>
      </c>
      <c r="H9303" s="19" t="str">
        <f t="shared" si="165"/>
        <v>High Rise Bridge Toward Va Beach Non-Summer Wednesday 11</v>
      </c>
      <c r="I9303" s="14">
        <f>+HighRise!O43</f>
        <v>2385.5714285714284</v>
      </c>
    </row>
    <row r="9304" spans="1:9" x14ac:dyDescent="0.25">
      <c r="A9304" t="s">
        <v>67</v>
      </c>
      <c r="B9304" t="s">
        <v>53</v>
      </c>
      <c r="C9304" t="s">
        <v>81</v>
      </c>
      <c r="D9304" t="s">
        <v>12</v>
      </c>
      <c r="E9304" t="s">
        <v>3</v>
      </c>
      <c r="F9304" s="19">
        <v>0.5</v>
      </c>
      <c r="G9304" s="25">
        <v>12</v>
      </c>
      <c r="H9304" s="19" t="str">
        <f t="shared" si="165"/>
        <v>High Rise Bridge Toward Va Beach Non-Summer Wednesday 12</v>
      </c>
      <c r="I9304" s="11">
        <f>+HighRise!O44</f>
        <v>2359.2380952380954</v>
      </c>
    </row>
    <row r="9305" spans="1:9" x14ac:dyDescent="0.25">
      <c r="A9305" t="s">
        <v>67</v>
      </c>
      <c r="B9305" t="s">
        <v>53</v>
      </c>
      <c r="C9305" t="s">
        <v>81</v>
      </c>
      <c r="D9305" t="s">
        <v>12</v>
      </c>
      <c r="E9305" t="s">
        <v>3</v>
      </c>
      <c r="F9305" s="19">
        <v>0.54166666666666696</v>
      </c>
      <c r="G9305" s="25">
        <v>13</v>
      </c>
      <c r="H9305" s="19" t="str">
        <f t="shared" si="165"/>
        <v>High Rise Bridge Toward Va Beach Non-Summer Wednesday 13</v>
      </c>
      <c r="I9305" s="14">
        <f>+HighRise!O45</f>
        <v>2423.2857142857142</v>
      </c>
    </row>
    <row r="9306" spans="1:9" x14ac:dyDescent="0.25">
      <c r="A9306" t="s">
        <v>67</v>
      </c>
      <c r="B9306" t="s">
        <v>53</v>
      </c>
      <c r="C9306" t="s">
        <v>81</v>
      </c>
      <c r="D9306" t="s">
        <v>12</v>
      </c>
      <c r="E9306" t="s">
        <v>3</v>
      </c>
      <c r="F9306" s="19">
        <v>0.58333333333333304</v>
      </c>
      <c r="G9306" s="25">
        <v>14</v>
      </c>
      <c r="H9306" s="19" t="str">
        <f t="shared" si="165"/>
        <v>High Rise Bridge Toward Va Beach Non-Summer Wednesday 14</v>
      </c>
      <c r="I9306" s="11">
        <f>+HighRise!O46</f>
        <v>2799.8095238095239</v>
      </c>
    </row>
    <row r="9307" spans="1:9" x14ac:dyDescent="0.25">
      <c r="A9307" t="s">
        <v>67</v>
      </c>
      <c r="B9307" t="s">
        <v>53</v>
      </c>
      <c r="C9307" t="s">
        <v>81</v>
      </c>
      <c r="D9307" t="s">
        <v>12</v>
      </c>
      <c r="E9307" t="s">
        <v>3</v>
      </c>
      <c r="F9307" s="19">
        <v>0.625</v>
      </c>
      <c r="G9307" s="25">
        <v>15</v>
      </c>
      <c r="H9307" s="19" t="str">
        <f t="shared" si="165"/>
        <v>High Rise Bridge Toward Va Beach Non-Summer Wednesday 15</v>
      </c>
      <c r="I9307" s="14">
        <f>+HighRise!O47</f>
        <v>3239.3809523809523</v>
      </c>
    </row>
    <row r="9308" spans="1:9" x14ac:dyDescent="0.25">
      <c r="A9308" t="s">
        <v>67</v>
      </c>
      <c r="B9308" t="s">
        <v>53</v>
      </c>
      <c r="C9308" t="s">
        <v>81</v>
      </c>
      <c r="D9308" t="s">
        <v>12</v>
      </c>
      <c r="E9308" t="s">
        <v>3</v>
      </c>
      <c r="F9308" s="19">
        <v>0.66666666666666696</v>
      </c>
      <c r="G9308" s="25">
        <v>16</v>
      </c>
      <c r="H9308" s="19" t="str">
        <f t="shared" si="165"/>
        <v>High Rise Bridge Toward Va Beach Non-Summer Wednesday 16</v>
      </c>
      <c r="I9308" s="11">
        <f>+HighRise!O48</f>
        <v>3170.5238095238096</v>
      </c>
    </row>
    <row r="9309" spans="1:9" x14ac:dyDescent="0.25">
      <c r="A9309" t="s">
        <v>67</v>
      </c>
      <c r="B9309" t="s">
        <v>53</v>
      </c>
      <c r="C9309" t="s">
        <v>81</v>
      </c>
      <c r="D9309" t="s">
        <v>12</v>
      </c>
      <c r="E9309" t="s">
        <v>3</v>
      </c>
      <c r="F9309" s="19">
        <v>0.70833333333333304</v>
      </c>
      <c r="G9309" s="25">
        <v>17</v>
      </c>
      <c r="H9309" s="19" t="str">
        <f t="shared" si="165"/>
        <v>High Rise Bridge Toward Va Beach Non-Summer Wednesday 17</v>
      </c>
      <c r="I9309" s="14">
        <f>+HighRise!O49</f>
        <v>3253</v>
      </c>
    </row>
    <row r="9310" spans="1:9" x14ac:dyDescent="0.25">
      <c r="A9310" t="s">
        <v>67</v>
      </c>
      <c r="B9310" t="s">
        <v>53</v>
      </c>
      <c r="C9310" t="s">
        <v>81</v>
      </c>
      <c r="D9310" t="s">
        <v>12</v>
      </c>
      <c r="E9310" t="s">
        <v>3</v>
      </c>
      <c r="F9310" s="19">
        <v>0.75</v>
      </c>
      <c r="G9310" s="25">
        <v>18</v>
      </c>
      <c r="H9310" s="19" t="str">
        <f t="shared" si="165"/>
        <v>High Rise Bridge Toward Va Beach Non-Summer Wednesday 18</v>
      </c>
      <c r="I9310" s="11">
        <f>+HighRise!O50</f>
        <v>2495.8571428571427</v>
      </c>
    </row>
    <row r="9311" spans="1:9" x14ac:dyDescent="0.25">
      <c r="A9311" t="s">
        <v>67</v>
      </c>
      <c r="B9311" t="s">
        <v>53</v>
      </c>
      <c r="C9311" t="s">
        <v>81</v>
      </c>
      <c r="D9311" t="s">
        <v>12</v>
      </c>
      <c r="E9311" t="s">
        <v>3</v>
      </c>
      <c r="F9311" s="19">
        <v>0.79166666666666696</v>
      </c>
      <c r="G9311" s="25">
        <v>19</v>
      </c>
      <c r="H9311" s="19" t="str">
        <f t="shared" si="165"/>
        <v>High Rise Bridge Toward Va Beach Non-Summer Wednesday 19</v>
      </c>
      <c r="I9311" s="14">
        <f>+HighRise!O51</f>
        <v>1615.9047619047619</v>
      </c>
    </row>
    <row r="9312" spans="1:9" x14ac:dyDescent="0.25">
      <c r="A9312" t="s">
        <v>67</v>
      </c>
      <c r="B9312" t="s">
        <v>53</v>
      </c>
      <c r="C9312" t="s">
        <v>81</v>
      </c>
      <c r="D9312" t="s">
        <v>12</v>
      </c>
      <c r="E9312" t="s">
        <v>3</v>
      </c>
      <c r="F9312" s="19">
        <v>0.83333333333333304</v>
      </c>
      <c r="G9312" s="25">
        <v>20</v>
      </c>
      <c r="H9312" s="19" t="str">
        <f t="shared" si="165"/>
        <v>High Rise Bridge Toward Va Beach Non-Summer Wednesday 20</v>
      </c>
      <c r="I9312" s="11">
        <f>+HighRise!O52</f>
        <v>1255.0952380952381</v>
      </c>
    </row>
    <row r="9313" spans="1:9" x14ac:dyDescent="0.25">
      <c r="A9313" t="s">
        <v>67</v>
      </c>
      <c r="B9313" t="s">
        <v>53</v>
      </c>
      <c r="C9313" t="s">
        <v>81</v>
      </c>
      <c r="D9313" t="s">
        <v>12</v>
      </c>
      <c r="E9313" t="s">
        <v>3</v>
      </c>
      <c r="F9313" s="19">
        <v>0.875</v>
      </c>
      <c r="G9313" s="25">
        <v>21</v>
      </c>
      <c r="H9313" s="19" t="str">
        <f t="shared" si="165"/>
        <v>High Rise Bridge Toward Va Beach Non-Summer Wednesday 21</v>
      </c>
      <c r="I9313" s="14">
        <f>+HighRise!O53</f>
        <v>1087.047619047619</v>
      </c>
    </row>
    <row r="9314" spans="1:9" x14ac:dyDescent="0.25">
      <c r="A9314" t="s">
        <v>67</v>
      </c>
      <c r="B9314" t="s">
        <v>53</v>
      </c>
      <c r="C9314" t="s">
        <v>81</v>
      </c>
      <c r="D9314" t="s">
        <v>12</v>
      </c>
      <c r="E9314" t="s">
        <v>3</v>
      </c>
      <c r="F9314" s="19">
        <v>0.91666666666666696</v>
      </c>
      <c r="G9314" s="25">
        <v>22</v>
      </c>
      <c r="H9314" s="19" t="str">
        <f t="shared" si="165"/>
        <v>High Rise Bridge Toward Va Beach Non-Summer Wednesday 22</v>
      </c>
      <c r="I9314" s="11">
        <f>+HighRise!O54</f>
        <v>770.33333333333337</v>
      </c>
    </row>
    <row r="9315" spans="1:9" ht="15.75" thickBot="1" x14ac:dyDescent="0.3">
      <c r="A9315" t="s">
        <v>67</v>
      </c>
      <c r="B9315" t="s">
        <v>53</v>
      </c>
      <c r="C9315" t="s">
        <v>81</v>
      </c>
      <c r="D9315" t="s">
        <v>12</v>
      </c>
      <c r="E9315" t="s">
        <v>3</v>
      </c>
      <c r="F9315" s="19">
        <v>0.95833333333333304</v>
      </c>
      <c r="G9315" s="25">
        <v>23</v>
      </c>
      <c r="H9315" s="19" t="str">
        <f t="shared" si="165"/>
        <v>High Rise Bridge Toward Va Beach Non-Summer Wednesday 23</v>
      </c>
      <c r="I9315" s="16">
        <f>+HighRise!O55</f>
        <v>509.61904761904759</v>
      </c>
    </row>
    <row r="9316" spans="1:9" x14ac:dyDescent="0.25">
      <c r="A9316" t="s">
        <v>67</v>
      </c>
      <c r="B9316" t="s">
        <v>53</v>
      </c>
      <c r="C9316" t="s">
        <v>81</v>
      </c>
      <c r="D9316" t="s">
        <v>12</v>
      </c>
      <c r="E9316" t="s">
        <v>4</v>
      </c>
      <c r="F9316" s="19">
        <v>0</v>
      </c>
      <c r="G9316" s="25">
        <v>0</v>
      </c>
      <c r="H9316" s="19" t="str">
        <f t="shared" si="165"/>
        <v>High Rise Bridge Toward Va Beach Non-Summer Thursday 0</v>
      </c>
      <c r="I9316" s="11">
        <f>+HighRise!P32</f>
        <v>366.1904761904762</v>
      </c>
    </row>
    <row r="9317" spans="1:9" x14ac:dyDescent="0.25">
      <c r="A9317" t="s">
        <v>67</v>
      </c>
      <c r="B9317" t="s">
        <v>53</v>
      </c>
      <c r="C9317" t="s">
        <v>81</v>
      </c>
      <c r="D9317" t="s">
        <v>12</v>
      </c>
      <c r="E9317" t="s">
        <v>4</v>
      </c>
      <c r="F9317" s="19">
        <v>4.1666666666666664E-2</v>
      </c>
      <c r="G9317" s="25">
        <v>1</v>
      </c>
      <c r="H9317" s="19" t="str">
        <f t="shared" si="165"/>
        <v>High Rise Bridge Toward Va Beach Non-Summer Thursday 1</v>
      </c>
      <c r="I9317" s="14">
        <f>+HighRise!P33</f>
        <v>220.57142857142858</v>
      </c>
    </row>
    <row r="9318" spans="1:9" x14ac:dyDescent="0.25">
      <c r="A9318" t="s">
        <v>67</v>
      </c>
      <c r="B9318" t="s">
        <v>53</v>
      </c>
      <c r="C9318" t="s">
        <v>81</v>
      </c>
      <c r="D9318" t="s">
        <v>12</v>
      </c>
      <c r="E9318" t="s">
        <v>4</v>
      </c>
      <c r="F9318" s="19">
        <v>8.3333333333333329E-2</v>
      </c>
      <c r="G9318" s="25">
        <v>2</v>
      </c>
      <c r="H9318" s="19" t="str">
        <f t="shared" si="165"/>
        <v>High Rise Bridge Toward Va Beach Non-Summer Thursday 2</v>
      </c>
      <c r="I9318" s="11">
        <f>+HighRise!P34</f>
        <v>195.8095238095238</v>
      </c>
    </row>
    <row r="9319" spans="1:9" x14ac:dyDescent="0.25">
      <c r="A9319" t="s">
        <v>67</v>
      </c>
      <c r="B9319" t="s">
        <v>53</v>
      </c>
      <c r="C9319" t="s">
        <v>81</v>
      </c>
      <c r="D9319" t="s">
        <v>12</v>
      </c>
      <c r="E9319" t="s">
        <v>4</v>
      </c>
      <c r="F9319" s="19">
        <v>0.125</v>
      </c>
      <c r="G9319" s="25">
        <v>3</v>
      </c>
      <c r="H9319" s="19" t="str">
        <f t="shared" si="165"/>
        <v>High Rise Bridge Toward Va Beach Non-Summer Thursday 3</v>
      </c>
      <c r="I9319" s="14">
        <f>+HighRise!P35</f>
        <v>306.76190476190476</v>
      </c>
    </row>
    <row r="9320" spans="1:9" x14ac:dyDescent="0.25">
      <c r="A9320" t="s">
        <v>67</v>
      </c>
      <c r="B9320" t="s">
        <v>53</v>
      </c>
      <c r="C9320" t="s">
        <v>81</v>
      </c>
      <c r="D9320" t="s">
        <v>12</v>
      </c>
      <c r="E9320" t="s">
        <v>4</v>
      </c>
      <c r="F9320" s="19">
        <v>0.16666666666666699</v>
      </c>
      <c r="G9320" s="25">
        <v>4</v>
      </c>
      <c r="H9320" s="19" t="str">
        <f t="shared" si="165"/>
        <v>High Rise Bridge Toward Va Beach Non-Summer Thursday 4</v>
      </c>
      <c r="I9320" s="11">
        <f>+HighRise!P36</f>
        <v>603.90476190476193</v>
      </c>
    </row>
    <row r="9321" spans="1:9" x14ac:dyDescent="0.25">
      <c r="A9321" t="s">
        <v>67</v>
      </c>
      <c r="B9321" t="s">
        <v>53</v>
      </c>
      <c r="C9321" t="s">
        <v>81</v>
      </c>
      <c r="D9321" t="s">
        <v>12</v>
      </c>
      <c r="E9321" t="s">
        <v>4</v>
      </c>
      <c r="F9321" s="19">
        <v>0.20833333333333301</v>
      </c>
      <c r="G9321" s="25">
        <v>5</v>
      </c>
      <c r="H9321" s="19" t="str">
        <f t="shared" si="165"/>
        <v>High Rise Bridge Toward Va Beach Non-Summer Thursday 5</v>
      </c>
      <c r="I9321" s="14">
        <f>+HighRise!P37</f>
        <v>1575.7142857142858</v>
      </c>
    </row>
    <row r="9322" spans="1:9" x14ac:dyDescent="0.25">
      <c r="A9322" t="s">
        <v>67</v>
      </c>
      <c r="B9322" t="s">
        <v>53</v>
      </c>
      <c r="C9322" t="s">
        <v>81</v>
      </c>
      <c r="D9322" t="s">
        <v>12</v>
      </c>
      <c r="E9322" t="s">
        <v>4</v>
      </c>
      <c r="F9322" s="19">
        <v>0.25</v>
      </c>
      <c r="G9322" s="25">
        <v>6</v>
      </c>
      <c r="H9322" s="19" t="str">
        <f t="shared" si="165"/>
        <v>High Rise Bridge Toward Va Beach Non-Summer Thursday 6</v>
      </c>
      <c r="I9322" s="11">
        <f>+HighRise!P38</f>
        <v>3254.4761904761904</v>
      </c>
    </row>
    <row r="9323" spans="1:9" x14ac:dyDescent="0.25">
      <c r="A9323" t="s">
        <v>67</v>
      </c>
      <c r="B9323" t="s">
        <v>53</v>
      </c>
      <c r="C9323" t="s">
        <v>81</v>
      </c>
      <c r="D9323" t="s">
        <v>12</v>
      </c>
      <c r="E9323" t="s">
        <v>4</v>
      </c>
      <c r="F9323" s="19">
        <v>0.29166666666666702</v>
      </c>
      <c r="G9323" s="25">
        <v>7</v>
      </c>
      <c r="H9323" s="19" t="str">
        <f t="shared" si="165"/>
        <v>High Rise Bridge Toward Va Beach Non-Summer Thursday 7</v>
      </c>
      <c r="I9323" s="14">
        <f>+HighRise!P39</f>
        <v>3581.1904761904761</v>
      </c>
    </row>
    <row r="9324" spans="1:9" x14ac:dyDescent="0.25">
      <c r="A9324" t="s">
        <v>67</v>
      </c>
      <c r="B9324" t="s">
        <v>53</v>
      </c>
      <c r="C9324" t="s">
        <v>81</v>
      </c>
      <c r="D9324" t="s">
        <v>12</v>
      </c>
      <c r="E9324" t="s">
        <v>4</v>
      </c>
      <c r="F9324" s="19">
        <v>0.33333333333333298</v>
      </c>
      <c r="G9324" s="25">
        <v>8</v>
      </c>
      <c r="H9324" s="19" t="str">
        <f t="shared" si="165"/>
        <v>High Rise Bridge Toward Va Beach Non-Summer Thursday 8</v>
      </c>
      <c r="I9324" s="11">
        <f>+HighRise!P40</f>
        <v>3471.4285714285716</v>
      </c>
    </row>
    <row r="9325" spans="1:9" x14ac:dyDescent="0.25">
      <c r="A9325" t="s">
        <v>67</v>
      </c>
      <c r="B9325" t="s">
        <v>53</v>
      </c>
      <c r="C9325" t="s">
        <v>81</v>
      </c>
      <c r="D9325" t="s">
        <v>12</v>
      </c>
      <c r="E9325" t="s">
        <v>4</v>
      </c>
      <c r="F9325" s="19">
        <v>0.375</v>
      </c>
      <c r="G9325" s="25">
        <v>9</v>
      </c>
      <c r="H9325" s="19" t="str">
        <f t="shared" si="165"/>
        <v>High Rise Bridge Toward Va Beach Non-Summer Thursday 9</v>
      </c>
      <c r="I9325" s="14">
        <f>+HighRise!P41</f>
        <v>2798.0476190476193</v>
      </c>
    </row>
    <row r="9326" spans="1:9" x14ac:dyDescent="0.25">
      <c r="A9326" t="s">
        <v>67</v>
      </c>
      <c r="B9326" t="s">
        <v>53</v>
      </c>
      <c r="C9326" t="s">
        <v>81</v>
      </c>
      <c r="D9326" t="s">
        <v>12</v>
      </c>
      <c r="E9326" t="s">
        <v>4</v>
      </c>
      <c r="F9326" s="19">
        <v>0.41666666666666702</v>
      </c>
      <c r="G9326" s="25">
        <v>10</v>
      </c>
      <c r="H9326" s="19" t="str">
        <f t="shared" si="165"/>
        <v>High Rise Bridge Toward Va Beach Non-Summer Thursday 10</v>
      </c>
      <c r="I9326" s="11">
        <f>+HighRise!P42</f>
        <v>2421.6666666666665</v>
      </c>
    </row>
    <row r="9327" spans="1:9" x14ac:dyDescent="0.25">
      <c r="A9327" t="s">
        <v>67</v>
      </c>
      <c r="B9327" t="s">
        <v>53</v>
      </c>
      <c r="C9327" t="s">
        <v>81</v>
      </c>
      <c r="D9327" t="s">
        <v>12</v>
      </c>
      <c r="E9327" t="s">
        <v>4</v>
      </c>
      <c r="F9327" s="19">
        <v>0.45833333333333298</v>
      </c>
      <c r="G9327" s="25">
        <v>11</v>
      </c>
      <c r="H9327" s="19" t="str">
        <f t="shared" si="165"/>
        <v>High Rise Bridge Toward Va Beach Non-Summer Thursday 11</v>
      </c>
      <c r="I9327" s="14">
        <f>+HighRise!P43</f>
        <v>2453.1904761904761</v>
      </c>
    </row>
    <row r="9328" spans="1:9" x14ac:dyDescent="0.25">
      <c r="A9328" t="s">
        <v>67</v>
      </c>
      <c r="B9328" t="s">
        <v>53</v>
      </c>
      <c r="C9328" t="s">
        <v>81</v>
      </c>
      <c r="D9328" t="s">
        <v>12</v>
      </c>
      <c r="E9328" t="s">
        <v>4</v>
      </c>
      <c r="F9328" s="19">
        <v>0.5</v>
      </c>
      <c r="G9328" s="25">
        <v>12</v>
      </c>
      <c r="H9328" s="19" t="str">
        <f t="shared" si="165"/>
        <v>High Rise Bridge Toward Va Beach Non-Summer Thursday 12</v>
      </c>
      <c r="I9328" s="11">
        <f>+HighRise!P44</f>
        <v>2484.6190476190477</v>
      </c>
    </row>
    <row r="9329" spans="1:9" x14ac:dyDescent="0.25">
      <c r="A9329" t="s">
        <v>67</v>
      </c>
      <c r="B9329" t="s">
        <v>53</v>
      </c>
      <c r="C9329" t="s">
        <v>81</v>
      </c>
      <c r="D9329" t="s">
        <v>12</v>
      </c>
      <c r="E9329" t="s">
        <v>4</v>
      </c>
      <c r="F9329" s="19">
        <v>0.54166666666666696</v>
      </c>
      <c r="G9329" s="25">
        <v>13</v>
      </c>
      <c r="H9329" s="19" t="str">
        <f t="shared" si="165"/>
        <v>High Rise Bridge Toward Va Beach Non-Summer Thursday 13</v>
      </c>
      <c r="I9329" s="14">
        <f>+HighRise!P45</f>
        <v>2584.2380952380954</v>
      </c>
    </row>
    <row r="9330" spans="1:9" x14ac:dyDescent="0.25">
      <c r="A9330" t="s">
        <v>67</v>
      </c>
      <c r="B9330" t="s">
        <v>53</v>
      </c>
      <c r="C9330" t="s">
        <v>81</v>
      </c>
      <c r="D9330" t="s">
        <v>12</v>
      </c>
      <c r="E9330" t="s">
        <v>4</v>
      </c>
      <c r="F9330" s="19">
        <v>0.58333333333333304</v>
      </c>
      <c r="G9330" s="25">
        <v>14</v>
      </c>
      <c r="H9330" s="19" t="str">
        <f t="shared" si="165"/>
        <v>High Rise Bridge Toward Va Beach Non-Summer Thursday 14</v>
      </c>
      <c r="I9330" s="11">
        <f>+HighRise!P46</f>
        <v>2822.7619047619046</v>
      </c>
    </row>
    <row r="9331" spans="1:9" x14ac:dyDescent="0.25">
      <c r="A9331" t="s">
        <v>67</v>
      </c>
      <c r="B9331" t="s">
        <v>53</v>
      </c>
      <c r="C9331" t="s">
        <v>81</v>
      </c>
      <c r="D9331" t="s">
        <v>12</v>
      </c>
      <c r="E9331" t="s">
        <v>4</v>
      </c>
      <c r="F9331" s="19">
        <v>0.625</v>
      </c>
      <c r="G9331" s="25">
        <v>15</v>
      </c>
      <c r="H9331" s="19" t="str">
        <f t="shared" si="165"/>
        <v>High Rise Bridge Toward Va Beach Non-Summer Thursday 15</v>
      </c>
      <c r="I9331" s="14">
        <f>+HighRise!P47</f>
        <v>3417.8095238095239</v>
      </c>
    </row>
    <row r="9332" spans="1:9" x14ac:dyDescent="0.25">
      <c r="A9332" t="s">
        <v>67</v>
      </c>
      <c r="B9332" t="s">
        <v>53</v>
      </c>
      <c r="C9332" t="s">
        <v>81</v>
      </c>
      <c r="D9332" t="s">
        <v>12</v>
      </c>
      <c r="E9332" t="s">
        <v>4</v>
      </c>
      <c r="F9332" s="19">
        <v>0.66666666666666696</v>
      </c>
      <c r="G9332" s="25">
        <v>16</v>
      </c>
      <c r="H9332" s="19" t="str">
        <f t="shared" si="165"/>
        <v>High Rise Bridge Toward Va Beach Non-Summer Thursday 16</v>
      </c>
      <c r="I9332" s="11">
        <f>+HighRise!P48</f>
        <v>3626.8571428571427</v>
      </c>
    </row>
    <row r="9333" spans="1:9" x14ac:dyDescent="0.25">
      <c r="A9333" t="s">
        <v>67</v>
      </c>
      <c r="B9333" t="s">
        <v>53</v>
      </c>
      <c r="C9333" t="s">
        <v>81</v>
      </c>
      <c r="D9333" t="s">
        <v>12</v>
      </c>
      <c r="E9333" t="s">
        <v>4</v>
      </c>
      <c r="F9333" s="19">
        <v>0.70833333333333304</v>
      </c>
      <c r="G9333" s="25">
        <v>17</v>
      </c>
      <c r="H9333" s="19" t="str">
        <f t="shared" ref="H9333:H9396" si="166">+CONCATENATE(A9333," ",C9333," ",D9333," ",E9333," ",G9333)</f>
        <v>High Rise Bridge Toward Va Beach Non-Summer Thursday 17</v>
      </c>
      <c r="I9333" s="14">
        <f>+HighRise!P49</f>
        <v>3507.4761904761904</v>
      </c>
    </row>
    <row r="9334" spans="1:9" x14ac:dyDescent="0.25">
      <c r="A9334" t="s">
        <v>67</v>
      </c>
      <c r="B9334" t="s">
        <v>53</v>
      </c>
      <c r="C9334" t="s">
        <v>81</v>
      </c>
      <c r="D9334" t="s">
        <v>12</v>
      </c>
      <c r="E9334" t="s">
        <v>4</v>
      </c>
      <c r="F9334" s="19">
        <v>0.75</v>
      </c>
      <c r="G9334" s="25">
        <v>18</v>
      </c>
      <c r="H9334" s="19" t="str">
        <f t="shared" si="166"/>
        <v>High Rise Bridge Toward Va Beach Non-Summer Thursday 18</v>
      </c>
      <c r="I9334" s="11">
        <f>+HighRise!P50</f>
        <v>2595.7142857142858</v>
      </c>
    </row>
    <row r="9335" spans="1:9" x14ac:dyDescent="0.25">
      <c r="A9335" t="s">
        <v>67</v>
      </c>
      <c r="B9335" t="s">
        <v>53</v>
      </c>
      <c r="C9335" t="s">
        <v>81</v>
      </c>
      <c r="D9335" t="s">
        <v>12</v>
      </c>
      <c r="E9335" t="s">
        <v>4</v>
      </c>
      <c r="F9335" s="19">
        <v>0.79166666666666696</v>
      </c>
      <c r="G9335" s="25">
        <v>19</v>
      </c>
      <c r="H9335" s="19" t="str">
        <f t="shared" si="166"/>
        <v>High Rise Bridge Toward Va Beach Non-Summer Thursday 19</v>
      </c>
      <c r="I9335" s="14">
        <f>+HighRise!P51</f>
        <v>1734.5714285714287</v>
      </c>
    </row>
    <row r="9336" spans="1:9" x14ac:dyDescent="0.25">
      <c r="A9336" t="s">
        <v>67</v>
      </c>
      <c r="B9336" t="s">
        <v>53</v>
      </c>
      <c r="C9336" t="s">
        <v>81</v>
      </c>
      <c r="D9336" t="s">
        <v>12</v>
      </c>
      <c r="E9336" t="s">
        <v>4</v>
      </c>
      <c r="F9336" s="19">
        <v>0.83333333333333304</v>
      </c>
      <c r="G9336" s="25">
        <v>20</v>
      </c>
      <c r="H9336" s="19" t="str">
        <f t="shared" si="166"/>
        <v>High Rise Bridge Toward Va Beach Non-Summer Thursday 20</v>
      </c>
      <c r="I9336" s="11">
        <f>+HighRise!P52</f>
        <v>1378.7619047619048</v>
      </c>
    </row>
    <row r="9337" spans="1:9" x14ac:dyDescent="0.25">
      <c r="A9337" t="s">
        <v>67</v>
      </c>
      <c r="B9337" t="s">
        <v>53</v>
      </c>
      <c r="C9337" t="s">
        <v>81</v>
      </c>
      <c r="D9337" t="s">
        <v>12</v>
      </c>
      <c r="E9337" t="s">
        <v>4</v>
      </c>
      <c r="F9337" s="19">
        <v>0.875</v>
      </c>
      <c r="G9337" s="25">
        <v>21</v>
      </c>
      <c r="H9337" s="19" t="str">
        <f t="shared" si="166"/>
        <v>High Rise Bridge Toward Va Beach Non-Summer Thursday 21</v>
      </c>
      <c r="I9337" s="14">
        <f>+HighRise!P53</f>
        <v>1162.6190476190477</v>
      </c>
    </row>
    <row r="9338" spans="1:9" x14ac:dyDescent="0.25">
      <c r="A9338" t="s">
        <v>67</v>
      </c>
      <c r="B9338" t="s">
        <v>53</v>
      </c>
      <c r="C9338" t="s">
        <v>81</v>
      </c>
      <c r="D9338" t="s">
        <v>12</v>
      </c>
      <c r="E9338" t="s">
        <v>4</v>
      </c>
      <c r="F9338" s="19">
        <v>0.91666666666666696</v>
      </c>
      <c r="G9338" s="25">
        <v>22</v>
      </c>
      <c r="H9338" s="19" t="str">
        <f t="shared" si="166"/>
        <v>High Rise Bridge Toward Va Beach Non-Summer Thursday 22</v>
      </c>
      <c r="I9338" s="11">
        <f>+HighRise!P54</f>
        <v>855.85714285714289</v>
      </c>
    </row>
    <row r="9339" spans="1:9" ht="15.75" thickBot="1" x14ac:dyDescent="0.3">
      <c r="A9339" t="s">
        <v>67</v>
      </c>
      <c r="B9339" t="s">
        <v>53</v>
      </c>
      <c r="C9339" t="s">
        <v>81</v>
      </c>
      <c r="D9339" t="s">
        <v>12</v>
      </c>
      <c r="E9339" t="s">
        <v>4</v>
      </c>
      <c r="F9339" s="19">
        <v>0.95833333333333304</v>
      </c>
      <c r="G9339" s="25">
        <v>23</v>
      </c>
      <c r="H9339" s="19" t="str">
        <f t="shared" si="166"/>
        <v>High Rise Bridge Toward Va Beach Non-Summer Thursday 23</v>
      </c>
      <c r="I9339" s="16">
        <f>+HighRise!P55</f>
        <v>583.61904761904759</v>
      </c>
    </row>
    <row r="9340" spans="1:9" x14ac:dyDescent="0.25">
      <c r="A9340" t="s">
        <v>67</v>
      </c>
      <c r="B9340" t="s">
        <v>53</v>
      </c>
      <c r="C9340" t="s">
        <v>81</v>
      </c>
      <c r="D9340" t="s">
        <v>12</v>
      </c>
      <c r="E9340" t="s">
        <v>5</v>
      </c>
      <c r="F9340" s="19">
        <v>0</v>
      </c>
      <c r="G9340" s="25">
        <v>0</v>
      </c>
      <c r="H9340" s="19" t="str">
        <f t="shared" si="166"/>
        <v>High Rise Bridge Toward Va Beach Non-Summer Friday 0</v>
      </c>
      <c r="I9340" s="11">
        <f>+HighRise!Q32</f>
        <v>455.59090909090907</v>
      </c>
    </row>
    <row r="9341" spans="1:9" x14ac:dyDescent="0.25">
      <c r="A9341" t="s">
        <v>67</v>
      </c>
      <c r="B9341" t="s">
        <v>53</v>
      </c>
      <c r="C9341" t="s">
        <v>81</v>
      </c>
      <c r="D9341" t="s">
        <v>12</v>
      </c>
      <c r="E9341" t="s">
        <v>5</v>
      </c>
      <c r="F9341" s="19">
        <v>4.1666666666666664E-2</v>
      </c>
      <c r="G9341" s="25">
        <v>1</v>
      </c>
      <c r="H9341" s="19" t="str">
        <f t="shared" si="166"/>
        <v>High Rise Bridge Toward Va Beach Non-Summer Friday 1</v>
      </c>
      <c r="I9341" s="14">
        <f>+HighRise!Q33</f>
        <v>267.22727272727275</v>
      </c>
    </row>
    <row r="9342" spans="1:9" x14ac:dyDescent="0.25">
      <c r="A9342" t="s">
        <v>67</v>
      </c>
      <c r="B9342" t="s">
        <v>53</v>
      </c>
      <c r="C9342" t="s">
        <v>81</v>
      </c>
      <c r="D9342" t="s">
        <v>12</v>
      </c>
      <c r="E9342" t="s">
        <v>5</v>
      </c>
      <c r="F9342" s="19">
        <v>8.3333333333333329E-2</v>
      </c>
      <c r="G9342" s="25">
        <v>2</v>
      </c>
      <c r="H9342" s="19" t="str">
        <f t="shared" si="166"/>
        <v>High Rise Bridge Toward Va Beach Non-Summer Friday 2</v>
      </c>
      <c r="I9342" s="11">
        <f>+HighRise!Q34</f>
        <v>220.72727272727272</v>
      </c>
    </row>
    <row r="9343" spans="1:9" x14ac:dyDescent="0.25">
      <c r="A9343" t="s">
        <v>67</v>
      </c>
      <c r="B9343" t="s">
        <v>53</v>
      </c>
      <c r="C9343" t="s">
        <v>81</v>
      </c>
      <c r="D9343" t="s">
        <v>12</v>
      </c>
      <c r="E9343" t="s">
        <v>5</v>
      </c>
      <c r="F9343" s="19">
        <v>0.125</v>
      </c>
      <c r="G9343" s="25">
        <v>3</v>
      </c>
      <c r="H9343" s="19" t="str">
        <f t="shared" si="166"/>
        <v>High Rise Bridge Toward Va Beach Non-Summer Friday 3</v>
      </c>
      <c r="I9343" s="14">
        <f>+HighRise!Q35</f>
        <v>307.36363636363637</v>
      </c>
    </row>
    <row r="9344" spans="1:9" x14ac:dyDescent="0.25">
      <c r="A9344" t="s">
        <v>67</v>
      </c>
      <c r="B9344" t="s">
        <v>53</v>
      </c>
      <c r="C9344" t="s">
        <v>81</v>
      </c>
      <c r="D9344" t="s">
        <v>12</v>
      </c>
      <c r="E9344" t="s">
        <v>5</v>
      </c>
      <c r="F9344" s="19">
        <v>0.16666666666666699</v>
      </c>
      <c r="G9344" s="25">
        <v>4</v>
      </c>
      <c r="H9344" s="19" t="str">
        <f t="shared" si="166"/>
        <v>High Rise Bridge Toward Va Beach Non-Summer Friday 4</v>
      </c>
      <c r="I9344" s="11">
        <f>+HighRise!Q36</f>
        <v>578</v>
      </c>
    </row>
    <row r="9345" spans="1:9" x14ac:dyDescent="0.25">
      <c r="A9345" t="s">
        <v>67</v>
      </c>
      <c r="B9345" t="s">
        <v>53</v>
      </c>
      <c r="C9345" t="s">
        <v>81</v>
      </c>
      <c r="D9345" t="s">
        <v>12</v>
      </c>
      <c r="E9345" t="s">
        <v>5</v>
      </c>
      <c r="F9345" s="19">
        <v>0.20833333333333301</v>
      </c>
      <c r="G9345" s="25">
        <v>5</v>
      </c>
      <c r="H9345" s="19" t="str">
        <f t="shared" si="166"/>
        <v>High Rise Bridge Toward Va Beach Non-Summer Friday 5</v>
      </c>
      <c r="I9345" s="14">
        <f>+HighRise!Q37</f>
        <v>1418.1818181818182</v>
      </c>
    </row>
    <row r="9346" spans="1:9" x14ac:dyDescent="0.25">
      <c r="A9346" t="s">
        <v>67</v>
      </c>
      <c r="B9346" t="s">
        <v>53</v>
      </c>
      <c r="C9346" t="s">
        <v>81</v>
      </c>
      <c r="D9346" t="s">
        <v>12</v>
      </c>
      <c r="E9346" t="s">
        <v>5</v>
      </c>
      <c r="F9346" s="19">
        <v>0.25</v>
      </c>
      <c r="G9346" s="25">
        <v>6</v>
      </c>
      <c r="H9346" s="19" t="str">
        <f t="shared" si="166"/>
        <v>High Rise Bridge Toward Va Beach Non-Summer Friday 6</v>
      </c>
      <c r="I9346" s="11">
        <f>+HighRise!Q38</f>
        <v>3055.090909090909</v>
      </c>
    </row>
    <row r="9347" spans="1:9" x14ac:dyDescent="0.25">
      <c r="A9347" t="s">
        <v>67</v>
      </c>
      <c r="B9347" t="s">
        <v>53</v>
      </c>
      <c r="C9347" t="s">
        <v>81</v>
      </c>
      <c r="D9347" t="s">
        <v>12</v>
      </c>
      <c r="E9347" t="s">
        <v>5</v>
      </c>
      <c r="F9347" s="19">
        <v>0.29166666666666702</v>
      </c>
      <c r="G9347" s="25">
        <v>7</v>
      </c>
      <c r="H9347" s="19" t="str">
        <f t="shared" si="166"/>
        <v>High Rise Bridge Toward Va Beach Non-Summer Friday 7</v>
      </c>
      <c r="I9347" s="14">
        <f>+HighRise!Q39</f>
        <v>3462.1363636363635</v>
      </c>
    </row>
    <row r="9348" spans="1:9" x14ac:dyDescent="0.25">
      <c r="A9348" t="s">
        <v>67</v>
      </c>
      <c r="B9348" t="s">
        <v>53</v>
      </c>
      <c r="C9348" t="s">
        <v>81</v>
      </c>
      <c r="D9348" t="s">
        <v>12</v>
      </c>
      <c r="E9348" t="s">
        <v>5</v>
      </c>
      <c r="F9348" s="19">
        <v>0.33333333333333298</v>
      </c>
      <c r="G9348" s="25">
        <v>8</v>
      </c>
      <c r="H9348" s="19" t="str">
        <f t="shared" si="166"/>
        <v>High Rise Bridge Toward Va Beach Non-Summer Friday 8</v>
      </c>
      <c r="I9348" s="11">
        <f>+HighRise!Q40</f>
        <v>3177</v>
      </c>
    </row>
    <row r="9349" spans="1:9" x14ac:dyDescent="0.25">
      <c r="A9349" t="s">
        <v>67</v>
      </c>
      <c r="B9349" t="s">
        <v>53</v>
      </c>
      <c r="C9349" t="s">
        <v>81</v>
      </c>
      <c r="D9349" t="s">
        <v>12</v>
      </c>
      <c r="E9349" t="s">
        <v>5</v>
      </c>
      <c r="F9349" s="19">
        <v>0.375</v>
      </c>
      <c r="G9349" s="25">
        <v>9</v>
      </c>
      <c r="H9349" s="19" t="str">
        <f t="shared" si="166"/>
        <v>High Rise Bridge Toward Va Beach Non-Summer Friday 9</v>
      </c>
      <c r="I9349" s="14">
        <f>+HighRise!Q41</f>
        <v>2629.9545454545455</v>
      </c>
    </row>
    <row r="9350" spans="1:9" x14ac:dyDescent="0.25">
      <c r="A9350" t="s">
        <v>67</v>
      </c>
      <c r="B9350" t="s">
        <v>53</v>
      </c>
      <c r="C9350" t="s">
        <v>81</v>
      </c>
      <c r="D9350" t="s">
        <v>12</v>
      </c>
      <c r="E9350" t="s">
        <v>5</v>
      </c>
      <c r="F9350" s="19">
        <v>0.41666666666666702</v>
      </c>
      <c r="G9350" s="25">
        <v>10</v>
      </c>
      <c r="H9350" s="19" t="str">
        <f t="shared" si="166"/>
        <v>High Rise Bridge Toward Va Beach Non-Summer Friday 10</v>
      </c>
      <c r="I9350" s="11">
        <f>+HighRise!Q42</f>
        <v>2483.7272727272725</v>
      </c>
    </row>
    <row r="9351" spans="1:9" x14ac:dyDescent="0.25">
      <c r="A9351" t="s">
        <v>67</v>
      </c>
      <c r="B9351" t="s">
        <v>53</v>
      </c>
      <c r="C9351" t="s">
        <v>81</v>
      </c>
      <c r="D9351" t="s">
        <v>12</v>
      </c>
      <c r="E9351" t="s">
        <v>5</v>
      </c>
      <c r="F9351" s="19">
        <v>0.45833333333333298</v>
      </c>
      <c r="G9351" s="25">
        <v>11</v>
      </c>
      <c r="H9351" s="19" t="str">
        <f t="shared" si="166"/>
        <v>High Rise Bridge Toward Va Beach Non-Summer Friday 11</v>
      </c>
      <c r="I9351" s="14">
        <f>+HighRise!Q43</f>
        <v>2547.2272727272725</v>
      </c>
    </row>
    <row r="9352" spans="1:9" x14ac:dyDescent="0.25">
      <c r="A9352" t="s">
        <v>67</v>
      </c>
      <c r="B9352" t="s">
        <v>53</v>
      </c>
      <c r="C9352" t="s">
        <v>81</v>
      </c>
      <c r="D9352" t="s">
        <v>12</v>
      </c>
      <c r="E9352" t="s">
        <v>5</v>
      </c>
      <c r="F9352" s="19">
        <v>0.5</v>
      </c>
      <c r="G9352" s="25">
        <v>12</v>
      </c>
      <c r="H9352" s="19" t="str">
        <f t="shared" si="166"/>
        <v>High Rise Bridge Toward Va Beach Non-Summer Friday 12</v>
      </c>
      <c r="I9352" s="11">
        <f>+HighRise!Q44</f>
        <v>2602.181818181818</v>
      </c>
    </row>
    <row r="9353" spans="1:9" x14ac:dyDescent="0.25">
      <c r="A9353" t="s">
        <v>67</v>
      </c>
      <c r="B9353" t="s">
        <v>53</v>
      </c>
      <c r="C9353" t="s">
        <v>81</v>
      </c>
      <c r="D9353" t="s">
        <v>12</v>
      </c>
      <c r="E9353" t="s">
        <v>5</v>
      </c>
      <c r="F9353" s="19">
        <v>0.54166666666666696</v>
      </c>
      <c r="G9353" s="25">
        <v>13</v>
      </c>
      <c r="H9353" s="19" t="str">
        <f t="shared" si="166"/>
        <v>High Rise Bridge Toward Va Beach Non-Summer Friday 13</v>
      </c>
      <c r="I9353" s="14">
        <f>+HighRise!Q45</f>
        <v>2698.6363636363635</v>
      </c>
    </row>
    <row r="9354" spans="1:9" x14ac:dyDescent="0.25">
      <c r="A9354" t="s">
        <v>67</v>
      </c>
      <c r="B9354" t="s">
        <v>53</v>
      </c>
      <c r="C9354" t="s">
        <v>81</v>
      </c>
      <c r="D9354" t="s">
        <v>12</v>
      </c>
      <c r="E9354" t="s">
        <v>5</v>
      </c>
      <c r="F9354" s="19">
        <v>0.58333333333333304</v>
      </c>
      <c r="G9354" s="25">
        <v>14</v>
      </c>
      <c r="H9354" s="19" t="str">
        <f t="shared" si="166"/>
        <v>High Rise Bridge Toward Va Beach Non-Summer Friday 14</v>
      </c>
      <c r="I9354" s="11">
        <f>+HighRise!Q46</f>
        <v>2998.4545454545455</v>
      </c>
    </row>
    <row r="9355" spans="1:9" x14ac:dyDescent="0.25">
      <c r="A9355" t="s">
        <v>67</v>
      </c>
      <c r="B9355" t="s">
        <v>53</v>
      </c>
      <c r="C9355" t="s">
        <v>81</v>
      </c>
      <c r="D9355" t="s">
        <v>12</v>
      </c>
      <c r="E9355" t="s">
        <v>5</v>
      </c>
      <c r="F9355" s="19">
        <v>0.625</v>
      </c>
      <c r="G9355" s="25">
        <v>15</v>
      </c>
      <c r="H9355" s="19" t="str">
        <f t="shared" si="166"/>
        <v>High Rise Bridge Toward Va Beach Non-Summer Friday 15</v>
      </c>
      <c r="I9355" s="14">
        <f>+HighRise!Q47</f>
        <v>3354.1363636363635</v>
      </c>
    </row>
    <row r="9356" spans="1:9" x14ac:dyDescent="0.25">
      <c r="A9356" t="s">
        <v>67</v>
      </c>
      <c r="B9356" t="s">
        <v>53</v>
      </c>
      <c r="C9356" t="s">
        <v>81</v>
      </c>
      <c r="D9356" t="s">
        <v>12</v>
      </c>
      <c r="E9356" t="s">
        <v>5</v>
      </c>
      <c r="F9356" s="19">
        <v>0.66666666666666696</v>
      </c>
      <c r="G9356" s="25">
        <v>16</v>
      </c>
      <c r="H9356" s="19" t="str">
        <f t="shared" si="166"/>
        <v>High Rise Bridge Toward Va Beach Non-Summer Friday 16</v>
      </c>
      <c r="I9356" s="11">
        <f>+HighRise!Q48</f>
        <v>3315.090909090909</v>
      </c>
    </row>
    <row r="9357" spans="1:9" x14ac:dyDescent="0.25">
      <c r="A9357" t="s">
        <v>67</v>
      </c>
      <c r="B9357" t="s">
        <v>53</v>
      </c>
      <c r="C9357" t="s">
        <v>81</v>
      </c>
      <c r="D9357" t="s">
        <v>12</v>
      </c>
      <c r="E9357" t="s">
        <v>5</v>
      </c>
      <c r="F9357" s="19">
        <v>0.70833333333333304</v>
      </c>
      <c r="G9357" s="25">
        <v>17</v>
      </c>
      <c r="H9357" s="19" t="str">
        <f t="shared" si="166"/>
        <v>High Rise Bridge Toward Va Beach Non-Summer Friday 17</v>
      </c>
      <c r="I9357" s="14">
        <f>+HighRise!Q49</f>
        <v>3155.6363636363635</v>
      </c>
    </row>
    <row r="9358" spans="1:9" x14ac:dyDescent="0.25">
      <c r="A9358" t="s">
        <v>67</v>
      </c>
      <c r="B9358" t="s">
        <v>53</v>
      </c>
      <c r="C9358" t="s">
        <v>81</v>
      </c>
      <c r="D9358" t="s">
        <v>12</v>
      </c>
      <c r="E9358" t="s">
        <v>5</v>
      </c>
      <c r="F9358" s="19">
        <v>0.75</v>
      </c>
      <c r="G9358" s="25">
        <v>18</v>
      </c>
      <c r="H9358" s="19" t="str">
        <f t="shared" si="166"/>
        <v>High Rise Bridge Toward Va Beach Non-Summer Friday 18</v>
      </c>
      <c r="I9358" s="11">
        <f>+HighRise!Q50</f>
        <v>2787.5</v>
      </c>
    </row>
    <row r="9359" spans="1:9" x14ac:dyDescent="0.25">
      <c r="A9359" t="s">
        <v>67</v>
      </c>
      <c r="B9359" t="s">
        <v>53</v>
      </c>
      <c r="C9359" t="s">
        <v>81</v>
      </c>
      <c r="D9359" t="s">
        <v>12</v>
      </c>
      <c r="E9359" t="s">
        <v>5</v>
      </c>
      <c r="F9359" s="19">
        <v>0.79166666666666696</v>
      </c>
      <c r="G9359" s="25">
        <v>19</v>
      </c>
      <c r="H9359" s="19" t="str">
        <f t="shared" si="166"/>
        <v>High Rise Bridge Toward Va Beach Non-Summer Friday 19</v>
      </c>
      <c r="I9359" s="14">
        <f>+HighRise!Q51</f>
        <v>2105.6363636363635</v>
      </c>
    </row>
    <row r="9360" spans="1:9" x14ac:dyDescent="0.25">
      <c r="A9360" t="s">
        <v>67</v>
      </c>
      <c r="B9360" t="s">
        <v>53</v>
      </c>
      <c r="C9360" t="s">
        <v>81</v>
      </c>
      <c r="D9360" t="s">
        <v>12</v>
      </c>
      <c r="E9360" t="s">
        <v>5</v>
      </c>
      <c r="F9360" s="19">
        <v>0.83333333333333304</v>
      </c>
      <c r="G9360" s="25">
        <v>20</v>
      </c>
      <c r="H9360" s="19" t="str">
        <f t="shared" si="166"/>
        <v>High Rise Bridge Toward Va Beach Non-Summer Friday 20</v>
      </c>
      <c r="I9360" s="11">
        <f>+HighRise!Q52</f>
        <v>1630.1818181818182</v>
      </c>
    </row>
    <row r="9361" spans="1:9" x14ac:dyDescent="0.25">
      <c r="A9361" t="s">
        <v>67</v>
      </c>
      <c r="B9361" t="s">
        <v>53</v>
      </c>
      <c r="C9361" t="s">
        <v>81</v>
      </c>
      <c r="D9361" t="s">
        <v>12</v>
      </c>
      <c r="E9361" t="s">
        <v>5</v>
      </c>
      <c r="F9361" s="19">
        <v>0.875</v>
      </c>
      <c r="G9361" s="25">
        <v>21</v>
      </c>
      <c r="H9361" s="19" t="str">
        <f t="shared" si="166"/>
        <v>High Rise Bridge Toward Va Beach Non-Summer Friday 21</v>
      </c>
      <c r="I9361" s="14">
        <f>+HighRise!Q53</f>
        <v>1395.6818181818182</v>
      </c>
    </row>
    <row r="9362" spans="1:9" x14ac:dyDescent="0.25">
      <c r="A9362" t="s">
        <v>67</v>
      </c>
      <c r="B9362" t="s">
        <v>53</v>
      </c>
      <c r="C9362" t="s">
        <v>81</v>
      </c>
      <c r="D9362" t="s">
        <v>12</v>
      </c>
      <c r="E9362" t="s">
        <v>5</v>
      </c>
      <c r="F9362" s="19">
        <v>0.91666666666666696</v>
      </c>
      <c r="G9362" s="25">
        <v>22</v>
      </c>
      <c r="H9362" s="19" t="str">
        <f t="shared" si="166"/>
        <v>High Rise Bridge Toward Va Beach Non-Summer Friday 22</v>
      </c>
      <c r="I9362" s="11">
        <f>+HighRise!Q54</f>
        <v>1096.9545454545455</v>
      </c>
    </row>
    <row r="9363" spans="1:9" ht="15.75" thickBot="1" x14ac:dyDescent="0.3">
      <c r="A9363" t="s">
        <v>67</v>
      </c>
      <c r="B9363" t="s">
        <v>53</v>
      </c>
      <c r="C9363" t="s">
        <v>81</v>
      </c>
      <c r="D9363" t="s">
        <v>12</v>
      </c>
      <c r="E9363" t="s">
        <v>5</v>
      </c>
      <c r="F9363" s="19">
        <v>0.95833333333333304</v>
      </c>
      <c r="G9363" s="25">
        <v>23</v>
      </c>
      <c r="H9363" s="19" t="str">
        <f t="shared" si="166"/>
        <v>High Rise Bridge Toward Va Beach Non-Summer Friday 23</v>
      </c>
      <c r="I9363" s="16">
        <f>+HighRise!Q55</f>
        <v>781</v>
      </c>
    </row>
    <row r="9364" spans="1:9" x14ac:dyDescent="0.25">
      <c r="A9364" t="s">
        <v>67</v>
      </c>
      <c r="B9364" t="s">
        <v>53</v>
      </c>
      <c r="C9364" t="s">
        <v>81</v>
      </c>
      <c r="D9364" t="s">
        <v>12</v>
      </c>
      <c r="E9364" t="s">
        <v>6</v>
      </c>
      <c r="F9364" s="19">
        <v>0</v>
      </c>
      <c r="G9364" s="25">
        <v>0</v>
      </c>
      <c r="H9364" s="19" t="str">
        <f t="shared" si="166"/>
        <v>High Rise Bridge Toward Va Beach Non-Summer Saturday 0</v>
      </c>
      <c r="I9364" s="11">
        <f>+HighRise!R32</f>
        <v>538.31818181818187</v>
      </c>
    </row>
    <row r="9365" spans="1:9" x14ac:dyDescent="0.25">
      <c r="A9365" t="s">
        <v>67</v>
      </c>
      <c r="B9365" t="s">
        <v>53</v>
      </c>
      <c r="C9365" t="s">
        <v>81</v>
      </c>
      <c r="D9365" t="s">
        <v>12</v>
      </c>
      <c r="E9365" t="s">
        <v>6</v>
      </c>
      <c r="F9365" s="19">
        <v>4.1666666666666664E-2</v>
      </c>
      <c r="G9365" s="25">
        <v>1</v>
      </c>
      <c r="H9365" s="19" t="str">
        <f t="shared" si="166"/>
        <v>High Rise Bridge Toward Va Beach Non-Summer Saturday 1</v>
      </c>
      <c r="I9365" s="14">
        <f>+HighRise!R33</f>
        <v>320.40909090909093</v>
      </c>
    </row>
    <row r="9366" spans="1:9" x14ac:dyDescent="0.25">
      <c r="A9366" t="s">
        <v>67</v>
      </c>
      <c r="B9366" t="s">
        <v>53</v>
      </c>
      <c r="C9366" t="s">
        <v>81</v>
      </c>
      <c r="D9366" t="s">
        <v>12</v>
      </c>
      <c r="E9366" t="s">
        <v>6</v>
      </c>
      <c r="F9366" s="19">
        <v>8.3333333333333329E-2</v>
      </c>
      <c r="G9366" s="25">
        <v>2</v>
      </c>
      <c r="H9366" s="19" t="str">
        <f t="shared" si="166"/>
        <v>High Rise Bridge Toward Va Beach Non-Summer Saturday 2</v>
      </c>
      <c r="I9366" s="11">
        <f>+HighRise!R34</f>
        <v>249.90909090909091</v>
      </c>
    </row>
    <row r="9367" spans="1:9" x14ac:dyDescent="0.25">
      <c r="A9367" t="s">
        <v>67</v>
      </c>
      <c r="B9367" t="s">
        <v>53</v>
      </c>
      <c r="C9367" t="s">
        <v>81</v>
      </c>
      <c r="D9367" t="s">
        <v>12</v>
      </c>
      <c r="E9367" t="s">
        <v>6</v>
      </c>
      <c r="F9367" s="19">
        <v>0.125</v>
      </c>
      <c r="G9367" s="25">
        <v>3</v>
      </c>
      <c r="H9367" s="19" t="str">
        <f t="shared" si="166"/>
        <v>High Rise Bridge Toward Va Beach Non-Summer Saturday 3</v>
      </c>
      <c r="I9367" s="14">
        <f>+HighRise!R35</f>
        <v>257.36363636363637</v>
      </c>
    </row>
    <row r="9368" spans="1:9" x14ac:dyDescent="0.25">
      <c r="A9368" t="s">
        <v>67</v>
      </c>
      <c r="B9368" t="s">
        <v>53</v>
      </c>
      <c r="C9368" t="s">
        <v>81</v>
      </c>
      <c r="D9368" t="s">
        <v>12</v>
      </c>
      <c r="E9368" t="s">
        <v>6</v>
      </c>
      <c r="F9368" s="19">
        <v>0.16666666666666699</v>
      </c>
      <c r="G9368" s="25">
        <v>4</v>
      </c>
      <c r="H9368" s="19" t="str">
        <f t="shared" si="166"/>
        <v>High Rise Bridge Toward Va Beach Non-Summer Saturday 4</v>
      </c>
      <c r="I9368" s="11">
        <f>+HighRise!R36</f>
        <v>250.27272727272728</v>
      </c>
    </row>
    <row r="9369" spans="1:9" x14ac:dyDescent="0.25">
      <c r="A9369" t="s">
        <v>67</v>
      </c>
      <c r="B9369" t="s">
        <v>53</v>
      </c>
      <c r="C9369" t="s">
        <v>81</v>
      </c>
      <c r="D9369" t="s">
        <v>12</v>
      </c>
      <c r="E9369" t="s">
        <v>6</v>
      </c>
      <c r="F9369" s="19">
        <v>0.20833333333333301</v>
      </c>
      <c r="G9369" s="25">
        <v>5</v>
      </c>
      <c r="H9369" s="19" t="str">
        <f t="shared" si="166"/>
        <v>High Rise Bridge Toward Va Beach Non-Summer Saturday 5</v>
      </c>
      <c r="I9369" s="14">
        <f>+HighRise!R37</f>
        <v>550.13636363636363</v>
      </c>
    </row>
    <row r="9370" spans="1:9" x14ac:dyDescent="0.25">
      <c r="A9370" t="s">
        <v>67</v>
      </c>
      <c r="B9370" t="s">
        <v>53</v>
      </c>
      <c r="C9370" t="s">
        <v>81</v>
      </c>
      <c r="D9370" t="s">
        <v>12</v>
      </c>
      <c r="E9370" t="s">
        <v>6</v>
      </c>
      <c r="F9370" s="19">
        <v>0.25</v>
      </c>
      <c r="G9370" s="25">
        <v>6</v>
      </c>
      <c r="H9370" s="19" t="str">
        <f t="shared" si="166"/>
        <v>High Rise Bridge Toward Va Beach Non-Summer Saturday 6</v>
      </c>
      <c r="I9370" s="11">
        <f>+HighRise!R38</f>
        <v>876</v>
      </c>
    </row>
    <row r="9371" spans="1:9" x14ac:dyDescent="0.25">
      <c r="A9371" t="s">
        <v>67</v>
      </c>
      <c r="B9371" t="s">
        <v>53</v>
      </c>
      <c r="C9371" t="s">
        <v>81</v>
      </c>
      <c r="D9371" t="s">
        <v>12</v>
      </c>
      <c r="E9371" t="s">
        <v>6</v>
      </c>
      <c r="F9371" s="19">
        <v>0.29166666666666702</v>
      </c>
      <c r="G9371" s="25">
        <v>7</v>
      </c>
      <c r="H9371" s="19" t="str">
        <f t="shared" si="166"/>
        <v>High Rise Bridge Toward Va Beach Non-Summer Saturday 7</v>
      </c>
      <c r="I9371" s="14">
        <f>+HighRise!R39</f>
        <v>1390.8181818181818</v>
      </c>
    </row>
    <row r="9372" spans="1:9" x14ac:dyDescent="0.25">
      <c r="A9372" t="s">
        <v>67</v>
      </c>
      <c r="B9372" t="s">
        <v>53</v>
      </c>
      <c r="C9372" t="s">
        <v>81</v>
      </c>
      <c r="D9372" t="s">
        <v>12</v>
      </c>
      <c r="E9372" t="s">
        <v>6</v>
      </c>
      <c r="F9372" s="19">
        <v>0.33333333333333298</v>
      </c>
      <c r="G9372" s="25">
        <v>8</v>
      </c>
      <c r="H9372" s="19" t="str">
        <f t="shared" si="166"/>
        <v>High Rise Bridge Toward Va Beach Non-Summer Saturday 8</v>
      </c>
      <c r="I9372" s="11">
        <f>+HighRise!R40</f>
        <v>2032.3181818181818</v>
      </c>
    </row>
    <row r="9373" spans="1:9" x14ac:dyDescent="0.25">
      <c r="A9373" t="s">
        <v>67</v>
      </c>
      <c r="B9373" t="s">
        <v>53</v>
      </c>
      <c r="C9373" t="s">
        <v>81</v>
      </c>
      <c r="D9373" t="s">
        <v>12</v>
      </c>
      <c r="E9373" t="s">
        <v>6</v>
      </c>
      <c r="F9373" s="19">
        <v>0.375</v>
      </c>
      <c r="G9373" s="25">
        <v>9</v>
      </c>
      <c r="H9373" s="19" t="str">
        <f t="shared" si="166"/>
        <v>High Rise Bridge Toward Va Beach Non-Summer Saturday 9</v>
      </c>
      <c r="I9373" s="14">
        <f>+HighRise!R41</f>
        <v>2303.909090909091</v>
      </c>
    </row>
    <row r="9374" spans="1:9" x14ac:dyDescent="0.25">
      <c r="A9374" t="s">
        <v>67</v>
      </c>
      <c r="B9374" t="s">
        <v>53</v>
      </c>
      <c r="C9374" t="s">
        <v>81</v>
      </c>
      <c r="D9374" t="s">
        <v>12</v>
      </c>
      <c r="E9374" t="s">
        <v>6</v>
      </c>
      <c r="F9374" s="19">
        <v>0.41666666666666702</v>
      </c>
      <c r="G9374" s="25">
        <v>10</v>
      </c>
      <c r="H9374" s="19" t="str">
        <f t="shared" si="166"/>
        <v>High Rise Bridge Toward Va Beach Non-Summer Saturday 10</v>
      </c>
      <c r="I9374" s="11">
        <f>+HighRise!R42</f>
        <v>2497.090909090909</v>
      </c>
    </row>
    <row r="9375" spans="1:9" x14ac:dyDescent="0.25">
      <c r="A9375" t="s">
        <v>67</v>
      </c>
      <c r="B9375" t="s">
        <v>53</v>
      </c>
      <c r="C9375" t="s">
        <v>81</v>
      </c>
      <c r="D9375" t="s">
        <v>12</v>
      </c>
      <c r="E9375" t="s">
        <v>6</v>
      </c>
      <c r="F9375" s="19">
        <v>0.45833333333333298</v>
      </c>
      <c r="G9375" s="25">
        <v>11</v>
      </c>
      <c r="H9375" s="19" t="str">
        <f t="shared" si="166"/>
        <v>High Rise Bridge Toward Va Beach Non-Summer Saturday 11</v>
      </c>
      <c r="I9375" s="14">
        <f>+HighRise!R43</f>
        <v>2684.9545454545455</v>
      </c>
    </row>
    <row r="9376" spans="1:9" x14ac:dyDescent="0.25">
      <c r="A9376" t="s">
        <v>67</v>
      </c>
      <c r="B9376" t="s">
        <v>53</v>
      </c>
      <c r="C9376" t="s">
        <v>81</v>
      </c>
      <c r="D9376" t="s">
        <v>12</v>
      </c>
      <c r="E9376" t="s">
        <v>6</v>
      </c>
      <c r="F9376" s="19">
        <v>0.5</v>
      </c>
      <c r="G9376" s="25">
        <v>12</v>
      </c>
      <c r="H9376" s="19" t="str">
        <f t="shared" si="166"/>
        <v>High Rise Bridge Toward Va Beach Non-Summer Saturday 12</v>
      </c>
      <c r="I9376" s="11">
        <f>+HighRise!R44</f>
        <v>2813.2272727272725</v>
      </c>
    </row>
    <row r="9377" spans="1:9" x14ac:dyDescent="0.25">
      <c r="A9377" t="s">
        <v>67</v>
      </c>
      <c r="B9377" t="s">
        <v>53</v>
      </c>
      <c r="C9377" t="s">
        <v>81</v>
      </c>
      <c r="D9377" t="s">
        <v>12</v>
      </c>
      <c r="E9377" t="s">
        <v>6</v>
      </c>
      <c r="F9377" s="19">
        <v>0.54166666666666696</v>
      </c>
      <c r="G9377" s="25">
        <v>13</v>
      </c>
      <c r="H9377" s="19" t="str">
        <f t="shared" si="166"/>
        <v>High Rise Bridge Toward Va Beach Non-Summer Saturday 13</v>
      </c>
      <c r="I9377" s="14">
        <f>+HighRise!R45</f>
        <v>2819.181818181818</v>
      </c>
    </row>
    <row r="9378" spans="1:9" x14ac:dyDescent="0.25">
      <c r="A9378" t="s">
        <v>67</v>
      </c>
      <c r="B9378" t="s">
        <v>53</v>
      </c>
      <c r="C9378" t="s">
        <v>81</v>
      </c>
      <c r="D9378" t="s">
        <v>12</v>
      </c>
      <c r="E9378" t="s">
        <v>6</v>
      </c>
      <c r="F9378" s="19">
        <v>0.58333333333333304</v>
      </c>
      <c r="G9378" s="25">
        <v>14</v>
      </c>
      <c r="H9378" s="19" t="str">
        <f t="shared" si="166"/>
        <v>High Rise Bridge Toward Va Beach Non-Summer Saturday 14</v>
      </c>
      <c r="I9378" s="11">
        <f>+HighRise!R46</f>
        <v>2839.7272727272725</v>
      </c>
    </row>
    <row r="9379" spans="1:9" x14ac:dyDescent="0.25">
      <c r="A9379" t="s">
        <v>67</v>
      </c>
      <c r="B9379" t="s">
        <v>53</v>
      </c>
      <c r="C9379" t="s">
        <v>81</v>
      </c>
      <c r="D9379" t="s">
        <v>12</v>
      </c>
      <c r="E9379" t="s">
        <v>6</v>
      </c>
      <c r="F9379" s="19">
        <v>0.625</v>
      </c>
      <c r="G9379" s="25">
        <v>15</v>
      </c>
      <c r="H9379" s="19" t="str">
        <f t="shared" si="166"/>
        <v>High Rise Bridge Toward Va Beach Non-Summer Saturday 15</v>
      </c>
      <c r="I9379" s="14">
        <f>+HighRise!R47</f>
        <v>2803.2727272727275</v>
      </c>
    </row>
    <row r="9380" spans="1:9" x14ac:dyDescent="0.25">
      <c r="A9380" t="s">
        <v>67</v>
      </c>
      <c r="B9380" t="s">
        <v>53</v>
      </c>
      <c r="C9380" t="s">
        <v>81</v>
      </c>
      <c r="D9380" t="s">
        <v>12</v>
      </c>
      <c r="E9380" t="s">
        <v>6</v>
      </c>
      <c r="F9380" s="19">
        <v>0.66666666666666696</v>
      </c>
      <c r="G9380" s="25">
        <v>16</v>
      </c>
      <c r="H9380" s="19" t="str">
        <f t="shared" si="166"/>
        <v>High Rise Bridge Toward Va Beach Non-Summer Saturday 16</v>
      </c>
      <c r="I9380" s="11">
        <f>+HighRise!R48</f>
        <v>2804.0454545454545</v>
      </c>
    </row>
    <row r="9381" spans="1:9" x14ac:dyDescent="0.25">
      <c r="A9381" t="s">
        <v>67</v>
      </c>
      <c r="B9381" t="s">
        <v>53</v>
      </c>
      <c r="C9381" t="s">
        <v>81</v>
      </c>
      <c r="D9381" t="s">
        <v>12</v>
      </c>
      <c r="E9381" t="s">
        <v>6</v>
      </c>
      <c r="F9381" s="19">
        <v>0.70833333333333304</v>
      </c>
      <c r="G9381" s="25">
        <v>17</v>
      </c>
      <c r="H9381" s="19" t="str">
        <f t="shared" si="166"/>
        <v>High Rise Bridge Toward Va Beach Non-Summer Saturday 17</v>
      </c>
      <c r="I9381" s="14">
        <f>+HighRise!R49</f>
        <v>2585.2272727272725</v>
      </c>
    </row>
    <row r="9382" spans="1:9" x14ac:dyDescent="0.25">
      <c r="A9382" t="s">
        <v>67</v>
      </c>
      <c r="B9382" t="s">
        <v>53</v>
      </c>
      <c r="C9382" t="s">
        <v>81</v>
      </c>
      <c r="D9382" t="s">
        <v>12</v>
      </c>
      <c r="E9382" t="s">
        <v>6</v>
      </c>
      <c r="F9382" s="19">
        <v>0.75</v>
      </c>
      <c r="G9382" s="25">
        <v>18</v>
      </c>
      <c r="H9382" s="19" t="str">
        <f t="shared" si="166"/>
        <v>High Rise Bridge Toward Va Beach Non-Summer Saturday 18</v>
      </c>
      <c r="I9382" s="11">
        <f>+HighRise!R50</f>
        <v>2276.7727272727275</v>
      </c>
    </row>
    <row r="9383" spans="1:9" x14ac:dyDescent="0.25">
      <c r="A9383" t="s">
        <v>67</v>
      </c>
      <c r="B9383" t="s">
        <v>53</v>
      </c>
      <c r="C9383" t="s">
        <v>81</v>
      </c>
      <c r="D9383" t="s">
        <v>12</v>
      </c>
      <c r="E9383" t="s">
        <v>6</v>
      </c>
      <c r="F9383" s="19">
        <v>0.79166666666666696</v>
      </c>
      <c r="G9383" s="25">
        <v>19</v>
      </c>
      <c r="H9383" s="19" t="str">
        <f t="shared" si="166"/>
        <v>High Rise Bridge Toward Va Beach Non-Summer Saturday 19</v>
      </c>
      <c r="I9383" s="14">
        <f>+HighRise!R51</f>
        <v>1773.2272727272727</v>
      </c>
    </row>
    <row r="9384" spans="1:9" x14ac:dyDescent="0.25">
      <c r="A9384" t="s">
        <v>67</v>
      </c>
      <c r="B9384" t="s">
        <v>53</v>
      </c>
      <c r="C9384" t="s">
        <v>81</v>
      </c>
      <c r="D9384" t="s">
        <v>12</v>
      </c>
      <c r="E9384" t="s">
        <v>6</v>
      </c>
      <c r="F9384" s="19">
        <v>0.83333333333333304</v>
      </c>
      <c r="G9384" s="25">
        <v>20</v>
      </c>
      <c r="H9384" s="19" t="str">
        <f t="shared" si="166"/>
        <v>High Rise Bridge Toward Va Beach Non-Summer Saturday 20</v>
      </c>
      <c r="I9384" s="11">
        <f>+HighRise!R52</f>
        <v>1407.5</v>
      </c>
    </row>
    <row r="9385" spans="1:9" x14ac:dyDescent="0.25">
      <c r="A9385" t="s">
        <v>67</v>
      </c>
      <c r="B9385" t="s">
        <v>53</v>
      </c>
      <c r="C9385" t="s">
        <v>81</v>
      </c>
      <c r="D9385" t="s">
        <v>12</v>
      </c>
      <c r="E9385" t="s">
        <v>6</v>
      </c>
      <c r="F9385" s="19">
        <v>0.875</v>
      </c>
      <c r="G9385" s="25">
        <v>21</v>
      </c>
      <c r="H9385" s="19" t="str">
        <f t="shared" si="166"/>
        <v>High Rise Bridge Toward Va Beach Non-Summer Saturday 21</v>
      </c>
      <c r="I9385" s="14">
        <f>+HighRise!R53</f>
        <v>1235.1363636363637</v>
      </c>
    </row>
    <row r="9386" spans="1:9" x14ac:dyDescent="0.25">
      <c r="A9386" t="s">
        <v>67</v>
      </c>
      <c r="B9386" t="s">
        <v>53</v>
      </c>
      <c r="C9386" t="s">
        <v>81</v>
      </c>
      <c r="D9386" t="s">
        <v>12</v>
      </c>
      <c r="E9386" t="s">
        <v>6</v>
      </c>
      <c r="F9386" s="19">
        <v>0.91666666666666696</v>
      </c>
      <c r="G9386" s="25">
        <v>22</v>
      </c>
      <c r="H9386" s="19" t="str">
        <f t="shared" si="166"/>
        <v>High Rise Bridge Toward Va Beach Non-Summer Saturday 22</v>
      </c>
      <c r="I9386" s="11">
        <f>+HighRise!R54</f>
        <v>1063.1363636363637</v>
      </c>
    </row>
    <row r="9387" spans="1:9" ht="15.75" thickBot="1" x14ac:dyDescent="0.3">
      <c r="A9387" t="s">
        <v>67</v>
      </c>
      <c r="B9387" t="s">
        <v>53</v>
      </c>
      <c r="C9387" t="s">
        <v>81</v>
      </c>
      <c r="D9387" t="s">
        <v>12</v>
      </c>
      <c r="E9387" t="s">
        <v>6</v>
      </c>
      <c r="F9387" s="19">
        <v>0.95833333333333304</v>
      </c>
      <c r="G9387" s="25">
        <v>23</v>
      </c>
      <c r="H9387" s="19" t="str">
        <f t="shared" si="166"/>
        <v>High Rise Bridge Toward Va Beach Non-Summer Saturday 23</v>
      </c>
      <c r="I9387" s="16">
        <f>+HighRise!R55</f>
        <v>764.9545454545455</v>
      </c>
    </row>
    <row r="9388" spans="1:9" x14ac:dyDescent="0.25">
      <c r="A9388" t="s">
        <v>67</v>
      </c>
      <c r="B9388" t="s">
        <v>53</v>
      </c>
      <c r="C9388" t="s">
        <v>81</v>
      </c>
      <c r="D9388" t="s">
        <v>12</v>
      </c>
      <c r="E9388" t="s">
        <v>7</v>
      </c>
      <c r="F9388" s="19">
        <v>0</v>
      </c>
      <c r="G9388" s="25">
        <v>0</v>
      </c>
      <c r="H9388" s="19" t="str">
        <f t="shared" si="166"/>
        <v>High Rise Bridge Toward Va Beach Non-Summer Sunday 0</v>
      </c>
      <c r="I9388" s="13">
        <f>+HighRise!S32</f>
        <v>501.18181818181819</v>
      </c>
    </row>
    <row r="9389" spans="1:9" x14ac:dyDescent="0.25">
      <c r="A9389" t="s">
        <v>67</v>
      </c>
      <c r="B9389" t="s">
        <v>53</v>
      </c>
      <c r="C9389" t="s">
        <v>81</v>
      </c>
      <c r="D9389" t="s">
        <v>12</v>
      </c>
      <c r="E9389" t="s">
        <v>7</v>
      </c>
      <c r="F9389" s="19">
        <v>4.1666666666666664E-2</v>
      </c>
      <c r="G9389" s="25">
        <v>1</v>
      </c>
      <c r="H9389" s="19" t="str">
        <f t="shared" si="166"/>
        <v>High Rise Bridge Toward Va Beach Non-Summer Sunday 1</v>
      </c>
      <c r="I9389" s="15">
        <f>+HighRise!S33</f>
        <v>333.95454545454544</v>
      </c>
    </row>
    <row r="9390" spans="1:9" x14ac:dyDescent="0.25">
      <c r="A9390" t="s">
        <v>67</v>
      </c>
      <c r="B9390" t="s">
        <v>53</v>
      </c>
      <c r="C9390" t="s">
        <v>81</v>
      </c>
      <c r="D9390" t="s">
        <v>12</v>
      </c>
      <c r="E9390" t="s">
        <v>7</v>
      </c>
      <c r="F9390" s="19">
        <v>8.3333333333333329E-2</v>
      </c>
      <c r="G9390" s="25">
        <v>2</v>
      </c>
      <c r="H9390" s="19" t="str">
        <f t="shared" si="166"/>
        <v>High Rise Bridge Toward Va Beach Non-Summer Sunday 2</v>
      </c>
      <c r="I9390" s="13">
        <f>+HighRise!S34</f>
        <v>268</v>
      </c>
    </row>
    <row r="9391" spans="1:9" x14ac:dyDescent="0.25">
      <c r="A9391" t="s">
        <v>67</v>
      </c>
      <c r="B9391" t="s">
        <v>53</v>
      </c>
      <c r="C9391" t="s">
        <v>81</v>
      </c>
      <c r="D9391" t="s">
        <v>12</v>
      </c>
      <c r="E9391" t="s">
        <v>7</v>
      </c>
      <c r="F9391" s="19">
        <v>0.125</v>
      </c>
      <c r="G9391" s="25">
        <v>3</v>
      </c>
      <c r="H9391" s="19" t="str">
        <f t="shared" si="166"/>
        <v>High Rise Bridge Toward Va Beach Non-Summer Sunday 3</v>
      </c>
      <c r="I9391" s="15">
        <f>+HighRise!S35</f>
        <v>179.81818181818181</v>
      </c>
    </row>
    <row r="9392" spans="1:9" x14ac:dyDescent="0.25">
      <c r="A9392" t="s">
        <v>67</v>
      </c>
      <c r="B9392" t="s">
        <v>53</v>
      </c>
      <c r="C9392" t="s">
        <v>81</v>
      </c>
      <c r="D9392" t="s">
        <v>12</v>
      </c>
      <c r="E9392" t="s">
        <v>7</v>
      </c>
      <c r="F9392" s="19">
        <v>0.16666666666666699</v>
      </c>
      <c r="G9392" s="25">
        <v>4</v>
      </c>
      <c r="H9392" s="19" t="str">
        <f t="shared" si="166"/>
        <v>High Rise Bridge Toward Va Beach Non-Summer Sunday 4</v>
      </c>
      <c r="I9392" s="13">
        <f>+HighRise!S36</f>
        <v>178.45454545454547</v>
      </c>
    </row>
    <row r="9393" spans="1:9" x14ac:dyDescent="0.25">
      <c r="A9393" t="s">
        <v>67</v>
      </c>
      <c r="B9393" t="s">
        <v>53</v>
      </c>
      <c r="C9393" t="s">
        <v>81</v>
      </c>
      <c r="D9393" t="s">
        <v>12</v>
      </c>
      <c r="E9393" t="s">
        <v>7</v>
      </c>
      <c r="F9393" s="19">
        <v>0.20833333333333301</v>
      </c>
      <c r="G9393" s="25">
        <v>5</v>
      </c>
      <c r="H9393" s="19" t="str">
        <f t="shared" si="166"/>
        <v>High Rise Bridge Toward Va Beach Non-Summer Sunday 5</v>
      </c>
      <c r="I9393" s="15">
        <f>+HighRise!S37</f>
        <v>355.40909090909093</v>
      </c>
    </row>
    <row r="9394" spans="1:9" x14ac:dyDescent="0.25">
      <c r="A9394" t="s">
        <v>67</v>
      </c>
      <c r="B9394" t="s">
        <v>53</v>
      </c>
      <c r="C9394" t="s">
        <v>81</v>
      </c>
      <c r="D9394" t="s">
        <v>12</v>
      </c>
      <c r="E9394" t="s">
        <v>7</v>
      </c>
      <c r="F9394" s="19">
        <v>0.25</v>
      </c>
      <c r="G9394" s="25">
        <v>6</v>
      </c>
      <c r="H9394" s="19" t="str">
        <f t="shared" si="166"/>
        <v>High Rise Bridge Toward Va Beach Non-Summer Sunday 6</v>
      </c>
      <c r="I9394" s="13">
        <f>+HighRise!S38</f>
        <v>555.63636363636363</v>
      </c>
    </row>
    <row r="9395" spans="1:9" x14ac:dyDescent="0.25">
      <c r="A9395" t="s">
        <v>67</v>
      </c>
      <c r="B9395" t="s">
        <v>53</v>
      </c>
      <c r="C9395" t="s">
        <v>81</v>
      </c>
      <c r="D9395" t="s">
        <v>12</v>
      </c>
      <c r="E9395" t="s">
        <v>7</v>
      </c>
      <c r="F9395" s="19">
        <v>0.29166666666666702</v>
      </c>
      <c r="G9395" s="25">
        <v>7</v>
      </c>
      <c r="H9395" s="19" t="str">
        <f t="shared" si="166"/>
        <v>High Rise Bridge Toward Va Beach Non-Summer Sunday 7</v>
      </c>
      <c r="I9395" s="15">
        <f>+HighRise!S39</f>
        <v>780.77272727272725</v>
      </c>
    </row>
    <row r="9396" spans="1:9" x14ac:dyDescent="0.25">
      <c r="A9396" t="s">
        <v>67</v>
      </c>
      <c r="B9396" t="s">
        <v>53</v>
      </c>
      <c r="C9396" t="s">
        <v>81</v>
      </c>
      <c r="D9396" t="s">
        <v>12</v>
      </c>
      <c r="E9396" t="s">
        <v>7</v>
      </c>
      <c r="F9396" s="19">
        <v>0.33333333333333298</v>
      </c>
      <c r="G9396" s="25">
        <v>8</v>
      </c>
      <c r="H9396" s="19" t="str">
        <f t="shared" si="166"/>
        <v>High Rise Bridge Toward Va Beach Non-Summer Sunday 8</v>
      </c>
      <c r="I9396" s="13">
        <f>+HighRise!S40</f>
        <v>1069.5454545454545</v>
      </c>
    </row>
    <row r="9397" spans="1:9" x14ac:dyDescent="0.25">
      <c r="A9397" t="s">
        <v>67</v>
      </c>
      <c r="B9397" t="s">
        <v>53</v>
      </c>
      <c r="C9397" t="s">
        <v>81</v>
      </c>
      <c r="D9397" t="s">
        <v>12</v>
      </c>
      <c r="E9397" t="s">
        <v>7</v>
      </c>
      <c r="F9397" s="19">
        <v>0.375</v>
      </c>
      <c r="G9397" s="25">
        <v>9</v>
      </c>
      <c r="H9397" s="19" t="str">
        <f t="shared" ref="H9397:H9411" si="167">+CONCATENATE(A9397," ",C9397," ",D9397," ",E9397," ",G9397)</f>
        <v>High Rise Bridge Toward Va Beach Non-Summer Sunday 9</v>
      </c>
      <c r="I9397" s="15">
        <f>+HighRise!S41</f>
        <v>1513.409090909091</v>
      </c>
    </row>
    <row r="9398" spans="1:9" x14ac:dyDescent="0.25">
      <c r="A9398" t="s">
        <v>67</v>
      </c>
      <c r="B9398" t="s">
        <v>53</v>
      </c>
      <c r="C9398" t="s">
        <v>81</v>
      </c>
      <c r="D9398" t="s">
        <v>12</v>
      </c>
      <c r="E9398" t="s">
        <v>7</v>
      </c>
      <c r="F9398" s="19">
        <v>0.41666666666666702</v>
      </c>
      <c r="G9398" s="25">
        <v>10</v>
      </c>
      <c r="H9398" s="19" t="str">
        <f t="shared" si="167"/>
        <v>High Rise Bridge Toward Va Beach Non-Summer Sunday 10</v>
      </c>
      <c r="I9398" s="13">
        <f>+HighRise!S42</f>
        <v>1863.5</v>
      </c>
    </row>
    <row r="9399" spans="1:9" x14ac:dyDescent="0.25">
      <c r="A9399" t="s">
        <v>67</v>
      </c>
      <c r="B9399" t="s">
        <v>53</v>
      </c>
      <c r="C9399" t="s">
        <v>81</v>
      </c>
      <c r="D9399" t="s">
        <v>12</v>
      </c>
      <c r="E9399" t="s">
        <v>7</v>
      </c>
      <c r="F9399" s="19">
        <v>0.45833333333333298</v>
      </c>
      <c r="G9399" s="25">
        <v>11</v>
      </c>
      <c r="H9399" s="19" t="str">
        <f t="shared" si="167"/>
        <v>High Rise Bridge Toward Va Beach Non-Summer Sunday 11</v>
      </c>
      <c r="I9399" s="15">
        <f>+HighRise!S43</f>
        <v>2014.7727272727273</v>
      </c>
    </row>
    <row r="9400" spans="1:9" x14ac:dyDescent="0.25">
      <c r="A9400" t="s">
        <v>67</v>
      </c>
      <c r="B9400" t="s">
        <v>53</v>
      </c>
      <c r="C9400" t="s">
        <v>81</v>
      </c>
      <c r="D9400" t="s">
        <v>12</v>
      </c>
      <c r="E9400" t="s">
        <v>7</v>
      </c>
      <c r="F9400" s="19">
        <v>0.5</v>
      </c>
      <c r="G9400" s="25">
        <v>12</v>
      </c>
      <c r="H9400" s="19" t="str">
        <f t="shared" si="167"/>
        <v>High Rise Bridge Toward Va Beach Non-Summer Sunday 12</v>
      </c>
      <c r="I9400" s="13">
        <f>+HighRise!S44</f>
        <v>2436.5</v>
      </c>
    </row>
    <row r="9401" spans="1:9" x14ac:dyDescent="0.25">
      <c r="A9401" t="s">
        <v>67</v>
      </c>
      <c r="B9401" t="s">
        <v>53</v>
      </c>
      <c r="C9401" t="s">
        <v>81</v>
      </c>
      <c r="D9401" t="s">
        <v>12</v>
      </c>
      <c r="E9401" t="s">
        <v>7</v>
      </c>
      <c r="F9401" s="19">
        <v>0.54166666666666696</v>
      </c>
      <c r="G9401" s="25">
        <v>13</v>
      </c>
      <c r="H9401" s="19" t="str">
        <f t="shared" si="167"/>
        <v>High Rise Bridge Toward Va Beach Non-Summer Sunday 13</v>
      </c>
      <c r="I9401" s="15">
        <f>+HighRise!S45</f>
        <v>2519.818181818182</v>
      </c>
    </row>
    <row r="9402" spans="1:9" x14ac:dyDescent="0.25">
      <c r="A9402" t="s">
        <v>67</v>
      </c>
      <c r="B9402" t="s">
        <v>53</v>
      </c>
      <c r="C9402" t="s">
        <v>81</v>
      </c>
      <c r="D9402" t="s">
        <v>12</v>
      </c>
      <c r="E9402" t="s">
        <v>7</v>
      </c>
      <c r="F9402" s="19">
        <v>0.58333333333333304</v>
      </c>
      <c r="G9402" s="25">
        <v>14</v>
      </c>
      <c r="H9402" s="19" t="str">
        <f t="shared" si="167"/>
        <v>High Rise Bridge Toward Va Beach Non-Summer Sunday 14</v>
      </c>
      <c r="I9402" s="13">
        <f>+HighRise!S46</f>
        <v>2442.4545454545455</v>
      </c>
    </row>
    <row r="9403" spans="1:9" x14ac:dyDescent="0.25">
      <c r="A9403" t="s">
        <v>67</v>
      </c>
      <c r="B9403" t="s">
        <v>53</v>
      </c>
      <c r="C9403" t="s">
        <v>81</v>
      </c>
      <c r="D9403" t="s">
        <v>12</v>
      </c>
      <c r="E9403" t="s">
        <v>7</v>
      </c>
      <c r="F9403" s="19">
        <v>0.625</v>
      </c>
      <c r="G9403" s="25">
        <v>15</v>
      </c>
      <c r="H9403" s="19" t="str">
        <f t="shared" si="167"/>
        <v>High Rise Bridge Toward Va Beach Non-Summer Sunday 15</v>
      </c>
      <c r="I9403" s="15">
        <f>+HighRise!S47</f>
        <v>2382.681818181818</v>
      </c>
    </row>
    <row r="9404" spans="1:9" x14ac:dyDescent="0.25">
      <c r="A9404" t="s">
        <v>67</v>
      </c>
      <c r="B9404" t="s">
        <v>53</v>
      </c>
      <c r="C9404" t="s">
        <v>81</v>
      </c>
      <c r="D9404" t="s">
        <v>12</v>
      </c>
      <c r="E9404" t="s">
        <v>7</v>
      </c>
      <c r="F9404" s="19">
        <v>0.66666666666666696</v>
      </c>
      <c r="G9404" s="25">
        <v>16</v>
      </c>
      <c r="H9404" s="19" t="str">
        <f t="shared" si="167"/>
        <v>High Rise Bridge Toward Va Beach Non-Summer Sunday 16</v>
      </c>
      <c r="I9404" s="13">
        <f>+HighRise!S48</f>
        <v>2313</v>
      </c>
    </row>
    <row r="9405" spans="1:9" x14ac:dyDescent="0.25">
      <c r="A9405" t="s">
        <v>67</v>
      </c>
      <c r="B9405" t="s">
        <v>53</v>
      </c>
      <c r="C9405" t="s">
        <v>81</v>
      </c>
      <c r="D9405" t="s">
        <v>12</v>
      </c>
      <c r="E9405" t="s">
        <v>7</v>
      </c>
      <c r="F9405" s="19">
        <v>0.70833333333333304</v>
      </c>
      <c r="G9405" s="25">
        <v>17</v>
      </c>
      <c r="H9405" s="19" t="str">
        <f t="shared" si="167"/>
        <v>High Rise Bridge Toward Va Beach Non-Summer Sunday 17</v>
      </c>
      <c r="I9405" s="15">
        <f>+HighRise!S49</f>
        <v>2231.2272727272725</v>
      </c>
    </row>
    <row r="9406" spans="1:9" x14ac:dyDescent="0.25">
      <c r="A9406" t="s">
        <v>67</v>
      </c>
      <c r="B9406" t="s">
        <v>53</v>
      </c>
      <c r="C9406" t="s">
        <v>81</v>
      </c>
      <c r="D9406" t="s">
        <v>12</v>
      </c>
      <c r="E9406" t="s">
        <v>7</v>
      </c>
      <c r="F9406" s="19">
        <v>0.75</v>
      </c>
      <c r="G9406" s="25">
        <v>18</v>
      </c>
      <c r="H9406" s="19" t="str">
        <f t="shared" si="167"/>
        <v>High Rise Bridge Toward Va Beach Non-Summer Sunday 18</v>
      </c>
      <c r="I9406" s="13">
        <f>+HighRise!S50</f>
        <v>1917.7727272727273</v>
      </c>
    </row>
    <row r="9407" spans="1:9" x14ac:dyDescent="0.25">
      <c r="A9407" t="s">
        <v>67</v>
      </c>
      <c r="B9407" t="s">
        <v>53</v>
      </c>
      <c r="C9407" t="s">
        <v>81</v>
      </c>
      <c r="D9407" t="s">
        <v>12</v>
      </c>
      <c r="E9407" t="s">
        <v>7</v>
      </c>
      <c r="F9407" s="19">
        <v>0.79166666666666696</v>
      </c>
      <c r="G9407" s="25">
        <v>19</v>
      </c>
      <c r="H9407" s="19" t="str">
        <f t="shared" si="167"/>
        <v>High Rise Bridge Toward Va Beach Non-Summer Sunday 19</v>
      </c>
      <c r="I9407" s="15">
        <f>+HighRise!S51</f>
        <v>1540.6363636363637</v>
      </c>
    </row>
    <row r="9408" spans="1:9" x14ac:dyDescent="0.25">
      <c r="A9408" t="s">
        <v>67</v>
      </c>
      <c r="B9408" t="s">
        <v>53</v>
      </c>
      <c r="C9408" t="s">
        <v>81</v>
      </c>
      <c r="D9408" t="s">
        <v>12</v>
      </c>
      <c r="E9408" t="s">
        <v>7</v>
      </c>
      <c r="F9408" s="19">
        <v>0.83333333333333304</v>
      </c>
      <c r="G9408" s="25">
        <v>20</v>
      </c>
      <c r="H9408" s="19" t="str">
        <f t="shared" si="167"/>
        <v>High Rise Bridge Toward Va Beach Non-Summer Sunday 20</v>
      </c>
      <c r="I9408" s="13">
        <f>+HighRise!S52</f>
        <v>1391.4545454545455</v>
      </c>
    </row>
    <row r="9409" spans="1:9" x14ac:dyDescent="0.25">
      <c r="A9409" t="s">
        <v>67</v>
      </c>
      <c r="B9409" t="s">
        <v>53</v>
      </c>
      <c r="C9409" t="s">
        <v>81</v>
      </c>
      <c r="D9409" t="s">
        <v>12</v>
      </c>
      <c r="E9409" t="s">
        <v>7</v>
      </c>
      <c r="F9409" s="19">
        <v>0.875</v>
      </c>
      <c r="G9409" s="25">
        <v>21</v>
      </c>
      <c r="H9409" s="19" t="str">
        <f t="shared" si="167"/>
        <v>High Rise Bridge Toward Va Beach Non-Summer Sunday 21</v>
      </c>
      <c r="I9409" s="15">
        <f>+HighRise!S53</f>
        <v>1051.5</v>
      </c>
    </row>
    <row r="9410" spans="1:9" x14ac:dyDescent="0.25">
      <c r="A9410" t="s">
        <v>67</v>
      </c>
      <c r="B9410" t="s">
        <v>53</v>
      </c>
      <c r="C9410" t="s">
        <v>81</v>
      </c>
      <c r="D9410" t="s">
        <v>12</v>
      </c>
      <c r="E9410" t="s">
        <v>7</v>
      </c>
      <c r="F9410" s="19">
        <v>0.91666666666666696</v>
      </c>
      <c r="G9410" s="25">
        <v>22</v>
      </c>
      <c r="H9410" s="19" t="str">
        <f t="shared" si="167"/>
        <v>High Rise Bridge Toward Va Beach Non-Summer Sunday 22</v>
      </c>
      <c r="I9410" s="13">
        <f>+HighRise!S54</f>
        <v>786.81818181818187</v>
      </c>
    </row>
    <row r="9411" spans="1:9" ht="15.75" thickBot="1" x14ac:dyDescent="0.3">
      <c r="A9411" s="29" t="s">
        <v>67</v>
      </c>
      <c r="B9411" s="29" t="s">
        <v>53</v>
      </c>
      <c r="C9411" s="29" t="s">
        <v>81</v>
      </c>
      <c r="D9411" s="29" t="s">
        <v>12</v>
      </c>
      <c r="E9411" s="29" t="s">
        <v>7</v>
      </c>
      <c r="F9411" s="30">
        <v>0.95833333333333304</v>
      </c>
      <c r="G9411" s="31">
        <v>23</v>
      </c>
      <c r="H9411" s="30" t="str">
        <f t="shared" si="167"/>
        <v>High Rise Bridge Toward Va Beach Non-Summer Sunday 23</v>
      </c>
      <c r="I9411" s="17">
        <f>+HighRise!S55</f>
        <v>544.31818181818187</v>
      </c>
    </row>
    <row r="9412" spans="1:9" x14ac:dyDescent="0.25">
      <c r="A9412" t="s">
        <v>96</v>
      </c>
      <c r="B9412" t="s">
        <v>50</v>
      </c>
      <c r="C9412" t="s">
        <v>81</v>
      </c>
      <c r="D9412" t="s">
        <v>11</v>
      </c>
      <c r="E9412" t="s">
        <v>1</v>
      </c>
      <c r="F9412" s="19">
        <v>0</v>
      </c>
      <c r="G9412" s="25">
        <v>0</v>
      </c>
      <c r="H9412" s="19" t="str">
        <f>+CONCATENATE(A9412," ",C9412," ",D9412," ",E9412," ",G9412)</f>
        <v>Jordan Bridge Toward Va Beach Summer Monday 0</v>
      </c>
      <c r="I9412" s="11">
        <f>+SNJB!C7</f>
        <v>19.163186556194038</v>
      </c>
    </row>
    <row r="9413" spans="1:9" x14ac:dyDescent="0.25">
      <c r="A9413" t="s">
        <v>96</v>
      </c>
      <c r="B9413" t="s">
        <v>50</v>
      </c>
      <c r="C9413" t="s">
        <v>81</v>
      </c>
      <c r="D9413" t="s">
        <v>11</v>
      </c>
      <c r="E9413" t="s">
        <v>1</v>
      </c>
      <c r="F9413" s="19">
        <v>4.1666666666666664E-2</v>
      </c>
      <c r="G9413" s="25">
        <v>1</v>
      </c>
      <c r="H9413" s="19" t="str">
        <f t="shared" ref="H9413:H9476" si="168">+CONCATENATE(A9413," ",C9413," ",D9413," ",E9413," ",G9413)</f>
        <v>Jordan Bridge Toward Va Beach Summer Monday 1</v>
      </c>
      <c r="I9413" s="14">
        <f>+SNJB!C8</f>
        <v>13.212660785973727</v>
      </c>
    </row>
    <row r="9414" spans="1:9" x14ac:dyDescent="0.25">
      <c r="A9414" t="s">
        <v>96</v>
      </c>
      <c r="B9414" t="s">
        <v>50</v>
      </c>
      <c r="C9414" t="s">
        <v>81</v>
      </c>
      <c r="D9414" t="s">
        <v>11</v>
      </c>
      <c r="E9414" t="s">
        <v>1</v>
      </c>
      <c r="F9414" s="19">
        <v>8.3333333333333329E-2</v>
      </c>
      <c r="G9414" s="25">
        <v>2</v>
      </c>
      <c r="H9414" s="19" t="str">
        <f t="shared" si="168"/>
        <v>Jordan Bridge Toward Va Beach Summer Monday 2</v>
      </c>
      <c r="I9414" s="11">
        <f>+SNJB!C9</f>
        <v>10.050694808962069</v>
      </c>
    </row>
    <row r="9415" spans="1:9" x14ac:dyDescent="0.25">
      <c r="A9415" t="s">
        <v>96</v>
      </c>
      <c r="B9415" t="s">
        <v>50</v>
      </c>
      <c r="C9415" t="s">
        <v>81</v>
      </c>
      <c r="D9415" t="s">
        <v>11</v>
      </c>
      <c r="E9415" t="s">
        <v>1</v>
      </c>
      <c r="F9415" s="19">
        <v>0.125</v>
      </c>
      <c r="G9415" s="25">
        <v>3</v>
      </c>
      <c r="H9415" s="19" t="str">
        <f t="shared" si="168"/>
        <v>Jordan Bridge Toward Va Beach Summer Monday 3</v>
      </c>
      <c r="I9415" s="14">
        <f>+SNJB!C10</f>
        <v>10.539464383884393</v>
      </c>
    </row>
    <row r="9416" spans="1:9" x14ac:dyDescent="0.25">
      <c r="A9416" t="s">
        <v>96</v>
      </c>
      <c r="B9416" t="s">
        <v>50</v>
      </c>
      <c r="C9416" t="s">
        <v>81</v>
      </c>
      <c r="D9416" t="s">
        <v>11</v>
      </c>
      <c r="E9416" t="s">
        <v>1</v>
      </c>
      <c r="F9416" s="19">
        <v>0.16666666666666699</v>
      </c>
      <c r="G9416" s="25">
        <v>4</v>
      </c>
      <c r="H9416" s="19" t="str">
        <f t="shared" si="168"/>
        <v>Jordan Bridge Toward Va Beach Summer Monday 4</v>
      </c>
      <c r="I9416" s="11">
        <f>+SNJB!C11</f>
        <v>25.096485313276069</v>
      </c>
    </row>
    <row r="9417" spans="1:9" x14ac:dyDescent="0.25">
      <c r="A9417" t="s">
        <v>96</v>
      </c>
      <c r="B9417" t="s">
        <v>50</v>
      </c>
      <c r="C9417" t="s">
        <v>81</v>
      </c>
      <c r="D9417" t="s">
        <v>11</v>
      </c>
      <c r="E9417" t="s">
        <v>1</v>
      </c>
      <c r="F9417" s="19">
        <v>0.20833333333333301</v>
      </c>
      <c r="G9417" s="25">
        <v>5</v>
      </c>
      <c r="H9417" s="19" t="str">
        <f t="shared" si="168"/>
        <v>Jordan Bridge Toward Va Beach Summer Monday 5</v>
      </c>
      <c r="I9417" s="14">
        <f>+SNJB!C12</f>
        <v>71.136551588665696</v>
      </c>
    </row>
    <row r="9418" spans="1:9" x14ac:dyDescent="0.25">
      <c r="A9418" t="s">
        <v>96</v>
      </c>
      <c r="B9418" t="s">
        <v>50</v>
      </c>
      <c r="C9418" t="s">
        <v>81</v>
      </c>
      <c r="D9418" t="s">
        <v>11</v>
      </c>
      <c r="E9418" t="s">
        <v>1</v>
      </c>
      <c r="F9418" s="19">
        <v>0.25</v>
      </c>
      <c r="G9418" s="25">
        <v>6</v>
      </c>
      <c r="H9418" s="19" t="str">
        <f t="shared" si="168"/>
        <v>Jordan Bridge Toward Va Beach Summer Monday 6</v>
      </c>
      <c r="I9418" s="11">
        <f>+SNJB!C13</f>
        <v>136.09278657721455</v>
      </c>
    </row>
    <row r="9419" spans="1:9" x14ac:dyDescent="0.25">
      <c r="A9419" t="s">
        <v>96</v>
      </c>
      <c r="B9419" t="s">
        <v>50</v>
      </c>
      <c r="C9419" t="s">
        <v>81</v>
      </c>
      <c r="D9419" t="s">
        <v>11</v>
      </c>
      <c r="E9419" t="s">
        <v>1</v>
      </c>
      <c r="F9419" s="19">
        <v>0.29166666666666702</v>
      </c>
      <c r="G9419" s="25">
        <v>7</v>
      </c>
      <c r="H9419" s="19" t="str">
        <f t="shared" si="168"/>
        <v>Jordan Bridge Toward Va Beach Summer Monday 7</v>
      </c>
      <c r="I9419" s="14">
        <f>+SNJB!C14</f>
        <v>345.32947042177602</v>
      </c>
    </row>
    <row r="9420" spans="1:9" x14ac:dyDescent="0.25">
      <c r="A9420" t="s">
        <v>96</v>
      </c>
      <c r="B9420" t="s">
        <v>50</v>
      </c>
      <c r="C9420" t="s">
        <v>81</v>
      </c>
      <c r="D9420" t="s">
        <v>11</v>
      </c>
      <c r="E9420" t="s">
        <v>1</v>
      </c>
      <c r="F9420" s="19">
        <v>0.33333333333333298</v>
      </c>
      <c r="G9420" s="25">
        <v>8</v>
      </c>
      <c r="H9420" s="19" t="str">
        <f t="shared" si="168"/>
        <v>Jordan Bridge Toward Va Beach Summer Monday 8</v>
      </c>
      <c r="I9420" s="11">
        <f>+SNJB!C15</f>
        <v>297.39163377695183</v>
      </c>
    </row>
    <row r="9421" spans="1:9" x14ac:dyDescent="0.25">
      <c r="A9421" t="s">
        <v>96</v>
      </c>
      <c r="B9421" t="s">
        <v>50</v>
      </c>
      <c r="C9421" t="s">
        <v>81</v>
      </c>
      <c r="D9421" t="s">
        <v>11</v>
      </c>
      <c r="E9421" t="s">
        <v>1</v>
      </c>
      <c r="F9421" s="19">
        <v>0.375</v>
      </c>
      <c r="G9421" s="25">
        <v>9</v>
      </c>
      <c r="H9421" s="19" t="str">
        <f t="shared" si="168"/>
        <v>Jordan Bridge Toward Va Beach Summer Monday 9</v>
      </c>
      <c r="I9421" s="14">
        <f>+SNJB!C16</f>
        <v>202.3060384997722</v>
      </c>
    </row>
    <row r="9422" spans="1:9" x14ac:dyDescent="0.25">
      <c r="A9422" t="s">
        <v>96</v>
      </c>
      <c r="B9422" t="s">
        <v>50</v>
      </c>
      <c r="C9422" t="s">
        <v>81</v>
      </c>
      <c r="D9422" t="s">
        <v>11</v>
      </c>
      <c r="E9422" t="s">
        <v>1</v>
      </c>
      <c r="F9422" s="19">
        <v>0.41666666666666702</v>
      </c>
      <c r="G9422" s="25">
        <v>10</v>
      </c>
      <c r="H9422" s="19" t="str">
        <f t="shared" si="168"/>
        <v>Jordan Bridge Toward Va Beach Summer Monday 10</v>
      </c>
      <c r="I9422" s="11">
        <f>+SNJB!C17</f>
        <v>146.02529558049287</v>
      </c>
    </row>
    <row r="9423" spans="1:9" x14ac:dyDescent="0.25">
      <c r="A9423" t="s">
        <v>96</v>
      </c>
      <c r="B9423" t="s">
        <v>50</v>
      </c>
      <c r="C9423" t="s">
        <v>81</v>
      </c>
      <c r="D9423" t="s">
        <v>11</v>
      </c>
      <c r="E9423" t="s">
        <v>1</v>
      </c>
      <c r="F9423" s="19">
        <v>0.45833333333333298</v>
      </c>
      <c r="G9423" s="25">
        <v>11</v>
      </c>
      <c r="H9423" s="19" t="str">
        <f t="shared" si="168"/>
        <v>Jordan Bridge Toward Va Beach Summer Monday 11</v>
      </c>
      <c r="I9423" s="14">
        <f>+SNJB!C18</f>
        <v>199.39181920646018</v>
      </c>
    </row>
    <row r="9424" spans="1:9" x14ac:dyDescent="0.25">
      <c r="A9424" t="s">
        <v>96</v>
      </c>
      <c r="B9424" t="s">
        <v>50</v>
      </c>
      <c r="C9424" t="s">
        <v>81</v>
      </c>
      <c r="D9424" t="s">
        <v>11</v>
      </c>
      <c r="E9424" t="s">
        <v>1</v>
      </c>
      <c r="F9424" s="19">
        <v>0.5</v>
      </c>
      <c r="G9424" s="25">
        <v>12</v>
      </c>
      <c r="H9424" s="19" t="str">
        <f t="shared" si="168"/>
        <v>Jordan Bridge Toward Va Beach Summer Monday 12</v>
      </c>
      <c r="I9424" s="11">
        <f>+SNJB!C19</f>
        <v>151.6627422053547</v>
      </c>
    </row>
    <row r="9425" spans="1:9" x14ac:dyDescent="0.25">
      <c r="A9425" t="s">
        <v>96</v>
      </c>
      <c r="B9425" t="s">
        <v>50</v>
      </c>
      <c r="C9425" t="s">
        <v>81</v>
      </c>
      <c r="D9425" t="s">
        <v>11</v>
      </c>
      <c r="E9425" t="s">
        <v>1</v>
      </c>
      <c r="F9425" s="19">
        <v>0.54166666666666696</v>
      </c>
      <c r="G9425" s="25">
        <v>13</v>
      </c>
      <c r="H9425" s="19" t="str">
        <f t="shared" si="168"/>
        <v>Jordan Bridge Toward Va Beach Summer Monday 13</v>
      </c>
      <c r="I9425" s="14">
        <f>+SNJB!C20</f>
        <v>172.78319457144227</v>
      </c>
    </row>
    <row r="9426" spans="1:9" x14ac:dyDescent="0.25">
      <c r="A9426" t="s">
        <v>96</v>
      </c>
      <c r="B9426" t="s">
        <v>50</v>
      </c>
      <c r="C9426" t="s">
        <v>81</v>
      </c>
      <c r="D9426" t="s">
        <v>11</v>
      </c>
      <c r="E9426" t="s">
        <v>1</v>
      </c>
      <c r="F9426" s="19">
        <v>0.58333333333333304</v>
      </c>
      <c r="G9426" s="25">
        <v>14</v>
      </c>
      <c r="H9426" s="19" t="str">
        <f t="shared" si="168"/>
        <v>Jordan Bridge Toward Va Beach Summer Monday 14</v>
      </c>
      <c r="I9426" s="11">
        <f>+SNJB!C21</f>
        <v>317.55367824128012</v>
      </c>
    </row>
    <row r="9427" spans="1:9" x14ac:dyDescent="0.25">
      <c r="A9427" t="s">
        <v>96</v>
      </c>
      <c r="B9427" t="s">
        <v>50</v>
      </c>
      <c r="C9427" t="s">
        <v>81</v>
      </c>
      <c r="D9427" t="s">
        <v>11</v>
      </c>
      <c r="E9427" t="s">
        <v>1</v>
      </c>
      <c r="F9427" s="19">
        <v>0.625</v>
      </c>
      <c r="G9427" s="25">
        <v>15</v>
      </c>
      <c r="H9427" s="19" t="str">
        <f t="shared" si="168"/>
        <v>Jordan Bridge Toward Va Beach Summer Monday 15</v>
      </c>
      <c r="I9427" s="14">
        <f>+SNJB!C22</f>
        <v>816.39293697988535</v>
      </c>
    </row>
    <row r="9428" spans="1:9" x14ac:dyDescent="0.25">
      <c r="A9428" t="s">
        <v>96</v>
      </c>
      <c r="B9428" t="s">
        <v>50</v>
      </c>
      <c r="C9428" t="s">
        <v>81</v>
      </c>
      <c r="D9428" t="s">
        <v>11</v>
      </c>
      <c r="E9428" t="s">
        <v>1</v>
      </c>
      <c r="F9428" s="19">
        <v>0.66666666666666696</v>
      </c>
      <c r="G9428" s="25">
        <v>16</v>
      </c>
      <c r="H9428" s="19" t="str">
        <f t="shared" si="168"/>
        <v>Jordan Bridge Toward Va Beach Summer Monday 16</v>
      </c>
      <c r="I9428" s="11">
        <f>+SNJB!C23</f>
        <v>561.79614767255225</v>
      </c>
    </row>
    <row r="9429" spans="1:9" x14ac:dyDescent="0.25">
      <c r="A9429" t="s">
        <v>96</v>
      </c>
      <c r="B9429" t="s">
        <v>50</v>
      </c>
      <c r="C9429" t="s">
        <v>81</v>
      </c>
      <c r="D9429" t="s">
        <v>11</v>
      </c>
      <c r="E9429" t="s">
        <v>1</v>
      </c>
      <c r="F9429" s="19">
        <v>0.70833333333333304</v>
      </c>
      <c r="G9429" s="25">
        <v>17</v>
      </c>
      <c r="H9429" s="19" t="str">
        <f t="shared" si="168"/>
        <v>Jordan Bridge Toward Va Beach Summer Monday 17</v>
      </c>
      <c r="I9429" s="14">
        <f>+SNJB!C24</f>
        <v>251.37141180247812</v>
      </c>
    </row>
    <row r="9430" spans="1:9" x14ac:dyDescent="0.25">
      <c r="A9430" t="s">
        <v>96</v>
      </c>
      <c r="B9430" t="s">
        <v>50</v>
      </c>
      <c r="C9430" t="s">
        <v>81</v>
      </c>
      <c r="D9430" t="s">
        <v>11</v>
      </c>
      <c r="E9430" t="s">
        <v>1</v>
      </c>
      <c r="F9430" s="19">
        <v>0.75</v>
      </c>
      <c r="G9430" s="25">
        <v>18</v>
      </c>
      <c r="H9430" s="19" t="str">
        <f t="shared" si="168"/>
        <v>Jordan Bridge Toward Va Beach Summer Monday 18</v>
      </c>
      <c r="I9430" s="11">
        <f>+SNJB!C25</f>
        <v>132.994594007432</v>
      </c>
    </row>
    <row r="9431" spans="1:9" x14ac:dyDescent="0.25">
      <c r="A9431" t="s">
        <v>96</v>
      </c>
      <c r="B9431" t="s">
        <v>50</v>
      </c>
      <c r="C9431" t="s">
        <v>81</v>
      </c>
      <c r="D9431" t="s">
        <v>11</v>
      </c>
      <c r="E9431" t="s">
        <v>1</v>
      </c>
      <c r="F9431" s="19">
        <v>0.79166666666666696</v>
      </c>
      <c r="G9431" s="25">
        <v>19</v>
      </c>
      <c r="H9431" s="19" t="str">
        <f t="shared" si="168"/>
        <v>Jordan Bridge Toward Va Beach Summer Monday 19</v>
      </c>
      <c r="I9431" s="14">
        <f>+SNJB!C26</f>
        <v>106.54289877699713</v>
      </c>
    </row>
    <row r="9432" spans="1:9" x14ac:dyDescent="0.25">
      <c r="A9432" t="s">
        <v>96</v>
      </c>
      <c r="B9432" t="s">
        <v>50</v>
      </c>
      <c r="C9432" t="s">
        <v>81</v>
      </c>
      <c r="D9432" t="s">
        <v>11</v>
      </c>
      <c r="E9432" t="s">
        <v>1</v>
      </c>
      <c r="F9432" s="19">
        <v>0.83333333333333304</v>
      </c>
      <c r="G9432" s="25">
        <v>20</v>
      </c>
      <c r="H9432" s="19" t="str">
        <f t="shared" si="168"/>
        <v>Jordan Bridge Toward Va Beach Summer Monday 20</v>
      </c>
      <c r="I9432" s="11">
        <f>+SNJB!C27</f>
        <v>62.840792748185123</v>
      </c>
    </row>
    <row r="9433" spans="1:9" x14ac:dyDescent="0.25">
      <c r="A9433" t="s">
        <v>96</v>
      </c>
      <c r="B9433" t="s">
        <v>50</v>
      </c>
      <c r="C9433" t="s">
        <v>81</v>
      </c>
      <c r="D9433" t="s">
        <v>11</v>
      </c>
      <c r="E9433" t="s">
        <v>1</v>
      </c>
      <c r="F9433" s="19">
        <v>0.875</v>
      </c>
      <c r="G9433" s="25">
        <v>21</v>
      </c>
      <c r="H9433" s="19" t="str">
        <f t="shared" si="168"/>
        <v>Jordan Bridge Toward Va Beach Summer Monday 21</v>
      </c>
      <c r="I9433" s="14">
        <f>+SNJB!C28</f>
        <v>58.310524059586321</v>
      </c>
    </row>
    <row r="9434" spans="1:9" x14ac:dyDescent="0.25">
      <c r="A9434" t="s">
        <v>96</v>
      </c>
      <c r="B9434" t="s">
        <v>50</v>
      </c>
      <c r="C9434" t="s">
        <v>81</v>
      </c>
      <c r="D9434" t="s">
        <v>11</v>
      </c>
      <c r="E9434" t="s">
        <v>1</v>
      </c>
      <c r="F9434" s="19">
        <v>0.91666666666666696</v>
      </c>
      <c r="G9434" s="25">
        <v>22</v>
      </c>
      <c r="H9434" s="19" t="str">
        <f t="shared" si="168"/>
        <v>Jordan Bridge Toward Va Beach Summer Monday 22</v>
      </c>
      <c r="I9434" s="11">
        <f>+SNJB!C29</f>
        <v>46.62119468051236</v>
      </c>
    </row>
    <row r="9435" spans="1:9" ht="15.75" thickBot="1" x14ac:dyDescent="0.3">
      <c r="A9435" t="s">
        <v>96</v>
      </c>
      <c r="B9435" t="s">
        <v>50</v>
      </c>
      <c r="C9435" t="s">
        <v>81</v>
      </c>
      <c r="D9435" t="s">
        <v>11</v>
      </c>
      <c r="E9435" t="s">
        <v>1</v>
      </c>
      <c r="F9435" s="19">
        <v>0.95833333333333304</v>
      </c>
      <c r="G9435" s="25">
        <v>23</v>
      </c>
      <c r="H9435" s="19" t="str">
        <f t="shared" si="168"/>
        <v>Jordan Bridge Toward Va Beach Summer Monday 23</v>
      </c>
      <c r="I9435" s="16">
        <f>+SNJB!C30</f>
        <v>29.776902367907244</v>
      </c>
    </row>
    <row r="9436" spans="1:9" x14ac:dyDescent="0.25">
      <c r="A9436" t="s">
        <v>96</v>
      </c>
      <c r="B9436" t="s">
        <v>50</v>
      </c>
      <c r="C9436" t="s">
        <v>81</v>
      </c>
      <c r="D9436" t="s">
        <v>11</v>
      </c>
      <c r="E9436" t="s">
        <v>2</v>
      </c>
      <c r="F9436" s="19">
        <v>0</v>
      </c>
      <c r="G9436" s="25">
        <v>0</v>
      </c>
      <c r="H9436" s="19" t="str">
        <f t="shared" si="168"/>
        <v>Jordan Bridge Toward Va Beach Summer Tuesday 0</v>
      </c>
      <c r="I9436" s="12">
        <f>+SNJB!D7</f>
        <v>23</v>
      </c>
    </row>
    <row r="9437" spans="1:9" x14ac:dyDescent="0.25">
      <c r="A9437" t="s">
        <v>96</v>
      </c>
      <c r="B9437" t="s">
        <v>50</v>
      </c>
      <c r="C9437" t="s">
        <v>81</v>
      </c>
      <c r="D9437" t="s">
        <v>11</v>
      </c>
      <c r="E9437" t="s">
        <v>2</v>
      </c>
      <c r="F9437" s="19">
        <v>4.1666666666666664E-2</v>
      </c>
      <c r="G9437" s="25">
        <v>1</v>
      </c>
      <c r="H9437" s="19" t="str">
        <f t="shared" si="168"/>
        <v>Jordan Bridge Toward Va Beach Summer Tuesday 1</v>
      </c>
      <c r="I9437" s="14">
        <f>+SNJB!D8</f>
        <v>14</v>
      </c>
    </row>
    <row r="9438" spans="1:9" x14ac:dyDescent="0.25">
      <c r="A9438" t="s">
        <v>96</v>
      </c>
      <c r="B9438" t="s">
        <v>50</v>
      </c>
      <c r="C9438" t="s">
        <v>81</v>
      </c>
      <c r="D9438" t="s">
        <v>11</v>
      </c>
      <c r="E9438" t="s">
        <v>2</v>
      </c>
      <c r="F9438" s="19">
        <v>8.3333333333333329E-2</v>
      </c>
      <c r="G9438" s="25">
        <v>2</v>
      </c>
      <c r="H9438" s="19" t="str">
        <f t="shared" si="168"/>
        <v>Jordan Bridge Toward Va Beach Summer Tuesday 2</v>
      </c>
      <c r="I9438" s="12">
        <f>+SNJB!D9</f>
        <v>14</v>
      </c>
    </row>
    <row r="9439" spans="1:9" x14ac:dyDescent="0.25">
      <c r="A9439" t="s">
        <v>96</v>
      </c>
      <c r="B9439" t="s">
        <v>50</v>
      </c>
      <c r="C9439" t="s">
        <v>81</v>
      </c>
      <c r="D9439" t="s">
        <v>11</v>
      </c>
      <c r="E9439" t="s">
        <v>2</v>
      </c>
      <c r="F9439" s="19">
        <v>0.125</v>
      </c>
      <c r="G9439" s="25">
        <v>3</v>
      </c>
      <c r="H9439" s="19" t="str">
        <f t="shared" si="168"/>
        <v>Jordan Bridge Toward Va Beach Summer Tuesday 3</v>
      </c>
      <c r="I9439" s="14">
        <f>+SNJB!D10</f>
        <v>6</v>
      </c>
    </row>
    <row r="9440" spans="1:9" x14ac:dyDescent="0.25">
      <c r="A9440" t="s">
        <v>96</v>
      </c>
      <c r="B9440" t="s">
        <v>50</v>
      </c>
      <c r="C9440" t="s">
        <v>81</v>
      </c>
      <c r="D9440" t="s">
        <v>11</v>
      </c>
      <c r="E9440" t="s">
        <v>2</v>
      </c>
      <c r="F9440" s="19">
        <v>0.16666666666666699</v>
      </c>
      <c r="G9440" s="25">
        <v>4</v>
      </c>
      <c r="H9440" s="19" t="str">
        <f t="shared" si="168"/>
        <v>Jordan Bridge Toward Va Beach Summer Tuesday 4</v>
      </c>
      <c r="I9440" s="12">
        <f>+SNJB!D11</f>
        <v>26</v>
      </c>
    </row>
    <row r="9441" spans="1:9" x14ac:dyDescent="0.25">
      <c r="A9441" t="s">
        <v>96</v>
      </c>
      <c r="B9441" t="s">
        <v>50</v>
      </c>
      <c r="C9441" t="s">
        <v>81</v>
      </c>
      <c r="D9441" t="s">
        <v>11</v>
      </c>
      <c r="E9441" t="s">
        <v>2</v>
      </c>
      <c r="F9441" s="19">
        <v>0.20833333333333301</v>
      </c>
      <c r="G9441" s="25">
        <v>5</v>
      </c>
      <c r="H9441" s="19" t="str">
        <f t="shared" si="168"/>
        <v>Jordan Bridge Toward Va Beach Summer Tuesday 5</v>
      </c>
      <c r="I9441" s="14">
        <f>+SNJB!D12</f>
        <v>68</v>
      </c>
    </row>
    <row r="9442" spans="1:9" x14ac:dyDescent="0.25">
      <c r="A9442" t="s">
        <v>96</v>
      </c>
      <c r="B9442" t="s">
        <v>50</v>
      </c>
      <c r="C9442" t="s">
        <v>81</v>
      </c>
      <c r="D9442" t="s">
        <v>11</v>
      </c>
      <c r="E9442" t="s">
        <v>2</v>
      </c>
      <c r="F9442" s="19">
        <v>0.25</v>
      </c>
      <c r="G9442" s="25">
        <v>6</v>
      </c>
      <c r="H9442" s="19" t="str">
        <f t="shared" si="168"/>
        <v>Jordan Bridge Toward Va Beach Summer Tuesday 6</v>
      </c>
      <c r="I9442" s="12">
        <f>+SNJB!D13</f>
        <v>136</v>
      </c>
    </row>
    <row r="9443" spans="1:9" x14ac:dyDescent="0.25">
      <c r="A9443" t="s">
        <v>96</v>
      </c>
      <c r="B9443" t="s">
        <v>50</v>
      </c>
      <c r="C9443" t="s">
        <v>81</v>
      </c>
      <c r="D9443" t="s">
        <v>11</v>
      </c>
      <c r="E9443" t="s">
        <v>2</v>
      </c>
      <c r="F9443" s="19">
        <v>0.29166666666666702</v>
      </c>
      <c r="G9443" s="25">
        <v>7</v>
      </c>
      <c r="H9443" s="19" t="str">
        <f t="shared" si="168"/>
        <v>Jordan Bridge Toward Va Beach Summer Tuesday 7</v>
      </c>
      <c r="I9443" s="14">
        <f>+SNJB!D14</f>
        <v>305</v>
      </c>
    </row>
    <row r="9444" spans="1:9" x14ac:dyDescent="0.25">
      <c r="A9444" t="s">
        <v>96</v>
      </c>
      <c r="B9444" t="s">
        <v>50</v>
      </c>
      <c r="C9444" t="s">
        <v>81</v>
      </c>
      <c r="D9444" t="s">
        <v>11</v>
      </c>
      <c r="E9444" t="s">
        <v>2</v>
      </c>
      <c r="F9444" s="19">
        <v>0.33333333333333298</v>
      </c>
      <c r="G9444" s="25">
        <v>8</v>
      </c>
      <c r="H9444" s="19" t="str">
        <f t="shared" si="168"/>
        <v>Jordan Bridge Toward Va Beach Summer Tuesday 8</v>
      </c>
      <c r="I9444" s="12">
        <f>+SNJB!D15</f>
        <v>265</v>
      </c>
    </row>
    <row r="9445" spans="1:9" x14ac:dyDescent="0.25">
      <c r="A9445" t="s">
        <v>96</v>
      </c>
      <c r="B9445" t="s">
        <v>50</v>
      </c>
      <c r="C9445" t="s">
        <v>81</v>
      </c>
      <c r="D9445" t="s">
        <v>11</v>
      </c>
      <c r="E9445" t="s">
        <v>2</v>
      </c>
      <c r="F9445" s="19">
        <v>0.375</v>
      </c>
      <c r="G9445" s="25">
        <v>9</v>
      </c>
      <c r="H9445" s="19" t="str">
        <f t="shared" si="168"/>
        <v>Jordan Bridge Toward Va Beach Summer Tuesday 9</v>
      </c>
      <c r="I9445" s="14">
        <f>+SNJB!D16</f>
        <v>223</v>
      </c>
    </row>
    <row r="9446" spans="1:9" x14ac:dyDescent="0.25">
      <c r="A9446" t="s">
        <v>96</v>
      </c>
      <c r="B9446" t="s">
        <v>50</v>
      </c>
      <c r="C9446" t="s">
        <v>81</v>
      </c>
      <c r="D9446" t="s">
        <v>11</v>
      </c>
      <c r="E9446" t="s">
        <v>2</v>
      </c>
      <c r="F9446" s="19">
        <v>0.41666666666666702</v>
      </c>
      <c r="G9446" s="25">
        <v>10</v>
      </c>
      <c r="H9446" s="19" t="str">
        <f t="shared" si="168"/>
        <v>Jordan Bridge Toward Va Beach Summer Tuesday 10</v>
      </c>
      <c r="I9446" s="12">
        <f>+SNJB!D17</f>
        <v>161</v>
      </c>
    </row>
    <row r="9447" spans="1:9" x14ac:dyDescent="0.25">
      <c r="A9447" t="s">
        <v>96</v>
      </c>
      <c r="B9447" t="s">
        <v>50</v>
      </c>
      <c r="C9447" t="s">
        <v>81</v>
      </c>
      <c r="D9447" t="s">
        <v>11</v>
      </c>
      <c r="E9447" t="s">
        <v>2</v>
      </c>
      <c r="F9447" s="19">
        <v>0.45833333333333298</v>
      </c>
      <c r="G9447" s="25">
        <v>11</v>
      </c>
      <c r="H9447" s="19" t="str">
        <f t="shared" si="168"/>
        <v>Jordan Bridge Toward Va Beach Summer Tuesday 11</v>
      </c>
      <c r="I9447" s="14">
        <f>+SNJB!D18</f>
        <v>175</v>
      </c>
    </row>
    <row r="9448" spans="1:9" x14ac:dyDescent="0.25">
      <c r="A9448" t="s">
        <v>96</v>
      </c>
      <c r="B9448" t="s">
        <v>50</v>
      </c>
      <c r="C9448" t="s">
        <v>81</v>
      </c>
      <c r="D9448" t="s">
        <v>11</v>
      </c>
      <c r="E9448" t="s">
        <v>2</v>
      </c>
      <c r="F9448" s="19">
        <v>0.5</v>
      </c>
      <c r="G9448" s="25">
        <v>12</v>
      </c>
      <c r="H9448" s="19" t="str">
        <f t="shared" si="168"/>
        <v>Jordan Bridge Toward Va Beach Summer Tuesday 12</v>
      </c>
      <c r="I9448" s="12">
        <f>+SNJB!D19</f>
        <v>177</v>
      </c>
    </row>
    <row r="9449" spans="1:9" x14ac:dyDescent="0.25">
      <c r="A9449" t="s">
        <v>96</v>
      </c>
      <c r="B9449" t="s">
        <v>50</v>
      </c>
      <c r="C9449" t="s">
        <v>81</v>
      </c>
      <c r="D9449" t="s">
        <v>11</v>
      </c>
      <c r="E9449" t="s">
        <v>2</v>
      </c>
      <c r="F9449" s="19">
        <v>0.54166666666666696</v>
      </c>
      <c r="G9449" s="25">
        <v>13</v>
      </c>
      <c r="H9449" s="19" t="str">
        <f t="shared" si="168"/>
        <v>Jordan Bridge Toward Va Beach Summer Tuesday 13</v>
      </c>
      <c r="I9449" s="14">
        <f>+SNJB!D20</f>
        <v>179</v>
      </c>
    </row>
    <row r="9450" spans="1:9" x14ac:dyDescent="0.25">
      <c r="A9450" t="s">
        <v>96</v>
      </c>
      <c r="B9450" t="s">
        <v>50</v>
      </c>
      <c r="C9450" t="s">
        <v>81</v>
      </c>
      <c r="D9450" t="s">
        <v>11</v>
      </c>
      <c r="E9450" t="s">
        <v>2</v>
      </c>
      <c r="F9450" s="19">
        <v>0.58333333333333304</v>
      </c>
      <c r="G9450" s="25">
        <v>14</v>
      </c>
      <c r="H9450" s="19" t="str">
        <f t="shared" si="168"/>
        <v>Jordan Bridge Toward Va Beach Summer Tuesday 14</v>
      </c>
      <c r="I9450" s="12">
        <f>+SNJB!D21</f>
        <v>328</v>
      </c>
    </row>
    <row r="9451" spans="1:9" x14ac:dyDescent="0.25">
      <c r="A9451" t="s">
        <v>96</v>
      </c>
      <c r="B9451" t="s">
        <v>50</v>
      </c>
      <c r="C9451" t="s">
        <v>81</v>
      </c>
      <c r="D9451" t="s">
        <v>11</v>
      </c>
      <c r="E9451" t="s">
        <v>2</v>
      </c>
      <c r="F9451" s="19">
        <v>0.625</v>
      </c>
      <c r="G9451" s="25">
        <v>15</v>
      </c>
      <c r="H9451" s="19" t="str">
        <f t="shared" si="168"/>
        <v>Jordan Bridge Toward Va Beach Summer Tuesday 15</v>
      </c>
      <c r="I9451" s="14">
        <f>+SNJB!D22</f>
        <v>666</v>
      </c>
    </row>
    <row r="9452" spans="1:9" x14ac:dyDescent="0.25">
      <c r="A9452" t="s">
        <v>96</v>
      </c>
      <c r="B9452" t="s">
        <v>50</v>
      </c>
      <c r="C9452" t="s">
        <v>81</v>
      </c>
      <c r="D9452" t="s">
        <v>11</v>
      </c>
      <c r="E9452" t="s">
        <v>2</v>
      </c>
      <c r="F9452" s="19">
        <v>0.66666666666666696</v>
      </c>
      <c r="G9452" s="25">
        <v>16</v>
      </c>
      <c r="H9452" s="19" t="str">
        <f t="shared" si="168"/>
        <v>Jordan Bridge Toward Va Beach Summer Tuesday 16</v>
      </c>
      <c r="I9452" s="12">
        <f>+SNJB!D23</f>
        <v>498</v>
      </c>
    </row>
    <row r="9453" spans="1:9" x14ac:dyDescent="0.25">
      <c r="A9453" t="s">
        <v>96</v>
      </c>
      <c r="B9453" t="s">
        <v>50</v>
      </c>
      <c r="C9453" t="s">
        <v>81</v>
      </c>
      <c r="D9453" t="s">
        <v>11</v>
      </c>
      <c r="E9453" t="s">
        <v>2</v>
      </c>
      <c r="F9453" s="19">
        <v>0.70833333333333304</v>
      </c>
      <c r="G9453" s="25">
        <v>17</v>
      </c>
      <c r="H9453" s="19" t="str">
        <f t="shared" si="168"/>
        <v>Jordan Bridge Toward Va Beach Summer Tuesday 17</v>
      </c>
      <c r="I9453" s="14">
        <f>+SNJB!D24</f>
        <v>242</v>
      </c>
    </row>
    <row r="9454" spans="1:9" x14ac:dyDescent="0.25">
      <c r="A9454" t="s">
        <v>96</v>
      </c>
      <c r="B9454" t="s">
        <v>50</v>
      </c>
      <c r="C9454" t="s">
        <v>81</v>
      </c>
      <c r="D9454" t="s">
        <v>11</v>
      </c>
      <c r="E9454" t="s">
        <v>2</v>
      </c>
      <c r="F9454" s="19">
        <v>0.75</v>
      </c>
      <c r="G9454" s="25">
        <v>18</v>
      </c>
      <c r="H9454" s="19" t="str">
        <f t="shared" si="168"/>
        <v>Jordan Bridge Toward Va Beach Summer Tuesday 18</v>
      </c>
      <c r="I9454" s="12">
        <f>+SNJB!D25</f>
        <v>148</v>
      </c>
    </row>
    <row r="9455" spans="1:9" x14ac:dyDescent="0.25">
      <c r="A9455" t="s">
        <v>96</v>
      </c>
      <c r="B9455" t="s">
        <v>50</v>
      </c>
      <c r="C9455" t="s">
        <v>81</v>
      </c>
      <c r="D9455" t="s">
        <v>11</v>
      </c>
      <c r="E9455" t="s">
        <v>2</v>
      </c>
      <c r="F9455" s="19">
        <v>0.79166666666666696</v>
      </c>
      <c r="G9455" s="25">
        <v>19</v>
      </c>
      <c r="H9455" s="19" t="str">
        <f t="shared" si="168"/>
        <v>Jordan Bridge Toward Va Beach Summer Tuesday 19</v>
      </c>
      <c r="I9455" s="14">
        <f>+SNJB!D26</f>
        <v>115</v>
      </c>
    </row>
    <row r="9456" spans="1:9" x14ac:dyDescent="0.25">
      <c r="A9456" t="s">
        <v>96</v>
      </c>
      <c r="B9456" t="s">
        <v>50</v>
      </c>
      <c r="C9456" t="s">
        <v>81</v>
      </c>
      <c r="D9456" t="s">
        <v>11</v>
      </c>
      <c r="E9456" t="s">
        <v>2</v>
      </c>
      <c r="F9456" s="19">
        <v>0.83333333333333304</v>
      </c>
      <c r="G9456" s="25">
        <v>20</v>
      </c>
      <c r="H9456" s="19" t="str">
        <f t="shared" si="168"/>
        <v>Jordan Bridge Toward Va Beach Summer Tuesday 20</v>
      </c>
      <c r="I9456" s="12">
        <f>+SNJB!D27</f>
        <v>74</v>
      </c>
    </row>
    <row r="9457" spans="1:9" x14ac:dyDescent="0.25">
      <c r="A9457" t="s">
        <v>96</v>
      </c>
      <c r="B9457" t="s">
        <v>50</v>
      </c>
      <c r="C9457" t="s">
        <v>81</v>
      </c>
      <c r="D9457" t="s">
        <v>11</v>
      </c>
      <c r="E9457" t="s">
        <v>2</v>
      </c>
      <c r="F9457" s="19">
        <v>0.875</v>
      </c>
      <c r="G9457" s="25">
        <v>21</v>
      </c>
      <c r="H9457" s="19" t="str">
        <f t="shared" si="168"/>
        <v>Jordan Bridge Toward Va Beach Summer Tuesday 21</v>
      </c>
      <c r="I9457" s="14">
        <f>+SNJB!D28</f>
        <v>48</v>
      </c>
    </row>
    <row r="9458" spans="1:9" x14ac:dyDescent="0.25">
      <c r="A9458" t="s">
        <v>96</v>
      </c>
      <c r="B9458" t="s">
        <v>50</v>
      </c>
      <c r="C9458" t="s">
        <v>81</v>
      </c>
      <c r="D9458" t="s">
        <v>11</v>
      </c>
      <c r="E9458" t="s">
        <v>2</v>
      </c>
      <c r="F9458" s="19">
        <v>0.91666666666666696</v>
      </c>
      <c r="G9458" s="25">
        <v>22</v>
      </c>
      <c r="H9458" s="19" t="str">
        <f t="shared" si="168"/>
        <v>Jordan Bridge Toward Va Beach Summer Tuesday 22</v>
      </c>
      <c r="I9458" s="12">
        <f>+SNJB!D29</f>
        <v>57</v>
      </c>
    </row>
    <row r="9459" spans="1:9" ht="15.75" thickBot="1" x14ac:dyDescent="0.3">
      <c r="A9459" t="s">
        <v>96</v>
      </c>
      <c r="B9459" t="s">
        <v>50</v>
      </c>
      <c r="C9459" t="s">
        <v>81</v>
      </c>
      <c r="D9459" t="s">
        <v>11</v>
      </c>
      <c r="E9459" t="s">
        <v>2</v>
      </c>
      <c r="F9459" s="19">
        <v>0.95833333333333304</v>
      </c>
      <c r="G9459" s="25">
        <v>23</v>
      </c>
      <c r="H9459" s="19" t="str">
        <f t="shared" si="168"/>
        <v>Jordan Bridge Toward Va Beach Summer Tuesday 23</v>
      </c>
      <c r="I9459" s="16">
        <f>+SNJB!D30</f>
        <v>40</v>
      </c>
    </row>
    <row r="9460" spans="1:9" x14ac:dyDescent="0.25">
      <c r="A9460" t="s">
        <v>96</v>
      </c>
      <c r="B9460" t="s">
        <v>50</v>
      </c>
      <c r="C9460" t="s">
        <v>81</v>
      </c>
      <c r="D9460" t="s">
        <v>11</v>
      </c>
      <c r="E9460" t="s">
        <v>3</v>
      </c>
      <c r="F9460" s="19">
        <v>0</v>
      </c>
      <c r="G9460" s="25">
        <v>0</v>
      </c>
      <c r="H9460" s="19" t="str">
        <f t="shared" si="168"/>
        <v>Jordan Bridge Toward Va Beach Summer Wednesday 0</v>
      </c>
      <c r="I9460" s="11">
        <f>+SNJB!E7</f>
        <v>22</v>
      </c>
    </row>
    <row r="9461" spans="1:9" x14ac:dyDescent="0.25">
      <c r="A9461" t="s">
        <v>96</v>
      </c>
      <c r="B9461" t="s">
        <v>50</v>
      </c>
      <c r="C9461" t="s">
        <v>81</v>
      </c>
      <c r="D9461" t="s">
        <v>11</v>
      </c>
      <c r="E9461" t="s">
        <v>3</v>
      </c>
      <c r="F9461" s="19">
        <v>4.1666666666666664E-2</v>
      </c>
      <c r="G9461" s="25">
        <v>1</v>
      </c>
      <c r="H9461" s="19" t="str">
        <f t="shared" si="168"/>
        <v>Jordan Bridge Toward Va Beach Summer Wednesday 1</v>
      </c>
      <c r="I9461" s="14">
        <f>+SNJB!E8</f>
        <v>18</v>
      </c>
    </row>
    <row r="9462" spans="1:9" x14ac:dyDescent="0.25">
      <c r="A9462" t="s">
        <v>96</v>
      </c>
      <c r="B9462" t="s">
        <v>50</v>
      </c>
      <c r="C9462" t="s">
        <v>81</v>
      </c>
      <c r="D9462" t="s">
        <v>11</v>
      </c>
      <c r="E9462" t="s">
        <v>3</v>
      </c>
      <c r="F9462" s="19">
        <v>8.3333333333333329E-2</v>
      </c>
      <c r="G9462" s="25">
        <v>2</v>
      </c>
      <c r="H9462" s="19" t="str">
        <f t="shared" si="168"/>
        <v>Jordan Bridge Toward Va Beach Summer Wednesday 2</v>
      </c>
      <c r="I9462" s="11">
        <f>+SNJB!E9</f>
        <v>15</v>
      </c>
    </row>
    <row r="9463" spans="1:9" x14ac:dyDescent="0.25">
      <c r="A9463" t="s">
        <v>96</v>
      </c>
      <c r="B9463" t="s">
        <v>50</v>
      </c>
      <c r="C9463" t="s">
        <v>81</v>
      </c>
      <c r="D9463" t="s">
        <v>11</v>
      </c>
      <c r="E9463" t="s">
        <v>3</v>
      </c>
      <c r="F9463" s="19">
        <v>0.125</v>
      </c>
      <c r="G9463" s="25">
        <v>3</v>
      </c>
      <c r="H9463" s="19" t="str">
        <f t="shared" si="168"/>
        <v>Jordan Bridge Toward Va Beach Summer Wednesday 3</v>
      </c>
      <c r="I9463" s="14">
        <f>+SNJB!E10</f>
        <v>21</v>
      </c>
    </row>
    <row r="9464" spans="1:9" x14ac:dyDescent="0.25">
      <c r="A9464" t="s">
        <v>96</v>
      </c>
      <c r="B9464" t="s">
        <v>50</v>
      </c>
      <c r="C9464" t="s">
        <v>81</v>
      </c>
      <c r="D9464" t="s">
        <v>11</v>
      </c>
      <c r="E9464" t="s">
        <v>3</v>
      </c>
      <c r="F9464" s="19">
        <v>0.16666666666666699</v>
      </c>
      <c r="G9464" s="25">
        <v>4</v>
      </c>
      <c r="H9464" s="19" t="str">
        <f t="shared" si="168"/>
        <v>Jordan Bridge Toward Va Beach Summer Wednesday 4</v>
      </c>
      <c r="I9464" s="11">
        <f>+SNJB!E11</f>
        <v>25</v>
      </c>
    </row>
    <row r="9465" spans="1:9" x14ac:dyDescent="0.25">
      <c r="A9465" t="s">
        <v>96</v>
      </c>
      <c r="B9465" t="s">
        <v>50</v>
      </c>
      <c r="C9465" t="s">
        <v>81</v>
      </c>
      <c r="D9465" t="s">
        <v>11</v>
      </c>
      <c r="E9465" t="s">
        <v>3</v>
      </c>
      <c r="F9465" s="19">
        <v>0.20833333333333301</v>
      </c>
      <c r="G9465" s="25">
        <v>5</v>
      </c>
      <c r="H9465" s="19" t="str">
        <f t="shared" si="168"/>
        <v>Jordan Bridge Toward Va Beach Summer Wednesday 5</v>
      </c>
      <c r="I9465" s="14">
        <f>+SNJB!E12</f>
        <v>76</v>
      </c>
    </row>
    <row r="9466" spans="1:9" x14ac:dyDescent="0.25">
      <c r="A9466" t="s">
        <v>96</v>
      </c>
      <c r="B9466" t="s">
        <v>50</v>
      </c>
      <c r="C9466" t="s">
        <v>81</v>
      </c>
      <c r="D9466" t="s">
        <v>11</v>
      </c>
      <c r="E9466" t="s">
        <v>3</v>
      </c>
      <c r="F9466" s="19">
        <v>0.25</v>
      </c>
      <c r="G9466" s="25">
        <v>6</v>
      </c>
      <c r="H9466" s="19" t="str">
        <f t="shared" si="168"/>
        <v>Jordan Bridge Toward Va Beach Summer Wednesday 6</v>
      </c>
      <c r="I9466" s="11">
        <f>+SNJB!E13</f>
        <v>138</v>
      </c>
    </row>
    <row r="9467" spans="1:9" x14ac:dyDescent="0.25">
      <c r="A9467" t="s">
        <v>96</v>
      </c>
      <c r="B9467" t="s">
        <v>50</v>
      </c>
      <c r="C9467" t="s">
        <v>81</v>
      </c>
      <c r="D9467" t="s">
        <v>11</v>
      </c>
      <c r="E9467" t="s">
        <v>3</v>
      </c>
      <c r="F9467" s="19">
        <v>0.29166666666666702</v>
      </c>
      <c r="G9467" s="25">
        <v>7</v>
      </c>
      <c r="H9467" s="19" t="str">
        <f t="shared" si="168"/>
        <v>Jordan Bridge Toward Va Beach Summer Wednesday 7</v>
      </c>
      <c r="I9467" s="14">
        <f>+SNJB!E14</f>
        <v>395</v>
      </c>
    </row>
    <row r="9468" spans="1:9" x14ac:dyDescent="0.25">
      <c r="A9468" t="s">
        <v>96</v>
      </c>
      <c r="B9468" t="s">
        <v>50</v>
      </c>
      <c r="C9468" t="s">
        <v>81</v>
      </c>
      <c r="D9468" t="s">
        <v>11</v>
      </c>
      <c r="E9468" t="s">
        <v>3</v>
      </c>
      <c r="F9468" s="19">
        <v>0.33333333333333298</v>
      </c>
      <c r="G9468" s="25">
        <v>8</v>
      </c>
      <c r="H9468" s="19" t="str">
        <f t="shared" si="168"/>
        <v>Jordan Bridge Toward Va Beach Summer Wednesday 8</v>
      </c>
      <c r="I9468" s="11">
        <f>+SNJB!E15</f>
        <v>340</v>
      </c>
    </row>
    <row r="9469" spans="1:9" x14ac:dyDescent="0.25">
      <c r="A9469" t="s">
        <v>96</v>
      </c>
      <c r="B9469" t="s">
        <v>50</v>
      </c>
      <c r="C9469" t="s">
        <v>81</v>
      </c>
      <c r="D9469" t="s">
        <v>11</v>
      </c>
      <c r="E9469" t="s">
        <v>3</v>
      </c>
      <c r="F9469" s="19">
        <v>0.375</v>
      </c>
      <c r="G9469" s="25">
        <v>9</v>
      </c>
      <c r="H9469" s="19" t="str">
        <f t="shared" si="168"/>
        <v>Jordan Bridge Toward Va Beach Summer Wednesday 9</v>
      </c>
      <c r="I9469" s="14">
        <f>+SNJB!E16</f>
        <v>182</v>
      </c>
    </row>
    <row r="9470" spans="1:9" x14ac:dyDescent="0.25">
      <c r="A9470" t="s">
        <v>96</v>
      </c>
      <c r="B9470" t="s">
        <v>50</v>
      </c>
      <c r="C9470" t="s">
        <v>81</v>
      </c>
      <c r="D9470" t="s">
        <v>11</v>
      </c>
      <c r="E9470" t="s">
        <v>3</v>
      </c>
      <c r="F9470" s="19">
        <v>0.41666666666666702</v>
      </c>
      <c r="G9470" s="25">
        <v>10</v>
      </c>
      <c r="H9470" s="19" t="str">
        <f t="shared" si="168"/>
        <v>Jordan Bridge Toward Va Beach Summer Wednesday 10</v>
      </c>
      <c r="I9470" s="11">
        <f>+SNJB!E17</f>
        <v>149</v>
      </c>
    </row>
    <row r="9471" spans="1:9" x14ac:dyDescent="0.25">
      <c r="A9471" t="s">
        <v>96</v>
      </c>
      <c r="B9471" t="s">
        <v>50</v>
      </c>
      <c r="C9471" t="s">
        <v>81</v>
      </c>
      <c r="D9471" t="s">
        <v>11</v>
      </c>
      <c r="E9471" t="s">
        <v>3</v>
      </c>
      <c r="F9471" s="19">
        <v>0.45833333333333298</v>
      </c>
      <c r="G9471" s="25">
        <v>11</v>
      </c>
      <c r="H9471" s="19" t="str">
        <f t="shared" si="168"/>
        <v>Jordan Bridge Toward Va Beach Summer Wednesday 11</v>
      </c>
      <c r="I9471" s="14">
        <f>+SNJB!E18</f>
        <v>229</v>
      </c>
    </row>
    <row r="9472" spans="1:9" x14ac:dyDescent="0.25">
      <c r="A9472" t="s">
        <v>96</v>
      </c>
      <c r="B9472" t="s">
        <v>50</v>
      </c>
      <c r="C9472" t="s">
        <v>81</v>
      </c>
      <c r="D9472" t="s">
        <v>11</v>
      </c>
      <c r="E9472" t="s">
        <v>3</v>
      </c>
      <c r="F9472" s="19">
        <v>0.5</v>
      </c>
      <c r="G9472" s="25">
        <v>12</v>
      </c>
      <c r="H9472" s="19" t="str">
        <f t="shared" si="168"/>
        <v>Jordan Bridge Toward Va Beach Summer Wednesday 12</v>
      </c>
      <c r="I9472" s="11">
        <f>+SNJB!E19</f>
        <v>146</v>
      </c>
    </row>
    <row r="9473" spans="1:9" x14ac:dyDescent="0.25">
      <c r="A9473" t="s">
        <v>96</v>
      </c>
      <c r="B9473" t="s">
        <v>50</v>
      </c>
      <c r="C9473" t="s">
        <v>81</v>
      </c>
      <c r="D9473" t="s">
        <v>11</v>
      </c>
      <c r="E9473" t="s">
        <v>3</v>
      </c>
      <c r="F9473" s="19">
        <v>0.54166666666666696</v>
      </c>
      <c r="G9473" s="25">
        <v>13</v>
      </c>
      <c r="H9473" s="19" t="str">
        <f t="shared" si="168"/>
        <v>Jordan Bridge Toward Va Beach Summer Wednesday 13</v>
      </c>
      <c r="I9473" s="14">
        <f>+SNJB!E20</f>
        <v>199</v>
      </c>
    </row>
    <row r="9474" spans="1:9" x14ac:dyDescent="0.25">
      <c r="A9474" t="s">
        <v>96</v>
      </c>
      <c r="B9474" t="s">
        <v>50</v>
      </c>
      <c r="C9474" t="s">
        <v>81</v>
      </c>
      <c r="D9474" t="s">
        <v>11</v>
      </c>
      <c r="E9474" t="s">
        <v>3</v>
      </c>
      <c r="F9474" s="19">
        <v>0.58333333333333304</v>
      </c>
      <c r="G9474" s="25">
        <v>14</v>
      </c>
      <c r="H9474" s="19" t="str">
        <f t="shared" si="168"/>
        <v>Jordan Bridge Toward Va Beach Summer Wednesday 14</v>
      </c>
      <c r="I9474" s="11">
        <f>+SNJB!E21</f>
        <v>371</v>
      </c>
    </row>
    <row r="9475" spans="1:9" x14ac:dyDescent="0.25">
      <c r="A9475" t="s">
        <v>96</v>
      </c>
      <c r="B9475" t="s">
        <v>50</v>
      </c>
      <c r="C9475" t="s">
        <v>81</v>
      </c>
      <c r="D9475" t="s">
        <v>11</v>
      </c>
      <c r="E9475" t="s">
        <v>3</v>
      </c>
      <c r="F9475" s="19">
        <v>0.625</v>
      </c>
      <c r="G9475" s="25">
        <v>15</v>
      </c>
      <c r="H9475" s="19" t="str">
        <f t="shared" si="168"/>
        <v>Jordan Bridge Toward Va Beach Summer Wednesday 15</v>
      </c>
      <c r="I9475" s="14">
        <f>+SNJB!E22</f>
        <v>929</v>
      </c>
    </row>
    <row r="9476" spans="1:9" x14ac:dyDescent="0.25">
      <c r="A9476" t="s">
        <v>96</v>
      </c>
      <c r="B9476" t="s">
        <v>50</v>
      </c>
      <c r="C9476" t="s">
        <v>81</v>
      </c>
      <c r="D9476" t="s">
        <v>11</v>
      </c>
      <c r="E9476" t="s">
        <v>3</v>
      </c>
      <c r="F9476" s="19">
        <v>0.66666666666666696</v>
      </c>
      <c r="G9476" s="25">
        <v>16</v>
      </c>
      <c r="H9476" s="19" t="str">
        <f t="shared" si="168"/>
        <v>Jordan Bridge Toward Va Beach Summer Wednesday 16</v>
      </c>
      <c r="I9476" s="11">
        <f>+SNJB!E23</f>
        <v>604</v>
      </c>
    </row>
    <row r="9477" spans="1:9" x14ac:dyDescent="0.25">
      <c r="A9477" t="s">
        <v>96</v>
      </c>
      <c r="B9477" t="s">
        <v>50</v>
      </c>
      <c r="C9477" t="s">
        <v>81</v>
      </c>
      <c r="D9477" t="s">
        <v>11</v>
      </c>
      <c r="E9477" t="s">
        <v>3</v>
      </c>
      <c r="F9477" s="19">
        <v>0.70833333333333304</v>
      </c>
      <c r="G9477" s="25">
        <v>17</v>
      </c>
      <c r="H9477" s="19" t="str">
        <f t="shared" ref="H9477:H9540" si="169">+CONCATENATE(A9477," ",C9477," ",D9477," ",E9477," ",G9477)</f>
        <v>Jordan Bridge Toward Va Beach Summer Wednesday 17</v>
      </c>
      <c r="I9477" s="14">
        <f>+SNJB!E24</f>
        <v>275</v>
      </c>
    </row>
    <row r="9478" spans="1:9" x14ac:dyDescent="0.25">
      <c r="A9478" t="s">
        <v>96</v>
      </c>
      <c r="B9478" t="s">
        <v>50</v>
      </c>
      <c r="C9478" t="s">
        <v>81</v>
      </c>
      <c r="D9478" t="s">
        <v>11</v>
      </c>
      <c r="E9478" t="s">
        <v>3</v>
      </c>
      <c r="F9478" s="19">
        <v>0.75</v>
      </c>
      <c r="G9478" s="25">
        <v>18</v>
      </c>
      <c r="H9478" s="19" t="str">
        <f t="shared" si="169"/>
        <v>Jordan Bridge Toward Va Beach Summer Wednesday 18</v>
      </c>
      <c r="I9478" s="11">
        <f>+SNJB!E25</f>
        <v>141</v>
      </c>
    </row>
    <row r="9479" spans="1:9" x14ac:dyDescent="0.25">
      <c r="A9479" t="s">
        <v>96</v>
      </c>
      <c r="B9479" t="s">
        <v>50</v>
      </c>
      <c r="C9479" t="s">
        <v>81</v>
      </c>
      <c r="D9479" t="s">
        <v>11</v>
      </c>
      <c r="E9479" t="s">
        <v>3</v>
      </c>
      <c r="F9479" s="19">
        <v>0.79166666666666696</v>
      </c>
      <c r="G9479" s="25">
        <v>19</v>
      </c>
      <c r="H9479" s="19" t="str">
        <f t="shared" si="169"/>
        <v>Jordan Bridge Toward Va Beach Summer Wednesday 19</v>
      </c>
      <c r="I9479" s="14">
        <f>+SNJB!E26</f>
        <v>122</v>
      </c>
    </row>
    <row r="9480" spans="1:9" x14ac:dyDescent="0.25">
      <c r="A9480" t="s">
        <v>96</v>
      </c>
      <c r="B9480" t="s">
        <v>50</v>
      </c>
      <c r="C9480" t="s">
        <v>81</v>
      </c>
      <c r="D9480" t="s">
        <v>11</v>
      </c>
      <c r="E9480" t="s">
        <v>3</v>
      </c>
      <c r="F9480" s="19">
        <v>0.83333333333333304</v>
      </c>
      <c r="G9480" s="25">
        <v>20</v>
      </c>
      <c r="H9480" s="19" t="str">
        <f t="shared" si="169"/>
        <v>Jordan Bridge Toward Va Beach Summer Wednesday 20</v>
      </c>
      <c r="I9480" s="11">
        <f>+SNJB!E27</f>
        <v>74</v>
      </c>
    </row>
    <row r="9481" spans="1:9" x14ac:dyDescent="0.25">
      <c r="A9481" t="s">
        <v>96</v>
      </c>
      <c r="B9481" t="s">
        <v>50</v>
      </c>
      <c r="C9481" t="s">
        <v>81</v>
      </c>
      <c r="D9481" t="s">
        <v>11</v>
      </c>
      <c r="E9481" t="s">
        <v>3</v>
      </c>
      <c r="F9481" s="19">
        <v>0.875</v>
      </c>
      <c r="G9481" s="25">
        <v>21</v>
      </c>
      <c r="H9481" s="19" t="str">
        <f t="shared" si="169"/>
        <v>Jordan Bridge Toward Va Beach Summer Wednesday 21</v>
      </c>
      <c r="I9481" s="14">
        <f>+SNJB!E28</f>
        <v>93</v>
      </c>
    </row>
    <row r="9482" spans="1:9" x14ac:dyDescent="0.25">
      <c r="A9482" t="s">
        <v>96</v>
      </c>
      <c r="B9482" t="s">
        <v>50</v>
      </c>
      <c r="C9482" t="s">
        <v>81</v>
      </c>
      <c r="D9482" t="s">
        <v>11</v>
      </c>
      <c r="E9482" t="s">
        <v>3</v>
      </c>
      <c r="F9482" s="19">
        <v>0.91666666666666696</v>
      </c>
      <c r="G9482" s="25">
        <v>22</v>
      </c>
      <c r="H9482" s="19" t="str">
        <f t="shared" si="169"/>
        <v>Jordan Bridge Toward Va Beach Summer Wednesday 22</v>
      </c>
      <c r="I9482" s="11">
        <f>+SNJB!E29</f>
        <v>63</v>
      </c>
    </row>
    <row r="9483" spans="1:9" ht="15.75" thickBot="1" x14ac:dyDescent="0.3">
      <c r="A9483" t="s">
        <v>96</v>
      </c>
      <c r="B9483" t="s">
        <v>50</v>
      </c>
      <c r="C9483" t="s">
        <v>81</v>
      </c>
      <c r="D9483" t="s">
        <v>11</v>
      </c>
      <c r="E9483" t="s">
        <v>3</v>
      </c>
      <c r="F9483" s="19">
        <v>0.95833333333333304</v>
      </c>
      <c r="G9483" s="25">
        <v>23</v>
      </c>
      <c r="H9483" s="19" t="str">
        <f t="shared" si="169"/>
        <v>Jordan Bridge Toward Va Beach Summer Wednesday 23</v>
      </c>
      <c r="I9483" s="16">
        <f>+SNJB!E30</f>
        <v>33</v>
      </c>
    </row>
    <row r="9484" spans="1:9" x14ac:dyDescent="0.25">
      <c r="A9484" t="s">
        <v>96</v>
      </c>
      <c r="B9484" t="s">
        <v>50</v>
      </c>
      <c r="C9484" t="s">
        <v>81</v>
      </c>
      <c r="D9484" t="s">
        <v>11</v>
      </c>
      <c r="E9484" t="s">
        <v>4</v>
      </c>
      <c r="F9484" s="19">
        <v>0</v>
      </c>
      <c r="G9484" s="25">
        <v>0</v>
      </c>
      <c r="H9484" s="19" t="str">
        <f t="shared" si="169"/>
        <v>Jordan Bridge Toward Va Beach Summer Thursday 0</v>
      </c>
      <c r="I9484" s="11">
        <f>+SNJB!F7</f>
        <v>25.96760991580917</v>
      </c>
    </row>
    <row r="9485" spans="1:9" x14ac:dyDescent="0.25">
      <c r="A9485" t="s">
        <v>96</v>
      </c>
      <c r="B9485" t="s">
        <v>50</v>
      </c>
      <c r="C9485" t="s">
        <v>81</v>
      </c>
      <c r="D9485" t="s">
        <v>11</v>
      </c>
      <c r="E9485" t="s">
        <v>4</v>
      </c>
      <c r="F9485" s="19">
        <v>4.1666666666666664E-2</v>
      </c>
      <c r="G9485" s="25">
        <v>1</v>
      </c>
      <c r="H9485" s="19" t="str">
        <f t="shared" si="169"/>
        <v>Jordan Bridge Toward Va Beach Summer Thursday 1</v>
      </c>
      <c r="I9485" s="14">
        <f>+SNJB!F8</f>
        <v>17.64251577136303</v>
      </c>
    </row>
    <row r="9486" spans="1:9" x14ac:dyDescent="0.25">
      <c r="A9486" t="s">
        <v>96</v>
      </c>
      <c r="B9486" t="s">
        <v>50</v>
      </c>
      <c r="C9486" t="s">
        <v>81</v>
      </c>
      <c r="D9486" t="s">
        <v>11</v>
      </c>
      <c r="E9486" t="s">
        <v>4</v>
      </c>
      <c r="F9486" s="19">
        <v>8.3333333333333329E-2</v>
      </c>
      <c r="G9486" s="25">
        <v>2</v>
      </c>
      <c r="H9486" s="19" t="str">
        <f t="shared" si="169"/>
        <v>Jordan Bridge Toward Va Beach Summer Thursday 2</v>
      </c>
      <c r="I9486" s="11">
        <f>+SNJB!F9</f>
        <v>14.912202668729453</v>
      </c>
    </row>
    <row r="9487" spans="1:9" x14ac:dyDescent="0.25">
      <c r="A9487" t="s">
        <v>96</v>
      </c>
      <c r="B9487" t="s">
        <v>50</v>
      </c>
      <c r="C9487" t="s">
        <v>81</v>
      </c>
      <c r="D9487" t="s">
        <v>11</v>
      </c>
      <c r="E9487" t="s">
        <v>4</v>
      </c>
      <c r="F9487" s="19">
        <v>0.125</v>
      </c>
      <c r="G9487" s="25">
        <v>3</v>
      </c>
      <c r="H9487" s="19" t="str">
        <f t="shared" si="169"/>
        <v>Jordan Bridge Toward Va Beach Summer Thursday 3</v>
      </c>
      <c r="I9487" s="14">
        <f>+SNJB!F10</f>
        <v>13.5717427157779</v>
      </c>
    </row>
    <row r="9488" spans="1:9" x14ac:dyDescent="0.25">
      <c r="A9488" t="s">
        <v>96</v>
      </c>
      <c r="B9488" t="s">
        <v>50</v>
      </c>
      <c r="C9488" t="s">
        <v>81</v>
      </c>
      <c r="D9488" t="s">
        <v>11</v>
      </c>
      <c r="E9488" t="s">
        <v>4</v>
      </c>
      <c r="F9488" s="19">
        <v>0.16666666666666699</v>
      </c>
      <c r="G9488" s="25">
        <v>4</v>
      </c>
      <c r="H9488" s="19" t="str">
        <f t="shared" si="169"/>
        <v>Jordan Bridge Toward Va Beach Summer Thursday 4</v>
      </c>
      <c r="I9488" s="11">
        <f>+SNJB!F11</f>
        <v>25.776147050441725</v>
      </c>
    </row>
    <row r="9489" spans="1:9" x14ac:dyDescent="0.25">
      <c r="A9489" t="s">
        <v>96</v>
      </c>
      <c r="B9489" t="s">
        <v>50</v>
      </c>
      <c r="C9489" t="s">
        <v>81</v>
      </c>
      <c r="D9489" t="s">
        <v>11</v>
      </c>
      <c r="E9489" t="s">
        <v>4</v>
      </c>
      <c r="F9489" s="19">
        <v>0.20833333333333301</v>
      </c>
      <c r="G9489" s="25">
        <v>5</v>
      </c>
      <c r="H9489" s="19" t="str">
        <f t="shared" si="169"/>
        <v>Jordan Bridge Toward Va Beach Summer Thursday 5</v>
      </c>
      <c r="I9489" s="14">
        <f>+SNJB!F12</f>
        <v>71.674939841870057</v>
      </c>
    </row>
    <row r="9490" spans="1:9" x14ac:dyDescent="0.25">
      <c r="A9490" t="s">
        <v>96</v>
      </c>
      <c r="B9490" t="s">
        <v>50</v>
      </c>
      <c r="C9490" t="s">
        <v>81</v>
      </c>
      <c r="D9490" t="s">
        <v>11</v>
      </c>
      <c r="E9490" t="s">
        <v>4</v>
      </c>
      <c r="F9490" s="19">
        <v>0.25</v>
      </c>
      <c r="G9490" s="25">
        <v>6</v>
      </c>
      <c r="H9490" s="19" t="str">
        <f t="shared" si="169"/>
        <v>Jordan Bridge Toward Va Beach Summer Thursday 6</v>
      </c>
      <c r="I9490" s="11">
        <f>+SNJB!F13</f>
        <v>133.56279514442159</v>
      </c>
    </row>
    <row r="9491" spans="1:9" x14ac:dyDescent="0.25">
      <c r="A9491" t="s">
        <v>96</v>
      </c>
      <c r="B9491" t="s">
        <v>50</v>
      </c>
      <c r="C9491" t="s">
        <v>81</v>
      </c>
      <c r="D9491" t="s">
        <v>11</v>
      </c>
      <c r="E9491" t="s">
        <v>4</v>
      </c>
      <c r="F9491" s="19">
        <v>0.29166666666666702</v>
      </c>
      <c r="G9491" s="25">
        <v>7</v>
      </c>
      <c r="H9491" s="19" t="str">
        <f t="shared" si="169"/>
        <v>Jordan Bridge Toward Va Beach Summer Thursday 7</v>
      </c>
      <c r="I9491" s="14">
        <f>+SNJB!F14</f>
        <v>344.26492386470824</v>
      </c>
    </row>
    <row r="9492" spans="1:9" x14ac:dyDescent="0.25">
      <c r="A9492" t="s">
        <v>96</v>
      </c>
      <c r="B9492" t="s">
        <v>50</v>
      </c>
      <c r="C9492" t="s">
        <v>81</v>
      </c>
      <c r="D9492" t="s">
        <v>11</v>
      </c>
      <c r="E9492" t="s">
        <v>4</v>
      </c>
      <c r="F9492" s="19">
        <v>0.33333333333333298</v>
      </c>
      <c r="G9492" s="25">
        <v>8</v>
      </c>
      <c r="H9492" s="19" t="str">
        <f t="shared" si="169"/>
        <v>Jordan Bridge Toward Va Beach Summer Thursday 8</v>
      </c>
      <c r="I9492" s="11">
        <f>+SNJB!F15</f>
        <v>303.9895534522696</v>
      </c>
    </row>
    <row r="9493" spans="1:9" x14ac:dyDescent="0.25">
      <c r="A9493" t="s">
        <v>96</v>
      </c>
      <c r="B9493" t="s">
        <v>50</v>
      </c>
      <c r="C9493" t="s">
        <v>81</v>
      </c>
      <c r="D9493" t="s">
        <v>11</v>
      </c>
      <c r="E9493" t="s">
        <v>4</v>
      </c>
      <c r="F9493" s="19">
        <v>0.375</v>
      </c>
      <c r="G9493" s="25">
        <v>9</v>
      </c>
      <c r="H9493" s="19" t="str">
        <f t="shared" si="169"/>
        <v>Jordan Bridge Toward Va Beach Summer Thursday 9</v>
      </c>
      <c r="I9493" s="14">
        <f>+SNJB!F16</f>
        <v>213.89025804581036</v>
      </c>
    </row>
    <row r="9494" spans="1:9" x14ac:dyDescent="0.25">
      <c r="A9494" t="s">
        <v>96</v>
      </c>
      <c r="B9494" t="s">
        <v>50</v>
      </c>
      <c r="C9494" t="s">
        <v>81</v>
      </c>
      <c r="D9494" t="s">
        <v>11</v>
      </c>
      <c r="E9494" t="s">
        <v>4</v>
      </c>
      <c r="F9494" s="19">
        <v>0.41666666666666702</v>
      </c>
      <c r="G9494" s="25">
        <v>10</v>
      </c>
      <c r="H9494" s="19" t="str">
        <f t="shared" si="169"/>
        <v>Jordan Bridge Toward Va Beach Summer Thursday 10</v>
      </c>
      <c r="I9494" s="11">
        <f>+SNJB!F17</f>
        <v>157.67232450131976</v>
      </c>
    </row>
    <row r="9495" spans="1:9" x14ac:dyDescent="0.25">
      <c r="A9495" t="s">
        <v>96</v>
      </c>
      <c r="B9495" t="s">
        <v>50</v>
      </c>
      <c r="C9495" t="s">
        <v>81</v>
      </c>
      <c r="D9495" t="s">
        <v>11</v>
      </c>
      <c r="E9495" t="s">
        <v>4</v>
      </c>
      <c r="F9495" s="19">
        <v>0.45833333333333298</v>
      </c>
      <c r="G9495" s="25">
        <v>11</v>
      </c>
      <c r="H9495" s="19" t="str">
        <f t="shared" si="169"/>
        <v>Jordan Bridge Toward Va Beach Summer Thursday 11</v>
      </c>
      <c r="I9495" s="14">
        <f>+SNJB!F18</f>
        <v>203.29784613335997</v>
      </c>
    </row>
    <row r="9496" spans="1:9" x14ac:dyDescent="0.25">
      <c r="A9496" t="s">
        <v>96</v>
      </c>
      <c r="B9496" t="s">
        <v>50</v>
      </c>
      <c r="C9496" t="s">
        <v>81</v>
      </c>
      <c r="D9496" t="s">
        <v>11</v>
      </c>
      <c r="E9496" t="s">
        <v>4</v>
      </c>
      <c r="F9496" s="19">
        <v>0.5</v>
      </c>
      <c r="G9496" s="25">
        <v>12</v>
      </c>
      <c r="H9496" s="19" t="str">
        <f t="shared" si="169"/>
        <v>Jordan Bridge Toward Va Beach Summer Thursday 12</v>
      </c>
      <c r="I9496" s="11">
        <f>+SNJB!F19</f>
        <v>162.57456783360988</v>
      </c>
    </row>
    <row r="9497" spans="1:9" x14ac:dyDescent="0.25">
      <c r="A9497" t="s">
        <v>96</v>
      </c>
      <c r="B9497" t="s">
        <v>50</v>
      </c>
      <c r="C9497" t="s">
        <v>81</v>
      </c>
      <c r="D9497" t="s">
        <v>11</v>
      </c>
      <c r="E9497" t="s">
        <v>4</v>
      </c>
      <c r="F9497" s="19">
        <v>0.54166666666666696</v>
      </c>
      <c r="G9497" s="25">
        <v>13</v>
      </c>
      <c r="H9497" s="19" t="str">
        <f t="shared" si="169"/>
        <v>Jordan Bridge Toward Va Beach Summer Thursday 13</v>
      </c>
      <c r="I9497" s="14">
        <f>+SNJB!F20</f>
        <v>190.14909283411129</v>
      </c>
    </row>
    <row r="9498" spans="1:9" x14ac:dyDescent="0.25">
      <c r="A9498" t="s">
        <v>96</v>
      </c>
      <c r="B9498" t="s">
        <v>50</v>
      </c>
      <c r="C9498" t="s">
        <v>81</v>
      </c>
      <c r="D9498" t="s">
        <v>11</v>
      </c>
      <c r="E9498" t="s">
        <v>4</v>
      </c>
      <c r="F9498" s="19">
        <v>0.58333333333333304</v>
      </c>
      <c r="G9498" s="25">
        <v>14</v>
      </c>
      <c r="H9498" s="19" t="str">
        <f t="shared" si="169"/>
        <v>Jordan Bridge Toward Va Beach Summer Thursday 14</v>
      </c>
      <c r="I9498" s="11">
        <f>+SNJB!F21</f>
        <v>346.3081524239762</v>
      </c>
    </row>
    <row r="9499" spans="1:9" x14ac:dyDescent="0.25">
      <c r="A9499" t="s">
        <v>96</v>
      </c>
      <c r="B9499" t="s">
        <v>50</v>
      </c>
      <c r="C9499" t="s">
        <v>81</v>
      </c>
      <c r="D9499" t="s">
        <v>11</v>
      </c>
      <c r="E9499" t="s">
        <v>4</v>
      </c>
      <c r="F9499" s="19">
        <v>0.625</v>
      </c>
      <c r="G9499" s="25">
        <v>15</v>
      </c>
      <c r="H9499" s="19" t="str">
        <f t="shared" si="169"/>
        <v>Jordan Bridge Toward Va Beach Summer Thursday 15</v>
      </c>
      <c r="I9499" s="14">
        <f>+SNJB!F22</f>
        <v>815.5023888491155</v>
      </c>
    </row>
    <row r="9500" spans="1:9" x14ac:dyDescent="0.25">
      <c r="A9500" t="s">
        <v>96</v>
      </c>
      <c r="B9500" t="s">
        <v>50</v>
      </c>
      <c r="C9500" t="s">
        <v>81</v>
      </c>
      <c r="D9500" t="s">
        <v>11</v>
      </c>
      <c r="E9500" t="s">
        <v>4</v>
      </c>
      <c r="F9500" s="19">
        <v>0.66666666666666696</v>
      </c>
      <c r="G9500" s="25">
        <v>16</v>
      </c>
      <c r="H9500" s="19" t="str">
        <f t="shared" si="169"/>
        <v>Jordan Bridge Toward Va Beach Summer Thursday 16</v>
      </c>
      <c r="I9500" s="11">
        <f>+SNJB!F23</f>
        <v>484.76487723678736</v>
      </c>
    </row>
    <row r="9501" spans="1:9" x14ac:dyDescent="0.25">
      <c r="A9501" t="s">
        <v>96</v>
      </c>
      <c r="B9501" t="s">
        <v>50</v>
      </c>
      <c r="C9501" t="s">
        <v>81</v>
      </c>
      <c r="D9501" t="s">
        <v>11</v>
      </c>
      <c r="E9501" t="s">
        <v>4</v>
      </c>
      <c r="F9501" s="19">
        <v>0.70833333333333304</v>
      </c>
      <c r="G9501" s="25">
        <v>17</v>
      </c>
      <c r="H9501" s="19" t="str">
        <f t="shared" si="169"/>
        <v>Jordan Bridge Toward Va Beach Summer Thursday 17</v>
      </c>
      <c r="I9501" s="14">
        <f>+SNJB!F24</f>
        <v>250.17776314470993</v>
      </c>
    </row>
    <row r="9502" spans="1:9" x14ac:dyDescent="0.25">
      <c r="A9502" t="s">
        <v>96</v>
      </c>
      <c r="B9502" t="s">
        <v>50</v>
      </c>
      <c r="C9502" t="s">
        <v>81</v>
      </c>
      <c r="D9502" t="s">
        <v>11</v>
      </c>
      <c r="E9502" t="s">
        <v>4</v>
      </c>
      <c r="F9502" s="19">
        <v>0.75</v>
      </c>
      <c r="G9502" s="25">
        <v>18</v>
      </c>
      <c r="H9502" s="19" t="str">
        <f t="shared" si="169"/>
        <v>Jordan Bridge Toward Va Beach Summer Thursday 18</v>
      </c>
      <c r="I9502" s="11">
        <f>+SNJB!F25</f>
        <v>155.59219111952044</v>
      </c>
    </row>
    <row r="9503" spans="1:9" x14ac:dyDescent="0.25">
      <c r="A9503" t="s">
        <v>96</v>
      </c>
      <c r="B9503" t="s">
        <v>50</v>
      </c>
      <c r="C9503" t="s">
        <v>81</v>
      </c>
      <c r="D9503" t="s">
        <v>11</v>
      </c>
      <c r="E9503" t="s">
        <v>4</v>
      </c>
      <c r="F9503" s="19">
        <v>0.79166666666666696</v>
      </c>
      <c r="G9503" s="25">
        <v>19</v>
      </c>
      <c r="H9503" s="19" t="str">
        <f t="shared" si="169"/>
        <v>Jordan Bridge Toward Va Beach Summer Thursday 19</v>
      </c>
      <c r="I9503" s="14">
        <f>+SNJB!F26</f>
        <v>122.9982513661202</v>
      </c>
    </row>
    <row r="9504" spans="1:9" x14ac:dyDescent="0.25">
      <c r="A9504" t="s">
        <v>96</v>
      </c>
      <c r="B9504" t="s">
        <v>50</v>
      </c>
      <c r="C9504" t="s">
        <v>81</v>
      </c>
      <c r="D9504" t="s">
        <v>11</v>
      </c>
      <c r="E9504" t="s">
        <v>4</v>
      </c>
      <c r="F9504" s="19">
        <v>0.83333333333333304</v>
      </c>
      <c r="G9504" s="25">
        <v>20</v>
      </c>
      <c r="H9504" s="19" t="str">
        <f t="shared" si="169"/>
        <v>Jordan Bridge Toward Va Beach Summer Thursday 20</v>
      </c>
      <c r="I9504" s="11">
        <f>+SNJB!F27</f>
        <v>72.327947769052557</v>
      </c>
    </row>
    <row r="9505" spans="1:9" x14ac:dyDescent="0.25">
      <c r="A9505" t="s">
        <v>96</v>
      </c>
      <c r="B9505" t="s">
        <v>50</v>
      </c>
      <c r="C9505" t="s">
        <v>81</v>
      </c>
      <c r="D9505" t="s">
        <v>11</v>
      </c>
      <c r="E9505" t="s">
        <v>4</v>
      </c>
      <c r="F9505" s="19">
        <v>0.875</v>
      </c>
      <c r="G9505" s="25">
        <v>21</v>
      </c>
      <c r="H9505" s="19" t="str">
        <f t="shared" si="169"/>
        <v>Jordan Bridge Toward Va Beach Summer Thursday 21</v>
      </c>
      <c r="I9505" s="14">
        <f>+SNJB!F28</f>
        <v>64.840960240060014</v>
      </c>
    </row>
    <row r="9506" spans="1:9" x14ac:dyDescent="0.25">
      <c r="A9506" t="s">
        <v>96</v>
      </c>
      <c r="B9506" t="s">
        <v>50</v>
      </c>
      <c r="C9506" t="s">
        <v>81</v>
      </c>
      <c r="D9506" t="s">
        <v>11</v>
      </c>
      <c r="E9506" t="s">
        <v>4</v>
      </c>
      <c r="F9506" s="19">
        <v>0.91666666666666696</v>
      </c>
      <c r="G9506" s="25">
        <v>22</v>
      </c>
      <c r="H9506" s="19" t="str">
        <f t="shared" si="169"/>
        <v>Jordan Bridge Toward Va Beach Summer Thursday 22</v>
      </c>
      <c r="I9506" s="11">
        <f>+SNJB!F29</f>
        <v>55.612892165266594</v>
      </c>
    </row>
    <row r="9507" spans="1:9" ht="15.75" thickBot="1" x14ac:dyDescent="0.3">
      <c r="A9507" t="s">
        <v>96</v>
      </c>
      <c r="B9507" t="s">
        <v>50</v>
      </c>
      <c r="C9507" t="s">
        <v>81</v>
      </c>
      <c r="D9507" t="s">
        <v>11</v>
      </c>
      <c r="E9507" t="s">
        <v>4</v>
      </c>
      <c r="F9507" s="19">
        <v>0.95833333333333304</v>
      </c>
      <c r="G9507" s="25">
        <v>23</v>
      </c>
      <c r="H9507" s="19" t="str">
        <f t="shared" si="169"/>
        <v>Jordan Bridge Toward Va Beach Summer Thursday 23</v>
      </c>
      <c r="I9507" s="16">
        <f>+SNJB!F30</f>
        <v>37.091155397675955</v>
      </c>
    </row>
    <row r="9508" spans="1:9" x14ac:dyDescent="0.25">
      <c r="A9508" t="s">
        <v>96</v>
      </c>
      <c r="B9508" t="s">
        <v>50</v>
      </c>
      <c r="C9508" t="s">
        <v>81</v>
      </c>
      <c r="D9508" t="s">
        <v>11</v>
      </c>
      <c r="E9508" t="s">
        <v>5</v>
      </c>
      <c r="F9508" s="19">
        <v>0</v>
      </c>
      <c r="G9508" s="25">
        <v>0</v>
      </c>
      <c r="H9508" s="19" t="str">
        <f t="shared" si="169"/>
        <v>Jordan Bridge Toward Va Beach Summer Friday 0</v>
      </c>
      <c r="I9508" s="11">
        <f>+SNJB!G7</f>
        <v>26.136430074836298</v>
      </c>
    </row>
    <row r="9509" spans="1:9" x14ac:dyDescent="0.25">
      <c r="A9509" t="s">
        <v>96</v>
      </c>
      <c r="B9509" t="s">
        <v>50</v>
      </c>
      <c r="C9509" t="s">
        <v>81</v>
      </c>
      <c r="D9509" t="s">
        <v>11</v>
      </c>
      <c r="E9509" t="s">
        <v>5</v>
      </c>
      <c r="F9509" s="19">
        <v>4.1666666666666664E-2</v>
      </c>
      <c r="G9509" s="25">
        <v>1</v>
      </c>
      <c r="H9509" s="19" t="str">
        <f t="shared" si="169"/>
        <v>Jordan Bridge Toward Va Beach Summer Friday 1</v>
      </c>
      <c r="I9509" s="14">
        <f>+SNJB!G8</f>
        <v>19.609762314407696</v>
      </c>
    </row>
    <row r="9510" spans="1:9" x14ac:dyDescent="0.25">
      <c r="A9510" t="s">
        <v>96</v>
      </c>
      <c r="B9510" t="s">
        <v>50</v>
      </c>
      <c r="C9510" t="s">
        <v>81</v>
      </c>
      <c r="D9510" t="s">
        <v>11</v>
      </c>
      <c r="E9510" t="s">
        <v>5</v>
      </c>
      <c r="F9510" s="19">
        <v>8.3333333333333329E-2</v>
      </c>
      <c r="G9510" s="25">
        <v>2</v>
      </c>
      <c r="H9510" s="19" t="str">
        <f t="shared" si="169"/>
        <v>Jordan Bridge Toward Va Beach Summer Friday 2</v>
      </c>
      <c r="I9510" s="11">
        <f>+SNJB!G9</f>
        <v>15.924015341971248</v>
      </c>
    </row>
    <row r="9511" spans="1:9" x14ac:dyDescent="0.25">
      <c r="A9511" t="s">
        <v>96</v>
      </c>
      <c r="B9511" t="s">
        <v>50</v>
      </c>
      <c r="C9511" t="s">
        <v>81</v>
      </c>
      <c r="D9511" t="s">
        <v>11</v>
      </c>
      <c r="E9511" t="s">
        <v>5</v>
      </c>
      <c r="F9511" s="19">
        <v>0.125</v>
      </c>
      <c r="G9511" s="25">
        <v>3</v>
      </c>
      <c r="H9511" s="19" t="str">
        <f t="shared" si="169"/>
        <v>Jordan Bridge Toward Va Beach Summer Friday 3</v>
      </c>
      <c r="I9511" s="14">
        <f>+SNJB!G10</f>
        <v>14.268554150632216</v>
      </c>
    </row>
    <row r="9512" spans="1:9" x14ac:dyDescent="0.25">
      <c r="A9512" t="s">
        <v>96</v>
      </c>
      <c r="B9512" t="s">
        <v>50</v>
      </c>
      <c r="C9512" t="s">
        <v>81</v>
      </c>
      <c r="D9512" t="s">
        <v>11</v>
      </c>
      <c r="E9512" t="s">
        <v>5</v>
      </c>
      <c r="F9512" s="19">
        <v>0.16666666666666699</v>
      </c>
      <c r="G9512" s="25">
        <v>4</v>
      </c>
      <c r="H9512" s="19" t="str">
        <f t="shared" si="169"/>
        <v>Jordan Bridge Toward Va Beach Summer Friday 4</v>
      </c>
      <c r="I9512" s="11">
        <f>+SNJB!G11</f>
        <v>24.802668139070967</v>
      </c>
    </row>
    <row r="9513" spans="1:9" x14ac:dyDescent="0.25">
      <c r="A9513" t="s">
        <v>96</v>
      </c>
      <c r="B9513" t="s">
        <v>50</v>
      </c>
      <c r="C9513" t="s">
        <v>81</v>
      </c>
      <c r="D9513" t="s">
        <v>11</v>
      </c>
      <c r="E9513" t="s">
        <v>5</v>
      </c>
      <c r="F9513" s="19">
        <v>0.20833333333333301</v>
      </c>
      <c r="G9513" s="25">
        <v>5</v>
      </c>
      <c r="H9513" s="19" t="str">
        <f t="shared" si="169"/>
        <v>Jordan Bridge Toward Va Beach Summer Friday 5</v>
      </c>
      <c r="I9513" s="14">
        <f>+SNJB!G12</f>
        <v>65.231488484015131</v>
      </c>
    </row>
    <row r="9514" spans="1:9" x14ac:dyDescent="0.25">
      <c r="A9514" t="s">
        <v>96</v>
      </c>
      <c r="B9514" t="s">
        <v>50</v>
      </c>
      <c r="C9514" t="s">
        <v>81</v>
      </c>
      <c r="D9514" t="s">
        <v>11</v>
      </c>
      <c r="E9514" t="s">
        <v>5</v>
      </c>
      <c r="F9514" s="19">
        <v>0.25</v>
      </c>
      <c r="G9514" s="25">
        <v>6</v>
      </c>
      <c r="H9514" s="19" t="str">
        <f t="shared" si="169"/>
        <v>Jordan Bridge Toward Va Beach Summer Friday 6</v>
      </c>
      <c r="I9514" s="11">
        <f>+SNJB!G13</f>
        <v>122.80267694179682</v>
      </c>
    </row>
    <row r="9515" spans="1:9" x14ac:dyDescent="0.25">
      <c r="A9515" t="s">
        <v>96</v>
      </c>
      <c r="B9515" t="s">
        <v>50</v>
      </c>
      <c r="C9515" t="s">
        <v>81</v>
      </c>
      <c r="D9515" t="s">
        <v>11</v>
      </c>
      <c r="E9515" t="s">
        <v>5</v>
      </c>
      <c r="F9515" s="19">
        <v>0.29166666666666702</v>
      </c>
      <c r="G9515" s="25">
        <v>7</v>
      </c>
      <c r="H9515" s="19" t="str">
        <f t="shared" si="169"/>
        <v>Jordan Bridge Toward Va Beach Summer Friday 7</v>
      </c>
      <c r="I9515" s="14">
        <f>+SNJB!G14</f>
        <v>320.27601850604134</v>
      </c>
    </row>
    <row r="9516" spans="1:9" x14ac:dyDescent="0.25">
      <c r="A9516" t="s">
        <v>96</v>
      </c>
      <c r="B9516" t="s">
        <v>50</v>
      </c>
      <c r="C9516" t="s">
        <v>81</v>
      </c>
      <c r="D9516" t="s">
        <v>11</v>
      </c>
      <c r="E9516" t="s">
        <v>5</v>
      </c>
      <c r="F9516" s="19">
        <v>0.33333333333333298</v>
      </c>
      <c r="G9516" s="25">
        <v>8</v>
      </c>
      <c r="H9516" s="19" t="str">
        <f t="shared" si="169"/>
        <v>Jordan Bridge Toward Va Beach Summer Friday 8</v>
      </c>
      <c r="I9516" s="11">
        <f>+SNJB!G15</f>
        <v>280.80093395102455</v>
      </c>
    </row>
    <row r="9517" spans="1:9" x14ac:dyDescent="0.25">
      <c r="A9517" t="s">
        <v>96</v>
      </c>
      <c r="B9517" t="s">
        <v>50</v>
      </c>
      <c r="C9517" t="s">
        <v>81</v>
      </c>
      <c r="D9517" t="s">
        <v>11</v>
      </c>
      <c r="E9517" t="s">
        <v>5</v>
      </c>
      <c r="F9517" s="19">
        <v>0.375</v>
      </c>
      <c r="G9517" s="25">
        <v>9</v>
      </c>
      <c r="H9517" s="19" t="str">
        <f t="shared" si="169"/>
        <v>Jordan Bridge Toward Va Beach Summer Friday 9</v>
      </c>
      <c r="I9517" s="14">
        <f>+SNJB!G16</f>
        <v>215.34400822702233</v>
      </c>
    </row>
    <row r="9518" spans="1:9" x14ac:dyDescent="0.25">
      <c r="A9518" t="s">
        <v>96</v>
      </c>
      <c r="B9518" t="s">
        <v>50</v>
      </c>
      <c r="C9518" t="s">
        <v>81</v>
      </c>
      <c r="D9518" t="s">
        <v>11</v>
      </c>
      <c r="E9518" t="s">
        <v>5</v>
      </c>
      <c r="F9518" s="19">
        <v>0.41666666666666702</v>
      </c>
      <c r="G9518" s="25">
        <v>10</v>
      </c>
      <c r="H9518" s="19" t="str">
        <f t="shared" si="169"/>
        <v>Jordan Bridge Toward Va Beach Summer Friday 10</v>
      </c>
      <c r="I9518" s="11">
        <f>+SNJB!G17</f>
        <v>158.00852294875651</v>
      </c>
    </row>
    <row r="9519" spans="1:9" x14ac:dyDescent="0.25">
      <c r="A9519" t="s">
        <v>96</v>
      </c>
      <c r="B9519" t="s">
        <v>50</v>
      </c>
      <c r="C9519" t="s">
        <v>81</v>
      </c>
      <c r="D9519" t="s">
        <v>11</v>
      </c>
      <c r="E9519" t="s">
        <v>5</v>
      </c>
      <c r="F9519" s="19">
        <v>0.45833333333333298</v>
      </c>
      <c r="G9519" s="25">
        <v>11</v>
      </c>
      <c r="H9519" s="19" t="str">
        <f t="shared" si="169"/>
        <v>Jordan Bridge Toward Va Beach Summer Friday 11</v>
      </c>
      <c r="I9519" s="14">
        <f>+SNJB!G18</f>
        <v>219.75124005459571</v>
      </c>
    </row>
    <row r="9520" spans="1:9" x14ac:dyDescent="0.25">
      <c r="A9520" t="s">
        <v>96</v>
      </c>
      <c r="B9520" t="s">
        <v>50</v>
      </c>
      <c r="C9520" t="s">
        <v>81</v>
      </c>
      <c r="D9520" t="s">
        <v>11</v>
      </c>
      <c r="E9520" t="s">
        <v>5</v>
      </c>
      <c r="F9520" s="19">
        <v>0.5</v>
      </c>
      <c r="G9520" s="25">
        <v>12</v>
      </c>
      <c r="H9520" s="19" t="str">
        <f t="shared" si="169"/>
        <v>Jordan Bridge Toward Va Beach Summer Friday 12</v>
      </c>
      <c r="I9520" s="11">
        <f>+SNJB!G19</f>
        <v>171.97898777206748</v>
      </c>
    </row>
    <row r="9521" spans="1:9" x14ac:dyDescent="0.25">
      <c r="A9521" t="s">
        <v>96</v>
      </c>
      <c r="B9521" t="s">
        <v>50</v>
      </c>
      <c r="C9521" t="s">
        <v>81</v>
      </c>
      <c r="D9521" t="s">
        <v>11</v>
      </c>
      <c r="E9521" t="s">
        <v>5</v>
      </c>
      <c r="F9521" s="19">
        <v>0.54166666666666696</v>
      </c>
      <c r="G9521" s="25">
        <v>13</v>
      </c>
      <c r="H9521" s="19" t="str">
        <f t="shared" si="169"/>
        <v>Jordan Bridge Toward Va Beach Summer Friday 13</v>
      </c>
      <c r="I9521" s="14">
        <f>+SNJB!G20</f>
        <v>200.84465084941525</v>
      </c>
    </row>
    <row r="9522" spans="1:9" x14ac:dyDescent="0.25">
      <c r="A9522" t="s">
        <v>96</v>
      </c>
      <c r="B9522" t="s">
        <v>50</v>
      </c>
      <c r="C9522" t="s">
        <v>81</v>
      </c>
      <c r="D9522" t="s">
        <v>11</v>
      </c>
      <c r="E9522" t="s">
        <v>5</v>
      </c>
      <c r="F9522" s="19">
        <v>0.58333333333333304</v>
      </c>
      <c r="G9522" s="25">
        <v>14</v>
      </c>
      <c r="H9522" s="19" t="str">
        <f t="shared" si="169"/>
        <v>Jordan Bridge Toward Va Beach Summer Friday 14</v>
      </c>
      <c r="I9522" s="11">
        <f>+SNJB!G21</f>
        <v>343.43955048033348</v>
      </c>
    </row>
    <row r="9523" spans="1:9" x14ac:dyDescent="0.25">
      <c r="A9523" t="s">
        <v>96</v>
      </c>
      <c r="B9523" t="s">
        <v>50</v>
      </c>
      <c r="C9523" t="s">
        <v>81</v>
      </c>
      <c r="D9523" t="s">
        <v>11</v>
      </c>
      <c r="E9523" t="s">
        <v>5</v>
      </c>
      <c r="F9523" s="19">
        <v>0.625</v>
      </c>
      <c r="G9523" s="25">
        <v>15</v>
      </c>
      <c r="H9523" s="19" t="str">
        <f t="shared" si="169"/>
        <v>Jordan Bridge Toward Va Beach Summer Friday 15</v>
      </c>
      <c r="I9523" s="14">
        <f>+SNJB!G22</f>
        <v>735.44322161019625</v>
      </c>
    </row>
    <row r="9524" spans="1:9" x14ac:dyDescent="0.25">
      <c r="A9524" t="s">
        <v>96</v>
      </c>
      <c r="B9524" t="s">
        <v>50</v>
      </c>
      <c r="C9524" t="s">
        <v>81</v>
      </c>
      <c r="D9524" t="s">
        <v>11</v>
      </c>
      <c r="E9524" t="s">
        <v>5</v>
      </c>
      <c r="F9524" s="19">
        <v>0.66666666666666696</v>
      </c>
      <c r="G9524" s="25">
        <v>16</v>
      </c>
      <c r="H9524" s="19" t="str">
        <f t="shared" si="169"/>
        <v>Jordan Bridge Toward Va Beach Summer Friday 16</v>
      </c>
      <c r="I9524" s="11">
        <f>+SNJB!G23</f>
        <v>540.06623664863366</v>
      </c>
    </row>
    <row r="9525" spans="1:9" x14ac:dyDescent="0.25">
      <c r="A9525" t="s">
        <v>96</v>
      </c>
      <c r="B9525" t="s">
        <v>50</v>
      </c>
      <c r="C9525" t="s">
        <v>81</v>
      </c>
      <c r="D9525" t="s">
        <v>11</v>
      </c>
      <c r="E9525" t="s">
        <v>5</v>
      </c>
      <c r="F9525" s="19">
        <v>0.70833333333333304</v>
      </c>
      <c r="G9525" s="25">
        <v>17</v>
      </c>
      <c r="H9525" s="19" t="str">
        <f t="shared" si="169"/>
        <v>Jordan Bridge Toward Va Beach Summer Friday 17</v>
      </c>
      <c r="I9525" s="14">
        <f>+SNJB!G24</f>
        <v>239.19616025117975</v>
      </c>
    </row>
    <row r="9526" spans="1:9" x14ac:dyDescent="0.25">
      <c r="A9526" t="s">
        <v>96</v>
      </c>
      <c r="B9526" t="s">
        <v>50</v>
      </c>
      <c r="C9526" t="s">
        <v>81</v>
      </c>
      <c r="D9526" t="s">
        <v>11</v>
      </c>
      <c r="E9526" t="s">
        <v>5</v>
      </c>
      <c r="F9526" s="19">
        <v>0.75</v>
      </c>
      <c r="G9526" s="25">
        <v>18</v>
      </c>
      <c r="H9526" s="19" t="str">
        <f t="shared" si="169"/>
        <v>Jordan Bridge Toward Va Beach Summer Friday 18</v>
      </c>
      <c r="I9526" s="11">
        <f>+SNJB!G25</f>
        <v>151.63927251507491</v>
      </c>
    </row>
    <row r="9527" spans="1:9" x14ac:dyDescent="0.25">
      <c r="A9527" t="s">
        <v>96</v>
      </c>
      <c r="B9527" t="s">
        <v>50</v>
      </c>
      <c r="C9527" t="s">
        <v>81</v>
      </c>
      <c r="D9527" t="s">
        <v>11</v>
      </c>
      <c r="E9527" t="s">
        <v>5</v>
      </c>
      <c r="F9527" s="19">
        <v>0.79166666666666696</v>
      </c>
      <c r="G9527" s="25">
        <v>19</v>
      </c>
      <c r="H9527" s="19" t="str">
        <f t="shared" si="169"/>
        <v>Jordan Bridge Toward Va Beach Summer Friday 19</v>
      </c>
      <c r="I9527" s="14">
        <f>+SNJB!G26</f>
        <v>132.91761991499695</v>
      </c>
    </row>
    <row r="9528" spans="1:9" x14ac:dyDescent="0.25">
      <c r="A9528" t="s">
        <v>96</v>
      </c>
      <c r="B9528" t="s">
        <v>50</v>
      </c>
      <c r="C9528" t="s">
        <v>81</v>
      </c>
      <c r="D9528" t="s">
        <v>11</v>
      </c>
      <c r="E9528" t="s">
        <v>5</v>
      </c>
      <c r="F9528" s="19">
        <v>0.83333333333333304</v>
      </c>
      <c r="G9528" s="25">
        <v>20</v>
      </c>
      <c r="H9528" s="19" t="str">
        <f t="shared" si="169"/>
        <v>Jordan Bridge Toward Va Beach Summer Friday 20</v>
      </c>
      <c r="I9528" s="11">
        <f>+SNJB!G27</f>
        <v>79.424675598193076</v>
      </c>
    </row>
    <row r="9529" spans="1:9" x14ac:dyDescent="0.25">
      <c r="A9529" t="s">
        <v>96</v>
      </c>
      <c r="B9529" t="s">
        <v>50</v>
      </c>
      <c r="C9529" t="s">
        <v>81</v>
      </c>
      <c r="D9529" t="s">
        <v>11</v>
      </c>
      <c r="E9529" t="s">
        <v>5</v>
      </c>
      <c r="F9529" s="19">
        <v>0.875</v>
      </c>
      <c r="G9529" s="25">
        <v>21</v>
      </c>
      <c r="H9529" s="19" t="str">
        <f t="shared" si="169"/>
        <v>Jordan Bridge Toward Va Beach Summer Friday 21</v>
      </c>
      <c r="I9529" s="14">
        <f>+SNJB!G28</f>
        <v>86.133254742256995</v>
      </c>
    </row>
    <row r="9530" spans="1:9" x14ac:dyDescent="0.25">
      <c r="A9530" t="s">
        <v>96</v>
      </c>
      <c r="B9530" t="s">
        <v>50</v>
      </c>
      <c r="C9530" t="s">
        <v>81</v>
      </c>
      <c r="D9530" t="s">
        <v>11</v>
      </c>
      <c r="E9530" t="s">
        <v>5</v>
      </c>
      <c r="F9530" s="19">
        <v>0.91666666666666696</v>
      </c>
      <c r="G9530" s="25">
        <v>22</v>
      </c>
      <c r="H9530" s="19" t="str">
        <f t="shared" si="169"/>
        <v>Jordan Bridge Toward Va Beach Summer Friday 22</v>
      </c>
      <c r="I9530" s="11">
        <f>+SNJB!G29</f>
        <v>72.597634150522893</v>
      </c>
    </row>
    <row r="9531" spans="1:9" ht="15.75" thickBot="1" x14ac:dyDescent="0.3">
      <c r="A9531" t="s">
        <v>96</v>
      </c>
      <c r="B9531" t="s">
        <v>50</v>
      </c>
      <c r="C9531" t="s">
        <v>81</v>
      </c>
      <c r="D9531" t="s">
        <v>11</v>
      </c>
      <c r="E9531" t="s">
        <v>5</v>
      </c>
      <c r="F9531" s="19">
        <v>0.95833333333333304</v>
      </c>
      <c r="G9531" s="25">
        <v>23</v>
      </c>
      <c r="H9531" s="19" t="str">
        <f t="shared" si="169"/>
        <v>Jordan Bridge Toward Va Beach Summer Friday 23</v>
      </c>
      <c r="I9531" s="16">
        <f>+SNJB!G30</f>
        <v>50.601143958095001</v>
      </c>
    </row>
    <row r="9532" spans="1:9" x14ac:dyDescent="0.25">
      <c r="A9532" t="s">
        <v>96</v>
      </c>
      <c r="B9532" t="s">
        <v>50</v>
      </c>
      <c r="C9532" t="s">
        <v>81</v>
      </c>
      <c r="D9532" t="s">
        <v>11</v>
      </c>
      <c r="E9532" t="s">
        <v>6</v>
      </c>
      <c r="F9532" s="19">
        <v>0</v>
      </c>
      <c r="G9532" s="25">
        <v>0</v>
      </c>
      <c r="H9532" s="19" t="str">
        <f t="shared" si="169"/>
        <v>Jordan Bridge Toward Va Beach Summer Saturday 0</v>
      </c>
      <c r="I9532" s="11">
        <f>+SNJB!H7</f>
        <v>38.785664172123482</v>
      </c>
    </row>
    <row r="9533" spans="1:9" x14ac:dyDescent="0.25">
      <c r="A9533" t="s">
        <v>96</v>
      </c>
      <c r="B9533" t="s">
        <v>50</v>
      </c>
      <c r="C9533" t="s">
        <v>81</v>
      </c>
      <c r="D9533" t="s">
        <v>11</v>
      </c>
      <c r="E9533" t="s">
        <v>6</v>
      </c>
      <c r="F9533" s="19">
        <v>4.1666666666666664E-2</v>
      </c>
      <c r="G9533" s="25">
        <v>1</v>
      </c>
      <c r="H9533" s="19" t="str">
        <f t="shared" si="169"/>
        <v>Jordan Bridge Toward Va Beach Summer Saturday 1</v>
      </c>
      <c r="I9533" s="14">
        <f>+SNJB!H8</f>
        <v>31.66456381826292</v>
      </c>
    </row>
    <row r="9534" spans="1:9" x14ac:dyDescent="0.25">
      <c r="A9534" t="s">
        <v>96</v>
      </c>
      <c r="B9534" t="s">
        <v>50</v>
      </c>
      <c r="C9534" t="s">
        <v>81</v>
      </c>
      <c r="D9534" t="s">
        <v>11</v>
      </c>
      <c r="E9534" t="s">
        <v>6</v>
      </c>
      <c r="F9534" s="19">
        <v>8.3333333333333329E-2</v>
      </c>
      <c r="G9534" s="25">
        <v>2</v>
      </c>
      <c r="H9534" s="19" t="str">
        <f t="shared" si="169"/>
        <v>Jordan Bridge Toward Va Beach Summer Saturday 2</v>
      </c>
      <c r="I9534" s="11">
        <f>+SNJB!H9</f>
        <v>24.666731128730746</v>
      </c>
    </row>
    <row r="9535" spans="1:9" x14ac:dyDescent="0.25">
      <c r="A9535" t="s">
        <v>96</v>
      </c>
      <c r="B9535" t="s">
        <v>50</v>
      </c>
      <c r="C9535" t="s">
        <v>81</v>
      </c>
      <c r="D9535" t="s">
        <v>11</v>
      </c>
      <c r="E9535" t="s">
        <v>6</v>
      </c>
      <c r="F9535" s="19">
        <v>0.125</v>
      </c>
      <c r="G9535" s="25">
        <v>3</v>
      </c>
      <c r="H9535" s="19" t="str">
        <f t="shared" si="169"/>
        <v>Jordan Bridge Toward Va Beach Summer Saturday 3</v>
      </c>
      <c r="I9535" s="14">
        <f>+SNJB!H10</f>
        <v>17.634689389774604</v>
      </c>
    </row>
    <row r="9536" spans="1:9" x14ac:dyDescent="0.25">
      <c r="A9536" t="s">
        <v>96</v>
      </c>
      <c r="B9536" t="s">
        <v>50</v>
      </c>
      <c r="C9536" t="s">
        <v>81</v>
      </c>
      <c r="D9536" t="s">
        <v>11</v>
      </c>
      <c r="E9536" t="s">
        <v>6</v>
      </c>
      <c r="F9536" s="19">
        <v>0.16666666666666699</v>
      </c>
      <c r="G9536" s="25">
        <v>4</v>
      </c>
      <c r="H9536" s="19" t="str">
        <f t="shared" si="169"/>
        <v>Jordan Bridge Toward Va Beach Summer Saturday 4</v>
      </c>
      <c r="I9536" s="11">
        <f>+SNJB!H11</f>
        <v>15.989277571957825</v>
      </c>
    </row>
    <row r="9537" spans="1:9" x14ac:dyDescent="0.25">
      <c r="A9537" t="s">
        <v>96</v>
      </c>
      <c r="B9537" t="s">
        <v>50</v>
      </c>
      <c r="C9537" t="s">
        <v>81</v>
      </c>
      <c r="D9537" t="s">
        <v>11</v>
      </c>
      <c r="E9537" t="s">
        <v>6</v>
      </c>
      <c r="F9537" s="19">
        <v>0.20833333333333301</v>
      </c>
      <c r="G9537" s="25">
        <v>5</v>
      </c>
      <c r="H9537" s="19" t="str">
        <f t="shared" si="169"/>
        <v>Jordan Bridge Toward Va Beach Summer Saturday 5</v>
      </c>
      <c r="I9537" s="14">
        <f>+SNJB!H12</f>
        <v>26.155517359917496</v>
      </c>
    </row>
    <row r="9538" spans="1:9" x14ac:dyDescent="0.25">
      <c r="A9538" t="s">
        <v>96</v>
      </c>
      <c r="B9538" t="s">
        <v>50</v>
      </c>
      <c r="C9538" t="s">
        <v>81</v>
      </c>
      <c r="D9538" t="s">
        <v>11</v>
      </c>
      <c r="E9538" t="s">
        <v>6</v>
      </c>
      <c r="F9538" s="19">
        <v>0.25</v>
      </c>
      <c r="G9538" s="25">
        <v>6</v>
      </c>
      <c r="H9538" s="19" t="str">
        <f t="shared" si="169"/>
        <v>Jordan Bridge Toward Va Beach Summer Saturday 6</v>
      </c>
      <c r="I9538" s="11">
        <f>+SNJB!H13</f>
        <v>44.12468735212601</v>
      </c>
    </row>
    <row r="9539" spans="1:9" x14ac:dyDescent="0.25">
      <c r="A9539" t="s">
        <v>96</v>
      </c>
      <c r="B9539" t="s">
        <v>50</v>
      </c>
      <c r="C9539" t="s">
        <v>81</v>
      </c>
      <c r="D9539" t="s">
        <v>11</v>
      </c>
      <c r="E9539" t="s">
        <v>6</v>
      </c>
      <c r="F9539" s="19">
        <v>0.29166666666666702</v>
      </c>
      <c r="G9539" s="25">
        <v>7</v>
      </c>
      <c r="H9539" s="19" t="str">
        <f t="shared" si="169"/>
        <v>Jordan Bridge Toward Va Beach Summer Saturday 7</v>
      </c>
      <c r="I9539" s="14">
        <f>+SNJB!H14</f>
        <v>151.97322912455641</v>
      </c>
    </row>
    <row r="9540" spans="1:9" x14ac:dyDescent="0.25">
      <c r="A9540" t="s">
        <v>96</v>
      </c>
      <c r="B9540" t="s">
        <v>50</v>
      </c>
      <c r="C9540" t="s">
        <v>81</v>
      </c>
      <c r="D9540" t="s">
        <v>11</v>
      </c>
      <c r="E9540" t="s">
        <v>6</v>
      </c>
      <c r="F9540" s="19">
        <v>0.33333333333333298</v>
      </c>
      <c r="G9540" s="25">
        <v>8</v>
      </c>
      <c r="H9540" s="19" t="str">
        <f t="shared" si="169"/>
        <v>Jordan Bridge Toward Va Beach Summer Saturday 8</v>
      </c>
      <c r="I9540" s="11">
        <f>+SNJB!H15</f>
        <v>156.66297228059952</v>
      </c>
    </row>
    <row r="9541" spans="1:9" x14ac:dyDescent="0.25">
      <c r="A9541" t="s">
        <v>96</v>
      </c>
      <c r="B9541" t="s">
        <v>50</v>
      </c>
      <c r="C9541" t="s">
        <v>81</v>
      </c>
      <c r="D9541" t="s">
        <v>11</v>
      </c>
      <c r="E9541" t="s">
        <v>6</v>
      </c>
      <c r="F9541" s="19">
        <v>0.375</v>
      </c>
      <c r="G9541" s="25">
        <v>9</v>
      </c>
      <c r="H9541" s="19" t="str">
        <f t="shared" ref="H9541:H9604" si="170">+CONCATENATE(A9541," ",C9541," ",D9541," ",E9541," ",G9541)</f>
        <v>Jordan Bridge Toward Va Beach Summer Saturday 9</v>
      </c>
      <c r="I9541" s="14">
        <f>+SNJB!H16</f>
        <v>148.43908560452306</v>
      </c>
    </row>
    <row r="9542" spans="1:9" x14ac:dyDescent="0.25">
      <c r="A9542" t="s">
        <v>96</v>
      </c>
      <c r="B9542" t="s">
        <v>50</v>
      </c>
      <c r="C9542" t="s">
        <v>81</v>
      </c>
      <c r="D9542" t="s">
        <v>11</v>
      </c>
      <c r="E9542" t="s">
        <v>6</v>
      </c>
      <c r="F9542" s="19">
        <v>0.41666666666666702</v>
      </c>
      <c r="G9542" s="25">
        <v>10</v>
      </c>
      <c r="H9542" s="19" t="str">
        <f t="shared" si="170"/>
        <v>Jordan Bridge Toward Va Beach Summer Saturday 10</v>
      </c>
      <c r="I9542" s="11">
        <f>+SNJB!H17</f>
        <v>114.94793232873356</v>
      </c>
    </row>
    <row r="9543" spans="1:9" x14ac:dyDescent="0.25">
      <c r="A9543" t="s">
        <v>96</v>
      </c>
      <c r="B9543" t="s">
        <v>50</v>
      </c>
      <c r="C9543" t="s">
        <v>81</v>
      </c>
      <c r="D9543" t="s">
        <v>11</v>
      </c>
      <c r="E9543" t="s">
        <v>6</v>
      </c>
      <c r="F9543" s="19">
        <v>0.45833333333333298</v>
      </c>
      <c r="G9543" s="25">
        <v>11</v>
      </c>
      <c r="H9543" s="19" t="str">
        <f t="shared" si="170"/>
        <v>Jordan Bridge Toward Va Beach Summer Saturday 11</v>
      </c>
      <c r="I9543" s="14">
        <f>+SNJB!H18</f>
        <v>166.41794555966132</v>
      </c>
    </row>
    <row r="9544" spans="1:9" x14ac:dyDescent="0.25">
      <c r="A9544" t="s">
        <v>96</v>
      </c>
      <c r="B9544" t="s">
        <v>50</v>
      </c>
      <c r="C9544" t="s">
        <v>81</v>
      </c>
      <c r="D9544" t="s">
        <v>11</v>
      </c>
      <c r="E9544" t="s">
        <v>6</v>
      </c>
      <c r="F9544" s="19">
        <v>0.5</v>
      </c>
      <c r="G9544" s="25">
        <v>12</v>
      </c>
      <c r="H9544" s="19" t="str">
        <f t="shared" si="170"/>
        <v>Jordan Bridge Toward Va Beach Summer Saturday 12</v>
      </c>
      <c r="I9544" s="11">
        <f>+SNJB!H19</f>
        <v>139.01733498735319</v>
      </c>
    </row>
    <row r="9545" spans="1:9" x14ac:dyDescent="0.25">
      <c r="A9545" t="s">
        <v>96</v>
      </c>
      <c r="B9545" t="s">
        <v>50</v>
      </c>
      <c r="C9545" t="s">
        <v>81</v>
      </c>
      <c r="D9545" t="s">
        <v>11</v>
      </c>
      <c r="E9545" t="s">
        <v>6</v>
      </c>
      <c r="F9545" s="19">
        <v>0.54166666666666696</v>
      </c>
      <c r="G9545" s="25">
        <v>13</v>
      </c>
      <c r="H9545" s="19" t="str">
        <f t="shared" si="170"/>
        <v>Jordan Bridge Toward Va Beach Summer Saturday 13</v>
      </c>
      <c r="I9545" s="14">
        <f>+SNJB!H20</f>
        <v>158.73651282544876</v>
      </c>
    </row>
    <row r="9546" spans="1:9" x14ac:dyDescent="0.25">
      <c r="A9546" t="s">
        <v>96</v>
      </c>
      <c r="B9546" t="s">
        <v>50</v>
      </c>
      <c r="C9546" t="s">
        <v>81</v>
      </c>
      <c r="D9546" t="s">
        <v>11</v>
      </c>
      <c r="E9546" t="s">
        <v>6</v>
      </c>
      <c r="F9546" s="19">
        <v>0.58333333333333304</v>
      </c>
      <c r="G9546" s="25">
        <v>14</v>
      </c>
      <c r="H9546" s="19" t="str">
        <f t="shared" si="170"/>
        <v>Jordan Bridge Toward Va Beach Summer Saturday 14</v>
      </c>
      <c r="I9546" s="11">
        <f>+SNJB!H21</f>
        <v>269.34158056914987</v>
      </c>
    </row>
    <row r="9547" spans="1:9" x14ac:dyDescent="0.25">
      <c r="A9547" t="s">
        <v>96</v>
      </c>
      <c r="B9547" t="s">
        <v>50</v>
      </c>
      <c r="C9547" t="s">
        <v>81</v>
      </c>
      <c r="D9547" t="s">
        <v>11</v>
      </c>
      <c r="E9547" t="s">
        <v>6</v>
      </c>
      <c r="F9547" s="19">
        <v>0.625</v>
      </c>
      <c r="G9547" s="25">
        <v>15</v>
      </c>
      <c r="H9547" s="19" t="str">
        <f t="shared" si="170"/>
        <v>Jordan Bridge Toward Va Beach Summer Saturday 15</v>
      </c>
      <c r="I9547" s="14">
        <f>+SNJB!H22</f>
        <v>620.85131666739733</v>
      </c>
    </row>
    <row r="9548" spans="1:9" x14ac:dyDescent="0.25">
      <c r="A9548" t="s">
        <v>96</v>
      </c>
      <c r="B9548" t="s">
        <v>50</v>
      </c>
      <c r="C9548" t="s">
        <v>81</v>
      </c>
      <c r="D9548" t="s">
        <v>11</v>
      </c>
      <c r="E9548" t="s">
        <v>6</v>
      </c>
      <c r="F9548" s="19">
        <v>0.66666666666666696</v>
      </c>
      <c r="G9548" s="25">
        <v>16</v>
      </c>
      <c r="H9548" s="19" t="str">
        <f t="shared" si="170"/>
        <v>Jordan Bridge Toward Va Beach Summer Saturday 16</v>
      </c>
      <c r="I9548" s="11">
        <f>+SNJB!H23</f>
        <v>411.32403939520043</v>
      </c>
    </row>
    <row r="9549" spans="1:9" x14ac:dyDescent="0.25">
      <c r="A9549" t="s">
        <v>96</v>
      </c>
      <c r="B9549" t="s">
        <v>50</v>
      </c>
      <c r="C9549" t="s">
        <v>81</v>
      </c>
      <c r="D9549" t="s">
        <v>11</v>
      </c>
      <c r="E9549" t="s">
        <v>6</v>
      </c>
      <c r="F9549" s="19">
        <v>0.70833333333333304</v>
      </c>
      <c r="G9549" s="25">
        <v>17</v>
      </c>
      <c r="H9549" s="19" t="str">
        <f t="shared" si="170"/>
        <v>Jordan Bridge Toward Va Beach Summer Saturday 17</v>
      </c>
      <c r="I9549" s="14">
        <f>+SNJB!H24</f>
        <v>188.17234970487328</v>
      </c>
    </row>
    <row r="9550" spans="1:9" x14ac:dyDescent="0.25">
      <c r="A9550" t="s">
        <v>96</v>
      </c>
      <c r="B9550" t="s">
        <v>50</v>
      </c>
      <c r="C9550" t="s">
        <v>81</v>
      </c>
      <c r="D9550" t="s">
        <v>11</v>
      </c>
      <c r="E9550" t="s">
        <v>6</v>
      </c>
      <c r="F9550" s="19">
        <v>0.75</v>
      </c>
      <c r="G9550" s="25">
        <v>18</v>
      </c>
      <c r="H9550" s="19" t="str">
        <f t="shared" si="170"/>
        <v>Jordan Bridge Toward Va Beach Summer Saturday 18</v>
      </c>
      <c r="I9550" s="11">
        <f>+SNJB!H25</f>
        <v>114.29138889380087</v>
      </c>
    </row>
    <row r="9551" spans="1:9" x14ac:dyDescent="0.25">
      <c r="A9551" t="s">
        <v>96</v>
      </c>
      <c r="B9551" t="s">
        <v>50</v>
      </c>
      <c r="C9551" t="s">
        <v>81</v>
      </c>
      <c r="D9551" t="s">
        <v>11</v>
      </c>
      <c r="E9551" t="s">
        <v>6</v>
      </c>
      <c r="F9551" s="19">
        <v>0.79166666666666696</v>
      </c>
      <c r="G9551" s="25">
        <v>19</v>
      </c>
      <c r="H9551" s="19" t="str">
        <f t="shared" si="170"/>
        <v>Jordan Bridge Toward Va Beach Summer Saturday 19</v>
      </c>
      <c r="I9551" s="14">
        <f>+SNJB!H26</f>
        <v>109.98315725561629</v>
      </c>
    </row>
    <row r="9552" spans="1:9" x14ac:dyDescent="0.25">
      <c r="A9552" t="s">
        <v>96</v>
      </c>
      <c r="B9552" t="s">
        <v>50</v>
      </c>
      <c r="C9552" t="s">
        <v>81</v>
      </c>
      <c r="D9552" t="s">
        <v>11</v>
      </c>
      <c r="E9552" t="s">
        <v>6</v>
      </c>
      <c r="F9552" s="19">
        <v>0.83333333333333304</v>
      </c>
      <c r="G9552" s="25">
        <v>20</v>
      </c>
      <c r="H9552" s="19" t="str">
        <f t="shared" si="170"/>
        <v>Jordan Bridge Toward Va Beach Summer Saturday 20</v>
      </c>
      <c r="I9552" s="11">
        <f>+SNJB!H27</f>
        <v>73.565103148098004</v>
      </c>
    </row>
    <row r="9553" spans="1:9" x14ac:dyDescent="0.25">
      <c r="A9553" t="s">
        <v>96</v>
      </c>
      <c r="B9553" t="s">
        <v>50</v>
      </c>
      <c r="C9553" t="s">
        <v>81</v>
      </c>
      <c r="D9553" t="s">
        <v>11</v>
      </c>
      <c r="E9553" t="s">
        <v>6</v>
      </c>
      <c r="F9553" s="19">
        <v>0.875</v>
      </c>
      <c r="G9553" s="25">
        <v>21</v>
      </c>
      <c r="H9553" s="19" t="str">
        <f t="shared" si="170"/>
        <v>Jordan Bridge Toward Va Beach Summer Saturday 21</v>
      </c>
      <c r="I9553" s="14">
        <f>+SNJB!H28</f>
        <v>85.997928053441925</v>
      </c>
    </row>
    <row r="9554" spans="1:9" x14ac:dyDescent="0.25">
      <c r="A9554" t="s">
        <v>96</v>
      </c>
      <c r="B9554" t="s">
        <v>50</v>
      </c>
      <c r="C9554" t="s">
        <v>81</v>
      </c>
      <c r="D9554" t="s">
        <v>11</v>
      </c>
      <c r="E9554" t="s">
        <v>6</v>
      </c>
      <c r="F9554" s="19">
        <v>0.91666666666666696</v>
      </c>
      <c r="G9554" s="25">
        <v>22</v>
      </c>
      <c r="H9554" s="19" t="str">
        <f t="shared" si="170"/>
        <v>Jordan Bridge Toward Va Beach Summer Saturday 22</v>
      </c>
      <c r="I9554" s="11">
        <f>+SNJB!H29</f>
        <v>81.046631236070638</v>
      </c>
    </row>
    <row r="9555" spans="1:9" ht="15.75" thickBot="1" x14ac:dyDescent="0.3">
      <c r="A9555" t="s">
        <v>96</v>
      </c>
      <c r="B9555" t="s">
        <v>50</v>
      </c>
      <c r="C9555" t="s">
        <v>81</v>
      </c>
      <c r="D9555" t="s">
        <v>11</v>
      </c>
      <c r="E9555" t="s">
        <v>6</v>
      </c>
      <c r="F9555" s="19">
        <v>0.95833333333333304</v>
      </c>
      <c r="G9555" s="25">
        <v>23</v>
      </c>
      <c r="H9555" s="19" t="str">
        <f t="shared" si="170"/>
        <v>Jordan Bridge Toward Va Beach Summer Saturday 23</v>
      </c>
      <c r="I9555" s="16">
        <f>+SNJB!H30</f>
        <v>58.728028980271731</v>
      </c>
    </row>
    <row r="9556" spans="1:9" x14ac:dyDescent="0.25">
      <c r="A9556" t="s">
        <v>96</v>
      </c>
      <c r="B9556" t="s">
        <v>50</v>
      </c>
      <c r="C9556" t="s">
        <v>81</v>
      </c>
      <c r="D9556" t="s">
        <v>11</v>
      </c>
      <c r="E9556" t="s">
        <v>7</v>
      </c>
      <c r="F9556" s="19">
        <v>0</v>
      </c>
      <c r="G9556" s="25">
        <v>0</v>
      </c>
      <c r="H9556" s="19" t="str">
        <f t="shared" si="170"/>
        <v>Jordan Bridge Toward Va Beach Summer Sunday 0</v>
      </c>
      <c r="I9556" s="13">
        <f>+SNJB!I7</f>
        <v>41.738482226379794</v>
      </c>
    </row>
    <row r="9557" spans="1:9" x14ac:dyDescent="0.25">
      <c r="A9557" t="s">
        <v>96</v>
      </c>
      <c r="B9557" t="s">
        <v>50</v>
      </c>
      <c r="C9557" t="s">
        <v>81</v>
      </c>
      <c r="D9557" t="s">
        <v>11</v>
      </c>
      <c r="E9557" t="s">
        <v>7</v>
      </c>
      <c r="F9557" s="19">
        <v>4.1666666666666664E-2</v>
      </c>
      <c r="G9557" s="25">
        <v>1</v>
      </c>
      <c r="H9557" s="19" t="str">
        <f t="shared" si="170"/>
        <v>Jordan Bridge Toward Va Beach Summer Sunday 1</v>
      </c>
      <c r="I9557" s="15">
        <f>+SNJB!I8</f>
        <v>34.567259287580448</v>
      </c>
    </row>
    <row r="9558" spans="1:9" x14ac:dyDescent="0.25">
      <c r="A9558" t="s">
        <v>96</v>
      </c>
      <c r="B9558" t="s">
        <v>50</v>
      </c>
      <c r="C9558" t="s">
        <v>81</v>
      </c>
      <c r="D9558" t="s">
        <v>11</v>
      </c>
      <c r="E9558" t="s">
        <v>7</v>
      </c>
      <c r="F9558" s="19">
        <v>8.3333333333333329E-2</v>
      </c>
      <c r="G9558" s="25">
        <v>2</v>
      </c>
      <c r="H9558" s="19" t="str">
        <f t="shared" si="170"/>
        <v>Jordan Bridge Toward Va Beach Summer Sunday 2</v>
      </c>
      <c r="I9558" s="13">
        <f>+SNJB!I9</f>
        <v>24.605975633339778</v>
      </c>
    </row>
    <row r="9559" spans="1:9" x14ac:dyDescent="0.25">
      <c r="A9559" t="s">
        <v>96</v>
      </c>
      <c r="B9559" t="s">
        <v>50</v>
      </c>
      <c r="C9559" t="s">
        <v>81</v>
      </c>
      <c r="D9559" t="s">
        <v>11</v>
      </c>
      <c r="E9559" t="s">
        <v>7</v>
      </c>
      <c r="F9559" s="19">
        <v>0.125</v>
      </c>
      <c r="G9559" s="25">
        <v>3</v>
      </c>
      <c r="H9559" s="19" t="str">
        <f t="shared" si="170"/>
        <v>Jordan Bridge Toward Va Beach Summer Sunday 3</v>
      </c>
      <c r="I9559" s="15">
        <f>+SNJB!I10</f>
        <v>15.683617372182518</v>
      </c>
    </row>
    <row r="9560" spans="1:9" x14ac:dyDescent="0.25">
      <c r="A9560" t="s">
        <v>96</v>
      </c>
      <c r="B9560" t="s">
        <v>50</v>
      </c>
      <c r="C9560" t="s">
        <v>81</v>
      </c>
      <c r="D9560" t="s">
        <v>11</v>
      </c>
      <c r="E9560" t="s">
        <v>7</v>
      </c>
      <c r="F9560" s="19">
        <v>0.16666666666666699</v>
      </c>
      <c r="G9560" s="25">
        <v>4</v>
      </c>
      <c r="H9560" s="19" t="str">
        <f t="shared" si="170"/>
        <v>Jordan Bridge Toward Va Beach Summer Sunday 4</v>
      </c>
      <c r="I9560" s="13">
        <f>+SNJB!I11</f>
        <v>11.659340267882587</v>
      </c>
    </row>
    <row r="9561" spans="1:9" x14ac:dyDescent="0.25">
      <c r="A9561" t="s">
        <v>96</v>
      </c>
      <c r="B9561" t="s">
        <v>50</v>
      </c>
      <c r="C9561" t="s">
        <v>81</v>
      </c>
      <c r="D9561" t="s">
        <v>11</v>
      </c>
      <c r="E9561" t="s">
        <v>7</v>
      </c>
      <c r="F9561" s="19">
        <v>0.20833333333333301</v>
      </c>
      <c r="G9561" s="25">
        <v>5</v>
      </c>
      <c r="H9561" s="19" t="str">
        <f t="shared" si="170"/>
        <v>Jordan Bridge Toward Va Beach Summer Sunday 5</v>
      </c>
      <c r="I9561" s="15">
        <f>+SNJB!I12</f>
        <v>22.022688209006528</v>
      </c>
    </row>
    <row r="9562" spans="1:9" x14ac:dyDescent="0.25">
      <c r="A9562" t="s">
        <v>96</v>
      </c>
      <c r="B9562" t="s">
        <v>50</v>
      </c>
      <c r="C9562" t="s">
        <v>81</v>
      </c>
      <c r="D9562" t="s">
        <v>11</v>
      </c>
      <c r="E9562" t="s">
        <v>7</v>
      </c>
      <c r="F9562" s="19">
        <v>0.25</v>
      </c>
      <c r="G9562" s="25">
        <v>6</v>
      </c>
      <c r="H9562" s="19" t="str">
        <f t="shared" si="170"/>
        <v>Jordan Bridge Toward Va Beach Summer Sunday 6</v>
      </c>
      <c r="I9562" s="13">
        <f>+SNJB!I13</f>
        <v>32.472192446234232</v>
      </c>
    </row>
    <row r="9563" spans="1:9" x14ac:dyDescent="0.25">
      <c r="A9563" t="s">
        <v>96</v>
      </c>
      <c r="B9563" t="s">
        <v>50</v>
      </c>
      <c r="C9563" t="s">
        <v>81</v>
      </c>
      <c r="D9563" t="s">
        <v>11</v>
      </c>
      <c r="E9563" t="s">
        <v>7</v>
      </c>
      <c r="F9563" s="19">
        <v>0.29166666666666702</v>
      </c>
      <c r="G9563" s="25">
        <v>7</v>
      </c>
      <c r="H9563" s="19" t="str">
        <f t="shared" si="170"/>
        <v>Jordan Bridge Toward Va Beach Summer Sunday 7</v>
      </c>
      <c r="I9563" s="15">
        <f>+SNJB!I14</f>
        <v>103.31154830885325</v>
      </c>
    </row>
    <row r="9564" spans="1:9" x14ac:dyDescent="0.25">
      <c r="A9564" t="s">
        <v>96</v>
      </c>
      <c r="B9564" t="s">
        <v>50</v>
      </c>
      <c r="C9564" t="s">
        <v>81</v>
      </c>
      <c r="D9564" t="s">
        <v>11</v>
      </c>
      <c r="E9564" t="s">
        <v>7</v>
      </c>
      <c r="F9564" s="19">
        <v>0.33333333333333298</v>
      </c>
      <c r="G9564" s="25">
        <v>8</v>
      </c>
      <c r="H9564" s="19" t="str">
        <f t="shared" si="170"/>
        <v>Jordan Bridge Toward Va Beach Summer Sunday 8</v>
      </c>
      <c r="I9564" s="13">
        <f>+SNJB!I15</f>
        <v>107.57886044169005</v>
      </c>
    </row>
    <row r="9565" spans="1:9" x14ac:dyDescent="0.25">
      <c r="A9565" t="s">
        <v>96</v>
      </c>
      <c r="B9565" t="s">
        <v>50</v>
      </c>
      <c r="C9565" t="s">
        <v>81</v>
      </c>
      <c r="D9565" t="s">
        <v>11</v>
      </c>
      <c r="E9565" t="s">
        <v>7</v>
      </c>
      <c r="F9565" s="19">
        <v>0.375</v>
      </c>
      <c r="G9565" s="25">
        <v>9</v>
      </c>
      <c r="H9565" s="19" t="str">
        <f t="shared" si="170"/>
        <v>Jordan Bridge Toward Va Beach Summer Sunday 9</v>
      </c>
      <c r="I9565" s="15">
        <f>+SNJB!I16</f>
        <v>112.93137503624237</v>
      </c>
    </row>
    <row r="9566" spans="1:9" x14ac:dyDescent="0.25">
      <c r="A9566" t="s">
        <v>96</v>
      </c>
      <c r="B9566" t="s">
        <v>50</v>
      </c>
      <c r="C9566" t="s">
        <v>81</v>
      </c>
      <c r="D9566" t="s">
        <v>11</v>
      </c>
      <c r="E9566" t="s">
        <v>7</v>
      </c>
      <c r="F9566" s="19">
        <v>0.41666666666666702</v>
      </c>
      <c r="G9566" s="25">
        <v>10</v>
      </c>
      <c r="H9566" s="19" t="str">
        <f t="shared" si="170"/>
        <v>Jordan Bridge Toward Va Beach Summer Sunday 10</v>
      </c>
      <c r="I9566" s="13">
        <f>+SNJB!I17</f>
        <v>98.677481149832374</v>
      </c>
    </row>
    <row r="9567" spans="1:9" x14ac:dyDescent="0.25">
      <c r="A9567" t="s">
        <v>96</v>
      </c>
      <c r="B9567" t="s">
        <v>50</v>
      </c>
      <c r="C9567" t="s">
        <v>81</v>
      </c>
      <c r="D9567" t="s">
        <v>11</v>
      </c>
      <c r="E9567" t="s">
        <v>7</v>
      </c>
      <c r="F9567" s="19">
        <v>0.45833333333333298</v>
      </c>
      <c r="G9567" s="25">
        <v>11</v>
      </c>
      <c r="H9567" s="19" t="str">
        <f t="shared" si="170"/>
        <v>Jordan Bridge Toward Va Beach Summer Sunday 11</v>
      </c>
      <c r="I9567" s="15">
        <f>+SNJB!I18</f>
        <v>128.79833993586115</v>
      </c>
    </row>
    <row r="9568" spans="1:9" x14ac:dyDescent="0.25">
      <c r="A9568" t="s">
        <v>96</v>
      </c>
      <c r="B9568" t="s">
        <v>50</v>
      </c>
      <c r="C9568" t="s">
        <v>81</v>
      </c>
      <c r="D9568" t="s">
        <v>11</v>
      </c>
      <c r="E9568" t="s">
        <v>7</v>
      </c>
      <c r="F9568" s="19">
        <v>0.5</v>
      </c>
      <c r="G9568" s="25">
        <v>12</v>
      </c>
      <c r="H9568" s="19" t="str">
        <f t="shared" si="170"/>
        <v>Jordan Bridge Toward Va Beach Summer Sunday 12</v>
      </c>
      <c r="I9568" s="13">
        <f>+SNJB!I19</f>
        <v>112.8938017216843</v>
      </c>
    </row>
    <row r="9569" spans="1:9" x14ac:dyDescent="0.25">
      <c r="A9569" t="s">
        <v>96</v>
      </c>
      <c r="B9569" t="s">
        <v>50</v>
      </c>
      <c r="C9569" t="s">
        <v>81</v>
      </c>
      <c r="D9569" t="s">
        <v>11</v>
      </c>
      <c r="E9569" t="s">
        <v>7</v>
      </c>
      <c r="F9569" s="19">
        <v>0.54166666666666696</v>
      </c>
      <c r="G9569" s="25">
        <v>13</v>
      </c>
      <c r="H9569" s="19" t="str">
        <f t="shared" si="170"/>
        <v>Jordan Bridge Toward Va Beach Summer Sunday 13</v>
      </c>
      <c r="I9569" s="15">
        <f>+SNJB!I20</f>
        <v>134.45699985562345</v>
      </c>
    </row>
    <row r="9570" spans="1:9" x14ac:dyDescent="0.25">
      <c r="A9570" t="s">
        <v>96</v>
      </c>
      <c r="B9570" t="s">
        <v>50</v>
      </c>
      <c r="C9570" t="s">
        <v>81</v>
      </c>
      <c r="D9570" t="s">
        <v>11</v>
      </c>
      <c r="E9570" t="s">
        <v>7</v>
      </c>
      <c r="F9570" s="19">
        <v>0.58333333333333304</v>
      </c>
      <c r="G9570" s="25">
        <v>14</v>
      </c>
      <c r="H9570" s="19" t="str">
        <f t="shared" si="170"/>
        <v>Jordan Bridge Toward Va Beach Summer Sunday 14</v>
      </c>
      <c r="I9570" s="13">
        <f>+SNJB!I21</f>
        <v>224.363331520754</v>
      </c>
    </row>
    <row r="9571" spans="1:9" x14ac:dyDescent="0.25">
      <c r="A9571" t="s">
        <v>96</v>
      </c>
      <c r="B9571" t="s">
        <v>50</v>
      </c>
      <c r="C9571" t="s">
        <v>81</v>
      </c>
      <c r="D9571" t="s">
        <v>11</v>
      </c>
      <c r="E9571" t="s">
        <v>7</v>
      </c>
      <c r="F9571" s="19">
        <v>0.625</v>
      </c>
      <c r="G9571" s="25">
        <v>15</v>
      </c>
      <c r="H9571" s="19" t="str">
        <f t="shared" si="170"/>
        <v>Jordan Bridge Toward Va Beach Summer Sunday 15</v>
      </c>
      <c r="I9571" s="15">
        <f>+SNJB!I22</f>
        <v>512.89912774133222</v>
      </c>
    </row>
    <row r="9572" spans="1:9" x14ac:dyDescent="0.25">
      <c r="A9572" t="s">
        <v>96</v>
      </c>
      <c r="B9572" t="s">
        <v>50</v>
      </c>
      <c r="C9572" t="s">
        <v>81</v>
      </c>
      <c r="D9572" t="s">
        <v>11</v>
      </c>
      <c r="E9572" t="s">
        <v>7</v>
      </c>
      <c r="F9572" s="19">
        <v>0.66666666666666696</v>
      </c>
      <c r="G9572" s="25">
        <v>16</v>
      </c>
      <c r="H9572" s="19" t="str">
        <f t="shared" si="170"/>
        <v>Jordan Bridge Toward Va Beach Summer Sunday 16</v>
      </c>
      <c r="I9572" s="13">
        <f>+SNJB!I23</f>
        <v>330.32695242058537</v>
      </c>
    </row>
    <row r="9573" spans="1:9" x14ac:dyDescent="0.25">
      <c r="A9573" t="s">
        <v>96</v>
      </c>
      <c r="B9573" t="s">
        <v>50</v>
      </c>
      <c r="C9573" t="s">
        <v>81</v>
      </c>
      <c r="D9573" t="s">
        <v>11</v>
      </c>
      <c r="E9573" t="s">
        <v>7</v>
      </c>
      <c r="F9573" s="19">
        <v>0.70833333333333304</v>
      </c>
      <c r="G9573" s="25">
        <v>17</v>
      </c>
      <c r="H9573" s="19" t="str">
        <f t="shared" si="170"/>
        <v>Jordan Bridge Toward Va Beach Summer Sunday 17</v>
      </c>
      <c r="I9573" s="15">
        <f>+SNJB!I24</f>
        <v>148.26089010406974</v>
      </c>
    </row>
    <row r="9574" spans="1:9" x14ac:dyDescent="0.25">
      <c r="A9574" t="s">
        <v>96</v>
      </c>
      <c r="B9574" t="s">
        <v>50</v>
      </c>
      <c r="C9574" t="s">
        <v>81</v>
      </c>
      <c r="D9574" t="s">
        <v>11</v>
      </c>
      <c r="E9574" t="s">
        <v>7</v>
      </c>
      <c r="F9574" s="19">
        <v>0.75</v>
      </c>
      <c r="G9574" s="25">
        <v>18</v>
      </c>
      <c r="H9574" s="19" t="str">
        <f t="shared" si="170"/>
        <v>Jordan Bridge Toward Va Beach Summer Sunday 18</v>
      </c>
      <c r="I9574" s="13">
        <f>+SNJB!I25</f>
        <v>93.796004196801704</v>
      </c>
    </row>
    <row r="9575" spans="1:9" x14ac:dyDescent="0.25">
      <c r="A9575" t="s">
        <v>96</v>
      </c>
      <c r="B9575" t="s">
        <v>50</v>
      </c>
      <c r="C9575" t="s">
        <v>81</v>
      </c>
      <c r="D9575" t="s">
        <v>11</v>
      </c>
      <c r="E9575" t="s">
        <v>7</v>
      </c>
      <c r="F9575" s="19">
        <v>0.79166666666666696</v>
      </c>
      <c r="G9575" s="25">
        <v>19</v>
      </c>
      <c r="H9575" s="19" t="str">
        <f t="shared" si="170"/>
        <v>Jordan Bridge Toward Va Beach Summer Sunday 19</v>
      </c>
      <c r="I9575" s="15">
        <f>+SNJB!I26</f>
        <v>92.274110503946574</v>
      </c>
    </row>
    <row r="9576" spans="1:9" x14ac:dyDescent="0.25">
      <c r="A9576" t="s">
        <v>96</v>
      </c>
      <c r="B9576" t="s">
        <v>50</v>
      </c>
      <c r="C9576" t="s">
        <v>81</v>
      </c>
      <c r="D9576" t="s">
        <v>11</v>
      </c>
      <c r="E9576" t="s">
        <v>7</v>
      </c>
      <c r="F9576" s="19">
        <v>0.83333333333333304</v>
      </c>
      <c r="G9576" s="25">
        <v>20</v>
      </c>
      <c r="H9576" s="19" t="str">
        <f t="shared" si="170"/>
        <v>Jordan Bridge Toward Va Beach Summer Sunday 20</v>
      </c>
      <c r="I9576" s="13">
        <f>+SNJB!I27</f>
        <v>55.108704155007977</v>
      </c>
    </row>
    <row r="9577" spans="1:9" x14ac:dyDescent="0.25">
      <c r="A9577" t="s">
        <v>96</v>
      </c>
      <c r="B9577" t="s">
        <v>50</v>
      </c>
      <c r="C9577" t="s">
        <v>81</v>
      </c>
      <c r="D9577" t="s">
        <v>11</v>
      </c>
      <c r="E9577" t="s">
        <v>7</v>
      </c>
      <c r="F9577" s="19">
        <v>0.875</v>
      </c>
      <c r="G9577" s="25">
        <v>21</v>
      </c>
      <c r="H9577" s="19" t="str">
        <f t="shared" si="170"/>
        <v>Jordan Bridge Toward Va Beach Summer Sunday 21</v>
      </c>
      <c r="I9577" s="15">
        <f>+SNJB!I28</f>
        <v>54.119762083377985</v>
      </c>
    </row>
    <row r="9578" spans="1:9" x14ac:dyDescent="0.25">
      <c r="A9578" t="s">
        <v>96</v>
      </c>
      <c r="B9578" t="s">
        <v>50</v>
      </c>
      <c r="C9578" t="s">
        <v>81</v>
      </c>
      <c r="D9578" t="s">
        <v>11</v>
      </c>
      <c r="E9578" t="s">
        <v>7</v>
      </c>
      <c r="F9578" s="19">
        <v>0.91666666666666696</v>
      </c>
      <c r="G9578" s="25">
        <v>22</v>
      </c>
      <c r="H9578" s="19" t="str">
        <f t="shared" si="170"/>
        <v>Jordan Bridge Toward Va Beach Summer Sunday 22</v>
      </c>
      <c r="I9578" s="13">
        <f>+SNJB!I29</f>
        <v>45.688325047145547</v>
      </c>
    </row>
    <row r="9579" spans="1:9" ht="15.75" thickBot="1" x14ac:dyDescent="0.3">
      <c r="A9579" s="29" t="s">
        <v>96</v>
      </c>
      <c r="B9579" s="29" t="s">
        <v>50</v>
      </c>
      <c r="C9579" s="29" t="s">
        <v>81</v>
      </c>
      <c r="D9579" s="29" t="s">
        <v>11</v>
      </c>
      <c r="E9579" s="29" t="s">
        <v>7</v>
      </c>
      <c r="F9579" s="30">
        <v>0.95833333333333304</v>
      </c>
      <c r="G9579" s="31">
        <v>23</v>
      </c>
      <c r="H9579" s="32" t="str">
        <f t="shared" si="170"/>
        <v>Jordan Bridge Toward Va Beach Summer Sunday 23</v>
      </c>
      <c r="I9579" s="17">
        <f>+SNJB!I30</f>
        <v>28.835490798161633</v>
      </c>
    </row>
    <row r="9580" spans="1:9" x14ac:dyDescent="0.25">
      <c r="A9580" t="s">
        <v>96</v>
      </c>
      <c r="B9580" t="s">
        <v>50</v>
      </c>
      <c r="C9580" t="s">
        <v>81</v>
      </c>
      <c r="D9580" t="s">
        <v>12</v>
      </c>
      <c r="E9580" t="s">
        <v>1</v>
      </c>
      <c r="F9580" s="19">
        <v>0</v>
      </c>
      <c r="G9580" s="25">
        <v>0</v>
      </c>
      <c r="H9580" s="19" t="str">
        <f t="shared" si="170"/>
        <v>Jordan Bridge Toward Va Beach Non-Summer Monday 0</v>
      </c>
      <c r="I9580" s="11">
        <f>+SNJB!C32</f>
        <v>17.321424198036333</v>
      </c>
    </row>
    <row r="9581" spans="1:9" x14ac:dyDescent="0.25">
      <c r="A9581" t="s">
        <v>96</v>
      </c>
      <c r="B9581" t="s">
        <v>50</v>
      </c>
      <c r="C9581" t="s">
        <v>81</v>
      </c>
      <c r="D9581" t="s">
        <v>12</v>
      </c>
      <c r="E9581" t="s">
        <v>1</v>
      </c>
      <c r="F9581" s="19">
        <v>4.1666666666666664E-2</v>
      </c>
      <c r="G9581" s="25">
        <v>1</v>
      </c>
      <c r="H9581" s="19" t="str">
        <f t="shared" si="170"/>
        <v>Jordan Bridge Toward Va Beach Non-Summer Monday 1</v>
      </c>
      <c r="I9581" s="14">
        <f>+SNJB!C33</f>
        <v>12.942500290233967</v>
      </c>
    </row>
    <row r="9582" spans="1:9" x14ac:dyDescent="0.25">
      <c r="A9582" t="s">
        <v>96</v>
      </c>
      <c r="B9582" t="s">
        <v>50</v>
      </c>
      <c r="C9582" t="s">
        <v>81</v>
      </c>
      <c r="D9582" t="s">
        <v>12</v>
      </c>
      <c r="E9582" t="s">
        <v>1</v>
      </c>
      <c r="F9582" s="19">
        <v>8.3333333333333329E-2</v>
      </c>
      <c r="G9582" s="25">
        <v>2</v>
      </c>
      <c r="H9582" s="19" t="str">
        <f t="shared" si="170"/>
        <v>Jordan Bridge Toward Va Beach Non-Summer Monday 2</v>
      </c>
      <c r="I9582" s="11">
        <f>+SNJB!C34</f>
        <v>10.952935913780379</v>
      </c>
    </row>
    <row r="9583" spans="1:9" x14ac:dyDescent="0.25">
      <c r="A9583" t="s">
        <v>96</v>
      </c>
      <c r="B9583" t="s">
        <v>50</v>
      </c>
      <c r="C9583" t="s">
        <v>81</v>
      </c>
      <c r="D9583" t="s">
        <v>12</v>
      </c>
      <c r="E9583" t="s">
        <v>1</v>
      </c>
      <c r="F9583" s="19">
        <v>0.125</v>
      </c>
      <c r="G9583" s="25">
        <v>3</v>
      </c>
      <c r="H9583" s="19" t="str">
        <f t="shared" si="170"/>
        <v>Jordan Bridge Toward Va Beach Non-Summer Monday 3</v>
      </c>
      <c r="I9583" s="14">
        <f>+SNJB!C35</f>
        <v>10.920968577910525</v>
      </c>
    </row>
    <row r="9584" spans="1:9" x14ac:dyDescent="0.25">
      <c r="A9584" t="s">
        <v>96</v>
      </c>
      <c r="B9584" t="s">
        <v>50</v>
      </c>
      <c r="C9584" t="s">
        <v>81</v>
      </c>
      <c r="D9584" t="s">
        <v>12</v>
      </c>
      <c r="E9584" t="s">
        <v>1</v>
      </c>
      <c r="F9584" s="19">
        <v>0.16666666666666699</v>
      </c>
      <c r="G9584" s="25">
        <v>4</v>
      </c>
      <c r="H9584" s="19" t="str">
        <f t="shared" si="170"/>
        <v>Jordan Bridge Toward Va Beach Non-Summer Monday 4</v>
      </c>
      <c r="I9584" s="11">
        <f>+SNJB!C36</f>
        <v>20.300657136167796</v>
      </c>
    </row>
    <row r="9585" spans="1:9" x14ac:dyDescent="0.25">
      <c r="A9585" t="s">
        <v>96</v>
      </c>
      <c r="B9585" t="s">
        <v>50</v>
      </c>
      <c r="C9585" t="s">
        <v>81</v>
      </c>
      <c r="D9585" t="s">
        <v>12</v>
      </c>
      <c r="E9585" t="s">
        <v>1</v>
      </c>
      <c r="F9585" s="19">
        <v>0.20833333333333301</v>
      </c>
      <c r="G9585" s="25">
        <v>5</v>
      </c>
      <c r="H9585" s="19" t="str">
        <f t="shared" si="170"/>
        <v>Jordan Bridge Toward Va Beach Non-Summer Monday 5</v>
      </c>
      <c r="I9585" s="14">
        <f>+SNJB!C37</f>
        <v>58.776298473401567</v>
      </c>
    </row>
    <row r="9586" spans="1:9" x14ac:dyDescent="0.25">
      <c r="A9586" t="s">
        <v>96</v>
      </c>
      <c r="B9586" t="s">
        <v>50</v>
      </c>
      <c r="C9586" t="s">
        <v>81</v>
      </c>
      <c r="D9586" t="s">
        <v>12</v>
      </c>
      <c r="E9586" t="s">
        <v>1</v>
      </c>
      <c r="F9586" s="19">
        <v>0.25</v>
      </c>
      <c r="G9586" s="25">
        <v>6</v>
      </c>
      <c r="H9586" s="19" t="str">
        <f t="shared" si="170"/>
        <v>Jordan Bridge Toward Va Beach Non-Summer Monday 6</v>
      </c>
      <c r="I9586" s="11">
        <f>+SNJB!C38</f>
        <v>123.38813866957142</v>
      </c>
    </row>
    <row r="9587" spans="1:9" x14ac:dyDescent="0.25">
      <c r="A9587" t="s">
        <v>96</v>
      </c>
      <c r="B9587" t="s">
        <v>50</v>
      </c>
      <c r="C9587" t="s">
        <v>81</v>
      </c>
      <c r="D9587" t="s">
        <v>12</v>
      </c>
      <c r="E9587" t="s">
        <v>1</v>
      </c>
      <c r="F9587" s="19">
        <v>0.29166666666666702</v>
      </c>
      <c r="G9587" s="25">
        <v>7</v>
      </c>
      <c r="H9587" s="19" t="str">
        <f t="shared" si="170"/>
        <v>Jordan Bridge Toward Va Beach Non-Summer Monday 7</v>
      </c>
      <c r="I9587" s="14">
        <f>+SNJB!C39</f>
        <v>310.69660724807625</v>
      </c>
    </row>
    <row r="9588" spans="1:9" x14ac:dyDescent="0.25">
      <c r="A9588" t="s">
        <v>96</v>
      </c>
      <c r="B9588" t="s">
        <v>50</v>
      </c>
      <c r="C9588" t="s">
        <v>81</v>
      </c>
      <c r="D9588" t="s">
        <v>12</v>
      </c>
      <c r="E9588" t="s">
        <v>1</v>
      </c>
      <c r="F9588" s="19">
        <v>0.33333333333333298</v>
      </c>
      <c r="G9588" s="25">
        <v>8</v>
      </c>
      <c r="H9588" s="19" t="str">
        <f t="shared" si="170"/>
        <v>Jordan Bridge Toward Va Beach Non-Summer Monday 8</v>
      </c>
      <c r="I9588" s="11">
        <f>+SNJB!C40</f>
        <v>281.17936099896525</v>
      </c>
    </row>
    <row r="9589" spans="1:9" x14ac:dyDescent="0.25">
      <c r="A9589" t="s">
        <v>96</v>
      </c>
      <c r="B9589" t="s">
        <v>50</v>
      </c>
      <c r="C9589" t="s">
        <v>81</v>
      </c>
      <c r="D9589" t="s">
        <v>12</v>
      </c>
      <c r="E9589" t="s">
        <v>1</v>
      </c>
      <c r="F9589" s="19">
        <v>0.375</v>
      </c>
      <c r="G9589" s="25">
        <v>9</v>
      </c>
      <c r="H9589" s="19" t="str">
        <f t="shared" si="170"/>
        <v>Jordan Bridge Toward Va Beach Non-Summer Monday 9</v>
      </c>
      <c r="I9589" s="14">
        <f>+SNJB!C41</f>
        <v>188.83701561506967</v>
      </c>
    </row>
    <row r="9590" spans="1:9" x14ac:dyDescent="0.25">
      <c r="A9590" t="s">
        <v>96</v>
      </c>
      <c r="B9590" t="s">
        <v>50</v>
      </c>
      <c r="C9590" t="s">
        <v>81</v>
      </c>
      <c r="D9590" t="s">
        <v>12</v>
      </c>
      <c r="E9590" t="s">
        <v>1</v>
      </c>
      <c r="F9590" s="19">
        <v>0.41666666666666702</v>
      </c>
      <c r="G9590" s="25">
        <v>10</v>
      </c>
      <c r="H9590" s="19" t="str">
        <f t="shared" si="170"/>
        <v>Jordan Bridge Toward Va Beach Non-Summer Monday 10</v>
      </c>
      <c r="I9590" s="11">
        <f>+SNJB!C42</f>
        <v>133.73843937009826</v>
      </c>
    </row>
    <row r="9591" spans="1:9" x14ac:dyDescent="0.25">
      <c r="A9591" t="s">
        <v>96</v>
      </c>
      <c r="B9591" t="s">
        <v>50</v>
      </c>
      <c r="C9591" t="s">
        <v>81</v>
      </c>
      <c r="D9591" t="s">
        <v>12</v>
      </c>
      <c r="E9591" t="s">
        <v>1</v>
      </c>
      <c r="F9591" s="19">
        <v>0.45833333333333298</v>
      </c>
      <c r="G9591" s="25">
        <v>11</v>
      </c>
      <c r="H9591" s="19" t="str">
        <f t="shared" si="170"/>
        <v>Jordan Bridge Toward Va Beach Non-Summer Monday 11</v>
      </c>
      <c r="I9591" s="14">
        <f>+SNJB!C43</f>
        <v>180.28426261483841</v>
      </c>
    </row>
    <row r="9592" spans="1:9" x14ac:dyDescent="0.25">
      <c r="A9592" t="s">
        <v>96</v>
      </c>
      <c r="B9592" t="s">
        <v>50</v>
      </c>
      <c r="C9592" t="s">
        <v>81</v>
      </c>
      <c r="D9592" t="s">
        <v>12</v>
      </c>
      <c r="E9592" t="s">
        <v>1</v>
      </c>
      <c r="F9592" s="19">
        <v>0.5</v>
      </c>
      <c r="G9592" s="25">
        <v>12</v>
      </c>
      <c r="H9592" s="19" t="str">
        <f t="shared" si="170"/>
        <v>Jordan Bridge Toward Va Beach Non-Summer Monday 12</v>
      </c>
      <c r="I9592" s="11">
        <f>+SNJB!C44</f>
        <v>140.62171411072936</v>
      </c>
    </row>
    <row r="9593" spans="1:9" x14ac:dyDescent="0.25">
      <c r="A9593" t="s">
        <v>96</v>
      </c>
      <c r="B9593" t="s">
        <v>50</v>
      </c>
      <c r="C9593" t="s">
        <v>81</v>
      </c>
      <c r="D9593" t="s">
        <v>12</v>
      </c>
      <c r="E9593" t="s">
        <v>1</v>
      </c>
      <c r="F9593" s="19">
        <v>0.54166666666666696</v>
      </c>
      <c r="G9593" s="25">
        <v>13</v>
      </c>
      <c r="H9593" s="19" t="str">
        <f t="shared" si="170"/>
        <v>Jordan Bridge Toward Va Beach Non-Summer Monday 13</v>
      </c>
      <c r="I9593" s="14">
        <f>+SNJB!C45</f>
        <v>163.45012689895668</v>
      </c>
    </row>
    <row r="9594" spans="1:9" x14ac:dyDescent="0.25">
      <c r="A9594" t="s">
        <v>96</v>
      </c>
      <c r="B9594" t="s">
        <v>50</v>
      </c>
      <c r="C9594" t="s">
        <v>81</v>
      </c>
      <c r="D9594" t="s">
        <v>12</v>
      </c>
      <c r="E9594" t="s">
        <v>1</v>
      </c>
      <c r="F9594" s="19">
        <v>0.58333333333333304</v>
      </c>
      <c r="G9594" s="25">
        <v>14</v>
      </c>
      <c r="H9594" s="19" t="str">
        <f t="shared" si="170"/>
        <v>Jordan Bridge Toward Va Beach Non-Summer Monday 14</v>
      </c>
      <c r="I9594" s="11">
        <f>+SNJB!C46</f>
        <v>316.60540948165811</v>
      </c>
    </row>
    <row r="9595" spans="1:9" x14ac:dyDescent="0.25">
      <c r="A9595" t="s">
        <v>96</v>
      </c>
      <c r="B9595" t="s">
        <v>50</v>
      </c>
      <c r="C9595" t="s">
        <v>81</v>
      </c>
      <c r="D9595" t="s">
        <v>12</v>
      </c>
      <c r="E9595" t="s">
        <v>1</v>
      </c>
      <c r="F9595" s="19">
        <v>0.625</v>
      </c>
      <c r="G9595" s="25">
        <v>15</v>
      </c>
      <c r="H9595" s="19" t="str">
        <f t="shared" si="170"/>
        <v>Jordan Bridge Toward Va Beach Non-Summer Monday 15</v>
      </c>
      <c r="I9595" s="14">
        <f>+SNJB!C47</f>
        <v>831.14931705573781</v>
      </c>
    </row>
    <row r="9596" spans="1:9" x14ac:dyDescent="0.25">
      <c r="A9596" t="s">
        <v>96</v>
      </c>
      <c r="B9596" t="s">
        <v>50</v>
      </c>
      <c r="C9596" t="s">
        <v>81</v>
      </c>
      <c r="D9596" t="s">
        <v>12</v>
      </c>
      <c r="E9596" t="s">
        <v>1</v>
      </c>
      <c r="F9596" s="19">
        <v>0.66666666666666696</v>
      </c>
      <c r="G9596" s="25">
        <v>16</v>
      </c>
      <c r="H9596" s="19" t="str">
        <f t="shared" si="170"/>
        <v>Jordan Bridge Toward Va Beach Non-Summer Monday 16</v>
      </c>
      <c r="I9596" s="11">
        <f>+SNJB!C48</f>
        <v>532.96514022082408</v>
      </c>
    </row>
    <row r="9597" spans="1:9" x14ac:dyDescent="0.25">
      <c r="A9597" t="s">
        <v>96</v>
      </c>
      <c r="B9597" t="s">
        <v>50</v>
      </c>
      <c r="C9597" t="s">
        <v>81</v>
      </c>
      <c r="D9597" t="s">
        <v>12</v>
      </c>
      <c r="E9597" t="s">
        <v>1</v>
      </c>
      <c r="F9597" s="19">
        <v>0.70833333333333304</v>
      </c>
      <c r="G9597" s="25">
        <v>17</v>
      </c>
      <c r="H9597" s="19" t="str">
        <f t="shared" si="170"/>
        <v>Jordan Bridge Toward Va Beach Non-Summer Monday 17</v>
      </c>
      <c r="I9597" s="14">
        <f>+SNJB!C49</f>
        <v>234.55656460651394</v>
      </c>
    </row>
    <row r="9598" spans="1:9" x14ac:dyDescent="0.25">
      <c r="A9598" t="s">
        <v>96</v>
      </c>
      <c r="B9598" t="s">
        <v>50</v>
      </c>
      <c r="C9598" t="s">
        <v>81</v>
      </c>
      <c r="D9598" t="s">
        <v>12</v>
      </c>
      <c r="E9598" t="s">
        <v>1</v>
      </c>
      <c r="F9598" s="19">
        <v>0.75</v>
      </c>
      <c r="G9598" s="25">
        <v>18</v>
      </c>
      <c r="H9598" s="19" t="str">
        <f t="shared" si="170"/>
        <v>Jordan Bridge Toward Va Beach Non-Summer Monday 18</v>
      </c>
      <c r="I9598" s="11">
        <f>+SNJB!C50</f>
        <v>121.13338450806599</v>
      </c>
    </row>
    <row r="9599" spans="1:9" x14ac:dyDescent="0.25">
      <c r="A9599" t="s">
        <v>96</v>
      </c>
      <c r="B9599" t="s">
        <v>50</v>
      </c>
      <c r="C9599" t="s">
        <v>81</v>
      </c>
      <c r="D9599" t="s">
        <v>12</v>
      </c>
      <c r="E9599" t="s">
        <v>1</v>
      </c>
      <c r="F9599" s="19">
        <v>0.79166666666666696</v>
      </c>
      <c r="G9599" s="25">
        <v>19</v>
      </c>
      <c r="H9599" s="19" t="str">
        <f t="shared" si="170"/>
        <v>Jordan Bridge Toward Va Beach Non-Summer Monday 19</v>
      </c>
      <c r="I9599" s="14">
        <f>+SNJB!C51</f>
        <v>96.863281591757627</v>
      </c>
    </row>
    <row r="9600" spans="1:9" x14ac:dyDescent="0.25">
      <c r="A9600" t="s">
        <v>96</v>
      </c>
      <c r="B9600" t="s">
        <v>50</v>
      </c>
      <c r="C9600" t="s">
        <v>81</v>
      </c>
      <c r="D9600" t="s">
        <v>12</v>
      </c>
      <c r="E9600" t="s">
        <v>1</v>
      </c>
      <c r="F9600" s="19">
        <v>0.83333333333333304</v>
      </c>
      <c r="G9600" s="25">
        <v>20</v>
      </c>
      <c r="H9600" s="19" t="str">
        <f t="shared" si="170"/>
        <v>Jordan Bridge Toward Va Beach Non-Summer Monday 20</v>
      </c>
      <c r="I9600" s="11">
        <f>+SNJB!C52</f>
        <v>53.630823119420832</v>
      </c>
    </row>
    <row r="9601" spans="1:9" x14ac:dyDescent="0.25">
      <c r="A9601" t="s">
        <v>96</v>
      </c>
      <c r="B9601" t="s">
        <v>50</v>
      </c>
      <c r="C9601" t="s">
        <v>81</v>
      </c>
      <c r="D9601" t="s">
        <v>12</v>
      </c>
      <c r="E9601" t="s">
        <v>1</v>
      </c>
      <c r="F9601" s="19">
        <v>0.875</v>
      </c>
      <c r="G9601" s="25">
        <v>21</v>
      </c>
      <c r="H9601" s="19" t="str">
        <f t="shared" si="170"/>
        <v>Jordan Bridge Toward Va Beach Non-Summer Monday 21</v>
      </c>
      <c r="I9601" s="14">
        <f>+SNJB!C53</f>
        <v>48.363593957219521</v>
      </c>
    </row>
    <row r="9602" spans="1:9" x14ac:dyDescent="0.25">
      <c r="A9602" t="s">
        <v>96</v>
      </c>
      <c r="B9602" t="s">
        <v>50</v>
      </c>
      <c r="C9602" t="s">
        <v>81</v>
      </c>
      <c r="D9602" t="s">
        <v>12</v>
      </c>
      <c r="E9602" t="s">
        <v>1</v>
      </c>
      <c r="F9602" s="19">
        <v>0.91666666666666696</v>
      </c>
      <c r="G9602" s="25">
        <v>22</v>
      </c>
      <c r="H9602" s="19" t="str">
        <f t="shared" si="170"/>
        <v>Jordan Bridge Toward Va Beach Non-Summer Monday 22</v>
      </c>
      <c r="I9602" s="11">
        <f>+SNJB!C54</f>
        <v>36.762813197118263</v>
      </c>
    </row>
    <row r="9603" spans="1:9" ht="15.75" thickBot="1" x14ac:dyDescent="0.3">
      <c r="A9603" t="s">
        <v>96</v>
      </c>
      <c r="B9603" t="s">
        <v>50</v>
      </c>
      <c r="C9603" t="s">
        <v>81</v>
      </c>
      <c r="D9603" t="s">
        <v>12</v>
      </c>
      <c r="E9603" t="s">
        <v>1</v>
      </c>
      <c r="F9603" s="19">
        <v>0.95833333333333304</v>
      </c>
      <c r="G9603" s="25">
        <v>23</v>
      </c>
      <c r="H9603" s="19" t="str">
        <f t="shared" si="170"/>
        <v>Jordan Bridge Toward Va Beach Non-Summer Monday 23</v>
      </c>
      <c r="I9603" s="16">
        <f>+SNJB!C55</f>
        <v>24.740388153421314</v>
      </c>
    </row>
    <row r="9604" spans="1:9" x14ac:dyDescent="0.25">
      <c r="A9604" t="s">
        <v>96</v>
      </c>
      <c r="B9604" t="s">
        <v>50</v>
      </c>
      <c r="C9604" t="s">
        <v>81</v>
      </c>
      <c r="D9604" t="s">
        <v>12</v>
      </c>
      <c r="E9604" t="s">
        <v>2</v>
      </c>
      <c r="F9604" s="19">
        <v>0</v>
      </c>
      <c r="G9604" s="25">
        <v>0</v>
      </c>
      <c r="H9604" s="19" t="str">
        <f t="shared" si="170"/>
        <v>Jordan Bridge Toward Va Beach Non-Summer Tuesday 0</v>
      </c>
      <c r="I9604" s="12">
        <f>+SNJB!D32</f>
        <v>19.143978425945633</v>
      </c>
    </row>
    <row r="9605" spans="1:9" x14ac:dyDescent="0.25">
      <c r="A9605" t="s">
        <v>96</v>
      </c>
      <c r="B9605" t="s">
        <v>50</v>
      </c>
      <c r="C9605" t="s">
        <v>81</v>
      </c>
      <c r="D9605" t="s">
        <v>12</v>
      </c>
      <c r="E9605" t="s">
        <v>2</v>
      </c>
      <c r="F9605" s="19">
        <v>4.1666666666666664E-2</v>
      </c>
      <c r="G9605" s="25">
        <v>1</v>
      </c>
      <c r="H9605" s="19" t="str">
        <f t="shared" ref="H9605:H9668" si="171">+CONCATENATE(A9605," ",C9605," ",D9605," ",E9605," ",G9605)</f>
        <v>Jordan Bridge Toward Va Beach Non-Summer Tuesday 1</v>
      </c>
      <c r="I9605" s="14">
        <f>+SNJB!D33</f>
        <v>12.024999999999997</v>
      </c>
    </row>
    <row r="9606" spans="1:9" x14ac:dyDescent="0.25">
      <c r="A9606" t="s">
        <v>96</v>
      </c>
      <c r="B9606" t="s">
        <v>50</v>
      </c>
      <c r="C9606" t="s">
        <v>81</v>
      </c>
      <c r="D9606" t="s">
        <v>12</v>
      </c>
      <c r="E9606" t="s">
        <v>2</v>
      </c>
      <c r="F9606" s="19">
        <v>8.3333333333333329E-2</v>
      </c>
      <c r="G9606" s="25">
        <v>2</v>
      </c>
      <c r="H9606" s="19" t="str">
        <f t="shared" si="171"/>
        <v>Jordan Bridge Toward Va Beach Non-Summer Tuesday 2</v>
      </c>
      <c r="I9606" s="12">
        <f>+SNJB!D34</f>
        <v>10.248848622121555</v>
      </c>
    </row>
    <row r="9607" spans="1:9" x14ac:dyDescent="0.25">
      <c r="A9607" t="s">
        <v>96</v>
      </c>
      <c r="B9607" t="s">
        <v>50</v>
      </c>
      <c r="C9607" t="s">
        <v>81</v>
      </c>
      <c r="D9607" t="s">
        <v>12</v>
      </c>
      <c r="E9607" t="s">
        <v>2</v>
      </c>
      <c r="F9607" s="19">
        <v>0.125</v>
      </c>
      <c r="G9607" s="25">
        <v>3</v>
      </c>
      <c r="H9607" s="19" t="str">
        <f t="shared" si="171"/>
        <v>Jordan Bridge Toward Va Beach Non-Summer Tuesday 3</v>
      </c>
      <c r="I9607" s="14">
        <f>+SNJB!D35</f>
        <v>4.7579670329670325</v>
      </c>
    </row>
    <row r="9608" spans="1:9" x14ac:dyDescent="0.25">
      <c r="A9608" t="s">
        <v>96</v>
      </c>
      <c r="B9608" t="s">
        <v>50</v>
      </c>
      <c r="C9608" t="s">
        <v>81</v>
      </c>
      <c r="D9608" t="s">
        <v>12</v>
      </c>
      <c r="E9608" t="s">
        <v>2</v>
      </c>
      <c r="F9608" s="19">
        <v>0.16666666666666699</v>
      </c>
      <c r="G9608" s="25">
        <v>4</v>
      </c>
      <c r="H9608" s="19" t="str">
        <f t="shared" si="171"/>
        <v>Jordan Bridge Toward Va Beach Non-Summer Tuesday 4</v>
      </c>
      <c r="I9608" s="12">
        <f>+SNJB!D36</f>
        <v>21.377825221193522</v>
      </c>
    </row>
    <row r="9609" spans="1:9" x14ac:dyDescent="0.25">
      <c r="A9609" t="s">
        <v>96</v>
      </c>
      <c r="B9609" t="s">
        <v>50</v>
      </c>
      <c r="C9609" t="s">
        <v>81</v>
      </c>
      <c r="D9609" t="s">
        <v>12</v>
      </c>
      <c r="E9609" t="s">
        <v>2</v>
      </c>
      <c r="F9609" s="19">
        <v>0.20833333333333301</v>
      </c>
      <c r="G9609" s="25">
        <v>5</v>
      </c>
      <c r="H9609" s="19" t="str">
        <f t="shared" si="171"/>
        <v>Jordan Bridge Toward Va Beach Non-Summer Tuesday 5</v>
      </c>
      <c r="I9609" s="14">
        <f>+SNJB!D37</f>
        <v>59.780511463844796</v>
      </c>
    </row>
    <row r="9610" spans="1:9" x14ac:dyDescent="0.25">
      <c r="A9610" t="s">
        <v>96</v>
      </c>
      <c r="B9610" t="s">
        <v>50</v>
      </c>
      <c r="C9610" t="s">
        <v>81</v>
      </c>
      <c r="D9610" t="s">
        <v>12</v>
      </c>
      <c r="E9610" t="s">
        <v>2</v>
      </c>
      <c r="F9610" s="19">
        <v>0.25</v>
      </c>
      <c r="G9610" s="25">
        <v>6</v>
      </c>
      <c r="H9610" s="19" t="str">
        <f t="shared" si="171"/>
        <v>Jordan Bridge Toward Va Beach Non-Summer Tuesday 6</v>
      </c>
      <c r="I9610" s="12">
        <f>+SNJB!D38</f>
        <v>133.52970403006995</v>
      </c>
    </row>
    <row r="9611" spans="1:9" x14ac:dyDescent="0.25">
      <c r="A9611" t="s">
        <v>96</v>
      </c>
      <c r="B9611" t="s">
        <v>50</v>
      </c>
      <c r="C9611" t="s">
        <v>81</v>
      </c>
      <c r="D9611" t="s">
        <v>12</v>
      </c>
      <c r="E9611" t="s">
        <v>2</v>
      </c>
      <c r="F9611" s="19">
        <v>0.29166666666666702</v>
      </c>
      <c r="G9611" s="25">
        <v>7</v>
      </c>
      <c r="H9611" s="19" t="str">
        <f t="shared" si="171"/>
        <v>Jordan Bridge Toward Va Beach Non-Summer Tuesday 7</v>
      </c>
      <c r="I9611" s="14">
        <f>+SNJB!D39</f>
        <v>305.39858277877971</v>
      </c>
    </row>
    <row r="9612" spans="1:9" x14ac:dyDescent="0.25">
      <c r="A9612" t="s">
        <v>96</v>
      </c>
      <c r="B9612" t="s">
        <v>50</v>
      </c>
      <c r="C9612" t="s">
        <v>81</v>
      </c>
      <c r="D9612" t="s">
        <v>12</v>
      </c>
      <c r="E9612" t="s">
        <v>2</v>
      </c>
      <c r="F9612" s="19">
        <v>0.33333333333333298</v>
      </c>
      <c r="G9612" s="25">
        <v>8</v>
      </c>
      <c r="H9612" s="19" t="str">
        <f t="shared" si="171"/>
        <v>Jordan Bridge Toward Va Beach Non-Summer Tuesday 8</v>
      </c>
      <c r="I9612" s="12">
        <f>+SNJB!D40</f>
        <v>272.64314710999423</v>
      </c>
    </row>
    <row r="9613" spans="1:9" x14ac:dyDescent="0.25">
      <c r="A9613" t="s">
        <v>96</v>
      </c>
      <c r="B9613" t="s">
        <v>50</v>
      </c>
      <c r="C9613" t="s">
        <v>81</v>
      </c>
      <c r="D9613" t="s">
        <v>12</v>
      </c>
      <c r="E9613" t="s">
        <v>2</v>
      </c>
      <c r="F9613" s="19">
        <v>0.375</v>
      </c>
      <c r="G9613" s="25">
        <v>9</v>
      </c>
      <c r="H9613" s="19" t="str">
        <f t="shared" si="171"/>
        <v>Jordan Bridge Toward Va Beach Non-Summer Tuesday 9</v>
      </c>
      <c r="I9613" s="14">
        <f>+SNJB!D41</f>
        <v>215.15701858039276</v>
      </c>
    </row>
    <row r="9614" spans="1:9" x14ac:dyDescent="0.25">
      <c r="A9614" t="s">
        <v>96</v>
      </c>
      <c r="B9614" t="s">
        <v>50</v>
      </c>
      <c r="C9614" t="s">
        <v>81</v>
      </c>
      <c r="D9614" t="s">
        <v>12</v>
      </c>
      <c r="E9614" t="s">
        <v>2</v>
      </c>
      <c r="F9614" s="19">
        <v>0.41666666666666702</v>
      </c>
      <c r="G9614" s="25">
        <v>10</v>
      </c>
      <c r="H9614" s="19" t="str">
        <f t="shared" si="171"/>
        <v>Jordan Bridge Toward Va Beach Non-Summer Tuesday 10</v>
      </c>
      <c r="I9614" s="12">
        <f>+SNJB!D42</f>
        <v>148.34433575044466</v>
      </c>
    </row>
    <row r="9615" spans="1:9" x14ac:dyDescent="0.25">
      <c r="A9615" t="s">
        <v>96</v>
      </c>
      <c r="B9615" t="s">
        <v>50</v>
      </c>
      <c r="C9615" t="s">
        <v>81</v>
      </c>
      <c r="D9615" t="s">
        <v>12</v>
      </c>
      <c r="E9615" t="s">
        <v>2</v>
      </c>
      <c r="F9615" s="19">
        <v>0.45833333333333298</v>
      </c>
      <c r="G9615" s="25">
        <v>11</v>
      </c>
      <c r="H9615" s="19" t="str">
        <f t="shared" si="171"/>
        <v>Jordan Bridge Toward Va Beach Non-Summer Tuesday 11</v>
      </c>
      <c r="I9615" s="14">
        <f>+SNJB!D43</f>
        <v>159.14059580828152</v>
      </c>
    </row>
    <row r="9616" spans="1:9" x14ac:dyDescent="0.25">
      <c r="A9616" t="s">
        <v>96</v>
      </c>
      <c r="B9616" t="s">
        <v>50</v>
      </c>
      <c r="C9616" t="s">
        <v>81</v>
      </c>
      <c r="D9616" t="s">
        <v>12</v>
      </c>
      <c r="E9616" t="s">
        <v>2</v>
      </c>
      <c r="F9616" s="19">
        <v>0.5</v>
      </c>
      <c r="G9616" s="25">
        <v>12</v>
      </c>
      <c r="H9616" s="19" t="str">
        <f t="shared" si="171"/>
        <v>Jordan Bridge Toward Va Beach Non-Summer Tuesday 12</v>
      </c>
      <c r="I9616" s="12">
        <f>+SNJB!D44</f>
        <v>160.60824858438744</v>
      </c>
    </row>
    <row r="9617" spans="1:9" x14ac:dyDescent="0.25">
      <c r="A9617" t="s">
        <v>96</v>
      </c>
      <c r="B9617" t="s">
        <v>50</v>
      </c>
      <c r="C9617" t="s">
        <v>81</v>
      </c>
      <c r="D9617" t="s">
        <v>12</v>
      </c>
      <c r="E9617" t="s">
        <v>2</v>
      </c>
      <c r="F9617" s="19">
        <v>0.54166666666666696</v>
      </c>
      <c r="G9617" s="25">
        <v>13</v>
      </c>
      <c r="H9617" s="19" t="str">
        <f t="shared" si="171"/>
        <v>Jordan Bridge Toward Va Beach Non-Summer Tuesday 13</v>
      </c>
      <c r="I9617" s="14">
        <f>+SNJB!D45</f>
        <v>158.86613440519781</v>
      </c>
    </row>
    <row r="9618" spans="1:9" x14ac:dyDescent="0.25">
      <c r="A9618" t="s">
        <v>96</v>
      </c>
      <c r="B9618" t="s">
        <v>50</v>
      </c>
      <c r="C9618" t="s">
        <v>81</v>
      </c>
      <c r="D9618" t="s">
        <v>12</v>
      </c>
      <c r="E9618" t="s">
        <v>2</v>
      </c>
      <c r="F9618" s="19">
        <v>0.58333333333333304</v>
      </c>
      <c r="G9618" s="25">
        <v>14</v>
      </c>
      <c r="H9618" s="19" t="str">
        <f t="shared" si="171"/>
        <v>Jordan Bridge Toward Va Beach Non-Summer Tuesday 14</v>
      </c>
      <c r="I9618" s="12">
        <f>+SNJB!D46</f>
        <v>291.69795361634294</v>
      </c>
    </row>
    <row r="9619" spans="1:9" x14ac:dyDescent="0.25">
      <c r="A9619" t="s">
        <v>96</v>
      </c>
      <c r="B9619" t="s">
        <v>50</v>
      </c>
      <c r="C9619" t="s">
        <v>81</v>
      </c>
      <c r="D9619" t="s">
        <v>12</v>
      </c>
      <c r="E9619" t="s">
        <v>2</v>
      </c>
      <c r="F9619" s="19">
        <v>0.625</v>
      </c>
      <c r="G9619" s="25">
        <v>15</v>
      </c>
      <c r="H9619" s="19" t="str">
        <f t="shared" si="171"/>
        <v>Jordan Bridge Toward Va Beach Non-Summer Tuesday 15</v>
      </c>
      <c r="I9619" s="14">
        <f>+SNJB!D47</f>
        <v>683.78346566563368</v>
      </c>
    </row>
    <row r="9620" spans="1:9" x14ac:dyDescent="0.25">
      <c r="A9620" t="s">
        <v>96</v>
      </c>
      <c r="B9620" t="s">
        <v>50</v>
      </c>
      <c r="C9620" t="s">
        <v>81</v>
      </c>
      <c r="D9620" t="s">
        <v>12</v>
      </c>
      <c r="E9620" t="s">
        <v>2</v>
      </c>
      <c r="F9620" s="19">
        <v>0.66666666666666696</v>
      </c>
      <c r="G9620" s="25">
        <v>16</v>
      </c>
      <c r="H9620" s="19" t="str">
        <f t="shared" si="171"/>
        <v>Jordan Bridge Toward Va Beach Non-Summer Tuesday 16</v>
      </c>
      <c r="I9620" s="12">
        <f>+SNJB!D48</f>
        <v>500.40026177579472</v>
      </c>
    </row>
    <row r="9621" spans="1:9" x14ac:dyDescent="0.25">
      <c r="A9621" t="s">
        <v>96</v>
      </c>
      <c r="B9621" t="s">
        <v>50</v>
      </c>
      <c r="C9621" t="s">
        <v>81</v>
      </c>
      <c r="D9621" t="s">
        <v>12</v>
      </c>
      <c r="E9621" t="s">
        <v>2</v>
      </c>
      <c r="F9621" s="19">
        <v>0.70833333333333304</v>
      </c>
      <c r="G9621" s="25">
        <v>17</v>
      </c>
      <c r="H9621" s="19" t="str">
        <f t="shared" si="171"/>
        <v>Jordan Bridge Toward Va Beach Non-Summer Tuesday 17</v>
      </c>
      <c r="I9621" s="14">
        <f>+SNJB!D49</f>
        <v>232.39621385359078</v>
      </c>
    </row>
    <row r="9622" spans="1:9" x14ac:dyDescent="0.25">
      <c r="A9622" t="s">
        <v>96</v>
      </c>
      <c r="B9622" t="s">
        <v>50</v>
      </c>
      <c r="C9622" t="s">
        <v>81</v>
      </c>
      <c r="D9622" t="s">
        <v>12</v>
      </c>
      <c r="E9622" t="s">
        <v>2</v>
      </c>
      <c r="F9622" s="19">
        <v>0.75</v>
      </c>
      <c r="G9622" s="25">
        <v>18</v>
      </c>
      <c r="H9622" s="19" t="str">
        <f t="shared" si="171"/>
        <v>Jordan Bridge Toward Va Beach Non-Summer Tuesday 18</v>
      </c>
      <c r="I9622" s="12">
        <f>+SNJB!D50</f>
        <v>136.22181431231709</v>
      </c>
    </row>
    <row r="9623" spans="1:9" x14ac:dyDescent="0.25">
      <c r="A9623" t="s">
        <v>96</v>
      </c>
      <c r="B9623" t="s">
        <v>50</v>
      </c>
      <c r="C9623" t="s">
        <v>81</v>
      </c>
      <c r="D9623" t="s">
        <v>12</v>
      </c>
      <c r="E9623" t="s">
        <v>2</v>
      </c>
      <c r="F9623" s="19">
        <v>0.79166666666666696</v>
      </c>
      <c r="G9623" s="25">
        <v>19</v>
      </c>
      <c r="H9623" s="19" t="str">
        <f t="shared" si="171"/>
        <v>Jordan Bridge Toward Va Beach Non-Summer Tuesday 19</v>
      </c>
      <c r="I9623" s="14">
        <f>+SNJB!D51</f>
        <v>97.781211937734525</v>
      </c>
    </row>
    <row r="9624" spans="1:9" x14ac:dyDescent="0.25">
      <c r="A9624" t="s">
        <v>96</v>
      </c>
      <c r="B9624" t="s">
        <v>50</v>
      </c>
      <c r="C9624" t="s">
        <v>81</v>
      </c>
      <c r="D9624" t="s">
        <v>12</v>
      </c>
      <c r="E9624" t="s">
        <v>2</v>
      </c>
      <c r="F9624" s="19">
        <v>0.83333333333333304</v>
      </c>
      <c r="G9624" s="25">
        <v>20</v>
      </c>
      <c r="H9624" s="19" t="str">
        <f t="shared" si="171"/>
        <v>Jordan Bridge Toward Va Beach Non-Summer Tuesday 20</v>
      </c>
      <c r="I9624" s="12">
        <f>+SNJB!D52</f>
        <v>53.275286666132914</v>
      </c>
    </row>
    <row r="9625" spans="1:9" x14ac:dyDescent="0.25">
      <c r="A9625" t="s">
        <v>96</v>
      </c>
      <c r="B9625" t="s">
        <v>50</v>
      </c>
      <c r="C9625" t="s">
        <v>81</v>
      </c>
      <c r="D9625" t="s">
        <v>12</v>
      </c>
      <c r="E9625" t="s">
        <v>2</v>
      </c>
      <c r="F9625" s="19">
        <v>0.875</v>
      </c>
      <c r="G9625" s="25">
        <v>21</v>
      </c>
      <c r="H9625" s="19" t="str">
        <f t="shared" si="171"/>
        <v>Jordan Bridge Toward Va Beach Non-Summer Tuesday 21</v>
      </c>
      <c r="I9625" s="14">
        <f>+SNJB!D53</f>
        <v>28.856342537014807</v>
      </c>
    </row>
    <row r="9626" spans="1:9" x14ac:dyDescent="0.25">
      <c r="A9626" t="s">
        <v>96</v>
      </c>
      <c r="B9626" t="s">
        <v>50</v>
      </c>
      <c r="C9626" t="s">
        <v>81</v>
      </c>
      <c r="D9626" t="s">
        <v>12</v>
      </c>
      <c r="E9626" t="s">
        <v>2</v>
      </c>
      <c r="F9626" s="19">
        <v>0.91666666666666696</v>
      </c>
      <c r="G9626" s="25">
        <v>22</v>
      </c>
      <c r="H9626" s="19" t="str">
        <f t="shared" si="171"/>
        <v>Jordan Bridge Toward Va Beach Non-Summer Tuesday 22</v>
      </c>
      <c r="I9626" s="12">
        <f>+SNJB!D54</f>
        <v>31.112020202020204</v>
      </c>
    </row>
    <row r="9627" spans="1:9" ht="15.75" thickBot="1" x14ac:dyDescent="0.3">
      <c r="A9627" t="s">
        <v>96</v>
      </c>
      <c r="B9627" t="s">
        <v>50</v>
      </c>
      <c r="C9627" t="s">
        <v>81</v>
      </c>
      <c r="D9627" t="s">
        <v>12</v>
      </c>
      <c r="E9627" t="s">
        <v>2</v>
      </c>
      <c r="F9627" s="19">
        <v>0.95833333333333304</v>
      </c>
      <c r="G9627" s="25">
        <v>23</v>
      </c>
      <c r="H9627" s="19" t="str">
        <f t="shared" si="171"/>
        <v>Jordan Bridge Toward Va Beach Non-Summer Tuesday 23</v>
      </c>
      <c r="I9627" s="16">
        <f>+SNJB!D55</f>
        <v>24.740758814200316</v>
      </c>
    </row>
    <row r="9628" spans="1:9" x14ac:dyDescent="0.25">
      <c r="A9628" t="s">
        <v>96</v>
      </c>
      <c r="B9628" t="s">
        <v>50</v>
      </c>
      <c r="C9628" t="s">
        <v>81</v>
      </c>
      <c r="D9628" t="s">
        <v>12</v>
      </c>
      <c r="E9628" t="s">
        <v>3</v>
      </c>
      <c r="F9628" s="19">
        <v>0</v>
      </c>
      <c r="G9628" s="25">
        <v>0</v>
      </c>
      <c r="H9628" s="19" t="str">
        <f t="shared" si="171"/>
        <v>Jordan Bridge Toward Va Beach Non-Summer Wednesday 0</v>
      </c>
      <c r="I9628" s="11">
        <f>+SNJB!E32</f>
        <v>15.012246701597123</v>
      </c>
    </row>
    <row r="9629" spans="1:9" x14ac:dyDescent="0.25">
      <c r="A9629" t="s">
        <v>96</v>
      </c>
      <c r="B9629" t="s">
        <v>50</v>
      </c>
      <c r="C9629" t="s">
        <v>81</v>
      </c>
      <c r="D9629" t="s">
        <v>12</v>
      </c>
      <c r="E9629" t="s">
        <v>3</v>
      </c>
      <c r="F9629" s="19">
        <v>4.1666666666666664E-2</v>
      </c>
      <c r="G9629" s="25">
        <v>1</v>
      </c>
      <c r="H9629" s="19" t="str">
        <f t="shared" si="171"/>
        <v>Jordan Bridge Toward Va Beach Non-Summer Wednesday 1</v>
      </c>
      <c r="I9629" s="14">
        <f>+SNJB!E33</f>
        <v>12.03812945947333</v>
      </c>
    </row>
    <row r="9630" spans="1:9" x14ac:dyDescent="0.25">
      <c r="A9630" t="s">
        <v>96</v>
      </c>
      <c r="B9630" t="s">
        <v>50</v>
      </c>
      <c r="C9630" t="s">
        <v>81</v>
      </c>
      <c r="D9630" t="s">
        <v>12</v>
      </c>
      <c r="E9630" t="s">
        <v>3</v>
      </c>
      <c r="F9630" s="19">
        <v>8.3333333333333329E-2</v>
      </c>
      <c r="G9630" s="25">
        <v>2</v>
      </c>
      <c r="H9630" s="19" t="str">
        <f t="shared" si="171"/>
        <v>Jordan Bridge Toward Va Beach Non-Summer Wednesday 2</v>
      </c>
      <c r="I9630" s="11">
        <f>+SNJB!E34</f>
        <v>10.574005891016201</v>
      </c>
    </row>
    <row r="9631" spans="1:9" x14ac:dyDescent="0.25">
      <c r="A9631" t="s">
        <v>96</v>
      </c>
      <c r="B9631" t="s">
        <v>50</v>
      </c>
      <c r="C9631" t="s">
        <v>81</v>
      </c>
      <c r="D9631" t="s">
        <v>12</v>
      </c>
      <c r="E9631" t="s">
        <v>3</v>
      </c>
      <c r="F9631" s="19">
        <v>0.125</v>
      </c>
      <c r="G9631" s="25">
        <v>3</v>
      </c>
      <c r="H9631" s="19" t="str">
        <f t="shared" si="171"/>
        <v>Jordan Bridge Toward Va Beach Non-Summer Wednesday 3</v>
      </c>
      <c r="I9631" s="14">
        <f>+SNJB!E35</f>
        <v>14.034700113245442</v>
      </c>
    </row>
    <row r="9632" spans="1:9" x14ac:dyDescent="0.25">
      <c r="A9632" t="s">
        <v>96</v>
      </c>
      <c r="B9632" t="s">
        <v>50</v>
      </c>
      <c r="C9632" t="s">
        <v>81</v>
      </c>
      <c r="D9632" t="s">
        <v>12</v>
      </c>
      <c r="E9632" t="s">
        <v>3</v>
      </c>
      <c r="F9632" s="19">
        <v>0.16666666666666699</v>
      </c>
      <c r="G9632" s="25">
        <v>4</v>
      </c>
      <c r="H9632" s="19" t="str">
        <f t="shared" si="171"/>
        <v>Jordan Bridge Toward Va Beach Non-Summer Wednesday 4</v>
      </c>
      <c r="I9632" s="11">
        <f>+SNJB!E36</f>
        <v>19.156817029482415</v>
      </c>
    </row>
    <row r="9633" spans="1:9" x14ac:dyDescent="0.25">
      <c r="A9633" t="s">
        <v>96</v>
      </c>
      <c r="B9633" t="s">
        <v>50</v>
      </c>
      <c r="C9633" t="s">
        <v>81</v>
      </c>
      <c r="D9633" t="s">
        <v>12</v>
      </c>
      <c r="E9633" t="s">
        <v>3</v>
      </c>
      <c r="F9633" s="19">
        <v>0.20833333333333301</v>
      </c>
      <c r="G9633" s="25">
        <v>5</v>
      </c>
      <c r="H9633" s="19" t="str">
        <f t="shared" si="171"/>
        <v>Jordan Bridge Toward Va Beach Non-Summer Wednesday 5</v>
      </c>
      <c r="I9633" s="14">
        <f>+SNJB!E37</f>
        <v>68.514149723213819</v>
      </c>
    </row>
    <row r="9634" spans="1:9" x14ac:dyDescent="0.25">
      <c r="A9634" t="s">
        <v>96</v>
      </c>
      <c r="B9634" t="s">
        <v>50</v>
      </c>
      <c r="C9634" t="s">
        <v>81</v>
      </c>
      <c r="D9634" t="s">
        <v>12</v>
      </c>
      <c r="E9634" t="s">
        <v>3</v>
      </c>
      <c r="F9634" s="19">
        <v>0.25</v>
      </c>
      <c r="G9634" s="25">
        <v>6</v>
      </c>
      <c r="H9634" s="19" t="str">
        <f t="shared" si="171"/>
        <v>Jordan Bridge Toward Va Beach Non-Summer Wednesday 6</v>
      </c>
      <c r="I9634" s="11">
        <f>+SNJB!E38</f>
        <v>135.80201802108127</v>
      </c>
    </row>
    <row r="9635" spans="1:9" x14ac:dyDescent="0.25">
      <c r="A9635" t="s">
        <v>96</v>
      </c>
      <c r="B9635" t="s">
        <v>50</v>
      </c>
      <c r="C9635" t="s">
        <v>81</v>
      </c>
      <c r="D9635" t="s">
        <v>12</v>
      </c>
      <c r="E9635" t="s">
        <v>3</v>
      </c>
      <c r="F9635" s="19">
        <v>0.29166666666666702</v>
      </c>
      <c r="G9635" s="25">
        <v>7</v>
      </c>
      <c r="H9635" s="19" t="str">
        <f t="shared" si="171"/>
        <v>Jordan Bridge Toward Va Beach Non-Summer Wednesday 7</v>
      </c>
      <c r="I9635" s="14">
        <f>+SNJB!E39</f>
        <v>387.39136852883075</v>
      </c>
    </row>
    <row r="9636" spans="1:9" x14ac:dyDescent="0.25">
      <c r="A9636" t="s">
        <v>96</v>
      </c>
      <c r="B9636" t="s">
        <v>50</v>
      </c>
      <c r="C9636" t="s">
        <v>81</v>
      </c>
      <c r="D9636" t="s">
        <v>12</v>
      </c>
      <c r="E9636" t="s">
        <v>3</v>
      </c>
      <c r="F9636" s="19">
        <v>0.33333333333333298</v>
      </c>
      <c r="G9636" s="25">
        <v>8</v>
      </c>
      <c r="H9636" s="19" t="str">
        <f t="shared" si="171"/>
        <v>Jordan Bridge Toward Va Beach Non-Summer Wednesday 8</v>
      </c>
      <c r="I9636" s="11">
        <f>+SNJB!E40</f>
        <v>345.4411899733725</v>
      </c>
    </row>
    <row r="9637" spans="1:9" x14ac:dyDescent="0.25">
      <c r="A9637" t="s">
        <v>96</v>
      </c>
      <c r="B9637" t="s">
        <v>50</v>
      </c>
      <c r="C9637" t="s">
        <v>81</v>
      </c>
      <c r="D9637" t="s">
        <v>12</v>
      </c>
      <c r="E9637" t="s">
        <v>3</v>
      </c>
      <c r="F9637" s="19">
        <v>0.375</v>
      </c>
      <c r="G9637" s="25">
        <v>9</v>
      </c>
      <c r="H9637" s="19" t="str">
        <f t="shared" si="171"/>
        <v>Jordan Bridge Toward Va Beach Non-Summer Wednesday 9</v>
      </c>
      <c r="I9637" s="14">
        <f>+SNJB!E41</f>
        <v>182.1536682332131</v>
      </c>
    </row>
    <row r="9638" spans="1:9" x14ac:dyDescent="0.25">
      <c r="A9638" t="s">
        <v>96</v>
      </c>
      <c r="B9638" t="s">
        <v>50</v>
      </c>
      <c r="C9638" t="s">
        <v>81</v>
      </c>
      <c r="D9638" t="s">
        <v>12</v>
      </c>
      <c r="E9638" t="s">
        <v>3</v>
      </c>
      <c r="F9638" s="19">
        <v>0.41666666666666702</v>
      </c>
      <c r="G9638" s="25">
        <v>10</v>
      </c>
      <c r="H9638" s="19" t="str">
        <f t="shared" si="171"/>
        <v>Jordan Bridge Toward Va Beach Non-Summer Wednesday 10</v>
      </c>
      <c r="I9638" s="11">
        <f>+SNJB!E42</f>
        <v>133.92795164568341</v>
      </c>
    </row>
    <row r="9639" spans="1:9" x14ac:dyDescent="0.25">
      <c r="A9639" t="s">
        <v>96</v>
      </c>
      <c r="B9639" t="s">
        <v>50</v>
      </c>
      <c r="C9639" t="s">
        <v>81</v>
      </c>
      <c r="D9639" t="s">
        <v>12</v>
      </c>
      <c r="E9639" t="s">
        <v>3</v>
      </c>
      <c r="F9639" s="19">
        <v>0.45833333333333298</v>
      </c>
      <c r="G9639" s="25">
        <v>11</v>
      </c>
      <c r="H9639" s="19" t="str">
        <f t="shared" si="171"/>
        <v>Jordan Bridge Toward Va Beach Non-Summer Wednesday 11</v>
      </c>
      <c r="I9639" s="14">
        <f>+SNJB!E43</f>
        <v>210.43381081013624</v>
      </c>
    </row>
    <row r="9640" spans="1:9" x14ac:dyDescent="0.25">
      <c r="A9640" t="s">
        <v>96</v>
      </c>
      <c r="B9640" t="s">
        <v>50</v>
      </c>
      <c r="C9640" t="s">
        <v>81</v>
      </c>
      <c r="D9640" t="s">
        <v>12</v>
      </c>
      <c r="E9640" t="s">
        <v>3</v>
      </c>
      <c r="F9640" s="19">
        <v>0.5</v>
      </c>
      <c r="G9640" s="25">
        <v>12</v>
      </c>
      <c r="H9640" s="19" t="str">
        <f t="shared" si="171"/>
        <v>Jordan Bridge Toward Va Beach Non-Summer Wednesday 12</v>
      </c>
      <c r="I9640" s="11">
        <f>+SNJB!E44</f>
        <v>130.13788629371797</v>
      </c>
    </row>
    <row r="9641" spans="1:9" x14ac:dyDescent="0.25">
      <c r="A9641" t="s">
        <v>96</v>
      </c>
      <c r="B9641" t="s">
        <v>50</v>
      </c>
      <c r="C9641" t="s">
        <v>81</v>
      </c>
      <c r="D9641" t="s">
        <v>12</v>
      </c>
      <c r="E9641" t="s">
        <v>3</v>
      </c>
      <c r="F9641" s="19">
        <v>0.54166666666666696</v>
      </c>
      <c r="G9641" s="25">
        <v>13</v>
      </c>
      <c r="H9641" s="19" t="str">
        <f t="shared" si="171"/>
        <v>Jordan Bridge Toward Va Beach Non-Summer Wednesday 13</v>
      </c>
      <c r="I9641" s="14">
        <f>+SNJB!E45</f>
        <v>176.83936876356154</v>
      </c>
    </row>
    <row r="9642" spans="1:9" x14ac:dyDescent="0.25">
      <c r="A9642" t="s">
        <v>96</v>
      </c>
      <c r="B9642" t="s">
        <v>50</v>
      </c>
      <c r="C9642" t="s">
        <v>81</v>
      </c>
      <c r="D9642" t="s">
        <v>12</v>
      </c>
      <c r="E9642" t="s">
        <v>3</v>
      </c>
      <c r="F9642" s="19">
        <v>0.58333333333333304</v>
      </c>
      <c r="G9642" s="25">
        <v>14</v>
      </c>
      <c r="H9642" s="19" t="str">
        <f t="shared" si="171"/>
        <v>Jordan Bridge Toward Va Beach Non-Summer Wednesday 14</v>
      </c>
      <c r="I9642" s="11">
        <f>+SNJB!E46</f>
        <v>344.39308206170898</v>
      </c>
    </row>
    <row r="9643" spans="1:9" x14ac:dyDescent="0.25">
      <c r="A9643" t="s">
        <v>96</v>
      </c>
      <c r="B9643" t="s">
        <v>50</v>
      </c>
      <c r="C9643" t="s">
        <v>81</v>
      </c>
      <c r="D9643" t="s">
        <v>12</v>
      </c>
      <c r="E9643" t="s">
        <v>3</v>
      </c>
      <c r="F9643" s="19">
        <v>0.625</v>
      </c>
      <c r="G9643" s="25">
        <v>15</v>
      </c>
      <c r="H9643" s="19" t="str">
        <f t="shared" si="171"/>
        <v>Jordan Bridge Toward Va Beach Non-Summer Wednesday 15</v>
      </c>
      <c r="I9643" s="14">
        <f>+SNJB!E47</f>
        <v>1005.6761279624491</v>
      </c>
    </row>
    <row r="9644" spans="1:9" x14ac:dyDescent="0.25">
      <c r="A9644" t="s">
        <v>96</v>
      </c>
      <c r="B9644" t="s">
        <v>50</v>
      </c>
      <c r="C9644" t="s">
        <v>81</v>
      </c>
      <c r="D9644" t="s">
        <v>12</v>
      </c>
      <c r="E9644" t="s">
        <v>3</v>
      </c>
      <c r="F9644" s="19">
        <v>0.66666666666666696</v>
      </c>
      <c r="G9644" s="25">
        <v>16</v>
      </c>
      <c r="H9644" s="19" t="str">
        <f t="shared" si="171"/>
        <v>Jordan Bridge Toward Va Beach Non-Summer Wednesday 16</v>
      </c>
      <c r="I9644" s="11">
        <f>+SNJB!E48</f>
        <v>614.31580965385967</v>
      </c>
    </row>
    <row r="9645" spans="1:9" x14ac:dyDescent="0.25">
      <c r="A9645" t="s">
        <v>96</v>
      </c>
      <c r="B9645" t="s">
        <v>50</v>
      </c>
      <c r="C9645" t="s">
        <v>81</v>
      </c>
      <c r="D9645" t="s">
        <v>12</v>
      </c>
      <c r="E9645" t="s">
        <v>3</v>
      </c>
      <c r="F9645" s="19">
        <v>0.70833333333333304</v>
      </c>
      <c r="G9645" s="25">
        <v>17</v>
      </c>
      <c r="H9645" s="19" t="str">
        <f t="shared" si="171"/>
        <v>Jordan Bridge Toward Va Beach Non-Summer Wednesday 17</v>
      </c>
      <c r="I9645" s="14">
        <f>+SNJB!E49</f>
        <v>263.73121678577974</v>
      </c>
    </row>
    <row r="9646" spans="1:9" x14ac:dyDescent="0.25">
      <c r="A9646" t="s">
        <v>96</v>
      </c>
      <c r="B9646" t="s">
        <v>50</v>
      </c>
      <c r="C9646" t="s">
        <v>81</v>
      </c>
      <c r="D9646" t="s">
        <v>12</v>
      </c>
      <c r="E9646" t="s">
        <v>3</v>
      </c>
      <c r="F9646" s="19">
        <v>0.75</v>
      </c>
      <c r="G9646" s="25">
        <v>18</v>
      </c>
      <c r="H9646" s="19" t="str">
        <f t="shared" si="171"/>
        <v>Jordan Bridge Toward Va Beach Non-Summer Wednesday 18</v>
      </c>
      <c r="I9646" s="11">
        <f>+SNJB!E50</f>
        <v>133.77281525667874</v>
      </c>
    </row>
    <row r="9647" spans="1:9" x14ac:dyDescent="0.25">
      <c r="A9647" t="s">
        <v>96</v>
      </c>
      <c r="B9647" t="s">
        <v>50</v>
      </c>
      <c r="C9647" t="s">
        <v>81</v>
      </c>
      <c r="D9647" t="s">
        <v>12</v>
      </c>
      <c r="E9647" t="s">
        <v>3</v>
      </c>
      <c r="F9647" s="19">
        <v>0.79166666666666696</v>
      </c>
      <c r="G9647" s="25">
        <v>19</v>
      </c>
      <c r="H9647" s="19" t="str">
        <f t="shared" si="171"/>
        <v>Jordan Bridge Toward Va Beach Non-Summer Wednesday 19</v>
      </c>
      <c r="I9647" s="14">
        <f>+SNJB!E51</f>
        <v>106.46689886833877</v>
      </c>
    </row>
    <row r="9648" spans="1:9" x14ac:dyDescent="0.25">
      <c r="A9648" t="s">
        <v>96</v>
      </c>
      <c r="B9648" t="s">
        <v>50</v>
      </c>
      <c r="C9648" t="s">
        <v>81</v>
      </c>
      <c r="D9648" t="s">
        <v>12</v>
      </c>
      <c r="E9648" t="s">
        <v>3</v>
      </c>
      <c r="F9648" s="19">
        <v>0.83333333333333304</v>
      </c>
      <c r="G9648" s="25">
        <v>20</v>
      </c>
      <c r="H9648" s="19" t="str">
        <f t="shared" si="171"/>
        <v>Jordan Bridge Toward Va Beach Non-Summer Wednesday 20</v>
      </c>
      <c r="I9648" s="11">
        <f>+SNJB!E52</f>
        <v>52.300939740199262</v>
      </c>
    </row>
    <row r="9649" spans="1:9" x14ac:dyDescent="0.25">
      <c r="A9649" t="s">
        <v>96</v>
      </c>
      <c r="B9649" t="s">
        <v>50</v>
      </c>
      <c r="C9649" t="s">
        <v>81</v>
      </c>
      <c r="D9649" t="s">
        <v>12</v>
      </c>
      <c r="E9649" t="s">
        <v>3</v>
      </c>
      <c r="F9649" s="19">
        <v>0.875</v>
      </c>
      <c r="G9649" s="25">
        <v>21</v>
      </c>
      <c r="H9649" s="19" t="str">
        <f t="shared" si="171"/>
        <v>Jordan Bridge Toward Va Beach Non-Summer Wednesday 21</v>
      </c>
      <c r="I9649" s="14">
        <f>+SNJB!E53</f>
        <v>61.082180932074323</v>
      </c>
    </row>
    <row r="9650" spans="1:9" x14ac:dyDescent="0.25">
      <c r="A9650" t="s">
        <v>96</v>
      </c>
      <c r="B9650" t="s">
        <v>50</v>
      </c>
      <c r="C9650" t="s">
        <v>81</v>
      </c>
      <c r="D9650" t="s">
        <v>12</v>
      </c>
      <c r="E9650" t="s">
        <v>3</v>
      </c>
      <c r="F9650" s="19">
        <v>0.91666666666666696</v>
      </c>
      <c r="G9650" s="25">
        <v>22</v>
      </c>
      <c r="H9650" s="19" t="str">
        <f t="shared" si="171"/>
        <v>Jordan Bridge Toward Va Beach Non-Summer Wednesday 22</v>
      </c>
      <c r="I9650" s="11">
        <f>+SNJB!E54</f>
        <v>37.874816625916871</v>
      </c>
    </row>
    <row r="9651" spans="1:9" ht="15.75" thickBot="1" x14ac:dyDescent="0.3">
      <c r="A9651" t="s">
        <v>96</v>
      </c>
      <c r="B9651" t="s">
        <v>50</v>
      </c>
      <c r="C9651" t="s">
        <v>81</v>
      </c>
      <c r="D9651" t="s">
        <v>12</v>
      </c>
      <c r="E9651" t="s">
        <v>3</v>
      </c>
      <c r="F9651" s="19">
        <v>0.95833333333333304</v>
      </c>
      <c r="G9651" s="25">
        <v>23</v>
      </c>
      <c r="H9651" s="19" t="str">
        <f t="shared" si="171"/>
        <v>Jordan Bridge Toward Va Beach Non-Summer Wednesday 23</v>
      </c>
      <c r="I9651" s="16">
        <f>+SNJB!E55</f>
        <v>20.999755451395966</v>
      </c>
    </row>
    <row r="9652" spans="1:9" x14ac:dyDescent="0.25">
      <c r="A9652" t="s">
        <v>96</v>
      </c>
      <c r="B9652" t="s">
        <v>50</v>
      </c>
      <c r="C9652" t="s">
        <v>81</v>
      </c>
      <c r="D9652" t="s">
        <v>12</v>
      </c>
      <c r="E9652" t="s">
        <v>4</v>
      </c>
      <c r="F9652" s="19">
        <v>0</v>
      </c>
      <c r="G9652" s="25">
        <v>0</v>
      </c>
      <c r="H9652" s="19" t="str">
        <f t="shared" si="171"/>
        <v>Jordan Bridge Toward Va Beach Non-Summer Thursday 0</v>
      </c>
      <c r="I9652" s="11">
        <f>+SNJB!F32</f>
        <v>17.550019523174477</v>
      </c>
    </row>
    <row r="9653" spans="1:9" x14ac:dyDescent="0.25">
      <c r="A9653" t="s">
        <v>96</v>
      </c>
      <c r="B9653" t="s">
        <v>50</v>
      </c>
      <c r="C9653" t="s">
        <v>81</v>
      </c>
      <c r="D9653" t="s">
        <v>12</v>
      </c>
      <c r="E9653" t="s">
        <v>4</v>
      </c>
      <c r="F9653" s="19">
        <v>4.1666666666666664E-2</v>
      </c>
      <c r="G9653" s="25">
        <v>1</v>
      </c>
      <c r="H9653" s="19" t="str">
        <f t="shared" si="171"/>
        <v>Jordan Bridge Toward Va Beach Non-Summer Thursday 1</v>
      </c>
      <c r="I9653" s="14">
        <f>+SNJB!F33</f>
        <v>11.957224954022511</v>
      </c>
    </row>
    <row r="9654" spans="1:9" x14ac:dyDescent="0.25">
      <c r="A9654" t="s">
        <v>96</v>
      </c>
      <c r="B9654" t="s">
        <v>50</v>
      </c>
      <c r="C9654" t="s">
        <v>81</v>
      </c>
      <c r="D9654" t="s">
        <v>12</v>
      </c>
      <c r="E9654" t="s">
        <v>4</v>
      </c>
      <c r="F9654" s="19">
        <v>8.3333333333333329E-2</v>
      </c>
      <c r="G9654" s="25">
        <v>2</v>
      </c>
      <c r="H9654" s="19" t="str">
        <f t="shared" si="171"/>
        <v>Jordan Bridge Toward Va Beach Non-Summer Thursday 2</v>
      </c>
      <c r="I9654" s="11">
        <f>+SNJB!F34</f>
        <v>10.884082835018702</v>
      </c>
    </row>
    <row r="9655" spans="1:9" x14ac:dyDescent="0.25">
      <c r="A9655" t="s">
        <v>96</v>
      </c>
      <c r="B9655" t="s">
        <v>50</v>
      </c>
      <c r="C9655" t="s">
        <v>81</v>
      </c>
      <c r="D9655" t="s">
        <v>12</v>
      </c>
      <c r="E9655" t="s">
        <v>4</v>
      </c>
      <c r="F9655" s="19">
        <v>0.125</v>
      </c>
      <c r="G9655" s="25">
        <v>3</v>
      </c>
      <c r="H9655" s="19" t="str">
        <f t="shared" si="171"/>
        <v>Jordan Bridge Toward Va Beach Non-Summer Thursday 3</v>
      </c>
      <c r="I9655" s="14">
        <f>+SNJB!F35</f>
        <v>10.766183781738826</v>
      </c>
    </row>
    <row r="9656" spans="1:9" x14ac:dyDescent="0.25">
      <c r="A9656" t="s">
        <v>96</v>
      </c>
      <c r="B9656" t="s">
        <v>50</v>
      </c>
      <c r="C9656" t="s">
        <v>81</v>
      </c>
      <c r="D9656" t="s">
        <v>12</v>
      </c>
      <c r="E9656" t="s">
        <v>4</v>
      </c>
      <c r="F9656" s="19">
        <v>0.16666666666666699</v>
      </c>
      <c r="G9656" s="25">
        <v>4</v>
      </c>
      <c r="H9656" s="19" t="str">
        <f t="shared" si="171"/>
        <v>Jordan Bridge Toward Va Beach Non-Summer Thursday 4</v>
      </c>
      <c r="I9656" s="11">
        <f>+SNJB!F36</f>
        <v>21.375899708473153</v>
      </c>
    </row>
    <row r="9657" spans="1:9" x14ac:dyDescent="0.25">
      <c r="A9657" t="s">
        <v>96</v>
      </c>
      <c r="B9657" t="s">
        <v>50</v>
      </c>
      <c r="C9657" t="s">
        <v>81</v>
      </c>
      <c r="D9657" t="s">
        <v>12</v>
      </c>
      <c r="E9657" t="s">
        <v>4</v>
      </c>
      <c r="F9657" s="19">
        <v>0.20833333333333301</v>
      </c>
      <c r="G9657" s="25">
        <v>5</v>
      </c>
      <c r="H9657" s="19" t="str">
        <f t="shared" si="171"/>
        <v>Jordan Bridge Toward Va Beach Non-Summer Thursday 5</v>
      </c>
      <c r="I9657" s="14">
        <f>+SNJB!F37</f>
        <v>64.352851695542597</v>
      </c>
    </row>
    <row r="9658" spans="1:9" x14ac:dyDescent="0.25">
      <c r="A9658" t="s">
        <v>96</v>
      </c>
      <c r="B9658" t="s">
        <v>50</v>
      </c>
      <c r="C9658" t="s">
        <v>81</v>
      </c>
      <c r="D9658" t="s">
        <v>12</v>
      </c>
      <c r="E9658" t="s">
        <v>4</v>
      </c>
      <c r="F9658" s="19">
        <v>0.25</v>
      </c>
      <c r="G9658" s="25">
        <v>6</v>
      </c>
      <c r="H9658" s="19" t="str">
        <f t="shared" si="171"/>
        <v>Jordan Bridge Toward Va Beach Non-Summer Thursday 6</v>
      </c>
      <c r="I9658" s="11">
        <f>+SNJB!F38</f>
        <v>134.36601485882883</v>
      </c>
    </row>
    <row r="9659" spans="1:9" x14ac:dyDescent="0.25">
      <c r="A9659" t="s">
        <v>96</v>
      </c>
      <c r="B9659" t="s">
        <v>50</v>
      </c>
      <c r="C9659" t="s">
        <v>81</v>
      </c>
      <c r="D9659" t="s">
        <v>12</v>
      </c>
      <c r="E9659" t="s">
        <v>4</v>
      </c>
      <c r="F9659" s="19">
        <v>0.29166666666666702</v>
      </c>
      <c r="G9659" s="25">
        <v>7</v>
      </c>
      <c r="H9659" s="19" t="str">
        <f t="shared" si="171"/>
        <v>Jordan Bridge Toward Va Beach Non-Summer Thursday 7</v>
      </c>
      <c r="I9659" s="14">
        <f>+SNJB!F39</f>
        <v>347.75039537417871</v>
      </c>
    </row>
    <row r="9660" spans="1:9" x14ac:dyDescent="0.25">
      <c r="A9660" t="s">
        <v>96</v>
      </c>
      <c r="B9660" t="s">
        <v>50</v>
      </c>
      <c r="C9660" t="s">
        <v>81</v>
      </c>
      <c r="D9660" t="s">
        <v>12</v>
      </c>
      <c r="E9660" t="s">
        <v>4</v>
      </c>
      <c r="F9660" s="19">
        <v>0.33333333333333298</v>
      </c>
      <c r="G9660" s="25">
        <v>8</v>
      </c>
      <c r="H9660" s="19" t="str">
        <f t="shared" si="171"/>
        <v>Jordan Bridge Toward Va Beach Non-Summer Thursday 8</v>
      </c>
      <c r="I9660" s="11">
        <f>+SNJB!F40</f>
        <v>302.72255083111276</v>
      </c>
    </row>
    <row r="9661" spans="1:9" x14ac:dyDescent="0.25">
      <c r="A9661" t="s">
        <v>96</v>
      </c>
      <c r="B9661" t="s">
        <v>50</v>
      </c>
      <c r="C9661" t="s">
        <v>81</v>
      </c>
      <c r="D9661" t="s">
        <v>12</v>
      </c>
      <c r="E9661" t="s">
        <v>4</v>
      </c>
      <c r="F9661" s="19">
        <v>0.375</v>
      </c>
      <c r="G9661" s="25">
        <v>9</v>
      </c>
      <c r="H9661" s="19" t="str">
        <f t="shared" si="171"/>
        <v>Jordan Bridge Toward Va Beach Non-Summer Thursday 9</v>
      </c>
      <c r="I9661" s="14">
        <f>+SNJB!F41</f>
        <v>195.44170692967106</v>
      </c>
    </row>
    <row r="9662" spans="1:9" x14ac:dyDescent="0.25">
      <c r="A9662" t="s">
        <v>96</v>
      </c>
      <c r="B9662" t="s">
        <v>50</v>
      </c>
      <c r="C9662" t="s">
        <v>81</v>
      </c>
      <c r="D9662" t="s">
        <v>12</v>
      </c>
      <c r="E9662" t="s">
        <v>4</v>
      </c>
      <c r="F9662" s="19">
        <v>0.41666666666666702</v>
      </c>
      <c r="G9662" s="25">
        <v>10</v>
      </c>
      <c r="H9662" s="19" t="str">
        <f t="shared" si="171"/>
        <v>Jordan Bridge Toward Va Beach Non-Summer Thursday 10</v>
      </c>
      <c r="I9662" s="11">
        <f>+SNJB!F42</f>
        <v>142.56694860395837</v>
      </c>
    </row>
    <row r="9663" spans="1:9" x14ac:dyDescent="0.25">
      <c r="A9663" t="s">
        <v>96</v>
      </c>
      <c r="B9663" t="s">
        <v>50</v>
      </c>
      <c r="C9663" t="s">
        <v>81</v>
      </c>
      <c r="D9663" t="s">
        <v>12</v>
      </c>
      <c r="E9663" t="s">
        <v>4</v>
      </c>
      <c r="F9663" s="19">
        <v>0.45833333333333298</v>
      </c>
      <c r="G9663" s="25">
        <v>11</v>
      </c>
      <c r="H9663" s="19" t="str">
        <f t="shared" si="171"/>
        <v>Jordan Bridge Toward Va Beach Non-Summer Thursday 11</v>
      </c>
      <c r="I9663" s="14">
        <f>+SNJB!F43</f>
        <v>186.82607780462629</v>
      </c>
    </row>
    <row r="9664" spans="1:9" x14ac:dyDescent="0.25">
      <c r="A9664" t="s">
        <v>96</v>
      </c>
      <c r="B9664" t="s">
        <v>50</v>
      </c>
      <c r="C9664" t="s">
        <v>81</v>
      </c>
      <c r="D9664" t="s">
        <v>12</v>
      </c>
      <c r="E9664" t="s">
        <v>4</v>
      </c>
      <c r="F9664" s="19">
        <v>0.5</v>
      </c>
      <c r="G9664" s="25">
        <v>12</v>
      </c>
      <c r="H9664" s="19" t="str">
        <f t="shared" si="171"/>
        <v>Jordan Bridge Toward Va Beach Non-Summer Thursday 12</v>
      </c>
      <c r="I9664" s="11">
        <f>+SNJB!F44</f>
        <v>146.63631046046814</v>
      </c>
    </row>
    <row r="9665" spans="1:9" x14ac:dyDescent="0.25">
      <c r="A9665" t="s">
        <v>96</v>
      </c>
      <c r="B9665" t="s">
        <v>50</v>
      </c>
      <c r="C9665" t="s">
        <v>81</v>
      </c>
      <c r="D9665" t="s">
        <v>12</v>
      </c>
      <c r="E9665" t="s">
        <v>4</v>
      </c>
      <c r="F9665" s="19">
        <v>0.54166666666666696</v>
      </c>
      <c r="G9665" s="25">
        <v>13</v>
      </c>
      <c r="H9665" s="19" t="str">
        <f t="shared" si="171"/>
        <v>Jordan Bridge Toward Va Beach Non-Summer Thursday 13</v>
      </c>
      <c r="I9665" s="14">
        <f>+SNJB!F45</f>
        <v>159.56346242752053</v>
      </c>
    </row>
    <row r="9666" spans="1:9" x14ac:dyDescent="0.25">
      <c r="A9666" t="s">
        <v>96</v>
      </c>
      <c r="B9666" t="s">
        <v>50</v>
      </c>
      <c r="C9666" t="s">
        <v>81</v>
      </c>
      <c r="D9666" t="s">
        <v>12</v>
      </c>
      <c r="E9666" t="s">
        <v>4</v>
      </c>
      <c r="F9666" s="19">
        <v>0.58333333333333304</v>
      </c>
      <c r="G9666" s="25">
        <v>14</v>
      </c>
      <c r="H9666" s="19" t="str">
        <f t="shared" si="171"/>
        <v>Jordan Bridge Toward Va Beach Non-Summer Thursday 14</v>
      </c>
      <c r="I9666" s="11">
        <f>+SNJB!F46</f>
        <v>315.48614599190341</v>
      </c>
    </row>
    <row r="9667" spans="1:9" x14ac:dyDescent="0.25">
      <c r="A9667" t="s">
        <v>96</v>
      </c>
      <c r="B9667" t="s">
        <v>50</v>
      </c>
      <c r="C9667" t="s">
        <v>81</v>
      </c>
      <c r="D9667" t="s">
        <v>12</v>
      </c>
      <c r="E9667" t="s">
        <v>4</v>
      </c>
      <c r="F9667" s="19">
        <v>0.625</v>
      </c>
      <c r="G9667" s="25">
        <v>15</v>
      </c>
      <c r="H9667" s="19" t="str">
        <f t="shared" si="171"/>
        <v>Jordan Bridge Toward Va Beach Non-Summer Thursday 15</v>
      </c>
      <c r="I9667" s="14">
        <f>+SNJB!F47</f>
        <v>834.51604920743739</v>
      </c>
    </row>
    <row r="9668" spans="1:9" x14ac:dyDescent="0.25">
      <c r="A9668" t="s">
        <v>96</v>
      </c>
      <c r="B9668" t="s">
        <v>50</v>
      </c>
      <c r="C9668" t="s">
        <v>81</v>
      </c>
      <c r="D9668" t="s">
        <v>12</v>
      </c>
      <c r="E9668" t="s">
        <v>4</v>
      </c>
      <c r="F9668" s="19">
        <v>0.66666666666666696</v>
      </c>
      <c r="G9668" s="25">
        <v>16</v>
      </c>
      <c r="H9668" s="19" t="str">
        <f t="shared" si="171"/>
        <v>Jordan Bridge Toward Va Beach Non-Summer Thursday 16</v>
      </c>
      <c r="I9668" s="11">
        <f>+SNJB!F48</f>
        <v>546.40364561595538</v>
      </c>
    </row>
    <row r="9669" spans="1:9" x14ac:dyDescent="0.25">
      <c r="A9669" t="s">
        <v>96</v>
      </c>
      <c r="B9669" t="s">
        <v>50</v>
      </c>
      <c r="C9669" t="s">
        <v>81</v>
      </c>
      <c r="D9669" t="s">
        <v>12</v>
      </c>
      <c r="E9669" t="s">
        <v>4</v>
      </c>
      <c r="F9669" s="19">
        <v>0.70833333333333304</v>
      </c>
      <c r="G9669" s="25">
        <v>17</v>
      </c>
      <c r="H9669" s="19" t="str">
        <f t="shared" ref="H9669:H9732" si="172">+CONCATENATE(A9669," ",C9669," ",D9669," ",E9669," ",G9669)</f>
        <v>Jordan Bridge Toward Va Beach Non-Summer Thursday 17</v>
      </c>
      <c r="I9669" s="14">
        <f>+SNJB!F49</f>
        <v>248.43375368770225</v>
      </c>
    </row>
    <row r="9670" spans="1:9" x14ac:dyDescent="0.25">
      <c r="A9670" t="s">
        <v>96</v>
      </c>
      <c r="B9670" t="s">
        <v>50</v>
      </c>
      <c r="C9670" t="s">
        <v>81</v>
      </c>
      <c r="D9670" t="s">
        <v>12</v>
      </c>
      <c r="E9670" t="s">
        <v>4</v>
      </c>
      <c r="F9670" s="19">
        <v>0.75</v>
      </c>
      <c r="G9670" s="25">
        <v>18</v>
      </c>
      <c r="H9670" s="19" t="str">
        <f t="shared" si="172"/>
        <v>Jordan Bridge Toward Va Beach Non-Summer Thursday 18</v>
      </c>
      <c r="I9670" s="11">
        <f>+SNJB!F50</f>
        <v>138.27833690899666</v>
      </c>
    </row>
    <row r="9671" spans="1:9" x14ac:dyDescent="0.25">
      <c r="A9671" t="s">
        <v>96</v>
      </c>
      <c r="B9671" t="s">
        <v>50</v>
      </c>
      <c r="C9671" t="s">
        <v>81</v>
      </c>
      <c r="D9671" t="s">
        <v>12</v>
      </c>
      <c r="E9671" t="s">
        <v>4</v>
      </c>
      <c r="F9671" s="19">
        <v>0.79166666666666696</v>
      </c>
      <c r="G9671" s="25">
        <v>19</v>
      </c>
      <c r="H9671" s="19" t="str">
        <f t="shared" si="172"/>
        <v>Jordan Bridge Toward Va Beach Non-Summer Thursday 19</v>
      </c>
      <c r="I9671" s="14">
        <f>+SNJB!F51</f>
        <v>106.85578027340789</v>
      </c>
    </row>
    <row r="9672" spans="1:9" x14ac:dyDescent="0.25">
      <c r="A9672" t="s">
        <v>96</v>
      </c>
      <c r="B9672" t="s">
        <v>50</v>
      </c>
      <c r="C9672" t="s">
        <v>81</v>
      </c>
      <c r="D9672" t="s">
        <v>12</v>
      </c>
      <c r="E9672" t="s">
        <v>4</v>
      </c>
      <c r="F9672" s="19">
        <v>0.83333333333333304</v>
      </c>
      <c r="G9672" s="25">
        <v>20</v>
      </c>
      <c r="H9672" s="19" t="str">
        <f t="shared" si="172"/>
        <v>Jordan Bridge Toward Va Beach Non-Summer Thursday 20</v>
      </c>
      <c r="I9672" s="11">
        <f>+SNJB!F52</f>
        <v>57.047234996580642</v>
      </c>
    </row>
    <row r="9673" spans="1:9" x14ac:dyDescent="0.25">
      <c r="A9673" t="s">
        <v>96</v>
      </c>
      <c r="B9673" t="s">
        <v>50</v>
      </c>
      <c r="C9673" t="s">
        <v>81</v>
      </c>
      <c r="D9673" t="s">
        <v>12</v>
      </c>
      <c r="E9673" t="s">
        <v>4</v>
      </c>
      <c r="F9673" s="19">
        <v>0.875</v>
      </c>
      <c r="G9673" s="25">
        <v>21</v>
      </c>
      <c r="H9673" s="19" t="str">
        <f t="shared" si="172"/>
        <v>Jordan Bridge Toward Va Beach Non-Summer Thursday 21</v>
      </c>
      <c r="I9673" s="14">
        <f>+SNJB!F53</f>
        <v>51.638799072126055</v>
      </c>
    </row>
    <row r="9674" spans="1:9" x14ac:dyDescent="0.25">
      <c r="A9674" t="s">
        <v>96</v>
      </c>
      <c r="B9674" t="s">
        <v>50</v>
      </c>
      <c r="C9674" t="s">
        <v>81</v>
      </c>
      <c r="D9674" t="s">
        <v>12</v>
      </c>
      <c r="E9674" t="s">
        <v>4</v>
      </c>
      <c r="F9674" s="19">
        <v>0.91666666666666696</v>
      </c>
      <c r="G9674" s="25">
        <v>22</v>
      </c>
      <c r="H9674" s="19" t="str">
        <f t="shared" si="172"/>
        <v>Jordan Bridge Toward Va Beach Non-Summer Thursday 22</v>
      </c>
      <c r="I9674" s="11">
        <f>+SNJB!F54</f>
        <v>44.74147185339082</v>
      </c>
    </row>
    <row r="9675" spans="1:9" ht="15.75" thickBot="1" x14ac:dyDescent="0.3">
      <c r="A9675" t="s">
        <v>96</v>
      </c>
      <c r="B9675" t="s">
        <v>50</v>
      </c>
      <c r="C9675" t="s">
        <v>81</v>
      </c>
      <c r="D9675" t="s">
        <v>12</v>
      </c>
      <c r="E9675" t="s">
        <v>4</v>
      </c>
      <c r="F9675" s="19">
        <v>0.95833333333333304</v>
      </c>
      <c r="G9675" s="25">
        <v>23</v>
      </c>
      <c r="H9675" s="19" t="str">
        <f t="shared" si="172"/>
        <v>Jordan Bridge Toward Va Beach Non-Summer Thursday 23</v>
      </c>
      <c r="I9675" s="16">
        <f>+SNJB!F55</f>
        <v>29.442635080771325</v>
      </c>
    </row>
    <row r="9676" spans="1:9" x14ac:dyDescent="0.25">
      <c r="A9676" t="s">
        <v>96</v>
      </c>
      <c r="B9676" t="s">
        <v>50</v>
      </c>
      <c r="C9676" t="s">
        <v>81</v>
      </c>
      <c r="D9676" t="s">
        <v>12</v>
      </c>
      <c r="E9676" t="s">
        <v>5</v>
      </c>
      <c r="F9676" s="19">
        <v>0</v>
      </c>
      <c r="G9676" s="25">
        <v>0</v>
      </c>
      <c r="H9676" s="19" t="str">
        <f t="shared" si="172"/>
        <v>Jordan Bridge Toward Va Beach Non-Summer Friday 0</v>
      </c>
      <c r="I9676" s="11">
        <f>+SNJB!G32</f>
        <v>22.039143494761714</v>
      </c>
    </row>
    <row r="9677" spans="1:9" x14ac:dyDescent="0.25">
      <c r="A9677" t="s">
        <v>96</v>
      </c>
      <c r="B9677" t="s">
        <v>50</v>
      </c>
      <c r="C9677" t="s">
        <v>81</v>
      </c>
      <c r="D9677" t="s">
        <v>12</v>
      </c>
      <c r="E9677" t="s">
        <v>5</v>
      </c>
      <c r="F9677" s="19">
        <v>4.1666666666666664E-2</v>
      </c>
      <c r="G9677" s="25">
        <v>1</v>
      </c>
      <c r="H9677" s="19" t="str">
        <f t="shared" si="172"/>
        <v>Jordan Bridge Toward Va Beach Non-Summer Friday 1</v>
      </c>
      <c r="I9677" s="14">
        <f>+SNJB!G33</f>
        <v>16.398630658268107</v>
      </c>
    </row>
    <row r="9678" spans="1:9" x14ac:dyDescent="0.25">
      <c r="A9678" t="s">
        <v>96</v>
      </c>
      <c r="B9678" t="s">
        <v>50</v>
      </c>
      <c r="C9678" t="s">
        <v>81</v>
      </c>
      <c r="D9678" t="s">
        <v>12</v>
      </c>
      <c r="E9678" t="s">
        <v>5</v>
      </c>
      <c r="F9678" s="19">
        <v>8.3333333333333329E-2</v>
      </c>
      <c r="G9678" s="25">
        <v>2</v>
      </c>
      <c r="H9678" s="19" t="str">
        <f t="shared" si="172"/>
        <v>Jordan Bridge Toward Va Beach Non-Summer Friday 2</v>
      </c>
      <c r="I9678" s="11">
        <f>+SNJB!G34</f>
        <v>12.935071179466464</v>
      </c>
    </row>
    <row r="9679" spans="1:9" x14ac:dyDescent="0.25">
      <c r="A9679" t="s">
        <v>96</v>
      </c>
      <c r="B9679" t="s">
        <v>50</v>
      </c>
      <c r="C9679" t="s">
        <v>81</v>
      </c>
      <c r="D9679" t="s">
        <v>12</v>
      </c>
      <c r="E9679" t="s">
        <v>5</v>
      </c>
      <c r="F9679" s="19">
        <v>0.125</v>
      </c>
      <c r="G9679" s="25">
        <v>3</v>
      </c>
      <c r="H9679" s="19" t="str">
        <f t="shared" si="172"/>
        <v>Jordan Bridge Toward Va Beach Non-Summer Friday 3</v>
      </c>
      <c r="I9679" s="14">
        <f>+SNJB!G35</f>
        <v>12.134008751227338</v>
      </c>
    </row>
    <row r="9680" spans="1:9" x14ac:dyDescent="0.25">
      <c r="A9680" t="s">
        <v>96</v>
      </c>
      <c r="B9680" t="s">
        <v>50</v>
      </c>
      <c r="C9680" t="s">
        <v>81</v>
      </c>
      <c r="D9680" t="s">
        <v>12</v>
      </c>
      <c r="E9680" t="s">
        <v>5</v>
      </c>
      <c r="F9680" s="19">
        <v>0.16666666666666699</v>
      </c>
      <c r="G9680" s="25">
        <v>4</v>
      </c>
      <c r="H9680" s="19" t="str">
        <f t="shared" si="172"/>
        <v>Jordan Bridge Toward Va Beach Non-Summer Friday 4</v>
      </c>
      <c r="I9680" s="11">
        <f>+SNJB!G36</f>
        <v>21.748469091617846</v>
      </c>
    </row>
    <row r="9681" spans="1:9" x14ac:dyDescent="0.25">
      <c r="A9681" t="s">
        <v>96</v>
      </c>
      <c r="B9681" t="s">
        <v>50</v>
      </c>
      <c r="C9681" t="s">
        <v>81</v>
      </c>
      <c r="D9681" t="s">
        <v>12</v>
      </c>
      <c r="E9681" t="s">
        <v>5</v>
      </c>
      <c r="F9681" s="19">
        <v>0.20833333333333301</v>
      </c>
      <c r="G9681" s="25">
        <v>5</v>
      </c>
      <c r="H9681" s="19" t="str">
        <f t="shared" si="172"/>
        <v>Jordan Bridge Toward Va Beach Non-Summer Friday 5</v>
      </c>
      <c r="I9681" s="14">
        <f>+SNJB!G37</f>
        <v>62.13051923644597</v>
      </c>
    </row>
    <row r="9682" spans="1:9" x14ac:dyDescent="0.25">
      <c r="A9682" t="s">
        <v>96</v>
      </c>
      <c r="B9682" t="s">
        <v>50</v>
      </c>
      <c r="C9682" t="s">
        <v>81</v>
      </c>
      <c r="D9682" t="s">
        <v>12</v>
      </c>
      <c r="E9682" t="s">
        <v>5</v>
      </c>
      <c r="F9682" s="19">
        <v>0.25</v>
      </c>
      <c r="G9682" s="25">
        <v>6</v>
      </c>
      <c r="H9682" s="19" t="str">
        <f t="shared" si="172"/>
        <v>Jordan Bridge Toward Va Beach Non-Summer Friday 6</v>
      </c>
      <c r="I9682" s="11">
        <f>+SNJB!G38</f>
        <v>130.71607360113563</v>
      </c>
    </row>
    <row r="9683" spans="1:9" x14ac:dyDescent="0.25">
      <c r="A9683" t="s">
        <v>96</v>
      </c>
      <c r="B9683" t="s">
        <v>50</v>
      </c>
      <c r="C9683" t="s">
        <v>81</v>
      </c>
      <c r="D9683" t="s">
        <v>12</v>
      </c>
      <c r="E9683" t="s">
        <v>5</v>
      </c>
      <c r="F9683" s="19">
        <v>0.29166666666666702</v>
      </c>
      <c r="G9683" s="25">
        <v>7</v>
      </c>
      <c r="H9683" s="19" t="str">
        <f t="shared" si="172"/>
        <v>Jordan Bridge Toward Va Beach Non-Summer Friday 7</v>
      </c>
      <c r="I9683" s="14">
        <f>+SNJB!G39</f>
        <v>344.07117043021424</v>
      </c>
    </row>
    <row r="9684" spans="1:9" x14ac:dyDescent="0.25">
      <c r="A9684" t="s">
        <v>96</v>
      </c>
      <c r="B9684" t="s">
        <v>50</v>
      </c>
      <c r="C9684" t="s">
        <v>81</v>
      </c>
      <c r="D9684" t="s">
        <v>12</v>
      </c>
      <c r="E9684" t="s">
        <v>5</v>
      </c>
      <c r="F9684" s="19">
        <v>0.33333333333333298</v>
      </c>
      <c r="G9684" s="25">
        <v>8</v>
      </c>
      <c r="H9684" s="19" t="str">
        <f t="shared" si="172"/>
        <v>Jordan Bridge Toward Va Beach Non-Summer Friday 8</v>
      </c>
      <c r="I9684" s="11">
        <f>+SNJB!G40</f>
        <v>299.74042786429305</v>
      </c>
    </row>
    <row r="9685" spans="1:9" x14ac:dyDescent="0.25">
      <c r="A9685" t="s">
        <v>96</v>
      </c>
      <c r="B9685" t="s">
        <v>50</v>
      </c>
      <c r="C9685" t="s">
        <v>81</v>
      </c>
      <c r="D9685" t="s">
        <v>12</v>
      </c>
      <c r="E9685" t="s">
        <v>5</v>
      </c>
      <c r="F9685" s="19">
        <v>0.375</v>
      </c>
      <c r="G9685" s="25">
        <v>9</v>
      </c>
      <c r="H9685" s="19" t="str">
        <f t="shared" si="172"/>
        <v>Jordan Bridge Toward Va Beach Non-Summer Friday 9</v>
      </c>
      <c r="I9685" s="14">
        <f>+SNJB!G41</f>
        <v>195.65277313966826</v>
      </c>
    </row>
    <row r="9686" spans="1:9" x14ac:dyDescent="0.25">
      <c r="A9686" t="s">
        <v>96</v>
      </c>
      <c r="B9686" t="s">
        <v>50</v>
      </c>
      <c r="C9686" t="s">
        <v>81</v>
      </c>
      <c r="D9686" t="s">
        <v>12</v>
      </c>
      <c r="E9686" t="s">
        <v>5</v>
      </c>
      <c r="F9686" s="19">
        <v>0.41666666666666702</v>
      </c>
      <c r="G9686" s="25">
        <v>10</v>
      </c>
      <c r="H9686" s="19" t="str">
        <f t="shared" si="172"/>
        <v>Jordan Bridge Toward Va Beach Non-Summer Friday 10</v>
      </c>
      <c r="I9686" s="11">
        <f>+SNJB!G42</f>
        <v>150.34125639307496</v>
      </c>
    </row>
    <row r="9687" spans="1:9" x14ac:dyDescent="0.25">
      <c r="A9687" t="s">
        <v>96</v>
      </c>
      <c r="B9687" t="s">
        <v>50</v>
      </c>
      <c r="C9687" t="s">
        <v>81</v>
      </c>
      <c r="D9687" t="s">
        <v>12</v>
      </c>
      <c r="E9687" t="s">
        <v>5</v>
      </c>
      <c r="F9687" s="19">
        <v>0.45833333333333298</v>
      </c>
      <c r="G9687" s="25">
        <v>11</v>
      </c>
      <c r="H9687" s="19" t="str">
        <f t="shared" si="172"/>
        <v>Jordan Bridge Toward Va Beach Non-Summer Friday 11</v>
      </c>
      <c r="I9687" s="14">
        <f>+SNJB!G43</f>
        <v>203.12705696706206</v>
      </c>
    </row>
    <row r="9688" spans="1:9" x14ac:dyDescent="0.25">
      <c r="A9688" t="s">
        <v>96</v>
      </c>
      <c r="B9688" t="s">
        <v>50</v>
      </c>
      <c r="C9688" t="s">
        <v>81</v>
      </c>
      <c r="D9688" t="s">
        <v>12</v>
      </c>
      <c r="E9688" t="s">
        <v>5</v>
      </c>
      <c r="F9688" s="19">
        <v>0.5</v>
      </c>
      <c r="G9688" s="25">
        <v>12</v>
      </c>
      <c r="H9688" s="19" t="str">
        <f t="shared" si="172"/>
        <v>Jordan Bridge Toward Va Beach Non-Summer Friday 12</v>
      </c>
      <c r="I9688" s="11">
        <f>+SNJB!G44</f>
        <v>167.53651070686752</v>
      </c>
    </row>
    <row r="9689" spans="1:9" x14ac:dyDescent="0.25">
      <c r="A9689" t="s">
        <v>96</v>
      </c>
      <c r="B9689" t="s">
        <v>50</v>
      </c>
      <c r="C9689" t="s">
        <v>81</v>
      </c>
      <c r="D9689" t="s">
        <v>12</v>
      </c>
      <c r="E9689" t="s">
        <v>5</v>
      </c>
      <c r="F9689" s="19">
        <v>0.54166666666666696</v>
      </c>
      <c r="G9689" s="25">
        <v>13</v>
      </c>
      <c r="H9689" s="19" t="str">
        <f t="shared" si="172"/>
        <v>Jordan Bridge Toward Va Beach Non-Summer Friday 13</v>
      </c>
      <c r="I9689" s="14">
        <f>+SNJB!G45</f>
        <v>189.74437672343072</v>
      </c>
    </row>
    <row r="9690" spans="1:9" x14ac:dyDescent="0.25">
      <c r="A9690" t="s">
        <v>96</v>
      </c>
      <c r="B9690" t="s">
        <v>50</v>
      </c>
      <c r="C9690" t="s">
        <v>81</v>
      </c>
      <c r="D9690" t="s">
        <v>12</v>
      </c>
      <c r="E9690" t="s">
        <v>5</v>
      </c>
      <c r="F9690" s="19">
        <v>0.58333333333333304</v>
      </c>
      <c r="G9690" s="25">
        <v>14</v>
      </c>
      <c r="H9690" s="19" t="str">
        <f t="shared" si="172"/>
        <v>Jordan Bridge Toward Va Beach Non-Summer Friday 14</v>
      </c>
      <c r="I9690" s="11">
        <f>+SNJB!G46</f>
        <v>330.77494136049694</v>
      </c>
    </row>
    <row r="9691" spans="1:9" x14ac:dyDescent="0.25">
      <c r="A9691" t="s">
        <v>96</v>
      </c>
      <c r="B9691" t="s">
        <v>50</v>
      </c>
      <c r="C9691" t="s">
        <v>81</v>
      </c>
      <c r="D9691" t="s">
        <v>12</v>
      </c>
      <c r="E9691" t="s">
        <v>5</v>
      </c>
      <c r="F9691" s="19">
        <v>0.625</v>
      </c>
      <c r="G9691" s="25">
        <v>15</v>
      </c>
      <c r="H9691" s="19" t="str">
        <f t="shared" si="172"/>
        <v>Jordan Bridge Toward Va Beach Non-Summer Friday 15</v>
      </c>
      <c r="I9691" s="14">
        <f>+SNJB!G47</f>
        <v>823.81222833352058</v>
      </c>
    </row>
    <row r="9692" spans="1:9" x14ac:dyDescent="0.25">
      <c r="A9692" t="s">
        <v>96</v>
      </c>
      <c r="B9692" t="s">
        <v>50</v>
      </c>
      <c r="C9692" t="s">
        <v>81</v>
      </c>
      <c r="D9692" t="s">
        <v>12</v>
      </c>
      <c r="E9692" t="s">
        <v>5</v>
      </c>
      <c r="F9692" s="19">
        <v>0.66666666666666696</v>
      </c>
      <c r="G9692" s="25">
        <v>16</v>
      </c>
      <c r="H9692" s="19" t="str">
        <f t="shared" si="172"/>
        <v>Jordan Bridge Toward Va Beach Non-Summer Friday 16</v>
      </c>
      <c r="I9692" s="11">
        <f>+SNJB!G48</f>
        <v>549.6739923602496</v>
      </c>
    </row>
    <row r="9693" spans="1:9" x14ac:dyDescent="0.25">
      <c r="A9693" t="s">
        <v>96</v>
      </c>
      <c r="B9693" t="s">
        <v>50</v>
      </c>
      <c r="C9693" t="s">
        <v>81</v>
      </c>
      <c r="D9693" t="s">
        <v>12</v>
      </c>
      <c r="E9693" t="s">
        <v>5</v>
      </c>
      <c r="F9693" s="19">
        <v>0.70833333333333304</v>
      </c>
      <c r="G9693" s="25">
        <v>17</v>
      </c>
      <c r="H9693" s="19" t="str">
        <f t="shared" si="172"/>
        <v>Jordan Bridge Toward Va Beach Non-Summer Friday 17</v>
      </c>
      <c r="I9693" s="14">
        <f>+SNJB!G49</f>
        <v>250.21564856101031</v>
      </c>
    </row>
    <row r="9694" spans="1:9" x14ac:dyDescent="0.25">
      <c r="A9694" t="s">
        <v>96</v>
      </c>
      <c r="B9694" t="s">
        <v>50</v>
      </c>
      <c r="C9694" t="s">
        <v>81</v>
      </c>
      <c r="D9694" t="s">
        <v>12</v>
      </c>
      <c r="E9694" t="s">
        <v>5</v>
      </c>
      <c r="F9694" s="19">
        <v>0.75</v>
      </c>
      <c r="G9694" s="25">
        <v>18</v>
      </c>
      <c r="H9694" s="19" t="str">
        <f t="shared" si="172"/>
        <v>Jordan Bridge Toward Va Beach Non-Summer Friday 18</v>
      </c>
      <c r="I9694" s="11">
        <f>+SNJB!G50</f>
        <v>149.33851603054254</v>
      </c>
    </row>
    <row r="9695" spans="1:9" x14ac:dyDescent="0.25">
      <c r="A9695" t="s">
        <v>96</v>
      </c>
      <c r="B9695" t="s">
        <v>50</v>
      </c>
      <c r="C9695" t="s">
        <v>81</v>
      </c>
      <c r="D9695" t="s">
        <v>12</v>
      </c>
      <c r="E9695" t="s">
        <v>5</v>
      </c>
      <c r="F9695" s="19">
        <v>0.79166666666666696</v>
      </c>
      <c r="G9695" s="25">
        <v>19</v>
      </c>
      <c r="H9695" s="19" t="str">
        <f t="shared" si="172"/>
        <v>Jordan Bridge Toward Va Beach Non-Summer Friday 19</v>
      </c>
      <c r="I9695" s="14">
        <f>+SNJB!G51</f>
        <v>123.11897143366075</v>
      </c>
    </row>
    <row r="9696" spans="1:9" x14ac:dyDescent="0.25">
      <c r="A9696" t="s">
        <v>96</v>
      </c>
      <c r="B9696" t="s">
        <v>50</v>
      </c>
      <c r="C9696" t="s">
        <v>81</v>
      </c>
      <c r="D9696" t="s">
        <v>12</v>
      </c>
      <c r="E9696" t="s">
        <v>5</v>
      </c>
      <c r="F9696" s="19">
        <v>0.83333333333333304</v>
      </c>
      <c r="G9696" s="25">
        <v>20</v>
      </c>
      <c r="H9696" s="19" t="str">
        <f t="shared" si="172"/>
        <v>Jordan Bridge Toward Va Beach Non-Summer Friday 20</v>
      </c>
      <c r="I9696" s="11">
        <f>+SNJB!G52</f>
        <v>76.938402638232347</v>
      </c>
    </row>
    <row r="9697" spans="1:9" x14ac:dyDescent="0.25">
      <c r="A9697" t="s">
        <v>96</v>
      </c>
      <c r="B9697" t="s">
        <v>50</v>
      </c>
      <c r="C9697" t="s">
        <v>81</v>
      </c>
      <c r="D9697" t="s">
        <v>12</v>
      </c>
      <c r="E9697" t="s">
        <v>5</v>
      </c>
      <c r="F9697" s="19">
        <v>0.875</v>
      </c>
      <c r="G9697" s="25">
        <v>21</v>
      </c>
      <c r="H9697" s="19" t="str">
        <f t="shared" si="172"/>
        <v>Jordan Bridge Toward Va Beach Non-Summer Friday 21</v>
      </c>
      <c r="I9697" s="14">
        <f>+SNJB!G53</f>
        <v>77.184191890344948</v>
      </c>
    </row>
    <row r="9698" spans="1:9" x14ac:dyDescent="0.25">
      <c r="A9698" t="s">
        <v>96</v>
      </c>
      <c r="B9698" t="s">
        <v>50</v>
      </c>
      <c r="C9698" t="s">
        <v>81</v>
      </c>
      <c r="D9698" t="s">
        <v>12</v>
      </c>
      <c r="E9698" t="s">
        <v>5</v>
      </c>
      <c r="F9698" s="19">
        <v>0.91666666666666696</v>
      </c>
      <c r="G9698" s="25">
        <v>22</v>
      </c>
      <c r="H9698" s="19" t="str">
        <f t="shared" si="172"/>
        <v>Jordan Bridge Toward Va Beach Non-Summer Friday 22</v>
      </c>
      <c r="I9698" s="11">
        <f>+SNJB!G54</f>
        <v>73.427646433158245</v>
      </c>
    </row>
    <row r="9699" spans="1:9" ht="15.75" thickBot="1" x14ac:dyDescent="0.3">
      <c r="A9699" t="s">
        <v>96</v>
      </c>
      <c r="B9699" t="s">
        <v>50</v>
      </c>
      <c r="C9699" t="s">
        <v>81</v>
      </c>
      <c r="D9699" t="s">
        <v>12</v>
      </c>
      <c r="E9699" t="s">
        <v>5</v>
      </c>
      <c r="F9699" s="19">
        <v>0.95833333333333304</v>
      </c>
      <c r="G9699" s="25">
        <v>23</v>
      </c>
      <c r="H9699" s="19" t="str">
        <f t="shared" si="172"/>
        <v>Jordan Bridge Toward Va Beach Non-Summer Friday 23</v>
      </c>
      <c r="I9699" s="16">
        <f>+SNJB!G55</f>
        <v>51.378616996859115</v>
      </c>
    </row>
    <row r="9700" spans="1:9" x14ac:dyDescent="0.25">
      <c r="A9700" t="s">
        <v>96</v>
      </c>
      <c r="B9700" t="s">
        <v>50</v>
      </c>
      <c r="C9700" t="s">
        <v>81</v>
      </c>
      <c r="D9700" t="s">
        <v>12</v>
      </c>
      <c r="E9700" t="s">
        <v>6</v>
      </c>
      <c r="F9700" s="19">
        <v>0</v>
      </c>
      <c r="G9700" s="25">
        <v>0</v>
      </c>
      <c r="H9700" s="19" t="str">
        <f t="shared" si="172"/>
        <v>Jordan Bridge Toward Va Beach Non-Summer Saturday 0</v>
      </c>
      <c r="I9700" s="11">
        <f>+SNJB!H32</f>
        <v>38.231941268317065</v>
      </c>
    </row>
    <row r="9701" spans="1:9" x14ac:dyDescent="0.25">
      <c r="A9701" t="s">
        <v>96</v>
      </c>
      <c r="B9701" t="s">
        <v>50</v>
      </c>
      <c r="C9701" t="s">
        <v>81</v>
      </c>
      <c r="D9701" t="s">
        <v>12</v>
      </c>
      <c r="E9701" t="s">
        <v>6</v>
      </c>
      <c r="F9701" s="19">
        <v>4.1666666666666664E-2</v>
      </c>
      <c r="G9701" s="25">
        <v>1</v>
      </c>
      <c r="H9701" s="19" t="str">
        <f t="shared" si="172"/>
        <v>Jordan Bridge Toward Va Beach Non-Summer Saturday 1</v>
      </c>
      <c r="I9701" s="14">
        <f>+SNJB!H33</f>
        <v>28.966736167868156</v>
      </c>
    </row>
    <row r="9702" spans="1:9" x14ac:dyDescent="0.25">
      <c r="A9702" t="s">
        <v>96</v>
      </c>
      <c r="B9702" t="s">
        <v>50</v>
      </c>
      <c r="C9702" t="s">
        <v>81</v>
      </c>
      <c r="D9702" t="s">
        <v>12</v>
      </c>
      <c r="E9702" t="s">
        <v>6</v>
      </c>
      <c r="F9702" s="19">
        <v>8.3333333333333329E-2</v>
      </c>
      <c r="G9702" s="25">
        <v>2</v>
      </c>
      <c r="H9702" s="19" t="str">
        <f t="shared" si="172"/>
        <v>Jordan Bridge Toward Va Beach Non-Summer Saturday 2</v>
      </c>
      <c r="I9702" s="11">
        <f>+SNJB!H34</f>
        <v>23.122055536072278</v>
      </c>
    </row>
    <row r="9703" spans="1:9" x14ac:dyDescent="0.25">
      <c r="A9703" t="s">
        <v>96</v>
      </c>
      <c r="B9703" t="s">
        <v>50</v>
      </c>
      <c r="C9703" t="s">
        <v>81</v>
      </c>
      <c r="D9703" t="s">
        <v>12</v>
      </c>
      <c r="E9703" t="s">
        <v>6</v>
      </c>
      <c r="F9703" s="19">
        <v>0.125</v>
      </c>
      <c r="G9703" s="25">
        <v>3</v>
      </c>
      <c r="H9703" s="19" t="str">
        <f t="shared" si="172"/>
        <v>Jordan Bridge Toward Va Beach Non-Summer Saturday 3</v>
      </c>
      <c r="I9703" s="14">
        <f>+SNJB!H35</f>
        <v>15.381948162655004</v>
      </c>
    </row>
    <row r="9704" spans="1:9" x14ac:dyDescent="0.25">
      <c r="A9704" t="s">
        <v>96</v>
      </c>
      <c r="B9704" t="s">
        <v>50</v>
      </c>
      <c r="C9704" t="s">
        <v>81</v>
      </c>
      <c r="D9704" t="s">
        <v>12</v>
      </c>
      <c r="E9704" t="s">
        <v>6</v>
      </c>
      <c r="F9704" s="19">
        <v>0.16666666666666699</v>
      </c>
      <c r="G9704" s="25">
        <v>4</v>
      </c>
      <c r="H9704" s="19" t="str">
        <f t="shared" si="172"/>
        <v>Jordan Bridge Toward Va Beach Non-Summer Saturday 4</v>
      </c>
      <c r="I9704" s="11">
        <f>+SNJB!H36</f>
        <v>12.960079471348767</v>
      </c>
    </row>
    <row r="9705" spans="1:9" x14ac:dyDescent="0.25">
      <c r="A9705" t="s">
        <v>96</v>
      </c>
      <c r="B9705" t="s">
        <v>50</v>
      </c>
      <c r="C9705" t="s">
        <v>81</v>
      </c>
      <c r="D9705" t="s">
        <v>12</v>
      </c>
      <c r="E9705" t="s">
        <v>6</v>
      </c>
      <c r="F9705" s="19">
        <v>0.20833333333333301</v>
      </c>
      <c r="G9705" s="25">
        <v>5</v>
      </c>
      <c r="H9705" s="19" t="str">
        <f t="shared" si="172"/>
        <v>Jordan Bridge Toward Va Beach Non-Summer Saturday 5</v>
      </c>
      <c r="I9705" s="14">
        <f>+SNJB!H37</f>
        <v>25.884327724903141</v>
      </c>
    </row>
    <row r="9706" spans="1:9" x14ac:dyDescent="0.25">
      <c r="A9706" t="s">
        <v>96</v>
      </c>
      <c r="B9706" t="s">
        <v>50</v>
      </c>
      <c r="C9706" t="s">
        <v>81</v>
      </c>
      <c r="D9706" t="s">
        <v>12</v>
      </c>
      <c r="E9706" t="s">
        <v>6</v>
      </c>
      <c r="F9706" s="19">
        <v>0.25</v>
      </c>
      <c r="G9706" s="25">
        <v>6</v>
      </c>
      <c r="H9706" s="19" t="str">
        <f t="shared" si="172"/>
        <v>Jordan Bridge Toward Va Beach Non-Summer Saturday 6</v>
      </c>
      <c r="I9706" s="11">
        <f>+SNJB!H38</f>
        <v>41.146865562607921</v>
      </c>
    </row>
    <row r="9707" spans="1:9" x14ac:dyDescent="0.25">
      <c r="A9707" t="s">
        <v>96</v>
      </c>
      <c r="B9707" t="s">
        <v>50</v>
      </c>
      <c r="C9707" t="s">
        <v>81</v>
      </c>
      <c r="D9707" t="s">
        <v>12</v>
      </c>
      <c r="E9707" t="s">
        <v>6</v>
      </c>
      <c r="F9707" s="19">
        <v>0.29166666666666702</v>
      </c>
      <c r="G9707" s="25">
        <v>7</v>
      </c>
      <c r="H9707" s="19" t="str">
        <f t="shared" si="172"/>
        <v>Jordan Bridge Toward Va Beach Non-Summer Saturday 7</v>
      </c>
      <c r="I9707" s="14">
        <f>+SNJB!H39</f>
        <v>134.2186630052141</v>
      </c>
    </row>
    <row r="9708" spans="1:9" x14ac:dyDescent="0.25">
      <c r="A9708" t="s">
        <v>96</v>
      </c>
      <c r="B9708" t="s">
        <v>50</v>
      </c>
      <c r="C9708" t="s">
        <v>81</v>
      </c>
      <c r="D9708" t="s">
        <v>12</v>
      </c>
      <c r="E9708" t="s">
        <v>6</v>
      </c>
      <c r="F9708" s="19">
        <v>0.33333333333333298</v>
      </c>
      <c r="G9708" s="25">
        <v>8</v>
      </c>
      <c r="H9708" s="19" t="str">
        <f t="shared" si="172"/>
        <v>Jordan Bridge Toward Va Beach Non-Summer Saturday 8</v>
      </c>
      <c r="I9708" s="11">
        <f>+SNJB!H40</f>
        <v>149.43053506855114</v>
      </c>
    </row>
    <row r="9709" spans="1:9" x14ac:dyDescent="0.25">
      <c r="A9709" t="s">
        <v>96</v>
      </c>
      <c r="B9709" t="s">
        <v>50</v>
      </c>
      <c r="C9709" t="s">
        <v>81</v>
      </c>
      <c r="D9709" t="s">
        <v>12</v>
      </c>
      <c r="E9709" t="s">
        <v>6</v>
      </c>
      <c r="F9709" s="19">
        <v>0.375</v>
      </c>
      <c r="G9709" s="25">
        <v>9</v>
      </c>
      <c r="H9709" s="19" t="str">
        <f t="shared" si="172"/>
        <v>Jordan Bridge Toward Va Beach Non-Summer Saturday 9</v>
      </c>
      <c r="I9709" s="14">
        <f>+SNJB!H41</f>
        <v>129.68692436103373</v>
      </c>
    </row>
    <row r="9710" spans="1:9" x14ac:dyDescent="0.25">
      <c r="A9710" t="s">
        <v>96</v>
      </c>
      <c r="B9710" t="s">
        <v>50</v>
      </c>
      <c r="C9710" t="s">
        <v>81</v>
      </c>
      <c r="D9710" t="s">
        <v>12</v>
      </c>
      <c r="E9710" t="s">
        <v>6</v>
      </c>
      <c r="F9710" s="19">
        <v>0.41666666666666702</v>
      </c>
      <c r="G9710" s="25">
        <v>10</v>
      </c>
      <c r="H9710" s="19" t="str">
        <f t="shared" si="172"/>
        <v>Jordan Bridge Toward Va Beach Non-Summer Saturday 10</v>
      </c>
      <c r="I9710" s="11">
        <f>+SNJB!H42</f>
        <v>104.33423591694462</v>
      </c>
    </row>
    <row r="9711" spans="1:9" x14ac:dyDescent="0.25">
      <c r="A9711" t="s">
        <v>96</v>
      </c>
      <c r="B9711" t="s">
        <v>50</v>
      </c>
      <c r="C9711" t="s">
        <v>81</v>
      </c>
      <c r="D9711" t="s">
        <v>12</v>
      </c>
      <c r="E9711" t="s">
        <v>6</v>
      </c>
      <c r="F9711" s="19">
        <v>0.45833333333333298</v>
      </c>
      <c r="G9711" s="25">
        <v>11</v>
      </c>
      <c r="H9711" s="19" t="str">
        <f t="shared" si="172"/>
        <v>Jordan Bridge Toward Va Beach Non-Summer Saturday 11</v>
      </c>
      <c r="I9711" s="14">
        <f>+SNJB!H43</f>
        <v>158.99712176894406</v>
      </c>
    </row>
    <row r="9712" spans="1:9" x14ac:dyDescent="0.25">
      <c r="A9712" t="s">
        <v>96</v>
      </c>
      <c r="B9712" t="s">
        <v>50</v>
      </c>
      <c r="C9712" t="s">
        <v>81</v>
      </c>
      <c r="D9712" t="s">
        <v>12</v>
      </c>
      <c r="E9712" t="s">
        <v>6</v>
      </c>
      <c r="F9712" s="19">
        <v>0.5</v>
      </c>
      <c r="G9712" s="25">
        <v>12</v>
      </c>
      <c r="H9712" s="19" t="str">
        <f t="shared" si="172"/>
        <v>Jordan Bridge Toward Va Beach Non-Summer Saturday 12</v>
      </c>
      <c r="I9712" s="11">
        <f>+SNJB!H44</f>
        <v>132.85270658759958</v>
      </c>
    </row>
    <row r="9713" spans="1:9" x14ac:dyDescent="0.25">
      <c r="A9713" t="s">
        <v>96</v>
      </c>
      <c r="B9713" t="s">
        <v>50</v>
      </c>
      <c r="C9713" t="s">
        <v>81</v>
      </c>
      <c r="D9713" t="s">
        <v>12</v>
      </c>
      <c r="E9713" t="s">
        <v>6</v>
      </c>
      <c r="F9713" s="19">
        <v>0.54166666666666696</v>
      </c>
      <c r="G9713" s="25">
        <v>13</v>
      </c>
      <c r="H9713" s="19" t="str">
        <f t="shared" si="172"/>
        <v>Jordan Bridge Toward Va Beach Non-Summer Saturday 13</v>
      </c>
      <c r="I9713" s="14">
        <f>+SNJB!H45</f>
        <v>154.36913960841133</v>
      </c>
    </row>
    <row r="9714" spans="1:9" x14ac:dyDescent="0.25">
      <c r="A9714" t="s">
        <v>96</v>
      </c>
      <c r="B9714" t="s">
        <v>50</v>
      </c>
      <c r="C9714" t="s">
        <v>81</v>
      </c>
      <c r="D9714" t="s">
        <v>12</v>
      </c>
      <c r="E9714" t="s">
        <v>6</v>
      </c>
      <c r="F9714" s="19">
        <v>0.58333333333333304</v>
      </c>
      <c r="G9714" s="25">
        <v>14</v>
      </c>
      <c r="H9714" s="19" t="str">
        <f t="shared" si="172"/>
        <v>Jordan Bridge Toward Va Beach Non-Summer Saturday 14</v>
      </c>
      <c r="I9714" s="11">
        <f>+SNJB!H46</f>
        <v>248.90977662287781</v>
      </c>
    </row>
    <row r="9715" spans="1:9" x14ac:dyDescent="0.25">
      <c r="A9715" t="s">
        <v>96</v>
      </c>
      <c r="B9715" t="s">
        <v>50</v>
      </c>
      <c r="C9715" t="s">
        <v>81</v>
      </c>
      <c r="D9715" t="s">
        <v>12</v>
      </c>
      <c r="E9715" t="s">
        <v>6</v>
      </c>
      <c r="F9715" s="19">
        <v>0.625</v>
      </c>
      <c r="G9715" s="25">
        <v>15</v>
      </c>
      <c r="H9715" s="19" t="str">
        <f t="shared" si="172"/>
        <v>Jordan Bridge Toward Va Beach Non-Summer Saturday 15</v>
      </c>
      <c r="I9715" s="14">
        <f>+SNJB!H47</f>
        <v>621.31981108389573</v>
      </c>
    </row>
    <row r="9716" spans="1:9" x14ac:dyDescent="0.25">
      <c r="A9716" t="s">
        <v>96</v>
      </c>
      <c r="B9716" t="s">
        <v>50</v>
      </c>
      <c r="C9716" t="s">
        <v>81</v>
      </c>
      <c r="D9716" t="s">
        <v>12</v>
      </c>
      <c r="E9716" t="s">
        <v>6</v>
      </c>
      <c r="F9716" s="19">
        <v>0.66666666666666696</v>
      </c>
      <c r="G9716" s="25">
        <v>16</v>
      </c>
      <c r="H9716" s="19" t="str">
        <f t="shared" si="172"/>
        <v>Jordan Bridge Toward Va Beach Non-Summer Saturday 16</v>
      </c>
      <c r="I9716" s="11">
        <f>+SNJB!H48</f>
        <v>384.47838190682785</v>
      </c>
    </row>
    <row r="9717" spans="1:9" x14ac:dyDescent="0.25">
      <c r="A9717" t="s">
        <v>96</v>
      </c>
      <c r="B9717" t="s">
        <v>50</v>
      </c>
      <c r="C9717" t="s">
        <v>81</v>
      </c>
      <c r="D9717" t="s">
        <v>12</v>
      </c>
      <c r="E9717" t="s">
        <v>6</v>
      </c>
      <c r="F9717" s="19">
        <v>0.70833333333333304</v>
      </c>
      <c r="G9717" s="25">
        <v>17</v>
      </c>
      <c r="H9717" s="19" t="str">
        <f t="shared" si="172"/>
        <v>Jordan Bridge Toward Va Beach Non-Summer Saturday 17</v>
      </c>
      <c r="I9717" s="14">
        <f>+SNJB!H49</f>
        <v>178.06547238661227</v>
      </c>
    </row>
    <row r="9718" spans="1:9" x14ac:dyDescent="0.25">
      <c r="A9718" t="s">
        <v>96</v>
      </c>
      <c r="B9718" t="s">
        <v>50</v>
      </c>
      <c r="C9718" t="s">
        <v>81</v>
      </c>
      <c r="D9718" t="s">
        <v>12</v>
      </c>
      <c r="E9718" t="s">
        <v>6</v>
      </c>
      <c r="F9718" s="19">
        <v>0.75</v>
      </c>
      <c r="G9718" s="25">
        <v>18</v>
      </c>
      <c r="H9718" s="19" t="str">
        <f t="shared" si="172"/>
        <v>Jordan Bridge Toward Va Beach Non-Summer Saturday 18</v>
      </c>
      <c r="I9718" s="11">
        <f>+SNJB!H50</f>
        <v>110.2417823672987</v>
      </c>
    </row>
    <row r="9719" spans="1:9" x14ac:dyDescent="0.25">
      <c r="A9719" t="s">
        <v>96</v>
      </c>
      <c r="B9719" t="s">
        <v>50</v>
      </c>
      <c r="C9719" t="s">
        <v>81</v>
      </c>
      <c r="D9719" t="s">
        <v>12</v>
      </c>
      <c r="E9719" t="s">
        <v>6</v>
      </c>
      <c r="F9719" s="19">
        <v>0.79166666666666696</v>
      </c>
      <c r="G9719" s="25">
        <v>19</v>
      </c>
      <c r="H9719" s="19" t="str">
        <f t="shared" si="172"/>
        <v>Jordan Bridge Toward Va Beach Non-Summer Saturday 19</v>
      </c>
      <c r="I9719" s="14">
        <f>+SNJB!H51</f>
        <v>105.08146539742307</v>
      </c>
    </row>
    <row r="9720" spans="1:9" x14ac:dyDescent="0.25">
      <c r="A9720" t="s">
        <v>96</v>
      </c>
      <c r="B9720" t="s">
        <v>50</v>
      </c>
      <c r="C9720" t="s">
        <v>81</v>
      </c>
      <c r="D9720" t="s">
        <v>12</v>
      </c>
      <c r="E9720" t="s">
        <v>6</v>
      </c>
      <c r="F9720" s="19">
        <v>0.83333333333333304</v>
      </c>
      <c r="G9720" s="25">
        <v>20</v>
      </c>
      <c r="H9720" s="19" t="str">
        <f t="shared" si="172"/>
        <v>Jordan Bridge Toward Va Beach Non-Summer Saturday 20</v>
      </c>
      <c r="I9720" s="11">
        <f>+SNJB!H52</f>
        <v>68.71620295975498</v>
      </c>
    </row>
    <row r="9721" spans="1:9" x14ac:dyDescent="0.25">
      <c r="A9721" t="s">
        <v>96</v>
      </c>
      <c r="B9721" t="s">
        <v>50</v>
      </c>
      <c r="C9721" t="s">
        <v>81</v>
      </c>
      <c r="D9721" t="s">
        <v>12</v>
      </c>
      <c r="E9721" t="s">
        <v>6</v>
      </c>
      <c r="F9721" s="19">
        <v>0.875</v>
      </c>
      <c r="G9721" s="25">
        <v>21</v>
      </c>
      <c r="H9721" s="19" t="str">
        <f t="shared" si="172"/>
        <v>Jordan Bridge Toward Va Beach Non-Summer Saturday 21</v>
      </c>
      <c r="I9721" s="14">
        <f>+SNJB!H53</f>
        <v>70.704596906259567</v>
      </c>
    </row>
    <row r="9722" spans="1:9" x14ac:dyDescent="0.25">
      <c r="A9722" t="s">
        <v>96</v>
      </c>
      <c r="B9722" t="s">
        <v>50</v>
      </c>
      <c r="C9722" t="s">
        <v>81</v>
      </c>
      <c r="D9722" t="s">
        <v>12</v>
      </c>
      <c r="E9722" t="s">
        <v>6</v>
      </c>
      <c r="F9722" s="19">
        <v>0.91666666666666696</v>
      </c>
      <c r="G9722" s="25">
        <v>22</v>
      </c>
      <c r="H9722" s="19" t="str">
        <f t="shared" si="172"/>
        <v>Jordan Bridge Toward Va Beach Non-Summer Saturday 22</v>
      </c>
      <c r="I9722" s="11">
        <f>+SNJB!H54</f>
        <v>63.700797599969896</v>
      </c>
    </row>
    <row r="9723" spans="1:9" ht="15.75" thickBot="1" x14ac:dyDescent="0.3">
      <c r="A9723" t="s">
        <v>96</v>
      </c>
      <c r="B9723" t="s">
        <v>50</v>
      </c>
      <c r="C9723" t="s">
        <v>81</v>
      </c>
      <c r="D9723" t="s">
        <v>12</v>
      </c>
      <c r="E9723" t="s">
        <v>6</v>
      </c>
      <c r="F9723" s="19">
        <v>0.95833333333333304</v>
      </c>
      <c r="G9723" s="25">
        <v>23</v>
      </c>
      <c r="H9723" s="19" t="str">
        <f t="shared" si="172"/>
        <v>Jordan Bridge Toward Va Beach Non-Summer Saturday 23</v>
      </c>
      <c r="I9723" s="16">
        <f>+SNJB!H55</f>
        <v>45.225847906129317</v>
      </c>
    </row>
    <row r="9724" spans="1:9" x14ac:dyDescent="0.25">
      <c r="A9724" t="s">
        <v>96</v>
      </c>
      <c r="B9724" t="s">
        <v>50</v>
      </c>
      <c r="C9724" t="s">
        <v>81</v>
      </c>
      <c r="D9724" t="s">
        <v>12</v>
      </c>
      <c r="E9724" t="s">
        <v>7</v>
      </c>
      <c r="F9724" s="19">
        <v>0</v>
      </c>
      <c r="G9724" s="25">
        <v>0</v>
      </c>
      <c r="H9724" s="19" t="str">
        <f t="shared" si="172"/>
        <v>Jordan Bridge Toward Va Beach Non-Summer Sunday 0</v>
      </c>
      <c r="I9724" s="13">
        <f>+SNJB!I32</f>
        <v>38.006215983420866</v>
      </c>
    </row>
    <row r="9725" spans="1:9" x14ac:dyDescent="0.25">
      <c r="A9725" t="s">
        <v>96</v>
      </c>
      <c r="B9725" t="s">
        <v>50</v>
      </c>
      <c r="C9725" t="s">
        <v>81</v>
      </c>
      <c r="D9725" t="s">
        <v>12</v>
      </c>
      <c r="E9725" t="s">
        <v>7</v>
      </c>
      <c r="F9725" s="19">
        <v>4.1666666666666664E-2</v>
      </c>
      <c r="G9725" s="25">
        <v>1</v>
      </c>
      <c r="H9725" s="19" t="str">
        <f t="shared" si="172"/>
        <v>Jordan Bridge Toward Va Beach Non-Summer Sunday 1</v>
      </c>
      <c r="I9725" s="15">
        <f>+SNJB!I33</f>
        <v>35.067305305748711</v>
      </c>
    </row>
    <row r="9726" spans="1:9" x14ac:dyDescent="0.25">
      <c r="A9726" t="s">
        <v>96</v>
      </c>
      <c r="B9726" t="s">
        <v>50</v>
      </c>
      <c r="C9726" t="s">
        <v>81</v>
      </c>
      <c r="D9726" t="s">
        <v>12</v>
      </c>
      <c r="E9726" t="s">
        <v>7</v>
      </c>
      <c r="F9726" s="19">
        <v>8.3333333333333329E-2</v>
      </c>
      <c r="G9726" s="25">
        <v>2</v>
      </c>
      <c r="H9726" s="19" t="str">
        <f t="shared" si="172"/>
        <v>Jordan Bridge Toward Va Beach Non-Summer Sunday 2</v>
      </c>
      <c r="I9726" s="13">
        <f>+SNJB!I34</f>
        <v>23.064223623198359</v>
      </c>
    </row>
    <row r="9727" spans="1:9" x14ac:dyDescent="0.25">
      <c r="A9727" t="s">
        <v>96</v>
      </c>
      <c r="B9727" t="s">
        <v>50</v>
      </c>
      <c r="C9727" t="s">
        <v>81</v>
      </c>
      <c r="D9727" t="s">
        <v>12</v>
      </c>
      <c r="E9727" t="s">
        <v>7</v>
      </c>
      <c r="F9727" s="19">
        <v>0.125</v>
      </c>
      <c r="G9727" s="25">
        <v>3</v>
      </c>
      <c r="H9727" s="19" t="str">
        <f t="shared" si="172"/>
        <v>Jordan Bridge Toward Va Beach Non-Summer Sunday 3</v>
      </c>
      <c r="I9727" s="15">
        <f>+SNJB!I35</f>
        <v>14.438893291071059</v>
      </c>
    </row>
    <row r="9728" spans="1:9" x14ac:dyDescent="0.25">
      <c r="A9728" t="s">
        <v>96</v>
      </c>
      <c r="B9728" t="s">
        <v>50</v>
      </c>
      <c r="C9728" t="s">
        <v>81</v>
      </c>
      <c r="D9728" t="s">
        <v>12</v>
      </c>
      <c r="E9728" t="s">
        <v>7</v>
      </c>
      <c r="F9728" s="19">
        <v>0.16666666666666699</v>
      </c>
      <c r="G9728" s="25">
        <v>4</v>
      </c>
      <c r="H9728" s="19" t="str">
        <f t="shared" si="172"/>
        <v>Jordan Bridge Toward Va Beach Non-Summer Sunday 4</v>
      </c>
      <c r="I9728" s="13">
        <f>+SNJB!I36</f>
        <v>11.097434832860824</v>
      </c>
    </row>
    <row r="9729" spans="1:9" x14ac:dyDescent="0.25">
      <c r="A9729" t="s">
        <v>96</v>
      </c>
      <c r="B9729" t="s">
        <v>50</v>
      </c>
      <c r="C9729" t="s">
        <v>81</v>
      </c>
      <c r="D9729" t="s">
        <v>12</v>
      </c>
      <c r="E9729" t="s">
        <v>7</v>
      </c>
      <c r="F9729" s="19">
        <v>0.20833333333333301</v>
      </c>
      <c r="G9729" s="25">
        <v>5</v>
      </c>
      <c r="H9729" s="19" t="str">
        <f t="shared" si="172"/>
        <v>Jordan Bridge Toward Va Beach Non-Summer Sunday 5</v>
      </c>
      <c r="I9729" s="15">
        <f>+SNJB!I37</f>
        <v>19.182556295892486</v>
      </c>
    </row>
    <row r="9730" spans="1:9" x14ac:dyDescent="0.25">
      <c r="A9730" t="s">
        <v>96</v>
      </c>
      <c r="B9730" t="s">
        <v>50</v>
      </c>
      <c r="C9730" t="s">
        <v>81</v>
      </c>
      <c r="D9730" t="s">
        <v>12</v>
      </c>
      <c r="E9730" t="s">
        <v>7</v>
      </c>
      <c r="F9730" s="19">
        <v>0.25</v>
      </c>
      <c r="G9730" s="25">
        <v>6</v>
      </c>
      <c r="H9730" s="19" t="str">
        <f t="shared" si="172"/>
        <v>Jordan Bridge Toward Va Beach Non-Summer Sunday 6</v>
      </c>
      <c r="I9730" s="13">
        <f>+SNJB!I38</f>
        <v>30.166648606164507</v>
      </c>
    </row>
    <row r="9731" spans="1:9" x14ac:dyDescent="0.25">
      <c r="A9731" t="s">
        <v>96</v>
      </c>
      <c r="B9731" t="s">
        <v>50</v>
      </c>
      <c r="C9731" t="s">
        <v>81</v>
      </c>
      <c r="D9731" t="s">
        <v>12</v>
      </c>
      <c r="E9731" t="s">
        <v>7</v>
      </c>
      <c r="F9731" s="19">
        <v>0.29166666666666702</v>
      </c>
      <c r="G9731" s="25">
        <v>7</v>
      </c>
      <c r="H9731" s="19" t="str">
        <f t="shared" si="172"/>
        <v>Jordan Bridge Toward Va Beach Non-Summer Sunday 7</v>
      </c>
      <c r="I9731" s="15">
        <f>+SNJB!I39</f>
        <v>108.41782792362264</v>
      </c>
    </row>
    <row r="9732" spans="1:9" x14ac:dyDescent="0.25">
      <c r="A9732" t="s">
        <v>96</v>
      </c>
      <c r="B9732" t="s">
        <v>50</v>
      </c>
      <c r="C9732" t="s">
        <v>81</v>
      </c>
      <c r="D9732" t="s">
        <v>12</v>
      </c>
      <c r="E9732" t="s">
        <v>7</v>
      </c>
      <c r="F9732" s="19">
        <v>0.33333333333333298</v>
      </c>
      <c r="G9732" s="25">
        <v>8</v>
      </c>
      <c r="H9732" s="19" t="str">
        <f t="shared" si="172"/>
        <v>Jordan Bridge Toward Va Beach Non-Summer Sunday 8</v>
      </c>
      <c r="I9732" s="13">
        <f>+SNJB!I40</f>
        <v>105.53711045204082</v>
      </c>
    </row>
    <row r="9733" spans="1:9" x14ac:dyDescent="0.25">
      <c r="A9733" t="s">
        <v>96</v>
      </c>
      <c r="B9733" t="s">
        <v>50</v>
      </c>
      <c r="C9733" t="s">
        <v>81</v>
      </c>
      <c r="D9733" t="s">
        <v>12</v>
      </c>
      <c r="E9733" t="s">
        <v>7</v>
      </c>
      <c r="F9733" s="19">
        <v>0.375</v>
      </c>
      <c r="G9733" s="25">
        <v>9</v>
      </c>
      <c r="H9733" s="19" t="str">
        <f t="shared" ref="H9733:H9747" si="173">+CONCATENATE(A9733," ",C9733," ",D9733," ",E9733," ",G9733)</f>
        <v>Jordan Bridge Toward Va Beach Non-Summer Sunday 9</v>
      </c>
      <c r="I9733" s="15">
        <f>+SNJB!I41</f>
        <v>107.96316817739685</v>
      </c>
    </row>
    <row r="9734" spans="1:9" x14ac:dyDescent="0.25">
      <c r="A9734" t="s">
        <v>96</v>
      </c>
      <c r="B9734" t="s">
        <v>50</v>
      </c>
      <c r="C9734" t="s">
        <v>81</v>
      </c>
      <c r="D9734" t="s">
        <v>12</v>
      </c>
      <c r="E9734" t="s">
        <v>7</v>
      </c>
      <c r="F9734" s="19">
        <v>0.41666666666666702</v>
      </c>
      <c r="G9734" s="25">
        <v>10</v>
      </c>
      <c r="H9734" s="19" t="str">
        <f t="shared" si="173"/>
        <v>Jordan Bridge Toward Va Beach Non-Summer Sunday 10</v>
      </c>
      <c r="I9734" s="13">
        <f>+SNJB!I42</f>
        <v>92.378672747901945</v>
      </c>
    </row>
    <row r="9735" spans="1:9" x14ac:dyDescent="0.25">
      <c r="A9735" t="s">
        <v>96</v>
      </c>
      <c r="B9735" t="s">
        <v>50</v>
      </c>
      <c r="C9735" t="s">
        <v>81</v>
      </c>
      <c r="D9735" t="s">
        <v>12</v>
      </c>
      <c r="E9735" t="s">
        <v>7</v>
      </c>
      <c r="F9735" s="19">
        <v>0.45833333333333298</v>
      </c>
      <c r="G9735" s="25">
        <v>11</v>
      </c>
      <c r="H9735" s="19" t="str">
        <f t="shared" si="173"/>
        <v>Jordan Bridge Toward Va Beach Non-Summer Sunday 11</v>
      </c>
      <c r="I9735" s="15">
        <f>+SNJB!I43</f>
        <v>122.949047589841</v>
      </c>
    </row>
    <row r="9736" spans="1:9" x14ac:dyDescent="0.25">
      <c r="A9736" t="s">
        <v>96</v>
      </c>
      <c r="B9736" t="s">
        <v>50</v>
      </c>
      <c r="C9736" t="s">
        <v>81</v>
      </c>
      <c r="D9736" t="s">
        <v>12</v>
      </c>
      <c r="E9736" t="s">
        <v>7</v>
      </c>
      <c r="F9736" s="19">
        <v>0.5</v>
      </c>
      <c r="G9736" s="25">
        <v>12</v>
      </c>
      <c r="H9736" s="19" t="str">
        <f t="shared" si="173"/>
        <v>Jordan Bridge Toward Va Beach Non-Summer Sunday 12</v>
      </c>
      <c r="I9736" s="13">
        <f>+SNJB!I44</f>
        <v>107.21364731684058</v>
      </c>
    </row>
    <row r="9737" spans="1:9" x14ac:dyDescent="0.25">
      <c r="A9737" t="s">
        <v>96</v>
      </c>
      <c r="B9737" t="s">
        <v>50</v>
      </c>
      <c r="C9737" t="s">
        <v>81</v>
      </c>
      <c r="D9737" t="s">
        <v>12</v>
      </c>
      <c r="E9737" t="s">
        <v>7</v>
      </c>
      <c r="F9737" s="19">
        <v>0.54166666666666696</v>
      </c>
      <c r="G9737" s="25">
        <v>13</v>
      </c>
      <c r="H9737" s="19" t="str">
        <f t="shared" si="173"/>
        <v>Jordan Bridge Toward Va Beach Non-Summer Sunday 13</v>
      </c>
      <c r="I9737" s="15">
        <f>+SNJB!I45</f>
        <v>132.6142452108283</v>
      </c>
    </row>
    <row r="9738" spans="1:9" x14ac:dyDescent="0.25">
      <c r="A9738" t="s">
        <v>96</v>
      </c>
      <c r="B9738" t="s">
        <v>50</v>
      </c>
      <c r="C9738" t="s">
        <v>81</v>
      </c>
      <c r="D9738" t="s">
        <v>12</v>
      </c>
      <c r="E9738" t="s">
        <v>7</v>
      </c>
      <c r="F9738" s="19">
        <v>0.58333333333333304</v>
      </c>
      <c r="G9738" s="25">
        <v>14</v>
      </c>
      <c r="H9738" s="19" t="str">
        <f t="shared" si="173"/>
        <v>Jordan Bridge Toward Va Beach Non-Summer Sunday 14</v>
      </c>
      <c r="I9738" s="13">
        <f>+SNJB!I46</f>
        <v>214.55853484287795</v>
      </c>
    </row>
    <row r="9739" spans="1:9" x14ac:dyDescent="0.25">
      <c r="A9739" t="s">
        <v>96</v>
      </c>
      <c r="B9739" t="s">
        <v>50</v>
      </c>
      <c r="C9739" t="s">
        <v>81</v>
      </c>
      <c r="D9739" t="s">
        <v>12</v>
      </c>
      <c r="E9739" t="s">
        <v>7</v>
      </c>
      <c r="F9739" s="19">
        <v>0.625</v>
      </c>
      <c r="G9739" s="25">
        <v>15</v>
      </c>
      <c r="H9739" s="19" t="str">
        <f t="shared" si="173"/>
        <v>Jordan Bridge Toward Va Beach Non-Summer Sunday 15</v>
      </c>
      <c r="I9739" s="15">
        <f>+SNJB!I47</f>
        <v>492.00083483081715</v>
      </c>
    </row>
    <row r="9740" spans="1:9" x14ac:dyDescent="0.25">
      <c r="A9740" t="s">
        <v>96</v>
      </c>
      <c r="B9740" t="s">
        <v>50</v>
      </c>
      <c r="C9740" t="s">
        <v>81</v>
      </c>
      <c r="D9740" t="s">
        <v>12</v>
      </c>
      <c r="E9740" t="s">
        <v>7</v>
      </c>
      <c r="F9740" s="19">
        <v>0.66666666666666696</v>
      </c>
      <c r="G9740" s="25">
        <v>16</v>
      </c>
      <c r="H9740" s="19" t="str">
        <f t="shared" si="173"/>
        <v>Jordan Bridge Toward Va Beach Non-Summer Sunday 16</v>
      </c>
      <c r="I9740" s="13">
        <f>+SNJB!I48</f>
        <v>317.0430584051249</v>
      </c>
    </row>
    <row r="9741" spans="1:9" x14ac:dyDescent="0.25">
      <c r="A9741" t="s">
        <v>96</v>
      </c>
      <c r="B9741" t="s">
        <v>50</v>
      </c>
      <c r="C9741" t="s">
        <v>81</v>
      </c>
      <c r="D9741" t="s">
        <v>12</v>
      </c>
      <c r="E9741" t="s">
        <v>7</v>
      </c>
      <c r="F9741" s="19">
        <v>0.70833333333333304</v>
      </c>
      <c r="G9741" s="25">
        <v>17</v>
      </c>
      <c r="H9741" s="19" t="str">
        <f t="shared" si="173"/>
        <v>Jordan Bridge Toward Va Beach Non-Summer Sunday 17</v>
      </c>
      <c r="I9741" s="15">
        <f>+SNJB!I49</f>
        <v>143.46787534735256</v>
      </c>
    </row>
    <row r="9742" spans="1:9" x14ac:dyDescent="0.25">
      <c r="A9742" t="s">
        <v>96</v>
      </c>
      <c r="B9742" t="s">
        <v>50</v>
      </c>
      <c r="C9742" t="s">
        <v>81</v>
      </c>
      <c r="D9742" t="s">
        <v>12</v>
      </c>
      <c r="E9742" t="s">
        <v>7</v>
      </c>
      <c r="F9742" s="19">
        <v>0.75</v>
      </c>
      <c r="G9742" s="25">
        <v>18</v>
      </c>
      <c r="H9742" s="19" t="str">
        <f t="shared" si="173"/>
        <v>Jordan Bridge Toward Va Beach Non-Summer Sunday 18</v>
      </c>
      <c r="I9742" s="13">
        <f>+SNJB!I50</f>
        <v>89.81792898230303</v>
      </c>
    </row>
    <row r="9743" spans="1:9" x14ac:dyDescent="0.25">
      <c r="A9743" t="s">
        <v>96</v>
      </c>
      <c r="B9743" t="s">
        <v>50</v>
      </c>
      <c r="C9743" t="s">
        <v>81</v>
      </c>
      <c r="D9743" t="s">
        <v>12</v>
      </c>
      <c r="E9743" t="s">
        <v>7</v>
      </c>
      <c r="F9743" s="19">
        <v>0.79166666666666696</v>
      </c>
      <c r="G9743" s="25">
        <v>19</v>
      </c>
      <c r="H9743" s="19" t="str">
        <f t="shared" si="173"/>
        <v>Jordan Bridge Toward Va Beach Non-Summer Sunday 19</v>
      </c>
      <c r="I9743" s="15">
        <f>+SNJB!I51</f>
        <v>94.850827416799717</v>
      </c>
    </row>
    <row r="9744" spans="1:9" x14ac:dyDescent="0.25">
      <c r="A9744" t="s">
        <v>96</v>
      </c>
      <c r="B9744" t="s">
        <v>50</v>
      </c>
      <c r="C9744" t="s">
        <v>81</v>
      </c>
      <c r="D9744" t="s">
        <v>12</v>
      </c>
      <c r="E9744" t="s">
        <v>7</v>
      </c>
      <c r="F9744" s="19">
        <v>0.83333333333333304</v>
      </c>
      <c r="G9744" s="25">
        <v>20</v>
      </c>
      <c r="H9744" s="19" t="str">
        <f t="shared" si="173"/>
        <v>Jordan Bridge Toward Va Beach Non-Summer Sunday 20</v>
      </c>
      <c r="I9744" s="13">
        <f>+SNJB!I52</f>
        <v>59.342699625003149</v>
      </c>
    </row>
    <row r="9745" spans="1:9" x14ac:dyDescent="0.25">
      <c r="A9745" t="s">
        <v>96</v>
      </c>
      <c r="B9745" t="s">
        <v>50</v>
      </c>
      <c r="C9745" t="s">
        <v>81</v>
      </c>
      <c r="D9745" t="s">
        <v>12</v>
      </c>
      <c r="E9745" t="s">
        <v>7</v>
      </c>
      <c r="F9745" s="19">
        <v>0.875</v>
      </c>
      <c r="G9745" s="25">
        <v>21</v>
      </c>
      <c r="H9745" s="19" t="str">
        <f t="shared" si="173"/>
        <v>Jordan Bridge Toward Va Beach Non-Summer Sunday 21</v>
      </c>
      <c r="I9745" s="15">
        <f>+SNJB!I53</f>
        <v>50.600356924297444</v>
      </c>
    </row>
    <row r="9746" spans="1:9" x14ac:dyDescent="0.25">
      <c r="A9746" t="s">
        <v>96</v>
      </c>
      <c r="B9746" t="s">
        <v>50</v>
      </c>
      <c r="C9746" t="s">
        <v>81</v>
      </c>
      <c r="D9746" t="s">
        <v>12</v>
      </c>
      <c r="E9746" t="s">
        <v>7</v>
      </c>
      <c r="F9746" s="19">
        <v>0.91666666666666696</v>
      </c>
      <c r="G9746" s="25">
        <v>22</v>
      </c>
      <c r="H9746" s="19" t="str">
        <f t="shared" si="173"/>
        <v>Jordan Bridge Toward Va Beach Non-Summer Sunday 22</v>
      </c>
      <c r="I9746" s="13">
        <f>+SNJB!I54</f>
        <v>41.30655317882978</v>
      </c>
    </row>
    <row r="9747" spans="1:9" ht="15.75" thickBot="1" x14ac:dyDescent="0.3">
      <c r="A9747" s="29" t="s">
        <v>96</v>
      </c>
      <c r="B9747" s="29" t="s">
        <v>50</v>
      </c>
      <c r="C9747" s="29" t="s">
        <v>81</v>
      </c>
      <c r="D9747" s="29" t="s">
        <v>12</v>
      </c>
      <c r="E9747" s="29" t="s">
        <v>7</v>
      </c>
      <c r="F9747" s="30">
        <v>0.95833333333333304</v>
      </c>
      <c r="G9747" s="31">
        <v>23</v>
      </c>
      <c r="H9747" s="30" t="str">
        <f t="shared" si="173"/>
        <v>Jordan Bridge Toward Va Beach Non-Summer Sunday 23</v>
      </c>
      <c r="I9747" s="17">
        <f>+SNJB!I55</f>
        <v>25.917170191554838</v>
      </c>
    </row>
    <row r="9748" spans="1:9" x14ac:dyDescent="0.25">
      <c r="A9748" t="s">
        <v>96</v>
      </c>
      <c r="B9748" t="s">
        <v>53</v>
      </c>
      <c r="C9748" t="s">
        <v>80</v>
      </c>
      <c r="D9748" t="s">
        <v>11</v>
      </c>
      <c r="E9748" t="s">
        <v>1</v>
      </c>
      <c r="F9748" s="19">
        <v>0</v>
      </c>
      <c r="G9748" s="25">
        <v>0</v>
      </c>
      <c r="H9748" s="19" t="str">
        <f>+CONCATENATE(A9748," ",C9748," ",D9748," ",E9748," ",G9748)</f>
        <v>Jordan Bridge Away from Va Beach Summer Monday 0</v>
      </c>
      <c r="I9748" s="11">
        <f>+SNJB!M7</f>
        <v>41.518442166258083</v>
      </c>
    </row>
    <row r="9749" spans="1:9" x14ac:dyDescent="0.25">
      <c r="A9749" t="s">
        <v>96</v>
      </c>
      <c r="B9749" t="s">
        <v>53</v>
      </c>
      <c r="C9749" t="s">
        <v>80</v>
      </c>
      <c r="D9749" t="s">
        <v>11</v>
      </c>
      <c r="E9749" t="s">
        <v>1</v>
      </c>
      <c r="F9749" s="19">
        <v>4.1666666666666664E-2</v>
      </c>
      <c r="G9749" s="25">
        <v>1</v>
      </c>
      <c r="H9749" s="19" t="str">
        <f t="shared" ref="H9749:H9812" si="174">+CONCATENATE(A9749," ",C9749," ",D9749," ",E9749," ",G9749)</f>
        <v>Jordan Bridge Away from Va Beach Summer Monday 1</v>
      </c>
      <c r="I9749" s="14">
        <f>+SNJB!M8</f>
        <v>27.418046618046624</v>
      </c>
    </row>
    <row r="9750" spans="1:9" x14ac:dyDescent="0.25">
      <c r="A9750" t="s">
        <v>96</v>
      </c>
      <c r="B9750" t="s">
        <v>53</v>
      </c>
      <c r="C9750" t="s">
        <v>80</v>
      </c>
      <c r="D9750" t="s">
        <v>11</v>
      </c>
      <c r="E9750" t="s">
        <v>1</v>
      </c>
      <c r="F9750" s="19">
        <v>8.3333333333333329E-2</v>
      </c>
      <c r="G9750" s="25">
        <v>2</v>
      </c>
      <c r="H9750" s="19" t="str">
        <f t="shared" si="174"/>
        <v>Jordan Bridge Away from Va Beach Summer Monday 2</v>
      </c>
      <c r="I9750" s="11">
        <f>+SNJB!M9</f>
        <v>27.090756124181421</v>
      </c>
    </row>
    <row r="9751" spans="1:9" x14ac:dyDescent="0.25">
      <c r="A9751" t="s">
        <v>96</v>
      </c>
      <c r="B9751" t="s">
        <v>53</v>
      </c>
      <c r="C9751" t="s">
        <v>80</v>
      </c>
      <c r="D9751" t="s">
        <v>11</v>
      </c>
      <c r="E9751" t="s">
        <v>1</v>
      </c>
      <c r="F9751" s="19">
        <v>0.125</v>
      </c>
      <c r="G9751" s="25">
        <v>3</v>
      </c>
      <c r="H9751" s="19" t="str">
        <f t="shared" si="174"/>
        <v>Jordan Bridge Away from Va Beach Summer Monday 3</v>
      </c>
      <c r="I9751" s="14">
        <f>+SNJB!M10</f>
        <v>31.016768252805605</v>
      </c>
    </row>
    <row r="9752" spans="1:9" x14ac:dyDescent="0.25">
      <c r="A9752" t="s">
        <v>96</v>
      </c>
      <c r="B9752" t="s">
        <v>53</v>
      </c>
      <c r="C9752" t="s">
        <v>80</v>
      </c>
      <c r="D9752" t="s">
        <v>11</v>
      </c>
      <c r="E9752" t="s">
        <v>1</v>
      </c>
      <c r="F9752" s="19">
        <v>0.16666666666666699</v>
      </c>
      <c r="G9752" s="25">
        <v>4</v>
      </c>
      <c r="H9752" s="19" t="str">
        <f t="shared" si="174"/>
        <v>Jordan Bridge Away from Va Beach Summer Monday 4</v>
      </c>
      <c r="I9752" s="11">
        <f>+SNJB!M11</f>
        <v>74.17260821048923</v>
      </c>
    </row>
    <row r="9753" spans="1:9" x14ac:dyDescent="0.25">
      <c r="A9753" t="s">
        <v>96</v>
      </c>
      <c r="B9753" t="s">
        <v>53</v>
      </c>
      <c r="C9753" t="s">
        <v>80</v>
      </c>
      <c r="D9753" t="s">
        <v>11</v>
      </c>
      <c r="E9753" t="s">
        <v>1</v>
      </c>
      <c r="F9753" s="19">
        <v>0.20833333333333301</v>
      </c>
      <c r="G9753" s="25">
        <v>5</v>
      </c>
      <c r="H9753" s="19" t="str">
        <f t="shared" si="174"/>
        <v>Jordan Bridge Away from Va Beach Summer Monday 5</v>
      </c>
      <c r="I9753" s="14">
        <f>+SNJB!M12</f>
        <v>307.04534983637126</v>
      </c>
    </row>
    <row r="9754" spans="1:9" x14ac:dyDescent="0.25">
      <c r="A9754" t="s">
        <v>96</v>
      </c>
      <c r="B9754" t="s">
        <v>53</v>
      </c>
      <c r="C9754" t="s">
        <v>80</v>
      </c>
      <c r="D9754" t="s">
        <v>11</v>
      </c>
      <c r="E9754" t="s">
        <v>1</v>
      </c>
      <c r="F9754" s="19">
        <v>0.25</v>
      </c>
      <c r="G9754" s="25">
        <v>6</v>
      </c>
      <c r="H9754" s="19" t="str">
        <f t="shared" si="174"/>
        <v>Jordan Bridge Away from Va Beach Summer Monday 6</v>
      </c>
      <c r="I9754" s="11">
        <f>+SNJB!M13</f>
        <v>366.80046368454674</v>
      </c>
    </row>
    <row r="9755" spans="1:9" x14ac:dyDescent="0.25">
      <c r="A9755" t="s">
        <v>96</v>
      </c>
      <c r="B9755" t="s">
        <v>53</v>
      </c>
      <c r="C9755" t="s">
        <v>80</v>
      </c>
      <c r="D9755" t="s">
        <v>11</v>
      </c>
      <c r="E9755" t="s">
        <v>1</v>
      </c>
      <c r="F9755" s="19">
        <v>0.29166666666666702</v>
      </c>
      <c r="G9755" s="25">
        <v>7</v>
      </c>
      <c r="H9755" s="19" t="str">
        <f t="shared" si="174"/>
        <v>Jordan Bridge Away from Va Beach Summer Monday 7</v>
      </c>
      <c r="I9755" s="14">
        <f>+SNJB!M14</f>
        <v>308.6420447405493</v>
      </c>
    </row>
    <row r="9756" spans="1:9" x14ac:dyDescent="0.25">
      <c r="A9756" t="s">
        <v>96</v>
      </c>
      <c r="B9756" t="s">
        <v>53</v>
      </c>
      <c r="C9756" t="s">
        <v>80</v>
      </c>
      <c r="D9756" t="s">
        <v>11</v>
      </c>
      <c r="E9756" t="s">
        <v>1</v>
      </c>
      <c r="F9756" s="19">
        <v>0.33333333333333298</v>
      </c>
      <c r="G9756" s="25">
        <v>8</v>
      </c>
      <c r="H9756" s="19" t="str">
        <f t="shared" si="174"/>
        <v>Jordan Bridge Away from Va Beach Summer Monday 8</v>
      </c>
      <c r="I9756" s="11">
        <f>+SNJB!M15</f>
        <v>238.21498391004721</v>
      </c>
    </row>
    <row r="9757" spans="1:9" x14ac:dyDescent="0.25">
      <c r="A9757" t="s">
        <v>96</v>
      </c>
      <c r="B9757" t="s">
        <v>53</v>
      </c>
      <c r="C9757" t="s">
        <v>80</v>
      </c>
      <c r="D9757" t="s">
        <v>11</v>
      </c>
      <c r="E9757" t="s">
        <v>1</v>
      </c>
      <c r="F9757" s="19">
        <v>0.375</v>
      </c>
      <c r="G9757" s="25">
        <v>9</v>
      </c>
      <c r="H9757" s="19" t="str">
        <f t="shared" si="174"/>
        <v>Jordan Bridge Away from Va Beach Summer Monday 9</v>
      </c>
      <c r="I9757" s="14">
        <f>+SNJB!M16</f>
        <v>158.95738550197152</v>
      </c>
    </row>
    <row r="9758" spans="1:9" x14ac:dyDescent="0.25">
      <c r="A9758" t="s">
        <v>96</v>
      </c>
      <c r="B9758" t="s">
        <v>53</v>
      </c>
      <c r="C9758" t="s">
        <v>80</v>
      </c>
      <c r="D9758" t="s">
        <v>11</v>
      </c>
      <c r="E9758" t="s">
        <v>1</v>
      </c>
      <c r="F9758" s="19">
        <v>0.41666666666666702</v>
      </c>
      <c r="G9758" s="25">
        <v>10</v>
      </c>
      <c r="H9758" s="19" t="str">
        <f t="shared" si="174"/>
        <v>Jordan Bridge Away from Va Beach Summer Monday 10</v>
      </c>
      <c r="I9758" s="11">
        <f>+SNJB!M17</f>
        <v>183.9713842844489</v>
      </c>
    </row>
    <row r="9759" spans="1:9" x14ac:dyDescent="0.25">
      <c r="A9759" t="s">
        <v>96</v>
      </c>
      <c r="B9759" t="s">
        <v>53</v>
      </c>
      <c r="C9759" t="s">
        <v>80</v>
      </c>
      <c r="D9759" t="s">
        <v>11</v>
      </c>
      <c r="E9759" t="s">
        <v>1</v>
      </c>
      <c r="F9759" s="19">
        <v>0.45833333333333298</v>
      </c>
      <c r="G9759" s="25">
        <v>11</v>
      </c>
      <c r="H9759" s="19" t="str">
        <f t="shared" si="174"/>
        <v>Jordan Bridge Away from Va Beach Summer Monday 11</v>
      </c>
      <c r="I9759" s="14">
        <f>+SNJB!M18</f>
        <v>192.70049733113248</v>
      </c>
    </row>
    <row r="9760" spans="1:9" x14ac:dyDescent="0.25">
      <c r="A9760" t="s">
        <v>96</v>
      </c>
      <c r="B9760" t="s">
        <v>53</v>
      </c>
      <c r="C9760" t="s">
        <v>80</v>
      </c>
      <c r="D9760" t="s">
        <v>11</v>
      </c>
      <c r="E9760" t="s">
        <v>1</v>
      </c>
      <c r="F9760" s="19">
        <v>0.5</v>
      </c>
      <c r="G9760" s="25">
        <v>12</v>
      </c>
      <c r="H9760" s="19" t="str">
        <f t="shared" si="174"/>
        <v>Jordan Bridge Away from Va Beach Summer Monday 12</v>
      </c>
      <c r="I9760" s="11">
        <f>+SNJB!M19</f>
        <v>165.95255190430356</v>
      </c>
    </row>
    <row r="9761" spans="1:9" x14ac:dyDescent="0.25">
      <c r="A9761" t="s">
        <v>96</v>
      </c>
      <c r="B9761" t="s">
        <v>53</v>
      </c>
      <c r="C9761" t="s">
        <v>80</v>
      </c>
      <c r="D9761" t="s">
        <v>11</v>
      </c>
      <c r="E9761" t="s">
        <v>1</v>
      </c>
      <c r="F9761" s="19">
        <v>0.54166666666666696</v>
      </c>
      <c r="G9761" s="25">
        <v>13</v>
      </c>
      <c r="H9761" s="19" t="str">
        <f t="shared" si="174"/>
        <v>Jordan Bridge Away from Va Beach Summer Monday 13</v>
      </c>
      <c r="I9761" s="14">
        <f>+SNJB!M20</f>
        <v>174.77675555698525</v>
      </c>
    </row>
    <row r="9762" spans="1:9" x14ac:dyDescent="0.25">
      <c r="A9762" t="s">
        <v>96</v>
      </c>
      <c r="B9762" t="s">
        <v>53</v>
      </c>
      <c r="C9762" t="s">
        <v>80</v>
      </c>
      <c r="D9762" t="s">
        <v>11</v>
      </c>
      <c r="E9762" t="s">
        <v>1</v>
      </c>
      <c r="F9762" s="19">
        <v>0.58333333333333304</v>
      </c>
      <c r="G9762" s="25">
        <v>14</v>
      </c>
      <c r="H9762" s="19" t="str">
        <f t="shared" si="174"/>
        <v>Jordan Bridge Away from Va Beach Summer Monday 14</v>
      </c>
      <c r="I9762" s="11">
        <f>+SNJB!M21</f>
        <v>196.28389287400779</v>
      </c>
    </row>
    <row r="9763" spans="1:9" x14ac:dyDescent="0.25">
      <c r="A9763" t="s">
        <v>96</v>
      </c>
      <c r="B9763" t="s">
        <v>53</v>
      </c>
      <c r="C9763" t="s">
        <v>80</v>
      </c>
      <c r="D9763" t="s">
        <v>11</v>
      </c>
      <c r="E9763" t="s">
        <v>1</v>
      </c>
      <c r="F9763" s="19">
        <v>0.625</v>
      </c>
      <c r="G9763" s="25">
        <v>15</v>
      </c>
      <c r="H9763" s="19" t="str">
        <f t="shared" si="174"/>
        <v>Jordan Bridge Away from Va Beach Summer Monday 15</v>
      </c>
      <c r="I9763" s="14">
        <f>+SNJB!M22</f>
        <v>301.24297160836426</v>
      </c>
    </row>
    <row r="9764" spans="1:9" x14ac:dyDescent="0.25">
      <c r="A9764" t="s">
        <v>96</v>
      </c>
      <c r="B9764" t="s">
        <v>53</v>
      </c>
      <c r="C9764" t="s">
        <v>80</v>
      </c>
      <c r="D9764" t="s">
        <v>11</v>
      </c>
      <c r="E9764" t="s">
        <v>1</v>
      </c>
      <c r="F9764" s="19">
        <v>0.66666666666666696</v>
      </c>
      <c r="G9764" s="25">
        <v>16</v>
      </c>
      <c r="H9764" s="19" t="str">
        <f t="shared" si="174"/>
        <v>Jordan Bridge Away from Va Beach Summer Monday 16</v>
      </c>
      <c r="I9764" s="11">
        <f>+SNJB!M23</f>
        <v>356.69663774617914</v>
      </c>
    </row>
    <row r="9765" spans="1:9" x14ac:dyDescent="0.25">
      <c r="A9765" t="s">
        <v>96</v>
      </c>
      <c r="B9765" t="s">
        <v>53</v>
      </c>
      <c r="C9765" t="s">
        <v>80</v>
      </c>
      <c r="D9765" t="s">
        <v>11</v>
      </c>
      <c r="E9765" t="s">
        <v>1</v>
      </c>
      <c r="F9765" s="19">
        <v>0.70833333333333304</v>
      </c>
      <c r="G9765" s="25">
        <v>17</v>
      </c>
      <c r="H9765" s="19" t="str">
        <f t="shared" si="174"/>
        <v>Jordan Bridge Away from Va Beach Summer Monday 17</v>
      </c>
      <c r="I9765" s="14">
        <f>+SNJB!M24</f>
        <v>331.94660369962162</v>
      </c>
    </row>
    <row r="9766" spans="1:9" x14ac:dyDescent="0.25">
      <c r="A9766" t="s">
        <v>96</v>
      </c>
      <c r="B9766" t="s">
        <v>53</v>
      </c>
      <c r="C9766" t="s">
        <v>80</v>
      </c>
      <c r="D9766" t="s">
        <v>11</v>
      </c>
      <c r="E9766" t="s">
        <v>1</v>
      </c>
      <c r="F9766" s="19">
        <v>0.75</v>
      </c>
      <c r="G9766" s="25">
        <v>18</v>
      </c>
      <c r="H9766" s="19" t="str">
        <f t="shared" si="174"/>
        <v>Jordan Bridge Away from Va Beach Summer Monday 18</v>
      </c>
      <c r="I9766" s="11">
        <f>+SNJB!M25</f>
        <v>166.65497193312279</v>
      </c>
    </row>
    <row r="9767" spans="1:9" x14ac:dyDescent="0.25">
      <c r="A9767" t="s">
        <v>96</v>
      </c>
      <c r="B9767" t="s">
        <v>53</v>
      </c>
      <c r="C9767" t="s">
        <v>80</v>
      </c>
      <c r="D9767" t="s">
        <v>11</v>
      </c>
      <c r="E9767" t="s">
        <v>1</v>
      </c>
      <c r="F9767" s="19">
        <v>0.79166666666666696</v>
      </c>
      <c r="G9767" s="25">
        <v>19</v>
      </c>
      <c r="H9767" s="19" t="str">
        <f t="shared" si="174"/>
        <v>Jordan Bridge Away from Va Beach Summer Monday 19</v>
      </c>
      <c r="I9767" s="14">
        <f>+SNJB!M26</f>
        <v>118.77245041386851</v>
      </c>
    </row>
    <row r="9768" spans="1:9" x14ac:dyDescent="0.25">
      <c r="A9768" t="s">
        <v>96</v>
      </c>
      <c r="B9768" t="s">
        <v>53</v>
      </c>
      <c r="C9768" t="s">
        <v>80</v>
      </c>
      <c r="D9768" t="s">
        <v>11</v>
      </c>
      <c r="E9768" t="s">
        <v>1</v>
      </c>
      <c r="F9768" s="19">
        <v>0.83333333333333304</v>
      </c>
      <c r="G9768" s="25">
        <v>20</v>
      </c>
      <c r="H9768" s="19" t="str">
        <f t="shared" si="174"/>
        <v>Jordan Bridge Away from Va Beach Summer Monday 20</v>
      </c>
      <c r="I9768" s="11">
        <f>+SNJB!M27</f>
        <v>100.49861946367109</v>
      </c>
    </row>
    <row r="9769" spans="1:9" x14ac:dyDescent="0.25">
      <c r="A9769" t="s">
        <v>96</v>
      </c>
      <c r="B9769" t="s">
        <v>53</v>
      </c>
      <c r="C9769" t="s">
        <v>80</v>
      </c>
      <c r="D9769" t="s">
        <v>11</v>
      </c>
      <c r="E9769" t="s">
        <v>1</v>
      </c>
      <c r="F9769" s="19">
        <v>0.875</v>
      </c>
      <c r="G9769" s="25">
        <v>21</v>
      </c>
      <c r="H9769" s="19" t="str">
        <f t="shared" si="174"/>
        <v>Jordan Bridge Away from Va Beach Summer Monday 21</v>
      </c>
      <c r="I9769" s="14">
        <f>+SNJB!M28</f>
        <v>79.523115920096856</v>
      </c>
    </row>
    <row r="9770" spans="1:9" x14ac:dyDescent="0.25">
      <c r="A9770" t="s">
        <v>96</v>
      </c>
      <c r="B9770" t="s">
        <v>53</v>
      </c>
      <c r="C9770" t="s">
        <v>80</v>
      </c>
      <c r="D9770" t="s">
        <v>11</v>
      </c>
      <c r="E9770" t="s">
        <v>1</v>
      </c>
      <c r="F9770" s="19">
        <v>0.91666666666666696</v>
      </c>
      <c r="G9770" s="25">
        <v>22</v>
      </c>
      <c r="H9770" s="19" t="str">
        <f t="shared" si="174"/>
        <v>Jordan Bridge Away from Va Beach Summer Monday 22</v>
      </c>
      <c r="I9770" s="11">
        <f>+SNJB!M29</f>
        <v>70.163885696605391</v>
      </c>
    </row>
    <row r="9771" spans="1:9" ht="15.75" thickBot="1" x14ac:dyDescent="0.3">
      <c r="A9771" t="s">
        <v>96</v>
      </c>
      <c r="B9771" t="s">
        <v>53</v>
      </c>
      <c r="C9771" t="s">
        <v>80</v>
      </c>
      <c r="D9771" t="s">
        <v>11</v>
      </c>
      <c r="E9771" t="s">
        <v>1</v>
      </c>
      <c r="F9771" s="19">
        <v>0.95833333333333304</v>
      </c>
      <c r="G9771" s="25">
        <v>23</v>
      </c>
      <c r="H9771" s="19" t="str">
        <f t="shared" si="174"/>
        <v>Jordan Bridge Away from Va Beach Summer Monday 23</v>
      </c>
      <c r="I9771" s="16">
        <f>+SNJB!M30</f>
        <v>42.122108509743448</v>
      </c>
    </row>
    <row r="9772" spans="1:9" x14ac:dyDescent="0.25">
      <c r="A9772" t="s">
        <v>96</v>
      </c>
      <c r="B9772" t="s">
        <v>53</v>
      </c>
      <c r="C9772" t="s">
        <v>80</v>
      </c>
      <c r="D9772" t="s">
        <v>11</v>
      </c>
      <c r="E9772" t="s">
        <v>2</v>
      </c>
      <c r="F9772" s="19">
        <v>0</v>
      </c>
      <c r="G9772" s="25">
        <v>0</v>
      </c>
      <c r="H9772" s="19" t="str">
        <f t="shared" si="174"/>
        <v>Jordan Bridge Away from Va Beach Summer Tuesday 0</v>
      </c>
      <c r="I9772" s="12">
        <f>+SNJB!N7</f>
        <v>35</v>
      </c>
    </row>
    <row r="9773" spans="1:9" x14ac:dyDescent="0.25">
      <c r="A9773" t="s">
        <v>96</v>
      </c>
      <c r="B9773" t="s">
        <v>53</v>
      </c>
      <c r="C9773" t="s">
        <v>80</v>
      </c>
      <c r="D9773" t="s">
        <v>11</v>
      </c>
      <c r="E9773" t="s">
        <v>2</v>
      </c>
      <c r="F9773" s="19">
        <v>4.1666666666666664E-2</v>
      </c>
      <c r="G9773" s="25">
        <v>1</v>
      </c>
      <c r="H9773" s="19" t="str">
        <f t="shared" si="174"/>
        <v>Jordan Bridge Away from Va Beach Summer Tuesday 1</v>
      </c>
      <c r="I9773" s="14">
        <f>+SNJB!N8</f>
        <v>17</v>
      </c>
    </row>
    <row r="9774" spans="1:9" x14ac:dyDescent="0.25">
      <c r="A9774" t="s">
        <v>96</v>
      </c>
      <c r="B9774" t="s">
        <v>53</v>
      </c>
      <c r="C9774" t="s">
        <v>80</v>
      </c>
      <c r="D9774" t="s">
        <v>11</v>
      </c>
      <c r="E9774" t="s">
        <v>2</v>
      </c>
      <c r="F9774" s="19">
        <v>8.3333333333333329E-2</v>
      </c>
      <c r="G9774" s="25">
        <v>2</v>
      </c>
      <c r="H9774" s="19" t="str">
        <f t="shared" si="174"/>
        <v>Jordan Bridge Away from Va Beach Summer Tuesday 2</v>
      </c>
      <c r="I9774" s="12">
        <f>+SNJB!N9</f>
        <v>18</v>
      </c>
    </row>
    <row r="9775" spans="1:9" x14ac:dyDescent="0.25">
      <c r="A9775" t="s">
        <v>96</v>
      </c>
      <c r="B9775" t="s">
        <v>53</v>
      </c>
      <c r="C9775" t="s">
        <v>80</v>
      </c>
      <c r="D9775" t="s">
        <v>11</v>
      </c>
      <c r="E9775" t="s">
        <v>2</v>
      </c>
      <c r="F9775" s="19">
        <v>0.125</v>
      </c>
      <c r="G9775" s="25">
        <v>3</v>
      </c>
      <c r="H9775" s="19" t="str">
        <f t="shared" si="174"/>
        <v>Jordan Bridge Away from Va Beach Summer Tuesday 3</v>
      </c>
      <c r="I9775" s="14">
        <f>+SNJB!N10</f>
        <v>18</v>
      </c>
    </row>
    <row r="9776" spans="1:9" x14ac:dyDescent="0.25">
      <c r="A9776" t="s">
        <v>96</v>
      </c>
      <c r="B9776" t="s">
        <v>53</v>
      </c>
      <c r="C9776" t="s">
        <v>80</v>
      </c>
      <c r="D9776" t="s">
        <v>11</v>
      </c>
      <c r="E9776" t="s">
        <v>2</v>
      </c>
      <c r="F9776" s="19">
        <v>0.16666666666666699</v>
      </c>
      <c r="G9776" s="25">
        <v>4</v>
      </c>
      <c r="H9776" s="19" t="str">
        <f t="shared" si="174"/>
        <v>Jordan Bridge Away from Va Beach Summer Tuesday 4</v>
      </c>
      <c r="I9776" s="12">
        <f>+SNJB!N11</f>
        <v>74</v>
      </c>
    </row>
    <row r="9777" spans="1:9" x14ac:dyDescent="0.25">
      <c r="A9777" t="s">
        <v>96</v>
      </c>
      <c r="B9777" t="s">
        <v>53</v>
      </c>
      <c r="C9777" t="s">
        <v>80</v>
      </c>
      <c r="D9777" t="s">
        <v>11</v>
      </c>
      <c r="E9777" t="s">
        <v>2</v>
      </c>
      <c r="F9777" s="19">
        <v>0.20833333333333301</v>
      </c>
      <c r="G9777" s="25">
        <v>5</v>
      </c>
      <c r="H9777" s="19" t="str">
        <f t="shared" si="174"/>
        <v>Jordan Bridge Away from Va Beach Summer Tuesday 5</v>
      </c>
      <c r="I9777" s="14">
        <f>+SNJB!N12</f>
        <v>314</v>
      </c>
    </row>
    <row r="9778" spans="1:9" x14ac:dyDescent="0.25">
      <c r="A9778" t="s">
        <v>96</v>
      </c>
      <c r="B9778" t="s">
        <v>53</v>
      </c>
      <c r="C9778" t="s">
        <v>80</v>
      </c>
      <c r="D9778" t="s">
        <v>11</v>
      </c>
      <c r="E9778" t="s">
        <v>2</v>
      </c>
      <c r="F9778" s="19">
        <v>0.25</v>
      </c>
      <c r="G9778" s="25">
        <v>6</v>
      </c>
      <c r="H9778" s="19" t="str">
        <f t="shared" si="174"/>
        <v>Jordan Bridge Away from Va Beach Summer Tuesday 6</v>
      </c>
      <c r="I9778" s="12">
        <f>+SNJB!N13</f>
        <v>368</v>
      </c>
    </row>
    <row r="9779" spans="1:9" x14ac:dyDescent="0.25">
      <c r="A9779" t="s">
        <v>96</v>
      </c>
      <c r="B9779" t="s">
        <v>53</v>
      </c>
      <c r="C9779" t="s">
        <v>80</v>
      </c>
      <c r="D9779" t="s">
        <v>11</v>
      </c>
      <c r="E9779" t="s">
        <v>2</v>
      </c>
      <c r="F9779" s="19">
        <v>0.29166666666666702</v>
      </c>
      <c r="G9779" s="25">
        <v>7</v>
      </c>
      <c r="H9779" s="19" t="str">
        <f t="shared" si="174"/>
        <v>Jordan Bridge Away from Va Beach Summer Tuesday 7</v>
      </c>
      <c r="I9779" s="14">
        <f>+SNJB!N14</f>
        <v>319</v>
      </c>
    </row>
    <row r="9780" spans="1:9" x14ac:dyDescent="0.25">
      <c r="A9780" t="s">
        <v>96</v>
      </c>
      <c r="B9780" t="s">
        <v>53</v>
      </c>
      <c r="C9780" t="s">
        <v>80</v>
      </c>
      <c r="D9780" t="s">
        <v>11</v>
      </c>
      <c r="E9780" t="s">
        <v>2</v>
      </c>
      <c r="F9780" s="19">
        <v>0.33333333333333298</v>
      </c>
      <c r="G9780" s="25">
        <v>8</v>
      </c>
      <c r="H9780" s="19" t="str">
        <f t="shared" si="174"/>
        <v>Jordan Bridge Away from Va Beach Summer Tuesday 8</v>
      </c>
      <c r="I9780" s="12">
        <f>+SNJB!N15</f>
        <v>227</v>
      </c>
    </row>
    <row r="9781" spans="1:9" x14ac:dyDescent="0.25">
      <c r="A9781" t="s">
        <v>96</v>
      </c>
      <c r="B9781" t="s">
        <v>53</v>
      </c>
      <c r="C9781" t="s">
        <v>80</v>
      </c>
      <c r="D9781" t="s">
        <v>11</v>
      </c>
      <c r="E9781" t="s">
        <v>2</v>
      </c>
      <c r="F9781" s="19">
        <v>0.375</v>
      </c>
      <c r="G9781" s="25">
        <v>9</v>
      </c>
      <c r="H9781" s="19" t="str">
        <f t="shared" si="174"/>
        <v>Jordan Bridge Away from Va Beach Summer Tuesday 9</v>
      </c>
      <c r="I9781" s="14">
        <f>+SNJB!N16</f>
        <v>160</v>
      </c>
    </row>
    <row r="9782" spans="1:9" x14ac:dyDescent="0.25">
      <c r="A9782" t="s">
        <v>96</v>
      </c>
      <c r="B9782" t="s">
        <v>53</v>
      </c>
      <c r="C9782" t="s">
        <v>80</v>
      </c>
      <c r="D9782" t="s">
        <v>11</v>
      </c>
      <c r="E9782" t="s">
        <v>2</v>
      </c>
      <c r="F9782" s="19">
        <v>0.41666666666666702</v>
      </c>
      <c r="G9782" s="25">
        <v>10</v>
      </c>
      <c r="H9782" s="19" t="str">
        <f t="shared" si="174"/>
        <v>Jordan Bridge Away from Va Beach Summer Tuesday 10</v>
      </c>
      <c r="I9782" s="12">
        <f>+SNJB!N17</f>
        <v>204</v>
      </c>
    </row>
    <row r="9783" spans="1:9" x14ac:dyDescent="0.25">
      <c r="A9783" t="s">
        <v>96</v>
      </c>
      <c r="B9783" t="s">
        <v>53</v>
      </c>
      <c r="C9783" t="s">
        <v>80</v>
      </c>
      <c r="D9783" t="s">
        <v>11</v>
      </c>
      <c r="E9783" t="s">
        <v>2</v>
      </c>
      <c r="F9783" s="19">
        <v>0.45833333333333298</v>
      </c>
      <c r="G9783" s="25">
        <v>11</v>
      </c>
      <c r="H9783" s="19" t="str">
        <f t="shared" si="174"/>
        <v>Jordan Bridge Away from Va Beach Summer Tuesday 11</v>
      </c>
      <c r="I9783" s="14">
        <f>+SNJB!N18</f>
        <v>179</v>
      </c>
    </row>
    <row r="9784" spans="1:9" x14ac:dyDescent="0.25">
      <c r="A9784" t="s">
        <v>96</v>
      </c>
      <c r="B9784" t="s">
        <v>53</v>
      </c>
      <c r="C9784" t="s">
        <v>80</v>
      </c>
      <c r="D9784" t="s">
        <v>11</v>
      </c>
      <c r="E9784" t="s">
        <v>2</v>
      </c>
      <c r="F9784" s="19">
        <v>0.5</v>
      </c>
      <c r="G9784" s="25">
        <v>12</v>
      </c>
      <c r="H9784" s="19" t="str">
        <f t="shared" si="174"/>
        <v>Jordan Bridge Away from Va Beach Summer Tuesday 12</v>
      </c>
      <c r="I9784" s="12">
        <f>+SNJB!N19</f>
        <v>178</v>
      </c>
    </row>
    <row r="9785" spans="1:9" x14ac:dyDescent="0.25">
      <c r="A9785" t="s">
        <v>96</v>
      </c>
      <c r="B9785" t="s">
        <v>53</v>
      </c>
      <c r="C9785" t="s">
        <v>80</v>
      </c>
      <c r="D9785" t="s">
        <v>11</v>
      </c>
      <c r="E9785" t="s">
        <v>2</v>
      </c>
      <c r="F9785" s="19">
        <v>0.54166666666666696</v>
      </c>
      <c r="G9785" s="25">
        <v>13</v>
      </c>
      <c r="H9785" s="19" t="str">
        <f t="shared" si="174"/>
        <v>Jordan Bridge Away from Va Beach Summer Tuesday 13</v>
      </c>
      <c r="I9785" s="14">
        <f>+SNJB!N20</f>
        <v>183</v>
      </c>
    </row>
    <row r="9786" spans="1:9" x14ac:dyDescent="0.25">
      <c r="A9786" t="s">
        <v>96</v>
      </c>
      <c r="B9786" t="s">
        <v>53</v>
      </c>
      <c r="C9786" t="s">
        <v>80</v>
      </c>
      <c r="D9786" t="s">
        <v>11</v>
      </c>
      <c r="E9786" t="s">
        <v>2</v>
      </c>
      <c r="F9786" s="19">
        <v>0.58333333333333304</v>
      </c>
      <c r="G9786" s="25">
        <v>14</v>
      </c>
      <c r="H9786" s="19" t="str">
        <f t="shared" si="174"/>
        <v>Jordan Bridge Away from Va Beach Summer Tuesday 14</v>
      </c>
      <c r="I9786" s="12">
        <f>+SNJB!N21</f>
        <v>190</v>
      </c>
    </row>
    <row r="9787" spans="1:9" x14ac:dyDescent="0.25">
      <c r="A9787" t="s">
        <v>96</v>
      </c>
      <c r="B9787" t="s">
        <v>53</v>
      </c>
      <c r="C9787" t="s">
        <v>80</v>
      </c>
      <c r="D9787" t="s">
        <v>11</v>
      </c>
      <c r="E9787" t="s">
        <v>2</v>
      </c>
      <c r="F9787" s="19">
        <v>0.625</v>
      </c>
      <c r="G9787" s="25">
        <v>15</v>
      </c>
      <c r="H9787" s="19" t="str">
        <f t="shared" si="174"/>
        <v>Jordan Bridge Away from Va Beach Summer Tuesday 15</v>
      </c>
      <c r="I9787" s="14">
        <f>+SNJB!N22</f>
        <v>313</v>
      </c>
    </row>
    <row r="9788" spans="1:9" x14ac:dyDescent="0.25">
      <c r="A9788" t="s">
        <v>96</v>
      </c>
      <c r="B9788" t="s">
        <v>53</v>
      </c>
      <c r="C9788" t="s">
        <v>80</v>
      </c>
      <c r="D9788" t="s">
        <v>11</v>
      </c>
      <c r="E9788" t="s">
        <v>2</v>
      </c>
      <c r="F9788" s="19">
        <v>0.66666666666666696</v>
      </c>
      <c r="G9788" s="25">
        <v>16</v>
      </c>
      <c r="H9788" s="19" t="str">
        <f t="shared" si="174"/>
        <v>Jordan Bridge Away from Va Beach Summer Tuesday 16</v>
      </c>
      <c r="I9788" s="12">
        <f>+SNJB!N23</f>
        <v>361</v>
      </c>
    </row>
    <row r="9789" spans="1:9" x14ac:dyDescent="0.25">
      <c r="A9789" t="s">
        <v>96</v>
      </c>
      <c r="B9789" t="s">
        <v>53</v>
      </c>
      <c r="C9789" t="s">
        <v>80</v>
      </c>
      <c r="D9789" t="s">
        <v>11</v>
      </c>
      <c r="E9789" t="s">
        <v>2</v>
      </c>
      <c r="F9789" s="19">
        <v>0.70833333333333304</v>
      </c>
      <c r="G9789" s="25">
        <v>17</v>
      </c>
      <c r="H9789" s="19" t="str">
        <f t="shared" si="174"/>
        <v>Jordan Bridge Away from Va Beach Summer Tuesday 17</v>
      </c>
      <c r="I9789" s="14">
        <f>+SNJB!N24</f>
        <v>319</v>
      </c>
    </row>
    <row r="9790" spans="1:9" x14ac:dyDescent="0.25">
      <c r="A9790" t="s">
        <v>96</v>
      </c>
      <c r="B9790" t="s">
        <v>53</v>
      </c>
      <c r="C9790" t="s">
        <v>80</v>
      </c>
      <c r="D9790" t="s">
        <v>11</v>
      </c>
      <c r="E9790" t="s">
        <v>2</v>
      </c>
      <c r="F9790" s="19">
        <v>0.75</v>
      </c>
      <c r="G9790" s="25">
        <v>18</v>
      </c>
      <c r="H9790" s="19" t="str">
        <f t="shared" si="174"/>
        <v>Jordan Bridge Away from Va Beach Summer Tuesday 18</v>
      </c>
      <c r="I9790" s="12">
        <f>+SNJB!N25</f>
        <v>180</v>
      </c>
    </row>
    <row r="9791" spans="1:9" x14ac:dyDescent="0.25">
      <c r="A9791" t="s">
        <v>96</v>
      </c>
      <c r="B9791" t="s">
        <v>53</v>
      </c>
      <c r="C9791" t="s">
        <v>80</v>
      </c>
      <c r="D9791" t="s">
        <v>11</v>
      </c>
      <c r="E9791" t="s">
        <v>2</v>
      </c>
      <c r="F9791" s="19">
        <v>0.79166666666666696</v>
      </c>
      <c r="G9791" s="25">
        <v>19</v>
      </c>
      <c r="H9791" s="19" t="str">
        <f t="shared" si="174"/>
        <v>Jordan Bridge Away from Va Beach Summer Tuesday 19</v>
      </c>
      <c r="I9791" s="14">
        <f>+SNJB!N26</f>
        <v>115</v>
      </c>
    </row>
    <row r="9792" spans="1:9" x14ac:dyDescent="0.25">
      <c r="A9792" t="s">
        <v>96</v>
      </c>
      <c r="B9792" t="s">
        <v>53</v>
      </c>
      <c r="C9792" t="s">
        <v>80</v>
      </c>
      <c r="D9792" t="s">
        <v>11</v>
      </c>
      <c r="E9792" t="s">
        <v>2</v>
      </c>
      <c r="F9792" s="19">
        <v>0.83333333333333304</v>
      </c>
      <c r="G9792" s="25">
        <v>20</v>
      </c>
      <c r="H9792" s="19" t="str">
        <f t="shared" si="174"/>
        <v>Jordan Bridge Away from Va Beach Summer Tuesday 20</v>
      </c>
      <c r="I9792" s="12">
        <f>+SNJB!N27</f>
        <v>101</v>
      </c>
    </row>
    <row r="9793" spans="1:9" x14ac:dyDescent="0.25">
      <c r="A9793" t="s">
        <v>96</v>
      </c>
      <c r="B9793" t="s">
        <v>53</v>
      </c>
      <c r="C9793" t="s">
        <v>80</v>
      </c>
      <c r="D9793" t="s">
        <v>11</v>
      </c>
      <c r="E9793" t="s">
        <v>2</v>
      </c>
      <c r="F9793" s="19">
        <v>0.875</v>
      </c>
      <c r="G9793" s="25">
        <v>21</v>
      </c>
      <c r="H9793" s="19" t="str">
        <f t="shared" si="174"/>
        <v>Jordan Bridge Away from Va Beach Summer Tuesday 21</v>
      </c>
      <c r="I9793" s="14">
        <f>+SNJB!N28</f>
        <v>77</v>
      </c>
    </row>
    <row r="9794" spans="1:9" x14ac:dyDescent="0.25">
      <c r="A9794" t="s">
        <v>96</v>
      </c>
      <c r="B9794" t="s">
        <v>53</v>
      </c>
      <c r="C9794" t="s">
        <v>80</v>
      </c>
      <c r="D9794" t="s">
        <v>11</v>
      </c>
      <c r="E9794" t="s">
        <v>2</v>
      </c>
      <c r="F9794" s="19">
        <v>0.91666666666666696</v>
      </c>
      <c r="G9794" s="25">
        <v>22</v>
      </c>
      <c r="H9794" s="19" t="str">
        <f t="shared" si="174"/>
        <v>Jordan Bridge Away from Va Beach Summer Tuesday 22</v>
      </c>
      <c r="I9794" s="12">
        <f>+SNJB!N29</f>
        <v>91</v>
      </c>
    </row>
    <row r="9795" spans="1:9" ht="15.75" thickBot="1" x14ac:dyDescent="0.3">
      <c r="A9795" t="s">
        <v>96</v>
      </c>
      <c r="B9795" t="s">
        <v>53</v>
      </c>
      <c r="C9795" t="s">
        <v>80</v>
      </c>
      <c r="D9795" t="s">
        <v>11</v>
      </c>
      <c r="E9795" t="s">
        <v>2</v>
      </c>
      <c r="F9795" s="19">
        <v>0.95833333333333304</v>
      </c>
      <c r="G9795" s="25">
        <v>23</v>
      </c>
      <c r="H9795" s="19" t="str">
        <f t="shared" si="174"/>
        <v>Jordan Bridge Away from Va Beach Summer Tuesday 23</v>
      </c>
      <c r="I9795" s="16">
        <f>+SNJB!N30</f>
        <v>49</v>
      </c>
    </row>
    <row r="9796" spans="1:9" x14ac:dyDescent="0.25">
      <c r="A9796" t="s">
        <v>96</v>
      </c>
      <c r="B9796" t="s">
        <v>53</v>
      </c>
      <c r="C9796" t="s">
        <v>80</v>
      </c>
      <c r="D9796" t="s">
        <v>11</v>
      </c>
      <c r="E9796" t="s">
        <v>3</v>
      </c>
      <c r="F9796" s="19">
        <v>0</v>
      </c>
      <c r="G9796" s="25">
        <v>0</v>
      </c>
      <c r="H9796" s="19" t="str">
        <f t="shared" si="174"/>
        <v>Jordan Bridge Away from Va Beach Summer Wednesday 0</v>
      </c>
      <c r="I9796" s="11">
        <f>+SNJB!O7</f>
        <v>31</v>
      </c>
    </row>
    <row r="9797" spans="1:9" x14ac:dyDescent="0.25">
      <c r="A9797" t="s">
        <v>96</v>
      </c>
      <c r="B9797" t="s">
        <v>53</v>
      </c>
      <c r="C9797" t="s">
        <v>80</v>
      </c>
      <c r="D9797" t="s">
        <v>11</v>
      </c>
      <c r="E9797" t="s">
        <v>3</v>
      </c>
      <c r="F9797" s="19">
        <v>4.1666666666666664E-2</v>
      </c>
      <c r="G9797" s="25">
        <v>1</v>
      </c>
      <c r="H9797" s="19" t="str">
        <f t="shared" si="174"/>
        <v>Jordan Bridge Away from Va Beach Summer Wednesday 1</v>
      </c>
      <c r="I9797" s="14">
        <f>+SNJB!O8</f>
        <v>27</v>
      </c>
    </row>
    <row r="9798" spans="1:9" x14ac:dyDescent="0.25">
      <c r="A9798" t="s">
        <v>96</v>
      </c>
      <c r="B9798" t="s">
        <v>53</v>
      </c>
      <c r="C9798" t="s">
        <v>80</v>
      </c>
      <c r="D9798" t="s">
        <v>11</v>
      </c>
      <c r="E9798" t="s">
        <v>3</v>
      </c>
      <c r="F9798" s="19">
        <v>8.3333333333333329E-2</v>
      </c>
      <c r="G9798" s="25">
        <v>2</v>
      </c>
      <c r="H9798" s="19" t="str">
        <f t="shared" si="174"/>
        <v>Jordan Bridge Away from Va Beach Summer Wednesday 2</v>
      </c>
      <c r="I9798" s="11">
        <f>+SNJB!O9</f>
        <v>25</v>
      </c>
    </row>
    <row r="9799" spans="1:9" x14ac:dyDescent="0.25">
      <c r="A9799" t="s">
        <v>96</v>
      </c>
      <c r="B9799" t="s">
        <v>53</v>
      </c>
      <c r="C9799" t="s">
        <v>80</v>
      </c>
      <c r="D9799" t="s">
        <v>11</v>
      </c>
      <c r="E9799" t="s">
        <v>3</v>
      </c>
      <c r="F9799" s="19">
        <v>0.125</v>
      </c>
      <c r="G9799" s="25">
        <v>3</v>
      </c>
      <c r="H9799" s="19" t="str">
        <f t="shared" si="174"/>
        <v>Jordan Bridge Away from Va Beach Summer Wednesday 3</v>
      </c>
      <c r="I9799" s="14">
        <f>+SNJB!O10</f>
        <v>36</v>
      </c>
    </row>
    <row r="9800" spans="1:9" x14ac:dyDescent="0.25">
      <c r="A9800" t="s">
        <v>96</v>
      </c>
      <c r="B9800" t="s">
        <v>53</v>
      </c>
      <c r="C9800" t="s">
        <v>80</v>
      </c>
      <c r="D9800" t="s">
        <v>11</v>
      </c>
      <c r="E9800" t="s">
        <v>3</v>
      </c>
      <c r="F9800" s="19">
        <v>0.16666666666666699</v>
      </c>
      <c r="G9800" s="25">
        <v>4</v>
      </c>
      <c r="H9800" s="19" t="str">
        <f t="shared" si="174"/>
        <v>Jordan Bridge Away from Va Beach Summer Wednesday 4</v>
      </c>
      <c r="I9800" s="11">
        <f>+SNJB!O11</f>
        <v>67</v>
      </c>
    </row>
    <row r="9801" spans="1:9" x14ac:dyDescent="0.25">
      <c r="A9801" t="s">
        <v>96</v>
      </c>
      <c r="B9801" t="s">
        <v>53</v>
      </c>
      <c r="C9801" t="s">
        <v>80</v>
      </c>
      <c r="D9801" t="s">
        <v>11</v>
      </c>
      <c r="E9801" t="s">
        <v>3</v>
      </c>
      <c r="F9801" s="19">
        <v>0.20833333333333301</v>
      </c>
      <c r="G9801" s="25">
        <v>5</v>
      </c>
      <c r="H9801" s="19" t="str">
        <f t="shared" si="174"/>
        <v>Jordan Bridge Away from Va Beach Summer Wednesday 5</v>
      </c>
      <c r="I9801" s="14">
        <f>+SNJB!O12</f>
        <v>323</v>
      </c>
    </row>
    <row r="9802" spans="1:9" x14ac:dyDescent="0.25">
      <c r="A9802" t="s">
        <v>96</v>
      </c>
      <c r="B9802" t="s">
        <v>53</v>
      </c>
      <c r="C9802" t="s">
        <v>80</v>
      </c>
      <c r="D9802" t="s">
        <v>11</v>
      </c>
      <c r="E9802" t="s">
        <v>3</v>
      </c>
      <c r="F9802" s="19">
        <v>0.25</v>
      </c>
      <c r="G9802" s="25">
        <v>6</v>
      </c>
      <c r="H9802" s="19" t="str">
        <f t="shared" si="174"/>
        <v>Jordan Bridge Away from Va Beach Summer Wednesday 6</v>
      </c>
      <c r="I9802" s="11">
        <f>+SNJB!O13</f>
        <v>377</v>
      </c>
    </row>
    <row r="9803" spans="1:9" x14ac:dyDescent="0.25">
      <c r="A9803" t="s">
        <v>96</v>
      </c>
      <c r="B9803" t="s">
        <v>53</v>
      </c>
      <c r="C9803" t="s">
        <v>80</v>
      </c>
      <c r="D9803" t="s">
        <v>11</v>
      </c>
      <c r="E9803" t="s">
        <v>3</v>
      </c>
      <c r="F9803" s="19">
        <v>0.29166666666666702</v>
      </c>
      <c r="G9803" s="25">
        <v>7</v>
      </c>
      <c r="H9803" s="19" t="str">
        <f t="shared" si="174"/>
        <v>Jordan Bridge Away from Va Beach Summer Wednesday 7</v>
      </c>
      <c r="I9803" s="14">
        <f>+SNJB!O14</f>
        <v>320</v>
      </c>
    </row>
    <row r="9804" spans="1:9" x14ac:dyDescent="0.25">
      <c r="A9804" t="s">
        <v>96</v>
      </c>
      <c r="B9804" t="s">
        <v>53</v>
      </c>
      <c r="C9804" t="s">
        <v>80</v>
      </c>
      <c r="D9804" t="s">
        <v>11</v>
      </c>
      <c r="E9804" t="s">
        <v>3</v>
      </c>
      <c r="F9804" s="19">
        <v>0.33333333333333298</v>
      </c>
      <c r="G9804" s="25">
        <v>8</v>
      </c>
      <c r="H9804" s="19" t="str">
        <f t="shared" si="174"/>
        <v>Jordan Bridge Away from Va Beach Summer Wednesday 8</v>
      </c>
      <c r="I9804" s="11">
        <f>+SNJB!O15</f>
        <v>255</v>
      </c>
    </row>
    <row r="9805" spans="1:9" x14ac:dyDescent="0.25">
      <c r="A9805" t="s">
        <v>96</v>
      </c>
      <c r="B9805" t="s">
        <v>53</v>
      </c>
      <c r="C9805" t="s">
        <v>80</v>
      </c>
      <c r="D9805" t="s">
        <v>11</v>
      </c>
      <c r="E9805" t="s">
        <v>3</v>
      </c>
      <c r="F9805" s="19">
        <v>0.375</v>
      </c>
      <c r="G9805" s="25">
        <v>9</v>
      </c>
      <c r="H9805" s="19" t="str">
        <f t="shared" si="174"/>
        <v>Jordan Bridge Away from Va Beach Summer Wednesday 9</v>
      </c>
      <c r="I9805" s="14">
        <f>+SNJB!O16</f>
        <v>168</v>
      </c>
    </row>
    <row r="9806" spans="1:9" x14ac:dyDescent="0.25">
      <c r="A9806" t="s">
        <v>96</v>
      </c>
      <c r="B9806" t="s">
        <v>53</v>
      </c>
      <c r="C9806" t="s">
        <v>80</v>
      </c>
      <c r="D9806" t="s">
        <v>11</v>
      </c>
      <c r="E9806" t="s">
        <v>3</v>
      </c>
      <c r="F9806" s="19">
        <v>0.41666666666666702</v>
      </c>
      <c r="G9806" s="25">
        <v>10</v>
      </c>
      <c r="H9806" s="19" t="str">
        <f t="shared" si="174"/>
        <v>Jordan Bridge Away from Va Beach Summer Wednesday 10</v>
      </c>
      <c r="I9806" s="11">
        <f>+SNJB!O17</f>
        <v>162</v>
      </c>
    </row>
    <row r="9807" spans="1:9" x14ac:dyDescent="0.25">
      <c r="A9807" t="s">
        <v>96</v>
      </c>
      <c r="B9807" t="s">
        <v>53</v>
      </c>
      <c r="C9807" t="s">
        <v>80</v>
      </c>
      <c r="D9807" t="s">
        <v>11</v>
      </c>
      <c r="E9807" t="s">
        <v>3</v>
      </c>
      <c r="F9807" s="19">
        <v>0.45833333333333298</v>
      </c>
      <c r="G9807" s="25">
        <v>11</v>
      </c>
      <c r="H9807" s="19" t="str">
        <f t="shared" si="174"/>
        <v>Jordan Bridge Away from Va Beach Summer Wednesday 11</v>
      </c>
      <c r="I9807" s="14">
        <f>+SNJB!O18</f>
        <v>212</v>
      </c>
    </row>
    <row r="9808" spans="1:9" x14ac:dyDescent="0.25">
      <c r="A9808" t="s">
        <v>96</v>
      </c>
      <c r="B9808" t="s">
        <v>53</v>
      </c>
      <c r="C9808" t="s">
        <v>80</v>
      </c>
      <c r="D9808" t="s">
        <v>11</v>
      </c>
      <c r="E9808" t="s">
        <v>3</v>
      </c>
      <c r="F9808" s="19">
        <v>0.5</v>
      </c>
      <c r="G9808" s="25">
        <v>12</v>
      </c>
      <c r="H9808" s="19" t="str">
        <f t="shared" si="174"/>
        <v>Jordan Bridge Away from Va Beach Summer Wednesday 12</v>
      </c>
      <c r="I9808" s="11">
        <f>+SNJB!O19</f>
        <v>163</v>
      </c>
    </row>
    <row r="9809" spans="1:9" x14ac:dyDescent="0.25">
      <c r="A9809" t="s">
        <v>96</v>
      </c>
      <c r="B9809" t="s">
        <v>53</v>
      </c>
      <c r="C9809" t="s">
        <v>80</v>
      </c>
      <c r="D9809" t="s">
        <v>11</v>
      </c>
      <c r="E9809" t="s">
        <v>3</v>
      </c>
      <c r="F9809" s="19">
        <v>0.54166666666666696</v>
      </c>
      <c r="G9809" s="25">
        <v>13</v>
      </c>
      <c r="H9809" s="19" t="str">
        <f t="shared" si="174"/>
        <v>Jordan Bridge Away from Va Beach Summer Wednesday 13</v>
      </c>
      <c r="I9809" s="14">
        <f>+SNJB!O20</f>
        <v>177</v>
      </c>
    </row>
    <row r="9810" spans="1:9" x14ac:dyDescent="0.25">
      <c r="A9810" t="s">
        <v>96</v>
      </c>
      <c r="B9810" t="s">
        <v>53</v>
      </c>
      <c r="C9810" t="s">
        <v>80</v>
      </c>
      <c r="D9810" t="s">
        <v>11</v>
      </c>
      <c r="E9810" t="s">
        <v>3</v>
      </c>
      <c r="F9810" s="19">
        <v>0.58333333333333304</v>
      </c>
      <c r="G9810" s="25">
        <v>14</v>
      </c>
      <c r="H9810" s="19" t="str">
        <f t="shared" si="174"/>
        <v>Jordan Bridge Away from Va Beach Summer Wednesday 14</v>
      </c>
      <c r="I9810" s="11">
        <f>+SNJB!O21</f>
        <v>220</v>
      </c>
    </row>
    <row r="9811" spans="1:9" x14ac:dyDescent="0.25">
      <c r="A9811" t="s">
        <v>96</v>
      </c>
      <c r="B9811" t="s">
        <v>53</v>
      </c>
      <c r="C9811" t="s">
        <v>80</v>
      </c>
      <c r="D9811" t="s">
        <v>11</v>
      </c>
      <c r="E9811" t="s">
        <v>3</v>
      </c>
      <c r="F9811" s="19">
        <v>0.625</v>
      </c>
      <c r="G9811" s="25">
        <v>15</v>
      </c>
      <c r="H9811" s="19" t="str">
        <f t="shared" si="174"/>
        <v>Jordan Bridge Away from Va Beach Summer Wednesday 15</v>
      </c>
      <c r="I9811" s="14">
        <f>+SNJB!O22</f>
        <v>301</v>
      </c>
    </row>
    <row r="9812" spans="1:9" x14ac:dyDescent="0.25">
      <c r="A9812" t="s">
        <v>96</v>
      </c>
      <c r="B9812" t="s">
        <v>53</v>
      </c>
      <c r="C9812" t="s">
        <v>80</v>
      </c>
      <c r="D9812" t="s">
        <v>11</v>
      </c>
      <c r="E9812" t="s">
        <v>3</v>
      </c>
      <c r="F9812" s="19">
        <v>0.66666666666666696</v>
      </c>
      <c r="G9812" s="25">
        <v>16</v>
      </c>
      <c r="H9812" s="19" t="str">
        <f t="shared" si="174"/>
        <v>Jordan Bridge Away from Va Beach Summer Wednesday 16</v>
      </c>
      <c r="I9812" s="11">
        <f>+SNJB!O23</f>
        <v>340</v>
      </c>
    </row>
    <row r="9813" spans="1:9" x14ac:dyDescent="0.25">
      <c r="A9813" t="s">
        <v>96</v>
      </c>
      <c r="B9813" t="s">
        <v>53</v>
      </c>
      <c r="C9813" t="s">
        <v>80</v>
      </c>
      <c r="D9813" t="s">
        <v>11</v>
      </c>
      <c r="E9813" t="s">
        <v>3</v>
      </c>
      <c r="F9813" s="19">
        <v>0.70833333333333304</v>
      </c>
      <c r="G9813" s="25">
        <v>17</v>
      </c>
      <c r="H9813" s="19" t="str">
        <f t="shared" ref="H9813:H9876" si="175">+CONCATENATE(A9813," ",C9813," ",D9813," ",E9813," ",G9813)</f>
        <v>Jordan Bridge Away from Va Beach Summer Wednesday 17</v>
      </c>
      <c r="I9813" s="14">
        <f>+SNJB!O24</f>
        <v>364</v>
      </c>
    </row>
    <row r="9814" spans="1:9" x14ac:dyDescent="0.25">
      <c r="A9814" t="s">
        <v>96</v>
      </c>
      <c r="B9814" t="s">
        <v>53</v>
      </c>
      <c r="C9814" t="s">
        <v>80</v>
      </c>
      <c r="D9814" t="s">
        <v>11</v>
      </c>
      <c r="E9814" t="s">
        <v>3</v>
      </c>
      <c r="F9814" s="19">
        <v>0.75</v>
      </c>
      <c r="G9814" s="25">
        <v>18</v>
      </c>
      <c r="H9814" s="19" t="str">
        <f t="shared" si="175"/>
        <v>Jordan Bridge Away from Va Beach Summer Wednesday 18</v>
      </c>
      <c r="I9814" s="11">
        <f>+SNJB!O25</f>
        <v>193</v>
      </c>
    </row>
    <row r="9815" spans="1:9" x14ac:dyDescent="0.25">
      <c r="A9815" t="s">
        <v>96</v>
      </c>
      <c r="B9815" t="s">
        <v>53</v>
      </c>
      <c r="C9815" t="s">
        <v>80</v>
      </c>
      <c r="D9815" t="s">
        <v>11</v>
      </c>
      <c r="E9815" t="s">
        <v>3</v>
      </c>
      <c r="F9815" s="19">
        <v>0.79166666666666696</v>
      </c>
      <c r="G9815" s="25">
        <v>19</v>
      </c>
      <c r="H9815" s="19" t="str">
        <f t="shared" si="175"/>
        <v>Jordan Bridge Away from Va Beach Summer Wednesday 19</v>
      </c>
      <c r="I9815" s="14">
        <f>+SNJB!O26</f>
        <v>145</v>
      </c>
    </row>
    <row r="9816" spans="1:9" x14ac:dyDescent="0.25">
      <c r="A9816" t="s">
        <v>96</v>
      </c>
      <c r="B9816" t="s">
        <v>53</v>
      </c>
      <c r="C9816" t="s">
        <v>80</v>
      </c>
      <c r="D9816" t="s">
        <v>11</v>
      </c>
      <c r="E9816" t="s">
        <v>3</v>
      </c>
      <c r="F9816" s="19">
        <v>0.83333333333333304</v>
      </c>
      <c r="G9816" s="25">
        <v>20</v>
      </c>
      <c r="H9816" s="19" t="str">
        <f t="shared" si="175"/>
        <v>Jordan Bridge Away from Va Beach Summer Wednesday 20</v>
      </c>
      <c r="I9816" s="11">
        <f>+SNJB!O27</f>
        <v>137</v>
      </c>
    </row>
    <row r="9817" spans="1:9" x14ac:dyDescent="0.25">
      <c r="A9817" t="s">
        <v>96</v>
      </c>
      <c r="B9817" t="s">
        <v>53</v>
      </c>
      <c r="C9817" t="s">
        <v>80</v>
      </c>
      <c r="D9817" t="s">
        <v>11</v>
      </c>
      <c r="E9817" t="s">
        <v>3</v>
      </c>
      <c r="F9817" s="19">
        <v>0.875</v>
      </c>
      <c r="G9817" s="25">
        <v>21</v>
      </c>
      <c r="H9817" s="19" t="str">
        <f t="shared" si="175"/>
        <v>Jordan Bridge Away from Va Beach Summer Wednesday 21</v>
      </c>
      <c r="I9817" s="14">
        <f>+SNJB!O28</f>
        <v>114</v>
      </c>
    </row>
    <row r="9818" spans="1:9" x14ac:dyDescent="0.25">
      <c r="A9818" t="s">
        <v>96</v>
      </c>
      <c r="B9818" t="s">
        <v>53</v>
      </c>
      <c r="C9818" t="s">
        <v>80</v>
      </c>
      <c r="D9818" t="s">
        <v>11</v>
      </c>
      <c r="E9818" t="s">
        <v>3</v>
      </c>
      <c r="F9818" s="19">
        <v>0.91666666666666696</v>
      </c>
      <c r="G9818" s="25">
        <v>22</v>
      </c>
      <c r="H9818" s="19" t="str">
        <f t="shared" si="175"/>
        <v>Jordan Bridge Away from Va Beach Summer Wednesday 22</v>
      </c>
      <c r="I9818" s="11">
        <f>+SNJB!O29</f>
        <v>92</v>
      </c>
    </row>
    <row r="9819" spans="1:9" ht="15.75" thickBot="1" x14ac:dyDescent="0.3">
      <c r="A9819" t="s">
        <v>96</v>
      </c>
      <c r="B9819" t="s">
        <v>53</v>
      </c>
      <c r="C9819" t="s">
        <v>80</v>
      </c>
      <c r="D9819" t="s">
        <v>11</v>
      </c>
      <c r="E9819" t="s">
        <v>3</v>
      </c>
      <c r="F9819" s="19">
        <v>0.95833333333333304</v>
      </c>
      <c r="G9819" s="25">
        <v>23</v>
      </c>
      <c r="H9819" s="19" t="str">
        <f t="shared" si="175"/>
        <v>Jordan Bridge Away from Va Beach Summer Wednesday 23</v>
      </c>
      <c r="I9819" s="16">
        <f>+SNJB!O30</f>
        <v>57</v>
      </c>
    </row>
    <row r="9820" spans="1:9" x14ac:dyDescent="0.25">
      <c r="A9820" t="s">
        <v>96</v>
      </c>
      <c r="B9820" t="s">
        <v>53</v>
      </c>
      <c r="C9820" t="s">
        <v>80</v>
      </c>
      <c r="D9820" t="s">
        <v>11</v>
      </c>
      <c r="E9820" t="s">
        <v>4</v>
      </c>
      <c r="F9820" s="19">
        <v>0</v>
      </c>
      <c r="G9820" s="25">
        <v>0</v>
      </c>
      <c r="H9820" s="19" t="str">
        <f t="shared" si="175"/>
        <v>Jordan Bridge Away from Va Beach Summer Thursday 0</v>
      </c>
      <c r="I9820" s="11">
        <f>+SNJB!P7</f>
        <v>40.911076443057723</v>
      </c>
    </row>
    <row r="9821" spans="1:9" x14ac:dyDescent="0.25">
      <c r="A9821" t="s">
        <v>96</v>
      </c>
      <c r="B9821" t="s">
        <v>53</v>
      </c>
      <c r="C9821" t="s">
        <v>80</v>
      </c>
      <c r="D9821" t="s">
        <v>11</v>
      </c>
      <c r="E9821" t="s">
        <v>4</v>
      </c>
      <c r="F9821" s="19">
        <v>4.1666666666666664E-2</v>
      </c>
      <c r="G9821" s="25">
        <v>1</v>
      </c>
      <c r="H9821" s="19" t="str">
        <f t="shared" si="175"/>
        <v>Jordan Bridge Away from Va Beach Summer Thursday 1</v>
      </c>
      <c r="I9821" s="14">
        <f>+SNJB!P8</f>
        <v>27.07827827827828</v>
      </c>
    </row>
    <row r="9822" spans="1:9" x14ac:dyDescent="0.25">
      <c r="A9822" t="s">
        <v>96</v>
      </c>
      <c r="B9822" t="s">
        <v>53</v>
      </c>
      <c r="C9822" t="s">
        <v>80</v>
      </c>
      <c r="D9822" t="s">
        <v>11</v>
      </c>
      <c r="E9822" t="s">
        <v>4</v>
      </c>
      <c r="F9822" s="19">
        <v>8.3333333333333329E-2</v>
      </c>
      <c r="G9822" s="25">
        <v>2</v>
      </c>
      <c r="H9822" s="19" t="str">
        <f t="shared" si="175"/>
        <v>Jordan Bridge Away from Va Beach Summer Thursday 2</v>
      </c>
      <c r="I9822" s="11">
        <f>+SNJB!P9</f>
        <v>26.865874363327677</v>
      </c>
    </row>
    <row r="9823" spans="1:9" x14ac:dyDescent="0.25">
      <c r="A9823" t="s">
        <v>96</v>
      </c>
      <c r="B9823" t="s">
        <v>53</v>
      </c>
      <c r="C9823" t="s">
        <v>80</v>
      </c>
      <c r="D9823" t="s">
        <v>11</v>
      </c>
      <c r="E9823" t="s">
        <v>4</v>
      </c>
      <c r="F9823" s="19">
        <v>0.125</v>
      </c>
      <c r="G9823" s="25">
        <v>3</v>
      </c>
      <c r="H9823" s="19" t="str">
        <f t="shared" si="175"/>
        <v>Jordan Bridge Away from Va Beach Summer Thursday 3</v>
      </c>
      <c r="I9823" s="14">
        <f>+SNJB!P10</f>
        <v>31.751327595678447</v>
      </c>
    </row>
    <row r="9824" spans="1:9" x14ac:dyDescent="0.25">
      <c r="A9824" t="s">
        <v>96</v>
      </c>
      <c r="B9824" t="s">
        <v>53</v>
      </c>
      <c r="C9824" t="s">
        <v>80</v>
      </c>
      <c r="D9824" t="s">
        <v>11</v>
      </c>
      <c r="E9824" t="s">
        <v>4</v>
      </c>
      <c r="F9824" s="19">
        <v>0.16666666666666699</v>
      </c>
      <c r="G9824" s="25">
        <v>4</v>
      </c>
      <c r="H9824" s="19" t="str">
        <f t="shared" si="175"/>
        <v>Jordan Bridge Away from Va Beach Summer Thursday 4</v>
      </c>
      <c r="I9824" s="11">
        <f>+SNJB!P11</f>
        <v>76.201444764198044</v>
      </c>
    </row>
    <row r="9825" spans="1:9" x14ac:dyDescent="0.25">
      <c r="A9825" t="s">
        <v>96</v>
      </c>
      <c r="B9825" t="s">
        <v>53</v>
      </c>
      <c r="C9825" t="s">
        <v>80</v>
      </c>
      <c r="D9825" t="s">
        <v>11</v>
      </c>
      <c r="E9825" t="s">
        <v>4</v>
      </c>
      <c r="F9825" s="19">
        <v>0.20833333333333301</v>
      </c>
      <c r="G9825" s="25">
        <v>5</v>
      </c>
      <c r="H9825" s="19" t="str">
        <f t="shared" si="175"/>
        <v>Jordan Bridge Away from Va Beach Summer Thursday 5</v>
      </c>
      <c r="I9825" s="14">
        <f>+SNJB!P12</f>
        <v>304.84509205258053</v>
      </c>
    </row>
    <row r="9826" spans="1:9" x14ac:dyDescent="0.25">
      <c r="A9826" t="s">
        <v>96</v>
      </c>
      <c r="B9826" t="s">
        <v>53</v>
      </c>
      <c r="C9826" t="s">
        <v>80</v>
      </c>
      <c r="D9826" t="s">
        <v>11</v>
      </c>
      <c r="E9826" t="s">
        <v>4</v>
      </c>
      <c r="F9826" s="19">
        <v>0.25</v>
      </c>
      <c r="G9826" s="25">
        <v>6</v>
      </c>
      <c r="H9826" s="19" t="str">
        <f t="shared" si="175"/>
        <v>Jordan Bridge Away from Va Beach Summer Thursday 6</v>
      </c>
      <c r="I9826" s="11">
        <f>+SNJB!P13</f>
        <v>368.50015093363243</v>
      </c>
    </row>
    <row r="9827" spans="1:9" x14ac:dyDescent="0.25">
      <c r="A9827" t="s">
        <v>96</v>
      </c>
      <c r="B9827" t="s">
        <v>53</v>
      </c>
      <c r="C9827" t="s">
        <v>80</v>
      </c>
      <c r="D9827" t="s">
        <v>11</v>
      </c>
      <c r="E9827" t="s">
        <v>4</v>
      </c>
      <c r="F9827" s="19">
        <v>0.29166666666666702</v>
      </c>
      <c r="G9827" s="25">
        <v>7</v>
      </c>
      <c r="H9827" s="19" t="str">
        <f t="shared" si="175"/>
        <v>Jordan Bridge Away from Va Beach Summer Thursday 7</v>
      </c>
      <c r="I9827" s="14">
        <f>+SNJB!P14</f>
        <v>313.13455454559477</v>
      </c>
    </row>
    <row r="9828" spans="1:9" x14ac:dyDescent="0.25">
      <c r="A9828" t="s">
        <v>96</v>
      </c>
      <c r="B9828" t="s">
        <v>53</v>
      </c>
      <c r="C9828" t="s">
        <v>80</v>
      </c>
      <c r="D9828" t="s">
        <v>11</v>
      </c>
      <c r="E9828" t="s">
        <v>4</v>
      </c>
      <c r="F9828" s="19">
        <v>0.33333333333333298</v>
      </c>
      <c r="G9828" s="25">
        <v>8</v>
      </c>
      <c r="H9828" s="19" t="str">
        <f t="shared" si="175"/>
        <v>Jordan Bridge Away from Va Beach Summer Thursday 8</v>
      </c>
      <c r="I9828" s="11">
        <f>+SNJB!P15</f>
        <v>243.1774423642544</v>
      </c>
    </row>
    <row r="9829" spans="1:9" x14ac:dyDescent="0.25">
      <c r="A9829" t="s">
        <v>96</v>
      </c>
      <c r="B9829" t="s">
        <v>53</v>
      </c>
      <c r="C9829" t="s">
        <v>80</v>
      </c>
      <c r="D9829" t="s">
        <v>11</v>
      </c>
      <c r="E9829" t="s">
        <v>4</v>
      </c>
      <c r="F9829" s="19">
        <v>0.375</v>
      </c>
      <c r="G9829" s="25">
        <v>9</v>
      </c>
      <c r="H9829" s="19" t="str">
        <f t="shared" si="175"/>
        <v>Jordan Bridge Away from Va Beach Summer Thursday 9</v>
      </c>
      <c r="I9829" s="14">
        <f>+SNJB!P16</f>
        <v>161.52915237628613</v>
      </c>
    </row>
    <row r="9830" spans="1:9" x14ac:dyDescent="0.25">
      <c r="A9830" t="s">
        <v>96</v>
      </c>
      <c r="B9830" t="s">
        <v>53</v>
      </c>
      <c r="C9830" t="s">
        <v>80</v>
      </c>
      <c r="D9830" t="s">
        <v>11</v>
      </c>
      <c r="E9830" t="s">
        <v>4</v>
      </c>
      <c r="F9830" s="19">
        <v>0.41666666666666702</v>
      </c>
      <c r="G9830" s="25">
        <v>10</v>
      </c>
      <c r="H9830" s="19" t="str">
        <f t="shared" si="175"/>
        <v>Jordan Bridge Away from Va Beach Summer Thursday 10</v>
      </c>
      <c r="I9830" s="11">
        <f>+SNJB!P17</f>
        <v>188.71368467670507</v>
      </c>
    </row>
    <row r="9831" spans="1:9" x14ac:dyDescent="0.25">
      <c r="A9831" t="s">
        <v>96</v>
      </c>
      <c r="B9831" t="s">
        <v>53</v>
      </c>
      <c r="C9831" t="s">
        <v>80</v>
      </c>
      <c r="D9831" t="s">
        <v>11</v>
      </c>
      <c r="E9831" t="s">
        <v>4</v>
      </c>
      <c r="F9831" s="19">
        <v>0.45833333333333298</v>
      </c>
      <c r="G9831" s="25">
        <v>11</v>
      </c>
      <c r="H9831" s="19" t="str">
        <f t="shared" si="175"/>
        <v>Jordan Bridge Away from Va Beach Summer Thursday 11</v>
      </c>
      <c r="I9831" s="14">
        <f>+SNJB!P18</f>
        <v>206.47589444575445</v>
      </c>
    </row>
    <row r="9832" spans="1:9" x14ac:dyDescent="0.25">
      <c r="A9832" t="s">
        <v>96</v>
      </c>
      <c r="B9832" t="s">
        <v>53</v>
      </c>
      <c r="C9832" t="s">
        <v>80</v>
      </c>
      <c r="D9832" t="s">
        <v>11</v>
      </c>
      <c r="E9832" t="s">
        <v>4</v>
      </c>
      <c r="F9832" s="19">
        <v>0.5</v>
      </c>
      <c r="G9832" s="25">
        <v>12</v>
      </c>
      <c r="H9832" s="19" t="str">
        <f t="shared" si="175"/>
        <v>Jordan Bridge Away from Va Beach Summer Thursday 12</v>
      </c>
      <c r="I9832" s="11">
        <f>+SNJB!P19</f>
        <v>182.09859480269489</v>
      </c>
    </row>
    <row r="9833" spans="1:9" x14ac:dyDescent="0.25">
      <c r="A9833" t="s">
        <v>96</v>
      </c>
      <c r="B9833" t="s">
        <v>53</v>
      </c>
      <c r="C9833" t="s">
        <v>80</v>
      </c>
      <c r="D9833" t="s">
        <v>11</v>
      </c>
      <c r="E9833" t="s">
        <v>4</v>
      </c>
      <c r="F9833" s="19">
        <v>0.54166666666666696</v>
      </c>
      <c r="G9833" s="25">
        <v>13</v>
      </c>
      <c r="H9833" s="19" t="str">
        <f t="shared" si="175"/>
        <v>Jordan Bridge Away from Va Beach Summer Thursday 13</v>
      </c>
      <c r="I9833" s="14">
        <f>+SNJB!P20</f>
        <v>191.33528484575547</v>
      </c>
    </row>
    <row r="9834" spans="1:9" x14ac:dyDescent="0.25">
      <c r="A9834" t="s">
        <v>96</v>
      </c>
      <c r="B9834" t="s">
        <v>53</v>
      </c>
      <c r="C9834" t="s">
        <v>80</v>
      </c>
      <c r="D9834" t="s">
        <v>11</v>
      </c>
      <c r="E9834" t="s">
        <v>4</v>
      </c>
      <c r="F9834" s="19">
        <v>0.58333333333333304</v>
      </c>
      <c r="G9834" s="25">
        <v>14</v>
      </c>
      <c r="H9834" s="19" t="str">
        <f t="shared" si="175"/>
        <v>Jordan Bridge Away from Va Beach Summer Thursday 14</v>
      </c>
      <c r="I9834" s="11">
        <f>+SNJB!P21</f>
        <v>213.5768928065481</v>
      </c>
    </row>
    <row r="9835" spans="1:9" x14ac:dyDescent="0.25">
      <c r="A9835" t="s">
        <v>96</v>
      </c>
      <c r="B9835" t="s">
        <v>53</v>
      </c>
      <c r="C9835" t="s">
        <v>80</v>
      </c>
      <c r="D9835" t="s">
        <v>11</v>
      </c>
      <c r="E9835" t="s">
        <v>4</v>
      </c>
      <c r="F9835" s="19">
        <v>0.625</v>
      </c>
      <c r="G9835" s="25">
        <v>15</v>
      </c>
      <c r="H9835" s="19" t="str">
        <f t="shared" si="175"/>
        <v>Jordan Bridge Away from Va Beach Summer Thursday 15</v>
      </c>
      <c r="I9835" s="14">
        <f>+SNJB!P22</f>
        <v>312.19395523084518</v>
      </c>
    </row>
    <row r="9836" spans="1:9" x14ac:dyDescent="0.25">
      <c r="A9836" t="s">
        <v>96</v>
      </c>
      <c r="B9836" t="s">
        <v>53</v>
      </c>
      <c r="C9836" t="s">
        <v>80</v>
      </c>
      <c r="D9836" t="s">
        <v>11</v>
      </c>
      <c r="E9836" t="s">
        <v>4</v>
      </c>
      <c r="F9836" s="19">
        <v>0.66666666666666696</v>
      </c>
      <c r="G9836" s="25">
        <v>16</v>
      </c>
      <c r="H9836" s="19" t="str">
        <f t="shared" si="175"/>
        <v>Jordan Bridge Away from Va Beach Summer Thursday 16</v>
      </c>
      <c r="I9836" s="11">
        <f>+SNJB!P23</f>
        <v>344.1628732117918</v>
      </c>
    </row>
    <row r="9837" spans="1:9" x14ac:dyDescent="0.25">
      <c r="A9837" t="s">
        <v>96</v>
      </c>
      <c r="B9837" t="s">
        <v>53</v>
      </c>
      <c r="C9837" t="s">
        <v>80</v>
      </c>
      <c r="D9837" t="s">
        <v>11</v>
      </c>
      <c r="E9837" t="s">
        <v>4</v>
      </c>
      <c r="F9837" s="19">
        <v>0.70833333333333304</v>
      </c>
      <c r="G9837" s="25">
        <v>17</v>
      </c>
      <c r="H9837" s="19" t="str">
        <f t="shared" si="175"/>
        <v>Jordan Bridge Away from Va Beach Summer Thursday 17</v>
      </c>
      <c r="I9837" s="14">
        <f>+SNJB!P24</f>
        <v>338.22648799635772</v>
      </c>
    </row>
    <row r="9838" spans="1:9" x14ac:dyDescent="0.25">
      <c r="A9838" t="s">
        <v>96</v>
      </c>
      <c r="B9838" t="s">
        <v>53</v>
      </c>
      <c r="C9838" t="s">
        <v>80</v>
      </c>
      <c r="D9838" t="s">
        <v>11</v>
      </c>
      <c r="E9838" t="s">
        <v>4</v>
      </c>
      <c r="F9838" s="19">
        <v>0.75</v>
      </c>
      <c r="G9838" s="25">
        <v>18</v>
      </c>
      <c r="H9838" s="19" t="str">
        <f t="shared" si="175"/>
        <v>Jordan Bridge Away from Va Beach Summer Thursday 18</v>
      </c>
      <c r="I9838" s="11">
        <f>+SNJB!P25</f>
        <v>191.14049628714963</v>
      </c>
    </row>
    <row r="9839" spans="1:9" x14ac:dyDescent="0.25">
      <c r="A9839" t="s">
        <v>96</v>
      </c>
      <c r="B9839" t="s">
        <v>53</v>
      </c>
      <c r="C9839" t="s">
        <v>80</v>
      </c>
      <c r="D9839" t="s">
        <v>11</v>
      </c>
      <c r="E9839" t="s">
        <v>4</v>
      </c>
      <c r="F9839" s="19">
        <v>0.79166666666666696</v>
      </c>
      <c r="G9839" s="25">
        <v>19</v>
      </c>
      <c r="H9839" s="19" t="str">
        <f t="shared" si="175"/>
        <v>Jordan Bridge Away from Va Beach Summer Thursday 19</v>
      </c>
      <c r="I9839" s="14">
        <f>+SNJB!P26</f>
        <v>133.13342703940859</v>
      </c>
    </row>
    <row r="9840" spans="1:9" x14ac:dyDescent="0.25">
      <c r="A9840" t="s">
        <v>96</v>
      </c>
      <c r="B9840" t="s">
        <v>53</v>
      </c>
      <c r="C9840" t="s">
        <v>80</v>
      </c>
      <c r="D9840" t="s">
        <v>11</v>
      </c>
      <c r="E9840" t="s">
        <v>4</v>
      </c>
      <c r="F9840" s="19">
        <v>0.83333333333333304</v>
      </c>
      <c r="G9840" s="25">
        <v>20</v>
      </c>
      <c r="H9840" s="19" t="str">
        <f t="shared" si="175"/>
        <v>Jordan Bridge Away from Va Beach Summer Thursday 20</v>
      </c>
      <c r="I9840" s="11">
        <f>+SNJB!P27</f>
        <v>132.98437913688113</v>
      </c>
    </row>
    <row r="9841" spans="1:9" x14ac:dyDescent="0.25">
      <c r="A9841" t="s">
        <v>96</v>
      </c>
      <c r="B9841" t="s">
        <v>53</v>
      </c>
      <c r="C9841" t="s">
        <v>80</v>
      </c>
      <c r="D9841" t="s">
        <v>11</v>
      </c>
      <c r="E9841" t="s">
        <v>4</v>
      </c>
      <c r="F9841" s="19">
        <v>0.875</v>
      </c>
      <c r="G9841" s="25">
        <v>21</v>
      </c>
      <c r="H9841" s="19" t="str">
        <f t="shared" si="175"/>
        <v>Jordan Bridge Away from Va Beach Summer Thursday 21</v>
      </c>
      <c r="I9841" s="14">
        <f>+SNJB!P28</f>
        <v>101.91232073011736</v>
      </c>
    </row>
    <row r="9842" spans="1:9" x14ac:dyDescent="0.25">
      <c r="A9842" t="s">
        <v>96</v>
      </c>
      <c r="B9842" t="s">
        <v>53</v>
      </c>
      <c r="C9842" t="s">
        <v>80</v>
      </c>
      <c r="D9842" t="s">
        <v>11</v>
      </c>
      <c r="E9842" t="s">
        <v>4</v>
      </c>
      <c r="F9842" s="19">
        <v>0.91666666666666696</v>
      </c>
      <c r="G9842" s="25">
        <v>22</v>
      </c>
      <c r="H9842" s="19" t="str">
        <f t="shared" si="175"/>
        <v>Jordan Bridge Away from Va Beach Summer Thursday 22</v>
      </c>
      <c r="I9842" s="11">
        <f>+SNJB!P29</f>
        <v>97.869894801980195</v>
      </c>
    </row>
    <row r="9843" spans="1:9" ht="15.75" thickBot="1" x14ac:dyDescent="0.3">
      <c r="A9843" t="s">
        <v>96</v>
      </c>
      <c r="B9843" t="s">
        <v>53</v>
      </c>
      <c r="C9843" t="s">
        <v>80</v>
      </c>
      <c r="D9843" t="s">
        <v>11</v>
      </c>
      <c r="E9843" t="s">
        <v>4</v>
      </c>
      <c r="F9843" s="19">
        <v>0.95833333333333304</v>
      </c>
      <c r="G9843" s="25">
        <v>23</v>
      </c>
      <c r="H9843" s="19" t="str">
        <f t="shared" si="175"/>
        <v>Jordan Bridge Away from Va Beach Summer Thursday 23</v>
      </c>
      <c r="I9843" s="16">
        <f>+SNJB!P30</f>
        <v>58.581263682343177</v>
      </c>
    </row>
    <row r="9844" spans="1:9" x14ac:dyDescent="0.25">
      <c r="A9844" t="s">
        <v>96</v>
      </c>
      <c r="B9844" t="s">
        <v>53</v>
      </c>
      <c r="C9844" t="s">
        <v>80</v>
      </c>
      <c r="D9844" t="s">
        <v>11</v>
      </c>
      <c r="E9844" t="s">
        <v>5</v>
      </c>
      <c r="F9844" s="19">
        <v>0</v>
      </c>
      <c r="G9844" s="25">
        <v>0</v>
      </c>
      <c r="H9844" s="19" t="str">
        <f t="shared" si="175"/>
        <v>Jordan Bridge Away from Va Beach Summer Friday 0</v>
      </c>
      <c r="I9844" s="11">
        <f>+SNJB!Q7</f>
        <v>46.569812792511705</v>
      </c>
    </row>
    <row r="9845" spans="1:9" x14ac:dyDescent="0.25">
      <c r="A9845" t="s">
        <v>96</v>
      </c>
      <c r="B9845" t="s">
        <v>53</v>
      </c>
      <c r="C9845" t="s">
        <v>80</v>
      </c>
      <c r="D9845" t="s">
        <v>11</v>
      </c>
      <c r="E9845" t="s">
        <v>5</v>
      </c>
      <c r="F9845" s="19">
        <v>4.1666666666666664E-2</v>
      </c>
      <c r="G9845" s="25">
        <v>1</v>
      </c>
      <c r="H9845" s="19" t="str">
        <f t="shared" si="175"/>
        <v>Jordan Bridge Away from Va Beach Summer Friday 1</v>
      </c>
      <c r="I9845" s="14">
        <f>+SNJB!Q8</f>
        <v>28.399599599599604</v>
      </c>
    </row>
    <row r="9846" spans="1:9" x14ac:dyDescent="0.25">
      <c r="A9846" t="s">
        <v>96</v>
      </c>
      <c r="B9846" t="s">
        <v>53</v>
      </c>
      <c r="C9846" t="s">
        <v>80</v>
      </c>
      <c r="D9846" t="s">
        <v>11</v>
      </c>
      <c r="E9846" t="s">
        <v>5</v>
      </c>
      <c r="F9846" s="19">
        <v>8.3333333333333329E-2</v>
      </c>
      <c r="G9846" s="25">
        <v>2</v>
      </c>
      <c r="H9846" s="19" t="str">
        <f t="shared" si="175"/>
        <v>Jordan Bridge Away from Va Beach Summer Friday 2</v>
      </c>
      <c r="I9846" s="11">
        <f>+SNJB!Q9</f>
        <v>27.463603565365027</v>
      </c>
    </row>
    <row r="9847" spans="1:9" x14ac:dyDescent="0.25">
      <c r="A9847" t="s">
        <v>96</v>
      </c>
      <c r="B9847" t="s">
        <v>53</v>
      </c>
      <c r="C9847" t="s">
        <v>80</v>
      </c>
      <c r="D9847" t="s">
        <v>11</v>
      </c>
      <c r="E9847" t="s">
        <v>5</v>
      </c>
      <c r="F9847" s="19">
        <v>0.125</v>
      </c>
      <c r="G9847" s="25">
        <v>3</v>
      </c>
      <c r="H9847" s="19" t="str">
        <f t="shared" si="175"/>
        <v>Jordan Bridge Away from Va Beach Summer Friday 3</v>
      </c>
      <c r="I9847" s="14">
        <f>+SNJB!Q10</f>
        <v>31.376396264420432</v>
      </c>
    </row>
    <row r="9848" spans="1:9" x14ac:dyDescent="0.25">
      <c r="A9848" t="s">
        <v>96</v>
      </c>
      <c r="B9848" t="s">
        <v>53</v>
      </c>
      <c r="C9848" t="s">
        <v>80</v>
      </c>
      <c r="D9848" t="s">
        <v>11</v>
      </c>
      <c r="E9848" t="s">
        <v>5</v>
      </c>
      <c r="F9848" s="19">
        <v>0.16666666666666699</v>
      </c>
      <c r="G9848" s="25">
        <v>4</v>
      </c>
      <c r="H9848" s="19" t="str">
        <f t="shared" si="175"/>
        <v>Jordan Bridge Away from Va Beach Summer Friday 4</v>
      </c>
      <c r="I9848" s="11">
        <f>+SNJB!Q11</f>
        <v>70.144608562870729</v>
      </c>
    </row>
    <row r="9849" spans="1:9" x14ac:dyDescent="0.25">
      <c r="A9849" t="s">
        <v>96</v>
      </c>
      <c r="B9849" t="s">
        <v>53</v>
      </c>
      <c r="C9849" t="s">
        <v>80</v>
      </c>
      <c r="D9849" t="s">
        <v>11</v>
      </c>
      <c r="E9849" t="s">
        <v>5</v>
      </c>
      <c r="F9849" s="19">
        <v>0.20833333333333301</v>
      </c>
      <c r="G9849" s="25">
        <v>5</v>
      </c>
      <c r="H9849" s="19" t="str">
        <f t="shared" si="175"/>
        <v>Jordan Bridge Away from Va Beach Summer Friday 5</v>
      </c>
      <c r="I9849" s="14">
        <f>+SNJB!Q12</f>
        <v>280.12359452986448</v>
      </c>
    </row>
    <row r="9850" spans="1:9" x14ac:dyDescent="0.25">
      <c r="A9850" t="s">
        <v>96</v>
      </c>
      <c r="B9850" t="s">
        <v>53</v>
      </c>
      <c r="C9850" t="s">
        <v>80</v>
      </c>
      <c r="D9850" t="s">
        <v>11</v>
      </c>
      <c r="E9850" t="s">
        <v>5</v>
      </c>
      <c r="F9850" s="19">
        <v>0.25</v>
      </c>
      <c r="G9850" s="25">
        <v>6</v>
      </c>
      <c r="H9850" s="19" t="str">
        <f t="shared" si="175"/>
        <v>Jordan Bridge Away from Va Beach Summer Friday 6</v>
      </c>
      <c r="I9850" s="11">
        <f>+SNJB!Q13</f>
        <v>327.74309897892203</v>
      </c>
    </row>
    <row r="9851" spans="1:9" x14ac:dyDescent="0.25">
      <c r="A9851" t="s">
        <v>96</v>
      </c>
      <c r="B9851" t="s">
        <v>53</v>
      </c>
      <c r="C9851" t="s">
        <v>80</v>
      </c>
      <c r="D9851" t="s">
        <v>11</v>
      </c>
      <c r="E9851" t="s">
        <v>5</v>
      </c>
      <c r="F9851" s="19">
        <v>0.29166666666666702</v>
      </c>
      <c r="G9851" s="25">
        <v>7</v>
      </c>
      <c r="H9851" s="19" t="str">
        <f t="shared" si="175"/>
        <v>Jordan Bridge Away from Va Beach Summer Friday 7</v>
      </c>
      <c r="I9851" s="14">
        <f>+SNJB!Q14</f>
        <v>287.14930400160495</v>
      </c>
    </row>
    <row r="9852" spans="1:9" x14ac:dyDescent="0.25">
      <c r="A9852" t="s">
        <v>96</v>
      </c>
      <c r="B9852" t="s">
        <v>53</v>
      </c>
      <c r="C9852" t="s">
        <v>80</v>
      </c>
      <c r="D9852" t="s">
        <v>11</v>
      </c>
      <c r="E9852" t="s">
        <v>5</v>
      </c>
      <c r="F9852" s="19">
        <v>0.33333333333333298</v>
      </c>
      <c r="G9852" s="25">
        <v>8</v>
      </c>
      <c r="H9852" s="19" t="str">
        <f t="shared" si="175"/>
        <v>Jordan Bridge Away from Va Beach Summer Friday 8</v>
      </c>
      <c r="I9852" s="11">
        <f>+SNJB!Q15</f>
        <v>223.05131005007718</v>
      </c>
    </row>
    <row r="9853" spans="1:9" x14ac:dyDescent="0.25">
      <c r="A9853" t="s">
        <v>96</v>
      </c>
      <c r="B9853" t="s">
        <v>53</v>
      </c>
      <c r="C9853" t="s">
        <v>80</v>
      </c>
      <c r="D9853" t="s">
        <v>11</v>
      </c>
      <c r="E9853" t="s">
        <v>5</v>
      </c>
      <c r="F9853" s="19">
        <v>0.375</v>
      </c>
      <c r="G9853" s="25">
        <v>9</v>
      </c>
      <c r="H9853" s="19" t="str">
        <f t="shared" si="175"/>
        <v>Jordan Bridge Away from Va Beach Summer Friday 9</v>
      </c>
      <c r="I9853" s="14">
        <f>+SNJB!Q16</f>
        <v>162.61447275300776</v>
      </c>
    </row>
    <row r="9854" spans="1:9" x14ac:dyDescent="0.25">
      <c r="A9854" t="s">
        <v>96</v>
      </c>
      <c r="B9854" t="s">
        <v>53</v>
      </c>
      <c r="C9854" t="s">
        <v>80</v>
      </c>
      <c r="D9854" t="s">
        <v>11</v>
      </c>
      <c r="E9854" t="s">
        <v>5</v>
      </c>
      <c r="F9854" s="19">
        <v>0.41666666666666702</v>
      </c>
      <c r="G9854" s="25">
        <v>10</v>
      </c>
      <c r="H9854" s="19" t="str">
        <f t="shared" si="175"/>
        <v>Jordan Bridge Away from Va Beach Summer Friday 10</v>
      </c>
      <c r="I9854" s="11">
        <f>+SNJB!Q17</f>
        <v>200.33961470327725</v>
      </c>
    </row>
    <row r="9855" spans="1:9" x14ac:dyDescent="0.25">
      <c r="A9855" t="s">
        <v>96</v>
      </c>
      <c r="B9855" t="s">
        <v>53</v>
      </c>
      <c r="C9855" t="s">
        <v>80</v>
      </c>
      <c r="D9855" t="s">
        <v>11</v>
      </c>
      <c r="E9855" t="s">
        <v>5</v>
      </c>
      <c r="F9855" s="19">
        <v>0.45833333333333298</v>
      </c>
      <c r="G9855" s="25">
        <v>11</v>
      </c>
      <c r="H9855" s="19" t="str">
        <f t="shared" si="175"/>
        <v>Jordan Bridge Away from Va Beach Summer Friday 11</v>
      </c>
      <c r="I9855" s="14">
        <f>+SNJB!Q18</f>
        <v>227.73199854230529</v>
      </c>
    </row>
    <row r="9856" spans="1:9" x14ac:dyDescent="0.25">
      <c r="A9856" t="s">
        <v>96</v>
      </c>
      <c r="B9856" t="s">
        <v>53</v>
      </c>
      <c r="C9856" t="s">
        <v>80</v>
      </c>
      <c r="D9856" t="s">
        <v>11</v>
      </c>
      <c r="E9856" t="s">
        <v>5</v>
      </c>
      <c r="F9856" s="19">
        <v>0.5</v>
      </c>
      <c r="G9856" s="25">
        <v>12</v>
      </c>
      <c r="H9856" s="19" t="str">
        <f t="shared" si="175"/>
        <v>Jordan Bridge Away from Va Beach Summer Friday 12</v>
      </c>
      <c r="I9856" s="11">
        <f>+SNJB!Q19</f>
        <v>197.20236766121272</v>
      </c>
    </row>
    <row r="9857" spans="1:9" x14ac:dyDescent="0.25">
      <c r="A9857" t="s">
        <v>96</v>
      </c>
      <c r="B9857" t="s">
        <v>53</v>
      </c>
      <c r="C9857" t="s">
        <v>80</v>
      </c>
      <c r="D9857" t="s">
        <v>11</v>
      </c>
      <c r="E9857" t="s">
        <v>5</v>
      </c>
      <c r="F9857" s="19">
        <v>0.54166666666666696</v>
      </c>
      <c r="G9857" s="25">
        <v>13</v>
      </c>
      <c r="H9857" s="19" t="str">
        <f t="shared" si="175"/>
        <v>Jordan Bridge Away from Va Beach Summer Friday 13</v>
      </c>
      <c r="I9857" s="14">
        <f>+SNJB!Q20</f>
        <v>216.12024318847108</v>
      </c>
    </row>
    <row r="9858" spans="1:9" x14ac:dyDescent="0.25">
      <c r="A9858" t="s">
        <v>96</v>
      </c>
      <c r="B9858" t="s">
        <v>53</v>
      </c>
      <c r="C9858" t="s">
        <v>80</v>
      </c>
      <c r="D9858" t="s">
        <v>11</v>
      </c>
      <c r="E9858" t="s">
        <v>5</v>
      </c>
      <c r="F9858" s="19">
        <v>0.58333333333333304</v>
      </c>
      <c r="G9858" s="25">
        <v>14</v>
      </c>
      <c r="H9858" s="19" t="str">
        <f t="shared" si="175"/>
        <v>Jordan Bridge Away from Va Beach Summer Friday 14</v>
      </c>
      <c r="I9858" s="11">
        <f>+SNJB!Q21</f>
        <v>236.2480061913007</v>
      </c>
    </row>
    <row r="9859" spans="1:9" x14ac:dyDescent="0.25">
      <c r="A9859" t="s">
        <v>96</v>
      </c>
      <c r="B9859" t="s">
        <v>53</v>
      </c>
      <c r="C9859" t="s">
        <v>80</v>
      </c>
      <c r="D9859" t="s">
        <v>11</v>
      </c>
      <c r="E9859" t="s">
        <v>5</v>
      </c>
      <c r="F9859" s="19">
        <v>0.625</v>
      </c>
      <c r="G9859" s="25">
        <v>15</v>
      </c>
      <c r="H9859" s="19" t="str">
        <f t="shared" si="175"/>
        <v>Jordan Bridge Away from Va Beach Summer Friday 15</v>
      </c>
      <c r="I9859" s="14">
        <f>+SNJB!Q22</f>
        <v>309.32684282800273</v>
      </c>
    </row>
    <row r="9860" spans="1:9" x14ac:dyDescent="0.25">
      <c r="A9860" t="s">
        <v>96</v>
      </c>
      <c r="B9860" t="s">
        <v>53</v>
      </c>
      <c r="C9860" t="s">
        <v>80</v>
      </c>
      <c r="D9860" t="s">
        <v>11</v>
      </c>
      <c r="E9860" t="s">
        <v>5</v>
      </c>
      <c r="F9860" s="19">
        <v>0.66666666666666696</v>
      </c>
      <c r="G9860" s="25">
        <v>16</v>
      </c>
      <c r="H9860" s="19" t="str">
        <f t="shared" si="175"/>
        <v>Jordan Bridge Away from Va Beach Summer Friday 16</v>
      </c>
      <c r="I9860" s="11">
        <f>+SNJB!Q23</f>
        <v>339.15241237727366</v>
      </c>
    </row>
    <row r="9861" spans="1:9" x14ac:dyDescent="0.25">
      <c r="A9861" t="s">
        <v>96</v>
      </c>
      <c r="B9861" t="s">
        <v>53</v>
      </c>
      <c r="C9861" t="s">
        <v>80</v>
      </c>
      <c r="D9861" t="s">
        <v>11</v>
      </c>
      <c r="E9861" t="s">
        <v>5</v>
      </c>
      <c r="F9861" s="19">
        <v>0.70833333333333304</v>
      </c>
      <c r="G9861" s="25">
        <v>17</v>
      </c>
      <c r="H9861" s="19" t="str">
        <f t="shared" si="175"/>
        <v>Jordan Bridge Away from Va Beach Summer Friday 17</v>
      </c>
      <c r="I9861" s="14">
        <f>+SNJB!Q24</f>
        <v>313.21290622269805</v>
      </c>
    </row>
    <row r="9862" spans="1:9" x14ac:dyDescent="0.25">
      <c r="A9862" t="s">
        <v>96</v>
      </c>
      <c r="B9862" t="s">
        <v>53</v>
      </c>
      <c r="C9862" t="s">
        <v>80</v>
      </c>
      <c r="D9862" t="s">
        <v>11</v>
      </c>
      <c r="E9862" t="s">
        <v>5</v>
      </c>
      <c r="F9862" s="19">
        <v>0.75</v>
      </c>
      <c r="G9862" s="25">
        <v>18</v>
      </c>
      <c r="H9862" s="19" t="str">
        <f t="shared" si="175"/>
        <v>Jordan Bridge Away from Va Beach Summer Friday 18</v>
      </c>
      <c r="I9862" s="11">
        <f>+SNJB!Q25</f>
        <v>177.00133628782626</v>
      </c>
    </row>
    <row r="9863" spans="1:9" x14ac:dyDescent="0.25">
      <c r="A9863" t="s">
        <v>96</v>
      </c>
      <c r="B9863" t="s">
        <v>53</v>
      </c>
      <c r="C9863" t="s">
        <v>80</v>
      </c>
      <c r="D9863" t="s">
        <v>11</v>
      </c>
      <c r="E9863" t="s">
        <v>5</v>
      </c>
      <c r="F9863" s="19">
        <v>0.79166666666666696</v>
      </c>
      <c r="G9863" s="25">
        <v>19</v>
      </c>
      <c r="H9863" s="19" t="str">
        <f t="shared" si="175"/>
        <v>Jordan Bridge Away from Va Beach Summer Friday 19</v>
      </c>
      <c r="I9863" s="14">
        <f>+SNJB!Q26</f>
        <v>142.07237926666321</v>
      </c>
    </row>
    <row r="9864" spans="1:9" x14ac:dyDescent="0.25">
      <c r="A9864" t="s">
        <v>96</v>
      </c>
      <c r="B9864" t="s">
        <v>53</v>
      </c>
      <c r="C9864" t="s">
        <v>80</v>
      </c>
      <c r="D9864" t="s">
        <v>11</v>
      </c>
      <c r="E9864" t="s">
        <v>5</v>
      </c>
      <c r="F9864" s="19">
        <v>0.83333333333333304</v>
      </c>
      <c r="G9864" s="25">
        <v>20</v>
      </c>
      <c r="H9864" s="19" t="str">
        <f t="shared" si="175"/>
        <v>Jordan Bridge Away from Va Beach Summer Friday 20</v>
      </c>
      <c r="I9864" s="11">
        <f>+SNJB!Q27</f>
        <v>155.04717147648046</v>
      </c>
    </row>
    <row r="9865" spans="1:9" x14ac:dyDescent="0.25">
      <c r="A9865" t="s">
        <v>96</v>
      </c>
      <c r="B9865" t="s">
        <v>53</v>
      </c>
      <c r="C9865" t="s">
        <v>80</v>
      </c>
      <c r="D9865" t="s">
        <v>11</v>
      </c>
      <c r="E9865" t="s">
        <v>5</v>
      </c>
      <c r="F9865" s="19">
        <v>0.875</v>
      </c>
      <c r="G9865" s="25">
        <v>21</v>
      </c>
      <c r="H9865" s="19" t="str">
        <f t="shared" si="175"/>
        <v>Jordan Bridge Away from Va Beach Summer Friday 21</v>
      </c>
      <c r="I9865" s="14">
        <f>+SNJB!Q28</f>
        <v>130.91626942090394</v>
      </c>
    </row>
    <row r="9866" spans="1:9" x14ac:dyDescent="0.25">
      <c r="A9866" t="s">
        <v>96</v>
      </c>
      <c r="B9866" t="s">
        <v>53</v>
      </c>
      <c r="C9866" t="s">
        <v>80</v>
      </c>
      <c r="D9866" t="s">
        <v>11</v>
      </c>
      <c r="E9866" t="s">
        <v>5</v>
      </c>
      <c r="F9866" s="19">
        <v>0.91666666666666696</v>
      </c>
      <c r="G9866" s="25">
        <v>22</v>
      </c>
      <c r="H9866" s="19" t="str">
        <f t="shared" si="175"/>
        <v>Jordan Bridge Away from Va Beach Summer Friday 22</v>
      </c>
      <c r="I9866" s="11">
        <f>+SNJB!Q29</f>
        <v>138.0859503919142</v>
      </c>
    </row>
    <row r="9867" spans="1:9" ht="15.75" thickBot="1" x14ac:dyDescent="0.3">
      <c r="A9867" t="s">
        <v>96</v>
      </c>
      <c r="B9867" t="s">
        <v>53</v>
      </c>
      <c r="C9867" t="s">
        <v>80</v>
      </c>
      <c r="D9867" t="s">
        <v>11</v>
      </c>
      <c r="E9867" t="s">
        <v>5</v>
      </c>
      <c r="F9867" s="19">
        <v>0.95833333333333304</v>
      </c>
      <c r="G9867" s="25">
        <v>23</v>
      </c>
      <c r="H9867" s="19" t="str">
        <f t="shared" si="175"/>
        <v>Jordan Bridge Away from Va Beach Summer Friday 23</v>
      </c>
      <c r="I9867" s="16">
        <f>+SNJB!Q30</f>
        <v>88.04726856395159</v>
      </c>
    </row>
    <row r="9868" spans="1:9" x14ac:dyDescent="0.25">
      <c r="A9868" t="s">
        <v>96</v>
      </c>
      <c r="B9868" t="s">
        <v>53</v>
      </c>
      <c r="C9868" t="s">
        <v>80</v>
      </c>
      <c r="D9868" t="s">
        <v>11</v>
      </c>
      <c r="E9868" t="s">
        <v>6</v>
      </c>
      <c r="F9868" s="19">
        <v>0</v>
      </c>
      <c r="G9868" s="25">
        <v>0</v>
      </c>
      <c r="H9868" s="19" t="str">
        <f t="shared" si="175"/>
        <v>Jordan Bridge Away from Va Beach Summer Saturday 0</v>
      </c>
      <c r="I9868" s="11">
        <f>+SNJB!R7</f>
        <v>69.303432137285498</v>
      </c>
    </row>
    <row r="9869" spans="1:9" x14ac:dyDescent="0.25">
      <c r="A9869" t="s">
        <v>96</v>
      </c>
      <c r="B9869" t="s">
        <v>53</v>
      </c>
      <c r="C9869" t="s">
        <v>80</v>
      </c>
      <c r="D9869" t="s">
        <v>11</v>
      </c>
      <c r="E9869" t="s">
        <v>6</v>
      </c>
      <c r="F9869" s="19">
        <v>4.1666666666666664E-2</v>
      </c>
      <c r="G9869" s="25">
        <v>1</v>
      </c>
      <c r="H9869" s="19" t="str">
        <f t="shared" si="175"/>
        <v>Jordan Bridge Away from Va Beach Summer Saturday 1</v>
      </c>
      <c r="I9869" s="14">
        <f>+SNJB!R8</f>
        <v>54.508908908908914</v>
      </c>
    </row>
    <row r="9870" spans="1:9" x14ac:dyDescent="0.25">
      <c r="A9870" t="s">
        <v>96</v>
      </c>
      <c r="B9870" t="s">
        <v>53</v>
      </c>
      <c r="C9870" t="s">
        <v>80</v>
      </c>
      <c r="D9870" t="s">
        <v>11</v>
      </c>
      <c r="E9870" t="s">
        <v>6</v>
      </c>
      <c r="F9870" s="19">
        <v>8.3333333333333329E-2</v>
      </c>
      <c r="G9870" s="25">
        <v>2</v>
      </c>
      <c r="H9870" s="19" t="str">
        <f t="shared" si="175"/>
        <v>Jordan Bridge Away from Va Beach Summer Saturday 2</v>
      </c>
      <c r="I9870" s="11">
        <f>+SNJB!R9</f>
        <v>53.184210526315795</v>
      </c>
    </row>
    <row r="9871" spans="1:9" x14ac:dyDescent="0.25">
      <c r="A9871" t="s">
        <v>96</v>
      </c>
      <c r="B9871" t="s">
        <v>53</v>
      </c>
      <c r="C9871" t="s">
        <v>80</v>
      </c>
      <c r="D9871" t="s">
        <v>11</v>
      </c>
      <c r="E9871" t="s">
        <v>6</v>
      </c>
      <c r="F9871" s="19">
        <v>0.125</v>
      </c>
      <c r="G9871" s="25">
        <v>3</v>
      </c>
      <c r="H9871" s="19" t="str">
        <f t="shared" si="175"/>
        <v>Jordan Bridge Away from Va Beach Summer Saturday 3</v>
      </c>
      <c r="I9871" s="14">
        <f>+SNJB!R10</f>
        <v>35.093572605749863</v>
      </c>
    </row>
    <row r="9872" spans="1:9" x14ac:dyDescent="0.25">
      <c r="A9872" t="s">
        <v>96</v>
      </c>
      <c r="B9872" t="s">
        <v>53</v>
      </c>
      <c r="C9872" t="s">
        <v>80</v>
      </c>
      <c r="D9872" t="s">
        <v>11</v>
      </c>
      <c r="E9872" t="s">
        <v>6</v>
      </c>
      <c r="F9872" s="19">
        <v>0.16666666666666699</v>
      </c>
      <c r="G9872" s="25">
        <v>4</v>
      </c>
      <c r="H9872" s="19" t="str">
        <f t="shared" si="175"/>
        <v>Jordan Bridge Away from Va Beach Summer Saturday 4</v>
      </c>
      <c r="I9872" s="11">
        <f>+SNJB!R11</f>
        <v>35.558465965818989</v>
      </c>
    </row>
    <row r="9873" spans="1:9" x14ac:dyDescent="0.25">
      <c r="A9873" t="s">
        <v>96</v>
      </c>
      <c r="B9873" t="s">
        <v>53</v>
      </c>
      <c r="C9873" t="s">
        <v>80</v>
      </c>
      <c r="D9873" t="s">
        <v>11</v>
      </c>
      <c r="E9873" t="s">
        <v>6</v>
      </c>
      <c r="F9873" s="19">
        <v>0.20833333333333301</v>
      </c>
      <c r="G9873" s="25">
        <v>5</v>
      </c>
      <c r="H9873" s="19" t="str">
        <f t="shared" si="175"/>
        <v>Jordan Bridge Away from Va Beach Summer Saturday 5</v>
      </c>
      <c r="I9873" s="14">
        <f>+SNJB!R12</f>
        <v>104.45276706217889</v>
      </c>
    </row>
    <row r="9874" spans="1:9" x14ac:dyDescent="0.25">
      <c r="A9874" t="s">
        <v>96</v>
      </c>
      <c r="B9874" t="s">
        <v>53</v>
      </c>
      <c r="C9874" t="s">
        <v>80</v>
      </c>
      <c r="D9874" t="s">
        <v>11</v>
      </c>
      <c r="E9874" t="s">
        <v>6</v>
      </c>
      <c r="F9874" s="19">
        <v>0.25</v>
      </c>
      <c r="G9874" s="25">
        <v>6</v>
      </c>
      <c r="H9874" s="19" t="str">
        <f t="shared" si="175"/>
        <v>Jordan Bridge Away from Va Beach Summer Saturday 6</v>
      </c>
      <c r="I9874" s="11">
        <f>+SNJB!R13</f>
        <v>114.61950350022285</v>
      </c>
    </row>
    <row r="9875" spans="1:9" x14ac:dyDescent="0.25">
      <c r="A9875" t="s">
        <v>96</v>
      </c>
      <c r="B9875" t="s">
        <v>53</v>
      </c>
      <c r="C9875" t="s">
        <v>80</v>
      </c>
      <c r="D9875" t="s">
        <v>11</v>
      </c>
      <c r="E9875" t="s">
        <v>6</v>
      </c>
      <c r="F9875" s="19">
        <v>0.29166666666666702</v>
      </c>
      <c r="G9875" s="25">
        <v>7</v>
      </c>
      <c r="H9875" s="19" t="str">
        <f t="shared" si="175"/>
        <v>Jordan Bridge Away from Va Beach Summer Saturday 7</v>
      </c>
      <c r="I9875" s="14">
        <f>+SNJB!R14</f>
        <v>117.44764579700305</v>
      </c>
    </row>
    <row r="9876" spans="1:9" x14ac:dyDescent="0.25">
      <c r="A9876" t="s">
        <v>96</v>
      </c>
      <c r="B9876" t="s">
        <v>53</v>
      </c>
      <c r="C9876" t="s">
        <v>80</v>
      </c>
      <c r="D9876" t="s">
        <v>11</v>
      </c>
      <c r="E9876" t="s">
        <v>6</v>
      </c>
      <c r="F9876" s="19">
        <v>0.33333333333333298</v>
      </c>
      <c r="G9876" s="25">
        <v>8</v>
      </c>
      <c r="H9876" s="19" t="str">
        <f t="shared" si="175"/>
        <v>Jordan Bridge Away from Va Beach Summer Saturday 8</v>
      </c>
      <c r="I9876" s="11">
        <f>+SNJB!R15</f>
        <v>108.76176051004772</v>
      </c>
    </row>
    <row r="9877" spans="1:9" x14ac:dyDescent="0.25">
      <c r="A9877" t="s">
        <v>96</v>
      </c>
      <c r="B9877" t="s">
        <v>53</v>
      </c>
      <c r="C9877" t="s">
        <v>80</v>
      </c>
      <c r="D9877" t="s">
        <v>11</v>
      </c>
      <c r="E9877" t="s">
        <v>6</v>
      </c>
      <c r="F9877" s="19">
        <v>0.375</v>
      </c>
      <c r="G9877" s="25">
        <v>9</v>
      </c>
      <c r="H9877" s="19" t="str">
        <f t="shared" ref="H9877:H9940" si="176">+CONCATENATE(A9877," ",C9877," ",D9877," ",E9877," ",G9877)</f>
        <v>Jordan Bridge Away from Va Beach Summer Saturday 9</v>
      </c>
      <c r="I9877" s="14">
        <f>+SNJB!R16</f>
        <v>109.5810877021068</v>
      </c>
    </row>
    <row r="9878" spans="1:9" x14ac:dyDescent="0.25">
      <c r="A9878" t="s">
        <v>96</v>
      </c>
      <c r="B9878" t="s">
        <v>53</v>
      </c>
      <c r="C9878" t="s">
        <v>80</v>
      </c>
      <c r="D9878" t="s">
        <v>11</v>
      </c>
      <c r="E9878" t="s">
        <v>6</v>
      </c>
      <c r="F9878" s="19">
        <v>0.41666666666666702</v>
      </c>
      <c r="G9878" s="25">
        <v>10</v>
      </c>
      <c r="H9878" s="19" t="str">
        <f t="shared" si="176"/>
        <v>Jordan Bridge Away from Va Beach Summer Saturday 10</v>
      </c>
      <c r="I9878" s="11">
        <f>+SNJB!R17</f>
        <v>160.55859167404779</v>
      </c>
    </row>
    <row r="9879" spans="1:9" x14ac:dyDescent="0.25">
      <c r="A9879" t="s">
        <v>96</v>
      </c>
      <c r="B9879" t="s">
        <v>53</v>
      </c>
      <c r="C9879" t="s">
        <v>80</v>
      </c>
      <c r="D9879" t="s">
        <v>11</v>
      </c>
      <c r="E9879" t="s">
        <v>6</v>
      </c>
      <c r="F9879" s="19">
        <v>0.45833333333333298</v>
      </c>
      <c r="G9879" s="25">
        <v>11</v>
      </c>
      <c r="H9879" s="19" t="str">
        <f t="shared" si="176"/>
        <v>Jordan Bridge Away from Va Beach Summer Saturday 11</v>
      </c>
      <c r="I9879" s="14">
        <f>+SNJB!R18</f>
        <v>183.97929216060368</v>
      </c>
    </row>
    <row r="9880" spans="1:9" x14ac:dyDescent="0.25">
      <c r="A9880" t="s">
        <v>96</v>
      </c>
      <c r="B9880" t="s">
        <v>53</v>
      </c>
      <c r="C9880" t="s">
        <v>80</v>
      </c>
      <c r="D9880" t="s">
        <v>11</v>
      </c>
      <c r="E9880" t="s">
        <v>6</v>
      </c>
      <c r="F9880" s="19">
        <v>0.5</v>
      </c>
      <c r="G9880" s="25">
        <v>12</v>
      </c>
      <c r="H9880" s="19" t="str">
        <f t="shared" si="176"/>
        <v>Jordan Bridge Away from Va Beach Summer Saturday 12</v>
      </c>
      <c r="I9880" s="11">
        <f>+SNJB!R19</f>
        <v>152.31114533205005</v>
      </c>
    </row>
    <row r="9881" spans="1:9" x14ac:dyDescent="0.25">
      <c r="A9881" t="s">
        <v>96</v>
      </c>
      <c r="B9881" t="s">
        <v>53</v>
      </c>
      <c r="C9881" t="s">
        <v>80</v>
      </c>
      <c r="D9881" t="s">
        <v>11</v>
      </c>
      <c r="E9881" t="s">
        <v>6</v>
      </c>
      <c r="F9881" s="19">
        <v>0.54166666666666696</v>
      </c>
      <c r="G9881" s="25">
        <v>13</v>
      </c>
      <c r="H9881" s="19" t="str">
        <f t="shared" si="176"/>
        <v>Jordan Bridge Away from Va Beach Summer Saturday 13</v>
      </c>
      <c r="I9881" s="14">
        <f>+SNJB!R20</f>
        <v>152.68182841702321</v>
      </c>
    </row>
    <row r="9882" spans="1:9" x14ac:dyDescent="0.25">
      <c r="A9882" t="s">
        <v>96</v>
      </c>
      <c r="B9882" t="s">
        <v>53</v>
      </c>
      <c r="C9882" t="s">
        <v>80</v>
      </c>
      <c r="D9882" t="s">
        <v>11</v>
      </c>
      <c r="E9882" t="s">
        <v>6</v>
      </c>
      <c r="F9882" s="19">
        <v>0.58333333333333304</v>
      </c>
      <c r="G9882" s="25">
        <v>14</v>
      </c>
      <c r="H9882" s="19" t="str">
        <f t="shared" si="176"/>
        <v>Jordan Bridge Away from Va Beach Summer Saturday 14</v>
      </c>
      <c r="I9882" s="11">
        <f>+SNJB!R21</f>
        <v>157.5334487643633</v>
      </c>
    </row>
    <row r="9883" spans="1:9" x14ac:dyDescent="0.25">
      <c r="A9883" t="s">
        <v>96</v>
      </c>
      <c r="B9883" t="s">
        <v>53</v>
      </c>
      <c r="C9883" t="s">
        <v>80</v>
      </c>
      <c r="D9883" t="s">
        <v>11</v>
      </c>
      <c r="E9883" t="s">
        <v>6</v>
      </c>
      <c r="F9883" s="19">
        <v>0.625</v>
      </c>
      <c r="G9883" s="25">
        <v>15</v>
      </c>
      <c r="H9883" s="19" t="str">
        <f t="shared" si="176"/>
        <v>Jordan Bridge Away from Va Beach Summer Saturday 15</v>
      </c>
      <c r="I9883" s="14">
        <f>+SNJB!R22</f>
        <v>196.00325302971723</v>
      </c>
    </row>
    <row r="9884" spans="1:9" x14ac:dyDescent="0.25">
      <c r="A9884" t="s">
        <v>96</v>
      </c>
      <c r="B9884" t="s">
        <v>53</v>
      </c>
      <c r="C9884" t="s">
        <v>80</v>
      </c>
      <c r="D9884" t="s">
        <v>11</v>
      </c>
      <c r="E9884" t="s">
        <v>6</v>
      </c>
      <c r="F9884" s="19">
        <v>0.66666666666666696</v>
      </c>
      <c r="G9884" s="25">
        <v>16</v>
      </c>
      <c r="H9884" s="19" t="str">
        <f t="shared" si="176"/>
        <v>Jordan Bridge Away from Va Beach Summer Saturday 16</v>
      </c>
      <c r="I9884" s="11">
        <f>+SNJB!R23</f>
        <v>205.54869839831906</v>
      </c>
    </row>
    <row r="9885" spans="1:9" x14ac:dyDescent="0.25">
      <c r="A9885" t="s">
        <v>96</v>
      </c>
      <c r="B9885" t="s">
        <v>53</v>
      </c>
      <c r="C9885" t="s">
        <v>80</v>
      </c>
      <c r="D9885" t="s">
        <v>11</v>
      </c>
      <c r="E9885" t="s">
        <v>6</v>
      </c>
      <c r="F9885" s="19">
        <v>0.70833333333333304</v>
      </c>
      <c r="G9885" s="25">
        <v>17</v>
      </c>
      <c r="H9885" s="19" t="str">
        <f t="shared" si="176"/>
        <v>Jordan Bridge Away from Va Beach Summer Saturday 17</v>
      </c>
      <c r="I9885" s="14">
        <f>+SNJB!R24</f>
        <v>184.88829414153349</v>
      </c>
    </row>
    <row r="9886" spans="1:9" x14ac:dyDescent="0.25">
      <c r="A9886" t="s">
        <v>96</v>
      </c>
      <c r="B9886" t="s">
        <v>53</v>
      </c>
      <c r="C9886" t="s">
        <v>80</v>
      </c>
      <c r="D9886" t="s">
        <v>11</v>
      </c>
      <c r="E9886" t="s">
        <v>6</v>
      </c>
      <c r="F9886" s="19">
        <v>0.75</v>
      </c>
      <c r="G9886" s="25">
        <v>18</v>
      </c>
      <c r="H9886" s="19" t="str">
        <f t="shared" si="176"/>
        <v>Jordan Bridge Away from Va Beach Summer Saturday 18</v>
      </c>
      <c r="I9886" s="11">
        <f>+SNJB!R25</f>
        <v>130.86767367512982</v>
      </c>
    </row>
    <row r="9887" spans="1:9" x14ac:dyDescent="0.25">
      <c r="A9887" t="s">
        <v>96</v>
      </c>
      <c r="B9887" t="s">
        <v>53</v>
      </c>
      <c r="C9887" t="s">
        <v>80</v>
      </c>
      <c r="D9887" t="s">
        <v>11</v>
      </c>
      <c r="E9887" t="s">
        <v>6</v>
      </c>
      <c r="F9887" s="19">
        <v>0.79166666666666696</v>
      </c>
      <c r="G9887" s="25">
        <v>19</v>
      </c>
      <c r="H9887" s="19" t="str">
        <f t="shared" si="176"/>
        <v>Jordan Bridge Away from Va Beach Summer Saturday 19</v>
      </c>
      <c r="I9887" s="14">
        <f>+SNJB!R26</f>
        <v>119.40861054713939</v>
      </c>
    </row>
    <row r="9888" spans="1:9" x14ac:dyDescent="0.25">
      <c r="A9888" t="s">
        <v>96</v>
      </c>
      <c r="B9888" t="s">
        <v>53</v>
      </c>
      <c r="C9888" t="s">
        <v>80</v>
      </c>
      <c r="D9888" t="s">
        <v>11</v>
      </c>
      <c r="E9888" t="s">
        <v>6</v>
      </c>
      <c r="F9888" s="19">
        <v>0.83333333333333304</v>
      </c>
      <c r="G9888" s="25">
        <v>20</v>
      </c>
      <c r="H9888" s="19" t="str">
        <f t="shared" si="176"/>
        <v>Jordan Bridge Away from Va Beach Summer Saturday 20</v>
      </c>
      <c r="I9888" s="11">
        <f>+SNJB!R27</f>
        <v>145.16388668255232</v>
      </c>
    </row>
    <row r="9889" spans="1:9" x14ac:dyDescent="0.25">
      <c r="A9889" t="s">
        <v>96</v>
      </c>
      <c r="B9889" t="s">
        <v>53</v>
      </c>
      <c r="C9889" t="s">
        <v>80</v>
      </c>
      <c r="D9889" t="s">
        <v>11</v>
      </c>
      <c r="E9889" t="s">
        <v>6</v>
      </c>
      <c r="F9889" s="19">
        <v>0.875</v>
      </c>
      <c r="G9889" s="25">
        <v>21</v>
      </c>
      <c r="H9889" s="19" t="str">
        <f t="shared" si="176"/>
        <v>Jordan Bridge Away from Va Beach Summer Saturday 21</v>
      </c>
      <c r="I9889" s="14">
        <f>+SNJB!R28</f>
        <v>127.00130378096478</v>
      </c>
    </row>
    <row r="9890" spans="1:9" x14ac:dyDescent="0.25">
      <c r="A9890" t="s">
        <v>96</v>
      </c>
      <c r="B9890" t="s">
        <v>53</v>
      </c>
      <c r="C9890" t="s">
        <v>80</v>
      </c>
      <c r="D9890" t="s">
        <v>11</v>
      </c>
      <c r="E9890" t="s">
        <v>6</v>
      </c>
      <c r="F9890" s="19">
        <v>0.91666666666666696</v>
      </c>
      <c r="G9890" s="25">
        <v>22</v>
      </c>
      <c r="H9890" s="19" t="str">
        <f t="shared" si="176"/>
        <v>Jordan Bridge Away from Va Beach Summer Saturday 22</v>
      </c>
      <c r="I9890" s="11">
        <f>+SNJB!R29</f>
        <v>140.42079207920793</v>
      </c>
    </row>
    <row r="9891" spans="1:9" ht="15.75" thickBot="1" x14ac:dyDescent="0.3">
      <c r="A9891" t="s">
        <v>96</v>
      </c>
      <c r="B9891" t="s">
        <v>53</v>
      </c>
      <c r="C9891" t="s">
        <v>80</v>
      </c>
      <c r="D9891" t="s">
        <v>11</v>
      </c>
      <c r="E9891" t="s">
        <v>6</v>
      </c>
      <c r="F9891" s="19">
        <v>0.95833333333333304</v>
      </c>
      <c r="G9891" s="25">
        <v>23</v>
      </c>
      <c r="H9891" s="19" t="str">
        <f t="shared" si="176"/>
        <v>Jordan Bridge Away from Va Beach Summer Saturday 23</v>
      </c>
      <c r="I9891" s="16">
        <f>+SNJB!R30</f>
        <v>94.245338567222774</v>
      </c>
    </row>
    <row r="9892" spans="1:9" x14ac:dyDescent="0.25">
      <c r="A9892" t="s">
        <v>96</v>
      </c>
      <c r="B9892" t="s">
        <v>53</v>
      </c>
      <c r="C9892" t="s">
        <v>80</v>
      </c>
      <c r="D9892" t="s">
        <v>11</v>
      </c>
      <c r="E9892" t="s">
        <v>7</v>
      </c>
      <c r="F9892" s="19">
        <v>0</v>
      </c>
      <c r="G9892" s="25">
        <v>0</v>
      </c>
      <c r="H9892" s="19" t="str">
        <f t="shared" si="176"/>
        <v>Jordan Bridge Away from Va Beach Summer Sunday 0</v>
      </c>
      <c r="I9892" s="13">
        <f>+SNJB!S7</f>
        <v>70.765665626625079</v>
      </c>
    </row>
    <row r="9893" spans="1:9" x14ac:dyDescent="0.25">
      <c r="A9893" t="s">
        <v>96</v>
      </c>
      <c r="B9893" t="s">
        <v>53</v>
      </c>
      <c r="C9893" t="s">
        <v>80</v>
      </c>
      <c r="D9893" t="s">
        <v>11</v>
      </c>
      <c r="E9893" t="s">
        <v>7</v>
      </c>
      <c r="F9893" s="19">
        <v>4.1666666666666664E-2</v>
      </c>
      <c r="G9893" s="25">
        <v>1</v>
      </c>
      <c r="H9893" s="19" t="str">
        <f t="shared" si="176"/>
        <v>Jordan Bridge Away from Va Beach Summer Sunday 1</v>
      </c>
      <c r="I9893" s="15">
        <f>+SNJB!S8</f>
        <v>54.079479479479488</v>
      </c>
    </row>
    <row r="9894" spans="1:9" x14ac:dyDescent="0.25">
      <c r="A9894" t="s">
        <v>96</v>
      </c>
      <c r="B9894" t="s">
        <v>53</v>
      </c>
      <c r="C9894" t="s">
        <v>80</v>
      </c>
      <c r="D9894" t="s">
        <v>11</v>
      </c>
      <c r="E9894" t="s">
        <v>7</v>
      </c>
      <c r="F9894" s="19">
        <v>8.3333333333333329E-2</v>
      </c>
      <c r="G9894" s="25">
        <v>2</v>
      </c>
      <c r="H9894" s="19" t="str">
        <f t="shared" si="176"/>
        <v>Jordan Bridge Away from Va Beach Summer Sunday 2</v>
      </c>
      <c r="I9894" s="13">
        <f>+SNJB!S9</f>
        <v>59.356182795698935</v>
      </c>
    </row>
    <row r="9895" spans="1:9" x14ac:dyDescent="0.25">
      <c r="A9895" t="s">
        <v>96</v>
      </c>
      <c r="B9895" t="s">
        <v>53</v>
      </c>
      <c r="C9895" t="s">
        <v>80</v>
      </c>
      <c r="D9895" t="s">
        <v>11</v>
      </c>
      <c r="E9895" t="s">
        <v>7</v>
      </c>
      <c r="F9895" s="19">
        <v>0.125</v>
      </c>
      <c r="G9895" s="25">
        <v>3</v>
      </c>
      <c r="H9895" s="19" t="str">
        <f t="shared" si="176"/>
        <v>Jordan Bridge Away from Va Beach Summer Sunday 3</v>
      </c>
      <c r="I9895" s="15">
        <f>+SNJB!S10</f>
        <v>34.536531770737966</v>
      </c>
    </row>
    <row r="9896" spans="1:9" x14ac:dyDescent="0.25">
      <c r="A9896" t="s">
        <v>96</v>
      </c>
      <c r="B9896" t="s">
        <v>53</v>
      </c>
      <c r="C9896" t="s">
        <v>80</v>
      </c>
      <c r="D9896" t="s">
        <v>11</v>
      </c>
      <c r="E9896" t="s">
        <v>7</v>
      </c>
      <c r="F9896" s="19">
        <v>0.16666666666666699</v>
      </c>
      <c r="G9896" s="25">
        <v>4</v>
      </c>
      <c r="H9896" s="19" t="str">
        <f t="shared" si="176"/>
        <v>Jordan Bridge Away from Va Beach Summer Sunday 4</v>
      </c>
      <c r="I9896" s="13">
        <f>+SNJB!S11</f>
        <v>29.057217947964997</v>
      </c>
    </row>
    <row r="9897" spans="1:9" x14ac:dyDescent="0.25">
      <c r="A9897" t="s">
        <v>96</v>
      </c>
      <c r="B9897" t="s">
        <v>53</v>
      </c>
      <c r="C9897" t="s">
        <v>80</v>
      </c>
      <c r="D9897" t="s">
        <v>11</v>
      </c>
      <c r="E9897" t="s">
        <v>7</v>
      </c>
      <c r="F9897" s="19">
        <v>0.20833333333333301</v>
      </c>
      <c r="G9897" s="25">
        <v>5</v>
      </c>
      <c r="H9897" s="19" t="str">
        <f t="shared" si="176"/>
        <v>Jordan Bridge Away from Va Beach Summer Sunday 5</v>
      </c>
      <c r="I9897" s="15">
        <f>+SNJB!S12</f>
        <v>68.154197975513569</v>
      </c>
    </row>
    <row r="9898" spans="1:9" x14ac:dyDescent="0.25">
      <c r="A9898" t="s">
        <v>96</v>
      </c>
      <c r="B9898" t="s">
        <v>53</v>
      </c>
      <c r="C9898" t="s">
        <v>80</v>
      </c>
      <c r="D9898" t="s">
        <v>11</v>
      </c>
      <c r="E9898" t="s">
        <v>7</v>
      </c>
      <c r="F9898" s="19">
        <v>0.25</v>
      </c>
      <c r="G9898" s="25">
        <v>6</v>
      </c>
      <c r="H9898" s="19" t="str">
        <f t="shared" si="176"/>
        <v>Jordan Bridge Away from Va Beach Summer Sunday 6</v>
      </c>
      <c r="I9898" s="13">
        <f>+SNJB!S13</f>
        <v>85.51484540083662</v>
      </c>
    </row>
    <row r="9899" spans="1:9" x14ac:dyDescent="0.25">
      <c r="A9899" t="s">
        <v>96</v>
      </c>
      <c r="B9899" t="s">
        <v>53</v>
      </c>
      <c r="C9899" t="s">
        <v>80</v>
      </c>
      <c r="D9899" t="s">
        <v>11</v>
      </c>
      <c r="E9899" t="s">
        <v>7</v>
      </c>
      <c r="F9899" s="19">
        <v>0.29166666666666702</v>
      </c>
      <c r="G9899" s="25">
        <v>7</v>
      </c>
      <c r="H9899" s="19" t="str">
        <f t="shared" si="176"/>
        <v>Jordan Bridge Away from Va Beach Summer Sunday 7</v>
      </c>
      <c r="I9899" s="15">
        <f>+SNJB!S14</f>
        <v>78.733969660025608</v>
      </c>
    </row>
    <row r="9900" spans="1:9" x14ac:dyDescent="0.25">
      <c r="A9900" t="s">
        <v>96</v>
      </c>
      <c r="B9900" t="s">
        <v>53</v>
      </c>
      <c r="C9900" t="s">
        <v>80</v>
      </c>
      <c r="D9900" t="s">
        <v>11</v>
      </c>
      <c r="E9900" t="s">
        <v>7</v>
      </c>
      <c r="F9900" s="19">
        <v>0.33333333333333298</v>
      </c>
      <c r="G9900" s="25">
        <v>8</v>
      </c>
      <c r="H9900" s="19" t="str">
        <f t="shared" si="176"/>
        <v>Jordan Bridge Away from Va Beach Summer Sunday 8</v>
      </c>
      <c r="I9900" s="13">
        <f>+SNJB!S15</f>
        <v>82.262470866576251</v>
      </c>
    </row>
    <row r="9901" spans="1:9" x14ac:dyDescent="0.25">
      <c r="A9901" t="s">
        <v>96</v>
      </c>
      <c r="B9901" t="s">
        <v>53</v>
      </c>
      <c r="C9901" t="s">
        <v>80</v>
      </c>
      <c r="D9901" t="s">
        <v>11</v>
      </c>
      <c r="E9901" t="s">
        <v>7</v>
      </c>
      <c r="F9901" s="19">
        <v>0.375</v>
      </c>
      <c r="G9901" s="25">
        <v>9</v>
      </c>
      <c r="H9901" s="19" t="str">
        <f t="shared" si="176"/>
        <v>Jordan Bridge Away from Va Beach Summer Sunday 9</v>
      </c>
      <c r="I9901" s="15">
        <f>+SNJB!S16</f>
        <v>86.562809624911537</v>
      </c>
    </row>
    <row r="9902" spans="1:9" x14ac:dyDescent="0.25">
      <c r="A9902" t="s">
        <v>96</v>
      </c>
      <c r="B9902" t="s">
        <v>53</v>
      </c>
      <c r="C9902" t="s">
        <v>80</v>
      </c>
      <c r="D9902" t="s">
        <v>11</v>
      </c>
      <c r="E9902" t="s">
        <v>7</v>
      </c>
      <c r="F9902" s="19">
        <v>0.41666666666666702</v>
      </c>
      <c r="G9902" s="25">
        <v>10</v>
      </c>
      <c r="H9902" s="19" t="str">
        <f t="shared" si="176"/>
        <v>Jordan Bridge Away from Va Beach Summer Sunday 10</v>
      </c>
      <c r="I9902" s="13">
        <f>+SNJB!S17</f>
        <v>144.84190655447298</v>
      </c>
    </row>
    <row r="9903" spans="1:9" x14ac:dyDescent="0.25">
      <c r="A9903" t="s">
        <v>96</v>
      </c>
      <c r="B9903" t="s">
        <v>53</v>
      </c>
      <c r="C9903" t="s">
        <v>80</v>
      </c>
      <c r="D9903" t="s">
        <v>11</v>
      </c>
      <c r="E9903" t="s">
        <v>7</v>
      </c>
      <c r="F9903" s="19">
        <v>0.45833333333333298</v>
      </c>
      <c r="G9903" s="25">
        <v>11</v>
      </c>
      <c r="H9903" s="19" t="str">
        <f t="shared" si="176"/>
        <v>Jordan Bridge Away from Va Beach Summer Sunday 11</v>
      </c>
      <c r="I9903" s="15">
        <f>+SNJB!S18</f>
        <v>164.77881090698619</v>
      </c>
    </row>
    <row r="9904" spans="1:9" x14ac:dyDescent="0.25">
      <c r="A9904" t="s">
        <v>96</v>
      </c>
      <c r="B9904" t="s">
        <v>53</v>
      </c>
      <c r="C9904" t="s">
        <v>80</v>
      </c>
      <c r="D9904" t="s">
        <v>11</v>
      </c>
      <c r="E9904" t="s">
        <v>7</v>
      </c>
      <c r="F9904" s="19">
        <v>0.5</v>
      </c>
      <c r="G9904" s="25">
        <v>12</v>
      </c>
      <c r="H9904" s="19" t="str">
        <f t="shared" si="176"/>
        <v>Jordan Bridge Away from Va Beach Summer Sunday 12</v>
      </c>
      <c r="I9904" s="13">
        <f>+SNJB!S19</f>
        <v>140.31433429579724</v>
      </c>
    </row>
    <row r="9905" spans="1:9" x14ac:dyDescent="0.25">
      <c r="A9905" t="s">
        <v>96</v>
      </c>
      <c r="B9905" t="s">
        <v>53</v>
      </c>
      <c r="C9905" t="s">
        <v>80</v>
      </c>
      <c r="D9905" t="s">
        <v>11</v>
      </c>
      <c r="E9905" t="s">
        <v>7</v>
      </c>
      <c r="F9905" s="19">
        <v>0.54166666666666696</v>
      </c>
      <c r="G9905" s="25">
        <v>13</v>
      </c>
      <c r="H9905" s="19" t="str">
        <f t="shared" si="176"/>
        <v>Jordan Bridge Away from Va Beach Summer Sunday 13</v>
      </c>
      <c r="I9905" s="15">
        <f>+SNJB!S20</f>
        <v>155.64287322675074</v>
      </c>
    </row>
    <row r="9906" spans="1:9" x14ac:dyDescent="0.25">
      <c r="A9906" t="s">
        <v>96</v>
      </c>
      <c r="B9906" t="s">
        <v>53</v>
      </c>
      <c r="C9906" t="s">
        <v>80</v>
      </c>
      <c r="D9906" t="s">
        <v>11</v>
      </c>
      <c r="E9906" t="s">
        <v>7</v>
      </c>
      <c r="F9906" s="19">
        <v>0.58333333333333304</v>
      </c>
      <c r="G9906" s="25">
        <v>14</v>
      </c>
      <c r="H9906" s="19" t="str">
        <f t="shared" si="176"/>
        <v>Jordan Bridge Away from Va Beach Summer Sunday 14</v>
      </c>
      <c r="I9906" s="13">
        <f>+SNJB!S21</f>
        <v>153.90972768770661</v>
      </c>
    </row>
    <row r="9907" spans="1:9" x14ac:dyDescent="0.25">
      <c r="A9907" t="s">
        <v>96</v>
      </c>
      <c r="B9907" t="s">
        <v>53</v>
      </c>
      <c r="C9907" t="s">
        <v>80</v>
      </c>
      <c r="D9907" t="s">
        <v>11</v>
      </c>
      <c r="E9907" t="s">
        <v>7</v>
      </c>
      <c r="F9907" s="19">
        <v>0.625</v>
      </c>
      <c r="G9907" s="25">
        <v>15</v>
      </c>
      <c r="H9907" s="19" t="str">
        <f t="shared" si="176"/>
        <v>Jordan Bridge Away from Va Beach Summer Sunday 15</v>
      </c>
      <c r="I9907" s="15">
        <f>+SNJB!S22</f>
        <v>195.64716626448202</v>
      </c>
    </row>
    <row r="9908" spans="1:9" x14ac:dyDescent="0.25">
      <c r="A9908" t="s">
        <v>96</v>
      </c>
      <c r="B9908" t="s">
        <v>53</v>
      </c>
      <c r="C9908" t="s">
        <v>80</v>
      </c>
      <c r="D9908" t="s">
        <v>11</v>
      </c>
      <c r="E9908" t="s">
        <v>7</v>
      </c>
      <c r="F9908" s="19">
        <v>0.66666666666666696</v>
      </c>
      <c r="G9908" s="25">
        <v>16</v>
      </c>
      <c r="H9908" s="19" t="str">
        <f t="shared" si="176"/>
        <v>Jordan Bridge Away from Va Beach Summer Sunday 16</v>
      </c>
      <c r="I9908" s="13">
        <f>+SNJB!S23</f>
        <v>196.74566342472019</v>
      </c>
    </row>
    <row r="9909" spans="1:9" x14ac:dyDescent="0.25">
      <c r="A9909" t="s">
        <v>96</v>
      </c>
      <c r="B9909" t="s">
        <v>53</v>
      </c>
      <c r="C9909" t="s">
        <v>80</v>
      </c>
      <c r="D9909" t="s">
        <v>11</v>
      </c>
      <c r="E9909" t="s">
        <v>7</v>
      </c>
      <c r="F9909" s="19">
        <v>0.70833333333333304</v>
      </c>
      <c r="G9909" s="25">
        <v>17</v>
      </c>
      <c r="H9909" s="19" t="str">
        <f t="shared" si="176"/>
        <v>Jordan Bridge Away from Va Beach Summer Sunday 17</v>
      </c>
      <c r="I9909" s="15">
        <f>+SNJB!S24</f>
        <v>179.56410966320894</v>
      </c>
    </row>
    <row r="9910" spans="1:9" x14ac:dyDescent="0.25">
      <c r="A9910" t="s">
        <v>96</v>
      </c>
      <c r="B9910" t="s">
        <v>53</v>
      </c>
      <c r="C9910" t="s">
        <v>80</v>
      </c>
      <c r="D9910" t="s">
        <v>11</v>
      </c>
      <c r="E9910" t="s">
        <v>7</v>
      </c>
      <c r="F9910" s="19">
        <v>0.75</v>
      </c>
      <c r="G9910" s="25">
        <v>18</v>
      </c>
      <c r="H9910" s="19" t="str">
        <f t="shared" si="176"/>
        <v>Jordan Bridge Away from Va Beach Summer Sunday 18</v>
      </c>
      <c r="I9910" s="13">
        <f>+SNJB!S25</f>
        <v>124.07044548565888</v>
      </c>
    </row>
    <row r="9911" spans="1:9" x14ac:dyDescent="0.25">
      <c r="A9911" t="s">
        <v>96</v>
      </c>
      <c r="B9911" t="s">
        <v>53</v>
      </c>
      <c r="C9911" t="s">
        <v>80</v>
      </c>
      <c r="D9911" t="s">
        <v>11</v>
      </c>
      <c r="E9911" t="s">
        <v>7</v>
      </c>
      <c r="F9911" s="19">
        <v>0.79166666666666696</v>
      </c>
      <c r="G9911" s="25">
        <v>19</v>
      </c>
      <c r="H9911" s="19" t="str">
        <f t="shared" si="176"/>
        <v>Jordan Bridge Away from Va Beach Summer Sunday 19</v>
      </c>
      <c r="I9911" s="15">
        <f>+SNJB!S26</f>
        <v>108.61813906675691</v>
      </c>
    </row>
    <row r="9912" spans="1:9" x14ac:dyDescent="0.25">
      <c r="A9912" t="s">
        <v>96</v>
      </c>
      <c r="B9912" t="s">
        <v>53</v>
      </c>
      <c r="C9912" t="s">
        <v>80</v>
      </c>
      <c r="D9912" t="s">
        <v>11</v>
      </c>
      <c r="E9912" t="s">
        <v>7</v>
      </c>
      <c r="F9912" s="19">
        <v>0.83333333333333304</v>
      </c>
      <c r="G9912" s="25">
        <v>20</v>
      </c>
      <c r="H9912" s="19" t="str">
        <f t="shared" si="176"/>
        <v>Jordan Bridge Away from Va Beach Summer Sunday 20</v>
      </c>
      <c r="I9912" s="13">
        <f>+SNJB!S27</f>
        <v>128.53146235989763</v>
      </c>
    </row>
    <row r="9913" spans="1:9" x14ac:dyDescent="0.25">
      <c r="A9913" t="s">
        <v>96</v>
      </c>
      <c r="B9913" t="s">
        <v>53</v>
      </c>
      <c r="C9913" t="s">
        <v>80</v>
      </c>
      <c r="D9913" t="s">
        <v>11</v>
      </c>
      <c r="E9913" t="s">
        <v>7</v>
      </c>
      <c r="F9913" s="19">
        <v>0.875</v>
      </c>
      <c r="G9913" s="25">
        <v>21</v>
      </c>
      <c r="H9913" s="19" t="str">
        <f t="shared" si="176"/>
        <v>Jordan Bridge Away from Va Beach Summer Sunday 21</v>
      </c>
      <c r="I9913" s="15">
        <f>+SNJB!S28</f>
        <v>99.049214336158201</v>
      </c>
    </row>
    <row r="9914" spans="1:9" x14ac:dyDescent="0.25">
      <c r="A9914" t="s">
        <v>96</v>
      </c>
      <c r="B9914" t="s">
        <v>53</v>
      </c>
      <c r="C9914" t="s">
        <v>80</v>
      </c>
      <c r="D9914" t="s">
        <v>11</v>
      </c>
      <c r="E9914" t="s">
        <v>7</v>
      </c>
      <c r="F9914" s="19">
        <v>0.91666666666666696</v>
      </c>
      <c r="G9914" s="25">
        <v>22</v>
      </c>
      <c r="H9914" s="19" t="str">
        <f t="shared" si="176"/>
        <v>Jordan Bridge Away from Va Beach Summer Sunday 22</v>
      </c>
      <c r="I9914" s="13">
        <f>+SNJB!S29</f>
        <v>92.132271039603964</v>
      </c>
    </row>
    <row r="9915" spans="1:9" ht="15.75" thickBot="1" x14ac:dyDescent="0.3">
      <c r="A9915" s="29" t="s">
        <v>96</v>
      </c>
      <c r="B9915" s="29" t="s">
        <v>53</v>
      </c>
      <c r="C9915" s="29" t="s">
        <v>80</v>
      </c>
      <c r="D9915" s="29" t="s">
        <v>11</v>
      </c>
      <c r="E9915" s="29" t="s">
        <v>7</v>
      </c>
      <c r="F9915" s="30">
        <v>0.95833333333333304</v>
      </c>
      <c r="G9915" s="31">
        <v>23</v>
      </c>
      <c r="H9915" s="32" t="str">
        <f t="shared" si="176"/>
        <v>Jordan Bridge Away from Va Beach Summer Sunday 23</v>
      </c>
      <c r="I9915" s="17">
        <f>+SNJB!S30</f>
        <v>60.168956493294075</v>
      </c>
    </row>
    <row r="9916" spans="1:9" x14ac:dyDescent="0.25">
      <c r="A9916" t="s">
        <v>96</v>
      </c>
      <c r="B9916" t="s">
        <v>53</v>
      </c>
      <c r="C9916" t="s">
        <v>80</v>
      </c>
      <c r="D9916" t="s">
        <v>12</v>
      </c>
      <c r="E9916" t="s">
        <v>1</v>
      </c>
      <c r="F9916" s="19">
        <v>0</v>
      </c>
      <c r="G9916" s="25">
        <v>0</v>
      </c>
      <c r="H9916" s="19" t="str">
        <f t="shared" si="176"/>
        <v>Jordan Bridge Away from Va Beach Non-Summer Monday 0</v>
      </c>
      <c r="I9916" s="11">
        <f>+SNJB!M32</f>
        <v>36.215030071551588</v>
      </c>
    </row>
    <row r="9917" spans="1:9" x14ac:dyDescent="0.25">
      <c r="A9917" t="s">
        <v>96</v>
      </c>
      <c r="B9917" t="s">
        <v>53</v>
      </c>
      <c r="C9917" t="s">
        <v>80</v>
      </c>
      <c r="D9917" t="s">
        <v>12</v>
      </c>
      <c r="E9917" t="s">
        <v>1</v>
      </c>
      <c r="F9917" s="19">
        <v>4.1666666666666664E-2</v>
      </c>
      <c r="G9917" s="25">
        <v>1</v>
      </c>
      <c r="H9917" s="19" t="str">
        <f t="shared" si="176"/>
        <v>Jordan Bridge Away from Va Beach Non-Summer Monday 1</v>
      </c>
      <c r="I9917" s="14">
        <f>+SNJB!M33</f>
        <v>23.463747768793333</v>
      </c>
    </row>
    <row r="9918" spans="1:9" x14ac:dyDescent="0.25">
      <c r="A9918" t="s">
        <v>96</v>
      </c>
      <c r="B9918" t="s">
        <v>53</v>
      </c>
      <c r="C9918" t="s">
        <v>80</v>
      </c>
      <c r="D9918" t="s">
        <v>12</v>
      </c>
      <c r="E9918" t="s">
        <v>1</v>
      </c>
      <c r="F9918" s="19">
        <v>8.3333333333333329E-2</v>
      </c>
      <c r="G9918" s="25">
        <v>2</v>
      </c>
      <c r="H9918" s="19" t="str">
        <f t="shared" si="176"/>
        <v>Jordan Bridge Away from Va Beach Non-Summer Monday 2</v>
      </c>
      <c r="I9918" s="11">
        <f>+SNJB!M34</f>
        <v>24.886362317397367</v>
      </c>
    </row>
    <row r="9919" spans="1:9" x14ac:dyDescent="0.25">
      <c r="A9919" t="s">
        <v>96</v>
      </c>
      <c r="B9919" t="s">
        <v>53</v>
      </c>
      <c r="C9919" t="s">
        <v>80</v>
      </c>
      <c r="D9919" t="s">
        <v>12</v>
      </c>
      <c r="E9919" t="s">
        <v>1</v>
      </c>
      <c r="F9919" s="19">
        <v>0.125</v>
      </c>
      <c r="G9919" s="25">
        <v>3</v>
      </c>
      <c r="H9919" s="19" t="str">
        <f t="shared" si="176"/>
        <v>Jordan Bridge Away from Va Beach Non-Summer Monday 3</v>
      </c>
      <c r="I9919" s="14">
        <f>+SNJB!M35</f>
        <v>26.908384439077206</v>
      </c>
    </row>
    <row r="9920" spans="1:9" x14ac:dyDescent="0.25">
      <c r="A9920" t="s">
        <v>96</v>
      </c>
      <c r="B9920" t="s">
        <v>53</v>
      </c>
      <c r="C9920" t="s">
        <v>80</v>
      </c>
      <c r="D9920" t="s">
        <v>12</v>
      </c>
      <c r="E9920" t="s">
        <v>1</v>
      </c>
      <c r="F9920" s="19">
        <v>0.16666666666666699</v>
      </c>
      <c r="G9920" s="25">
        <v>4</v>
      </c>
      <c r="H9920" s="19" t="str">
        <f t="shared" si="176"/>
        <v>Jordan Bridge Away from Va Beach Non-Summer Monday 4</v>
      </c>
      <c r="I9920" s="11">
        <f>+SNJB!M36</f>
        <v>66.199586608153353</v>
      </c>
    </row>
    <row r="9921" spans="1:9" x14ac:dyDescent="0.25">
      <c r="A9921" t="s">
        <v>96</v>
      </c>
      <c r="B9921" t="s">
        <v>53</v>
      </c>
      <c r="C9921" t="s">
        <v>80</v>
      </c>
      <c r="D9921" t="s">
        <v>12</v>
      </c>
      <c r="E9921" t="s">
        <v>1</v>
      </c>
      <c r="F9921" s="19">
        <v>0.20833333333333301</v>
      </c>
      <c r="G9921" s="25">
        <v>5</v>
      </c>
      <c r="H9921" s="19" t="str">
        <f t="shared" si="176"/>
        <v>Jordan Bridge Away from Va Beach Non-Summer Monday 5</v>
      </c>
      <c r="I9921" s="14">
        <f>+SNJB!M37</f>
        <v>266.29191289042291</v>
      </c>
    </row>
    <row r="9922" spans="1:9" x14ac:dyDescent="0.25">
      <c r="A9922" t="s">
        <v>96</v>
      </c>
      <c r="B9922" t="s">
        <v>53</v>
      </c>
      <c r="C9922" t="s">
        <v>80</v>
      </c>
      <c r="D9922" t="s">
        <v>12</v>
      </c>
      <c r="E9922" t="s">
        <v>1</v>
      </c>
      <c r="F9922" s="19">
        <v>0.25</v>
      </c>
      <c r="G9922" s="25">
        <v>6</v>
      </c>
      <c r="H9922" s="19" t="str">
        <f t="shared" si="176"/>
        <v>Jordan Bridge Away from Va Beach Non-Summer Monday 6</v>
      </c>
      <c r="I9922" s="11">
        <f>+SNJB!M38</f>
        <v>334.08259692893455</v>
      </c>
    </row>
    <row r="9923" spans="1:9" x14ac:dyDescent="0.25">
      <c r="A9923" t="s">
        <v>96</v>
      </c>
      <c r="B9923" t="s">
        <v>53</v>
      </c>
      <c r="C9923" t="s">
        <v>80</v>
      </c>
      <c r="D9923" t="s">
        <v>12</v>
      </c>
      <c r="E9923" t="s">
        <v>1</v>
      </c>
      <c r="F9923" s="19">
        <v>0.29166666666666702</v>
      </c>
      <c r="G9923" s="25">
        <v>7</v>
      </c>
      <c r="H9923" s="19" t="str">
        <f t="shared" si="176"/>
        <v>Jordan Bridge Away from Va Beach Non-Summer Monday 7</v>
      </c>
      <c r="I9923" s="14">
        <f>+SNJB!M39</f>
        <v>292.56951694466557</v>
      </c>
    </row>
    <row r="9924" spans="1:9" x14ac:dyDescent="0.25">
      <c r="A9924" t="s">
        <v>96</v>
      </c>
      <c r="B9924" t="s">
        <v>53</v>
      </c>
      <c r="C9924" t="s">
        <v>80</v>
      </c>
      <c r="D9924" t="s">
        <v>12</v>
      </c>
      <c r="E9924" t="s">
        <v>1</v>
      </c>
      <c r="F9924" s="19">
        <v>0.33333333333333298</v>
      </c>
      <c r="G9924" s="25">
        <v>8</v>
      </c>
      <c r="H9924" s="19" t="str">
        <f t="shared" si="176"/>
        <v>Jordan Bridge Away from Va Beach Non-Summer Monday 8</v>
      </c>
      <c r="I9924" s="11">
        <f>+SNJB!M40</f>
        <v>235.88857092172881</v>
      </c>
    </row>
    <row r="9925" spans="1:9" x14ac:dyDescent="0.25">
      <c r="A9925" t="s">
        <v>96</v>
      </c>
      <c r="B9925" t="s">
        <v>53</v>
      </c>
      <c r="C9925" t="s">
        <v>80</v>
      </c>
      <c r="D9925" t="s">
        <v>12</v>
      </c>
      <c r="E9925" t="s">
        <v>1</v>
      </c>
      <c r="F9925" s="19">
        <v>0.375</v>
      </c>
      <c r="G9925" s="25">
        <v>9</v>
      </c>
      <c r="H9925" s="19" t="str">
        <f t="shared" si="176"/>
        <v>Jordan Bridge Away from Va Beach Non-Summer Monday 9</v>
      </c>
      <c r="I9925" s="14">
        <f>+SNJB!M41</f>
        <v>152.78318221832953</v>
      </c>
    </row>
    <row r="9926" spans="1:9" x14ac:dyDescent="0.25">
      <c r="A9926" t="s">
        <v>96</v>
      </c>
      <c r="B9926" t="s">
        <v>53</v>
      </c>
      <c r="C9926" t="s">
        <v>80</v>
      </c>
      <c r="D9926" t="s">
        <v>12</v>
      </c>
      <c r="E9926" t="s">
        <v>1</v>
      </c>
      <c r="F9926" s="19">
        <v>0.41666666666666702</v>
      </c>
      <c r="G9926" s="25">
        <v>10</v>
      </c>
      <c r="H9926" s="19" t="str">
        <f t="shared" si="176"/>
        <v>Jordan Bridge Away from Va Beach Non-Summer Monday 10</v>
      </c>
      <c r="I9926" s="11">
        <f>+SNJB!M42</f>
        <v>172.88996162614066</v>
      </c>
    </row>
    <row r="9927" spans="1:9" x14ac:dyDescent="0.25">
      <c r="A9927" t="s">
        <v>96</v>
      </c>
      <c r="B9927" t="s">
        <v>53</v>
      </c>
      <c r="C9927" t="s">
        <v>80</v>
      </c>
      <c r="D9927" t="s">
        <v>12</v>
      </c>
      <c r="E9927" t="s">
        <v>1</v>
      </c>
      <c r="F9927" s="19">
        <v>0.45833333333333298</v>
      </c>
      <c r="G9927" s="25">
        <v>11</v>
      </c>
      <c r="H9927" s="19" t="str">
        <f t="shared" si="176"/>
        <v>Jordan Bridge Away from Va Beach Non-Summer Monday 11</v>
      </c>
      <c r="I9927" s="14">
        <f>+SNJB!M43</f>
        <v>187.70774248327126</v>
      </c>
    </row>
    <row r="9928" spans="1:9" x14ac:dyDescent="0.25">
      <c r="A9928" t="s">
        <v>96</v>
      </c>
      <c r="B9928" t="s">
        <v>53</v>
      </c>
      <c r="C9928" t="s">
        <v>80</v>
      </c>
      <c r="D9928" t="s">
        <v>12</v>
      </c>
      <c r="E9928" t="s">
        <v>1</v>
      </c>
      <c r="F9928" s="19">
        <v>0.5</v>
      </c>
      <c r="G9928" s="25">
        <v>12</v>
      </c>
      <c r="H9928" s="19" t="str">
        <f t="shared" si="176"/>
        <v>Jordan Bridge Away from Va Beach Non-Summer Monday 12</v>
      </c>
      <c r="I9928" s="11">
        <f>+SNJB!M44</f>
        <v>159.59205942694831</v>
      </c>
    </row>
    <row r="9929" spans="1:9" x14ac:dyDescent="0.25">
      <c r="A9929" t="s">
        <v>96</v>
      </c>
      <c r="B9929" t="s">
        <v>53</v>
      </c>
      <c r="C9929" t="s">
        <v>80</v>
      </c>
      <c r="D9929" t="s">
        <v>12</v>
      </c>
      <c r="E9929" t="s">
        <v>1</v>
      </c>
      <c r="F9929" s="19">
        <v>0.54166666666666696</v>
      </c>
      <c r="G9929" s="25">
        <v>13</v>
      </c>
      <c r="H9929" s="19" t="str">
        <f t="shared" si="176"/>
        <v>Jordan Bridge Away from Va Beach Non-Summer Monday 13</v>
      </c>
      <c r="I9929" s="14">
        <f>+SNJB!M45</f>
        <v>164.08045257907131</v>
      </c>
    </row>
    <row r="9930" spans="1:9" x14ac:dyDescent="0.25">
      <c r="A9930" t="s">
        <v>96</v>
      </c>
      <c r="B9930" t="s">
        <v>53</v>
      </c>
      <c r="C9930" t="s">
        <v>80</v>
      </c>
      <c r="D9930" t="s">
        <v>12</v>
      </c>
      <c r="E9930" t="s">
        <v>1</v>
      </c>
      <c r="F9930" s="19">
        <v>0.58333333333333304</v>
      </c>
      <c r="G9930" s="25">
        <v>14</v>
      </c>
      <c r="H9930" s="19" t="str">
        <f t="shared" si="176"/>
        <v>Jordan Bridge Away from Va Beach Non-Summer Monday 14</v>
      </c>
      <c r="I9930" s="11">
        <f>+SNJB!M46</f>
        <v>189.47008464022593</v>
      </c>
    </row>
    <row r="9931" spans="1:9" x14ac:dyDescent="0.25">
      <c r="A9931" t="s">
        <v>96</v>
      </c>
      <c r="B9931" t="s">
        <v>53</v>
      </c>
      <c r="C9931" t="s">
        <v>80</v>
      </c>
      <c r="D9931" t="s">
        <v>12</v>
      </c>
      <c r="E9931" t="s">
        <v>1</v>
      </c>
      <c r="F9931" s="19">
        <v>0.625</v>
      </c>
      <c r="G9931" s="25">
        <v>15</v>
      </c>
      <c r="H9931" s="19" t="str">
        <f t="shared" si="176"/>
        <v>Jordan Bridge Away from Va Beach Non-Summer Monday 15</v>
      </c>
      <c r="I9931" s="14">
        <f>+SNJB!M47</f>
        <v>291.28599939879939</v>
      </c>
    </row>
    <row r="9932" spans="1:9" x14ac:dyDescent="0.25">
      <c r="A9932" t="s">
        <v>96</v>
      </c>
      <c r="B9932" t="s">
        <v>53</v>
      </c>
      <c r="C9932" t="s">
        <v>80</v>
      </c>
      <c r="D9932" t="s">
        <v>12</v>
      </c>
      <c r="E9932" t="s">
        <v>1</v>
      </c>
      <c r="F9932" s="19">
        <v>0.66666666666666696</v>
      </c>
      <c r="G9932" s="25">
        <v>16</v>
      </c>
      <c r="H9932" s="19" t="str">
        <f t="shared" si="176"/>
        <v>Jordan Bridge Away from Va Beach Non-Summer Monday 16</v>
      </c>
      <c r="I9932" s="11">
        <f>+SNJB!M48</f>
        <v>343.39972730240021</v>
      </c>
    </row>
    <row r="9933" spans="1:9" x14ac:dyDescent="0.25">
      <c r="A9933" t="s">
        <v>96</v>
      </c>
      <c r="B9933" t="s">
        <v>53</v>
      </c>
      <c r="C9933" t="s">
        <v>80</v>
      </c>
      <c r="D9933" t="s">
        <v>12</v>
      </c>
      <c r="E9933" t="s">
        <v>1</v>
      </c>
      <c r="F9933" s="19">
        <v>0.70833333333333304</v>
      </c>
      <c r="G9933" s="25">
        <v>17</v>
      </c>
      <c r="H9933" s="19" t="str">
        <f t="shared" si="176"/>
        <v>Jordan Bridge Away from Va Beach Non-Summer Monday 17</v>
      </c>
      <c r="I9933" s="14">
        <f>+SNJB!M49</f>
        <v>320.61761220321472</v>
      </c>
    </row>
    <row r="9934" spans="1:9" x14ac:dyDescent="0.25">
      <c r="A9934" t="s">
        <v>96</v>
      </c>
      <c r="B9934" t="s">
        <v>53</v>
      </c>
      <c r="C9934" t="s">
        <v>80</v>
      </c>
      <c r="D9934" t="s">
        <v>12</v>
      </c>
      <c r="E9934" t="s">
        <v>1</v>
      </c>
      <c r="F9934" s="19">
        <v>0.75</v>
      </c>
      <c r="G9934" s="25">
        <v>18</v>
      </c>
      <c r="H9934" s="19" t="str">
        <f t="shared" si="176"/>
        <v>Jordan Bridge Away from Va Beach Non-Summer Monday 18</v>
      </c>
      <c r="I9934" s="11">
        <f>+SNJB!M50</f>
        <v>165.06669616926581</v>
      </c>
    </row>
    <row r="9935" spans="1:9" x14ac:dyDescent="0.25">
      <c r="A9935" t="s">
        <v>96</v>
      </c>
      <c r="B9935" t="s">
        <v>53</v>
      </c>
      <c r="C9935" t="s">
        <v>80</v>
      </c>
      <c r="D9935" t="s">
        <v>12</v>
      </c>
      <c r="E9935" t="s">
        <v>1</v>
      </c>
      <c r="F9935" s="19">
        <v>0.79166666666666696</v>
      </c>
      <c r="G9935" s="25">
        <v>19</v>
      </c>
      <c r="H9935" s="19" t="str">
        <f t="shared" si="176"/>
        <v>Jordan Bridge Away from Va Beach Non-Summer Monday 19</v>
      </c>
      <c r="I9935" s="14">
        <f>+SNJB!M51</f>
        <v>118.5251843427708</v>
      </c>
    </row>
    <row r="9936" spans="1:9" x14ac:dyDescent="0.25">
      <c r="A9936" t="s">
        <v>96</v>
      </c>
      <c r="B9936" t="s">
        <v>53</v>
      </c>
      <c r="C9936" t="s">
        <v>80</v>
      </c>
      <c r="D9936" t="s">
        <v>12</v>
      </c>
      <c r="E9936" t="s">
        <v>1</v>
      </c>
      <c r="F9936" s="19">
        <v>0.83333333333333304</v>
      </c>
      <c r="G9936" s="25">
        <v>20</v>
      </c>
      <c r="H9936" s="19" t="str">
        <f t="shared" si="176"/>
        <v>Jordan Bridge Away from Va Beach Non-Summer Monday 20</v>
      </c>
      <c r="I9936" s="11">
        <f>+SNJB!M52</f>
        <v>107.12130409621895</v>
      </c>
    </row>
    <row r="9937" spans="1:9" x14ac:dyDescent="0.25">
      <c r="A9937" t="s">
        <v>96</v>
      </c>
      <c r="B9937" t="s">
        <v>53</v>
      </c>
      <c r="C9937" t="s">
        <v>80</v>
      </c>
      <c r="D9937" t="s">
        <v>12</v>
      </c>
      <c r="E9937" t="s">
        <v>1</v>
      </c>
      <c r="F9937" s="19">
        <v>0.875</v>
      </c>
      <c r="G9937" s="25">
        <v>21</v>
      </c>
      <c r="H9937" s="19" t="str">
        <f t="shared" si="176"/>
        <v>Jordan Bridge Away from Va Beach Non-Summer Monday 21</v>
      </c>
      <c r="I9937" s="14">
        <f>+SNJB!M53</f>
        <v>77.7640444733305</v>
      </c>
    </row>
    <row r="9938" spans="1:9" x14ac:dyDescent="0.25">
      <c r="A9938" t="s">
        <v>96</v>
      </c>
      <c r="B9938" t="s">
        <v>53</v>
      </c>
      <c r="C9938" t="s">
        <v>80</v>
      </c>
      <c r="D9938" t="s">
        <v>12</v>
      </c>
      <c r="E9938" t="s">
        <v>1</v>
      </c>
      <c r="F9938" s="19">
        <v>0.91666666666666696</v>
      </c>
      <c r="G9938" s="25">
        <v>22</v>
      </c>
      <c r="H9938" s="19" t="str">
        <f t="shared" si="176"/>
        <v>Jordan Bridge Away from Va Beach Non-Summer Monday 22</v>
      </c>
      <c r="I9938" s="11">
        <f>+SNJB!M54</f>
        <v>69.140246305891182</v>
      </c>
    </row>
    <row r="9939" spans="1:9" ht="15.75" thickBot="1" x14ac:dyDescent="0.3">
      <c r="A9939" t="s">
        <v>96</v>
      </c>
      <c r="B9939" t="s">
        <v>53</v>
      </c>
      <c r="C9939" t="s">
        <v>80</v>
      </c>
      <c r="D9939" t="s">
        <v>12</v>
      </c>
      <c r="E9939" t="s">
        <v>1</v>
      </c>
      <c r="F9939" s="19">
        <v>0.95833333333333304</v>
      </c>
      <c r="G9939" s="25">
        <v>23</v>
      </c>
      <c r="H9939" s="19" t="str">
        <f t="shared" si="176"/>
        <v>Jordan Bridge Away from Va Beach Non-Summer Monday 23</v>
      </c>
      <c r="I9939" s="16">
        <f>+SNJB!M55</f>
        <v>42.639432480242448</v>
      </c>
    </row>
    <row r="9940" spans="1:9" x14ac:dyDescent="0.25">
      <c r="A9940" t="s">
        <v>96</v>
      </c>
      <c r="B9940" t="s">
        <v>53</v>
      </c>
      <c r="C9940" t="s">
        <v>80</v>
      </c>
      <c r="D9940" t="s">
        <v>12</v>
      </c>
      <c r="E9940" t="s">
        <v>2</v>
      </c>
      <c r="F9940" s="19">
        <v>0</v>
      </c>
      <c r="G9940" s="25">
        <v>0</v>
      </c>
      <c r="H9940" s="19" t="str">
        <f t="shared" si="176"/>
        <v>Jordan Bridge Away from Va Beach Non-Summer Tuesday 0</v>
      </c>
      <c r="I9940" s="12">
        <f>+SNJB!N32</f>
        <v>37.858581187193494</v>
      </c>
    </row>
    <row r="9941" spans="1:9" x14ac:dyDescent="0.25">
      <c r="A9941" t="s">
        <v>96</v>
      </c>
      <c r="B9941" t="s">
        <v>53</v>
      </c>
      <c r="C9941" t="s">
        <v>80</v>
      </c>
      <c r="D9941" t="s">
        <v>12</v>
      </c>
      <c r="E9941" t="s">
        <v>2</v>
      </c>
      <c r="F9941" s="19">
        <v>4.1666666666666664E-2</v>
      </c>
      <c r="G9941" s="25">
        <v>1</v>
      </c>
      <c r="H9941" s="19" t="str">
        <f t="shared" ref="H9941:H10004" si="177">+CONCATENATE(A9941," ",C9941," ",D9941," ",E9941," ",G9941)</f>
        <v>Jordan Bridge Away from Va Beach Non-Summer Tuesday 1</v>
      </c>
      <c r="I9941" s="14">
        <f>+SNJB!N33</f>
        <v>17.68752660706684</v>
      </c>
    </row>
    <row r="9942" spans="1:9" x14ac:dyDescent="0.25">
      <c r="A9942" t="s">
        <v>96</v>
      </c>
      <c r="B9942" t="s">
        <v>53</v>
      </c>
      <c r="C9942" t="s">
        <v>80</v>
      </c>
      <c r="D9942" t="s">
        <v>12</v>
      </c>
      <c r="E9942" t="s">
        <v>2</v>
      </c>
      <c r="F9942" s="19">
        <v>8.3333333333333329E-2</v>
      </c>
      <c r="G9942" s="25">
        <v>2</v>
      </c>
      <c r="H9942" s="19" t="str">
        <f t="shared" si="177"/>
        <v>Jordan Bridge Away from Va Beach Non-Summer Tuesday 2</v>
      </c>
      <c r="I9942" s="12">
        <f>+SNJB!N34</f>
        <v>18.962068965517243</v>
      </c>
    </row>
    <row r="9943" spans="1:9" x14ac:dyDescent="0.25">
      <c r="A9943" t="s">
        <v>96</v>
      </c>
      <c r="B9943" t="s">
        <v>53</v>
      </c>
      <c r="C9943" t="s">
        <v>80</v>
      </c>
      <c r="D9943" t="s">
        <v>12</v>
      </c>
      <c r="E9943" t="s">
        <v>2</v>
      </c>
      <c r="F9943" s="19">
        <v>0.125</v>
      </c>
      <c r="G9943" s="25">
        <v>3</v>
      </c>
      <c r="H9943" s="19" t="str">
        <f t="shared" si="177"/>
        <v>Jordan Bridge Away from Va Beach Non-Summer Tuesday 3</v>
      </c>
      <c r="I9943" s="14">
        <f>+SNJB!N35</f>
        <v>18.862068965517242</v>
      </c>
    </row>
    <row r="9944" spans="1:9" x14ac:dyDescent="0.25">
      <c r="A9944" t="s">
        <v>96</v>
      </c>
      <c r="B9944" t="s">
        <v>53</v>
      </c>
      <c r="C9944" t="s">
        <v>80</v>
      </c>
      <c r="D9944" t="s">
        <v>12</v>
      </c>
      <c r="E9944" t="s">
        <v>2</v>
      </c>
      <c r="F9944" s="19">
        <v>0.16666666666666699</v>
      </c>
      <c r="G9944" s="25">
        <v>4</v>
      </c>
      <c r="H9944" s="19" t="str">
        <f t="shared" si="177"/>
        <v>Jordan Bridge Away from Va Beach Non-Summer Tuesday 4</v>
      </c>
      <c r="I9944" s="12">
        <f>+SNJB!N36</f>
        <v>73.502772224168851</v>
      </c>
    </row>
    <row r="9945" spans="1:9" x14ac:dyDescent="0.25">
      <c r="A9945" t="s">
        <v>96</v>
      </c>
      <c r="B9945" t="s">
        <v>53</v>
      </c>
      <c r="C9945" t="s">
        <v>80</v>
      </c>
      <c r="D9945" t="s">
        <v>12</v>
      </c>
      <c r="E9945" t="s">
        <v>2</v>
      </c>
      <c r="F9945" s="19">
        <v>0.20833333333333301</v>
      </c>
      <c r="G9945" s="25">
        <v>5</v>
      </c>
      <c r="H9945" s="19" t="str">
        <f t="shared" si="177"/>
        <v>Jordan Bridge Away from Va Beach Non-Summer Tuesday 5</v>
      </c>
      <c r="I9945" s="14">
        <f>+SNJB!N37</f>
        <v>290.04288411411216</v>
      </c>
    </row>
    <row r="9946" spans="1:9" x14ac:dyDescent="0.25">
      <c r="A9946" t="s">
        <v>96</v>
      </c>
      <c r="B9946" t="s">
        <v>53</v>
      </c>
      <c r="C9946" t="s">
        <v>80</v>
      </c>
      <c r="D9946" t="s">
        <v>12</v>
      </c>
      <c r="E9946" t="s">
        <v>2</v>
      </c>
      <c r="F9946" s="19">
        <v>0.25</v>
      </c>
      <c r="G9946" s="25">
        <v>6</v>
      </c>
      <c r="H9946" s="19" t="str">
        <f t="shared" si="177"/>
        <v>Jordan Bridge Away from Va Beach Non-Summer Tuesday 6</v>
      </c>
      <c r="I9946" s="12">
        <f>+SNJB!N38</f>
        <v>356.4708273127606</v>
      </c>
    </row>
    <row r="9947" spans="1:9" x14ac:dyDescent="0.25">
      <c r="A9947" t="s">
        <v>96</v>
      </c>
      <c r="B9947" t="s">
        <v>53</v>
      </c>
      <c r="C9947" t="s">
        <v>80</v>
      </c>
      <c r="D9947" t="s">
        <v>12</v>
      </c>
      <c r="E9947" t="s">
        <v>2</v>
      </c>
      <c r="F9947" s="19">
        <v>0.29166666666666702</v>
      </c>
      <c r="G9947" s="25">
        <v>7</v>
      </c>
      <c r="H9947" s="19" t="str">
        <f t="shared" si="177"/>
        <v>Jordan Bridge Away from Va Beach Non-Summer Tuesday 7</v>
      </c>
      <c r="I9947" s="14">
        <f>+SNJB!N39</f>
        <v>311.07804286291952</v>
      </c>
    </row>
    <row r="9948" spans="1:9" x14ac:dyDescent="0.25">
      <c r="A9948" t="s">
        <v>96</v>
      </c>
      <c r="B9948" t="s">
        <v>53</v>
      </c>
      <c r="C9948" t="s">
        <v>80</v>
      </c>
      <c r="D9948" t="s">
        <v>12</v>
      </c>
      <c r="E9948" t="s">
        <v>2</v>
      </c>
      <c r="F9948" s="19">
        <v>0.33333333333333298</v>
      </c>
      <c r="G9948" s="25">
        <v>8</v>
      </c>
      <c r="H9948" s="19" t="str">
        <f t="shared" si="177"/>
        <v>Jordan Bridge Away from Va Beach Non-Summer Tuesday 8</v>
      </c>
      <c r="I9948" s="12">
        <f>+SNJB!N40</f>
        <v>234.64699202001677</v>
      </c>
    </row>
    <row r="9949" spans="1:9" x14ac:dyDescent="0.25">
      <c r="A9949" t="s">
        <v>96</v>
      </c>
      <c r="B9949" t="s">
        <v>53</v>
      </c>
      <c r="C9949" t="s">
        <v>80</v>
      </c>
      <c r="D9949" t="s">
        <v>12</v>
      </c>
      <c r="E9949" t="s">
        <v>2</v>
      </c>
      <c r="F9949" s="19">
        <v>0.375</v>
      </c>
      <c r="G9949" s="25">
        <v>9</v>
      </c>
      <c r="H9949" s="19" t="str">
        <f t="shared" si="177"/>
        <v>Jordan Bridge Away from Va Beach Non-Summer Tuesday 9</v>
      </c>
      <c r="I9949" s="14">
        <f>+SNJB!N41</f>
        <v>156.59789926051226</v>
      </c>
    </row>
    <row r="9950" spans="1:9" x14ac:dyDescent="0.25">
      <c r="A9950" t="s">
        <v>96</v>
      </c>
      <c r="B9950" t="s">
        <v>53</v>
      </c>
      <c r="C9950" t="s">
        <v>80</v>
      </c>
      <c r="D9950" t="s">
        <v>12</v>
      </c>
      <c r="E9950" t="s">
        <v>2</v>
      </c>
      <c r="F9950" s="19">
        <v>0.41666666666666702</v>
      </c>
      <c r="G9950" s="25">
        <v>10</v>
      </c>
      <c r="H9950" s="19" t="str">
        <f t="shared" si="177"/>
        <v>Jordan Bridge Away from Va Beach Non-Summer Tuesday 10</v>
      </c>
      <c r="I9950" s="12">
        <f>+SNJB!N42</f>
        <v>193.09518411525943</v>
      </c>
    </row>
    <row r="9951" spans="1:9" x14ac:dyDescent="0.25">
      <c r="A9951" t="s">
        <v>96</v>
      </c>
      <c r="B9951" t="s">
        <v>53</v>
      </c>
      <c r="C9951" t="s">
        <v>80</v>
      </c>
      <c r="D9951" t="s">
        <v>12</v>
      </c>
      <c r="E9951" t="s">
        <v>2</v>
      </c>
      <c r="F9951" s="19">
        <v>0.45833333333333298</v>
      </c>
      <c r="G9951" s="25">
        <v>11</v>
      </c>
      <c r="H9951" s="19" t="str">
        <f t="shared" si="177"/>
        <v>Jordan Bridge Away from Va Beach Non-Summer Tuesday 11</v>
      </c>
      <c r="I9951" s="14">
        <f>+SNJB!N43</f>
        <v>167.62575562615751</v>
      </c>
    </row>
    <row r="9952" spans="1:9" x14ac:dyDescent="0.25">
      <c r="A9952" t="s">
        <v>96</v>
      </c>
      <c r="B9952" t="s">
        <v>53</v>
      </c>
      <c r="C9952" t="s">
        <v>80</v>
      </c>
      <c r="D9952" t="s">
        <v>12</v>
      </c>
      <c r="E9952" t="s">
        <v>2</v>
      </c>
      <c r="F9952" s="19">
        <v>0.5</v>
      </c>
      <c r="G9952" s="25">
        <v>12</v>
      </c>
      <c r="H9952" s="19" t="str">
        <f t="shared" si="177"/>
        <v>Jordan Bridge Away from Va Beach Non-Summer Tuesday 12</v>
      </c>
      <c r="I9952" s="12">
        <f>+SNJB!N44</f>
        <v>165.62626122097456</v>
      </c>
    </row>
    <row r="9953" spans="1:9" x14ac:dyDescent="0.25">
      <c r="A9953" t="s">
        <v>96</v>
      </c>
      <c r="B9953" t="s">
        <v>53</v>
      </c>
      <c r="C9953" t="s">
        <v>80</v>
      </c>
      <c r="D9953" t="s">
        <v>12</v>
      </c>
      <c r="E9953" t="s">
        <v>2</v>
      </c>
      <c r="F9953" s="19">
        <v>0.54166666666666696</v>
      </c>
      <c r="G9953" s="25">
        <v>13</v>
      </c>
      <c r="H9953" s="19" t="str">
        <f t="shared" si="177"/>
        <v>Jordan Bridge Away from Va Beach Non-Summer Tuesday 13</v>
      </c>
      <c r="I9953" s="14">
        <f>+SNJB!N45</f>
        <v>167.27933045139238</v>
      </c>
    </row>
    <row r="9954" spans="1:9" x14ac:dyDescent="0.25">
      <c r="A9954" t="s">
        <v>96</v>
      </c>
      <c r="B9954" t="s">
        <v>53</v>
      </c>
      <c r="C9954" t="s">
        <v>80</v>
      </c>
      <c r="D9954" t="s">
        <v>12</v>
      </c>
      <c r="E9954" t="s">
        <v>2</v>
      </c>
      <c r="F9954" s="19">
        <v>0.58333333333333304</v>
      </c>
      <c r="G9954" s="25">
        <v>14</v>
      </c>
      <c r="H9954" s="19" t="str">
        <f t="shared" si="177"/>
        <v>Jordan Bridge Away from Va Beach Non-Summer Tuesday 14</v>
      </c>
      <c r="I9954" s="12">
        <f>+SNJB!N46</f>
        <v>170.98100351022092</v>
      </c>
    </row>
    <row r="9955" spans="1:9" x14ac:dyDescent="0.25">
      <c r="A9955" t="s">
        <v>96</v>
      </c>
      <c r="B9955" t="s">
        <v>53</v>
      </c>
      <c r="C9955" t="s">
        <v>80</v>
      </c>
      <c r="D9955" t="s">
        <v>12</v>
      </c>
      <c r="E9955" t="s">
        <v>2</v>
      </c>
      <c r="F9955" s="19">
        <v>0.625</v>
      </c>
      <c r="G9955" s="25">
        <v>15</v>
      </c>
      <c r="H9955" s="19" t="str">
        <f t="shared" si="177"/>
        <v>Jordan Bridge Away from Va Beach Non-Summer Tuesday 15</v>
      </c>
      <c r="I9955" s="14">
        <f>+SNJB!N47</f>
        <v>300.07401306194566</v>
      </c>
    </row>
    <row r="9956" spans="1:9" x14ac:dyDescent="0.25">
      <c r="A9956" t="s">
        <v>96</v>
      </c>
      <c r="B9956" t="s">
        <v>53</v>
      </c>
      <c r="C9956" t="s">
        <v>80</v>
      </c>
      <c r="D9956" t="s">
        <v>12</v>
      </c>
      <c r="E9956" t="s">
        <v>2</v>
      </c>
      <c r="F9956" s="19">
        <v>0.66666666666666696</v>
      </c>
      <c r="G9956" s="25">
        <v>16</v>
      </c>
      <c r="H9956" s="19" t="str">
        <f t="shared" si="177"/>
        <v>Jordan Bridge Away from Va Beach Non-Summer Tuesday 16</v>
      </c>
      <c r="I9956" s="12">
        <f>+SNJB!N48</f>
        <v>360.2841970362598</v>
      </c>
    </row>
    <row r="9957" spans="1:9" x14ac:dyDescent="0.25">
      <c r="A9957" t="s">
        <v>96</v>
      </c>
      <c r="B9957" t="s">
        <v>53</v>
      </c>
      <c r="C9957" t="s">
        <v>80</v>
      </c>
      <c r="D9957" t="s">
        <v>12</v>
      </c>
      <c r="E9957" t="s">
        <v>2</v>
      </c>
      <c r="F9957" s="19">
        <v>0.70833333333333304</v>
      </c>
      <c r="G9957" s="25">
        <v>17</v>
      </c>
      <c r="H9957" s="19" t="str">
        <f t="shared" si="177"/>
        <v>Jordan Bridge Away from Va Beach Non-Summer Tuesday 17</v>
      </c>
      <c r="I9957" s="14">
        <f>+SNJB!N49</f>
        <v>300.42854010864539</v>
      </c>
    </row>
    <row r="9958" spans="1:9" x14ac:dyDescent="0.25">
      <c r="A9958" t="s">
        <v>96</v>
      </c>
      <c r="B9958" t="s">
        <v>53</v>
      </c>
      <c r="C9958" t="s">
        <v>80</v>
      </c>
      <c r="D9958" t="s">
        <v>12</v>
      </c>
      <c r="E9958" t="s">
        <v>2</v>
      </c>
      <c r="F9958" s="19">
        <v>0.75</v>
      </c>
      <c r="G9958" s="25">
        <v>18</v>
      </c>
      <c r="H9958" s="19" t="str">
        <f t="shared" si="177"/>
        <v>Jordan Bridge Away from Va Beach Non-Summer Tuesday 18</v>
      </c>
      <c r="I9958" s="12">
        <f>+SNJB!N50</f>
        <v>172.63943635742885</v>
      </c>
    </row>
    <row r="9959" spans="1:9" x14ac:dyDescent="0.25">
      <c r="A9959" t="s">
        <v>96</v>
      </c>
      <c r="B9959" t="s">
        <v>53</v>
      </c>
      <c r="C9959" t="s">
        <v>80</v>
      </c>
      <c r="D9959" t="s">
        <v>12</v>
      </c>
      <c r="E9959" t="s">
        <v>2</v>
      </c>
      <c r="F9959" s="19">
        <v>0.79166666666666696</v>
      </c>
      <c r="G9959" s="25">
        <v>19</v>
      </c>
      <c r="H9959" s="19" t="str">
        <f t="shared" si="177"/>
        <v>Jordan Bridge Away from Va Beach Non-Summer Tuesday 19</v>
      </c>
      <c r="I9959" s="14">
        <f>+SNJB!N51</f>
        <v>109.69622331691298</v>
      </c>
    </row>
    <row r="9960" spans="1:9" x14ac:dyDescent="0.25">
      <c r="A9960" t="s">
        <v>96</v>
      </c>
      <c r="B9960" t="s">
        <v>53</v>
      </c>
      <c r="C9960" t="s">
        <v>80</v>
      </c>
      <c r="D9960" t="s">
        <v>12</v>
      </c>
      <c r="E9960" t="s">
        <v>2</v>
      </c>
      <c r="F9960" s="19">
        <v>0.83333333333333304</v>
      </c>
      <c r="G9960" s="25">
        <v>20</v>
      </c>
      <c r="H9960" s="19" t="str">
        <f t="shared" si="177"/>
        <v>Jordan Bridge Away from Va Beach Non-Summer Tuesday 20</v>
      </c>
      <c r="I9960" s="12">
        <f>+SNJB!N52</f>
        <v>106.16383534792551</v>
      </c>
    </row>
    <row r="9961" spans="1:9" x14ac:dyDescent="0.25">
      <c r="A9961" t="s">
        <v>96</v>
      </c>
      <c r="B9961" t="s">
        <v>53</v>
      </c>
      <c r="C9961" t="s">
        <v>80</v>
      </c>
      <c r="D9961" t="s">
        <v>12</v>
      </c>
      <c r="E9961" t="s">
        <v>2</v>
      </c>
      <c r="F9961" s="19">
        <v>0.875</v>
      </c>
      <c r="G9961" s="25">
        <v>21</v>
      </c>
      <c r="H9961" s="19" t="str">
        <f t="shared" si="177"/>
        <v>Jordan Bridge Away from Va Beach Non-Summer Tuesday 21</v>
      </c>
      <c r="I9961" s="14">
        <f>+SNJB!N53</f>
        <v>76.751638373838219</v>
      </c>
    </row>
    <row r="9962" spans="1:9" x14ac:dyDescent="0.25">
      <c r="A9962" t="s">
        <v>96</v>
      </c>
      <c r="B9962" t="s">
        <v>53</v>
      </c>
      <c r="C9962" t="s">
        <v>80</v>
      </c>
      <c r="D9962" t="s">
        <v>12</v>
      </c>
      <c r="E9962" t="s">
        <v>2</v>
      </c>
      <c r="F9962" s="19">
        <v>0.91666666666666696</v>
      </c>
      <c r="G9962" s="25">
        <v>22</v>
      </c>
      <c r="H9962" s="19" t="str">
        <f t="shared" si="177"/>
        <v>Jordan Bridge Away from Va Beach Non-Summer Tuesday 22</v>
      </c>
      <c r="I9962" s="12">
        <f>+SNJB!N54</f>
        <v>88.392897474233351</v>
      </c>
    </row>
    <row r="9963" spans="1:9" ht="15.75" thickBot="1" x14ac:dyDescent="0.3">
      <c r="A9963" t="s">
        <v>96</v>
      </c>
      <c r="B9963" t="s">
        <v>53</v>
      </c>
      <c r="C9963" t="s">
        <v>80</v>
      </c>
      <c r="D9963" t="s">
        <v>12</v>
      </c>
      <c r="E9963" t="s">
        <v>2</v>
      </c>
      <c r="F9963" s="19">
        <v>0.95833333333333304</v>
      </c>
      <c r="G9963" s="25">
        <v>23</v>
      </c>
      <c r="H9963" s="19" t="str">
        <f t="shared" si="177"/>
        <v>Jordan Bridge Away from Va Beach Non-Summer Tuesday 23</v>
      </c>
      <c r="I9963" s="16">
        <f>+SNJB!N55</f>
        <v>45.23136436687625</v>
      </c>
    </row>
    <row r="9964" spans="1:9" x14ac:dyDescent="0.25">
      <c r="A9964" t="s">
        <v>96</v>
      </c>
      <c r="B9964" t="s">
        <v>53</v>
      </c>
      <c r="C9964" t="s">
        <v>80</v>
      </c>
      <c r="D9964" t="s">
        <v>12</v>
      </c>
      <c r="E9964" t="s">
        <v>3</v>
      </c>
      <c r="F9964" s="19">
        <v>0</v>
      </c>
      <c r="G9964" s="25">
        <v>0</v>
      </c>
      <c r="H9964" s="19" t="str">
        <f t="shared" si="177"/>
        <v>Jordan Bridge Away from Va Beach Non-Summer Wednesday 0</v>
      </c>
      <c r="I9964" s="11">
        <f>+SNJB!O32</f>
        <v>29.13565002952312</v>
      </c>
    </row>
    <row r="9965" spans="1:9" x14ac:dyDescent="0.25">
      <c r="A9965" t="s">
        <v>96</v>
      </c>
      <c r="B9965" t="s">
        <v>53</v>
      </c>
      <c r="C9965" t="s">
        <v>80</v>
      </c>
      <c r="D9965" t="s">
        <v>12</v>
      </c>
      <c r="E9965" t="s">
        <v>3</v>
      </c>
      <c r="F9965" s="19">
        <v>4.1666666666666664E-2</v>
      </c>
      <c r="G9965" s="25">
        <v>1</v>
      </c>
      <c r="H9965" s="19" t="str">
        <f t="shared" si="177"/>
        <v>Jordan Bridge Away from Va Beach Non-Summer Wednesday 1</v>
      </c>
      <c r="I9965" s="14">
        <f>+SNJB!O33</f>
        <v>25.009839650145771</v>
      </c>
    </row>
    <row r="9966" spans="1:9" x14ac:dyDescent="0.25">
      <c r="A9966" t="s">
        <v>96</v>
      </c>
      <c r="B9966" t="s">
        <v>53</v>
      </c>
      <c r="C9966" t="s">
        <v>80</v>
      </c>
      <c r="D9966" t="s">
        <v>12</v>
      </c>
      <c r="E9966" t="s">
        <v>3</v>
      </c>
      <c r="F9966" s="19">
        <v>8.3333333333333329E-2</v>
      </c>
      <c r="G9966" s="25">
        <v>2</v>
      </c>
      <c r="H9966" s="19" t="str">
        <f t="shared" si="177"/>
        <v>Jordan Bridge Away from Va Beach Non-Summer Wednesday 2</v>
      </c>
      <c r="I9966" s="11">
        <f>+SNJB!O34</f>
        <v>21.143486108072636</v>
      </c>
    </row>
    <row r="9967" spans="1:9" x14ac:dyDescent="0.25">
      <c r="A9967" t="s">
        <v>96</v>
      </c>
      <c r="B9967" t="s">
        <v>53</v>
      </c>
      <c r="C9967" t="s">
        <v>80</v>
      </c>
      <c r="D9967" t="s">
        <v>12</v>
      </c>
      <c r="E9967" t="s">
        <v>3</v>
      </c>
      <c r="F9967" s="19">
        <v>0.125</v>
      </c>
      <c r="G9967" s="25">
        <v>3</v>
      </c>
      <c r="H9967" s="19" t="str">
        <f t="shared" si="177"/>
        <v>Jordan Bridge Away from Va Beach Non-Summer Wednesday 3</v>
      </c>
      <c r="I9967" s="14">
        <f>+SNJB!O35</f>
        <v>33.301202434558853</v>
      </c>
    </row>
    <row r="9968" spans="1:9" x14ac:dyDescent="0.25">
      <c r="A9968" t="s">
        <v>96</v>
      </c>
      <c r="B9968" t="s">
        <v>53</v>
      </c>
      <c r="C9968" t="s">
        <v>80</v>
      </c>
      <c r="D9968" t="s">
        <v>12</v>
      </c>
      <c r="E9968" t="s">
        <v>3</v>
      </c>
      <c r="F9968" s="19">
        <v>0.16666666666666699</v>
      </c>
      <c r="G9968" s="25">
        <v>4</v>
      </c>
      <c r="H9968" s="19" t="str">
        <f t="shared" si="177"/>
        <v>Jordan Bridge Away from Va Beach Non-Summer Wednesday 4</v>
      </c>
      <c r="I9968" s="11">
        <f>+SNJB!O36</f>
        <v>61.399078899627277</v>
      </c>
    </row>
    <row r="9969" spans="1:9" x14ac:dyDescent="0.25">
      <c r="A9969" t="s">
        <v>96</v>
      </c>
      <c r="B9969" t="s">
        <v>53</v>
      </c>
      <c r="C9969" t="s">
        <v>80</v>
      </c>
      <c r="D9969" t="s">
        <v>12</v>
      </c>
      <c r="E9969" t="s">
        <v>3</v>
      </c>
      <c r="F9969" s="19">
        <v>0.20833333333333301</v>
      </c>
      <c r="G9969" s="25">
        <v>5</v>
      </c>
      <c r="H9969" s="19" t="str">
        <f t="shared" si="177"/>
        <v>Jordan Bridge Away from Va Beach Non-Summer Wednesday 5</v>
      </c>
      <c r="I9969" s="14">
        <f>+SNJB!O37</f>
        <v>296.94976162808797</v>
      </c>
    </row>
    <row r="9970" spans="1:9" x14ac:dyDescent="0.25">
      <c r="A9970" t="s">
        <v>96</v>
      </c>
      <c r="B9970" t="s">
        <v>53</v>
      </c>
      <c r="C9970" t="s">
        <v>80</v>
      </c>
      <c r="D9970" t="s">
        <v>12</v>
      </c>
      <c r="E9970" t="s">
        <v>3</v>
      </c>
      <c r="F9970" s="19">
        <v>0.25</v>
      </c>
      <c r="G9970" s="25">
        <v>6</v>
      </c>
      <c r="H9970" s="19" t="str">
        <f t="shared" si="177"/>
        <v>Jordan Bridge Away from Va Beach Non-Summer Wednesday 6</v>
      </c>
      <c r="I9970" s="11">
        <f>+SNJB!O38</f>
        <v>376.70972388955585</v>
      </c>
    </row>
    <row r="9971" spans="1:9" x14ac:dyDescent="0.25">
      <c r="A9971" t="s">
        <v>96</v>
      </c>
      <c r="B9971" t="s">
        <v>53</v>
      </c>
      <c r="C9971" t="s">
        <v>80</v>
      </c>
      <c r="D9971" t="s">
        <v>12</v>
      </c>
      <c r="E9971" t="s">
        <v>3</v>
      </c>
      <c r="F9971" s="19">
        <v>0.29166666666666702</v>
      </c>
      <c r="G9971" s="25">
        <v>7</v>
      </c>
      <c r="H9971" s="19" t="str">
        <f t="shared" si="177"/>
        <v>Jordan Bridge Away from Va Beach Non-Summer Wednesday 7</v>
      </c>
      <c r="I9971" s="14">
        <f>+SNJB!O39</f>
        <v>312.17746663749722</v>
      </c>
    </row>
    <row r="9972" spans="1:9" x14ac:dyDescent="0.25">
      <c r="A9972" t="s">
        <v>96</v>
      </c>
      <c r="B9972" t="s">
        <v>53</v>
      </c>
      <c r="C9972" t="s">
        <v>80</v>
      </c>
      <c r="D9972" t="s">
        <v>12</v>
      </c>
      <c r="E9972" t="s">
        <v>3</v>
      </c>
      <c r="F9972" s="19">
        <v>0.33333333333333298</v>
      </c>
      <c r="G9972" s="25">
        <v>8</v>
      </c>
      <c r="H9972" s="19" t="str">
        <f t="shared" si="177"/>
        <v>Jordan Bridge Away from Va Beach Non-Summer Wednesday 8</v>
      </c>
      <c r="I9972" s="11">
        <f>+SNJB!O40</f>
        <v>265.85324798840594</v>
      </c>
    </row>
    <row r="9973" spans="1:9" x14ac:dyDescent="0.25">
      <c r="A9973" t="s">
        <v>96</v>
      </c>
      <c r="B9973" t="s">
        <v>53</v>
      </c>
      <c r="C9973" t="s">
        <v>80</v>
      </c>
      <c r="D9973" t="s">
        <v>12</v>
      </c>
      <c r="E9973" t="s">
        <v>3</v>
      </c>
      <c r="F9973" s="19">
        <v>0.375</v>
      </c>
      <c r="G9973" s="25">
        <v>9</v>
      </c>
      <c r="H9973" s="19" t="str">
        <f t="shared" si="177"/>
        <v>Jordan Bridge Away from Va Beach Non-Summer Wednesday 9</v>
      </c>
      <c r="I9973" s="14">
        <f>+SNJB!O41</f>
        <v>161.85125563425626</v>
      </c>
    </row>
    <row r="9974" spans="1:9" x14ac:dyDescent="0.25">
      <c r="A9974" t="s">
        <v>96</v>
      </c>
      <c r="B9974" t="s">
        <v>53</v>
      </c>
      <c r="C9974" t="s">
        <v>80</v>
      </c>
      <c r="D9974" t="s">
        <v>12</v>
      </c>
      <c r="E9974" t="s">
        <v>3</v>
      </c>
      <c r="F9974" s="19">
        <v>0.41666666666666702</v>
      </c>
      <c r="G9974" s="25">
        <v>10</v>
      </c>
      <c r="H9974" s="19" t="str">
        <f t="shared" si="177"/>
        <v>Jordan Bridge Away from Va Beach Non-Summer Wednesday 10</v>
      </c>
      <c r="I9974" s="11">
        <f>+SNJB!O42</f>
        <v>159.83369584517047</v>
      </c>
    </row>
    <row r="9975" spans="1:9" x14ac:dyDescent="0.25">
      <c r="A9975" t="s">
        <v>96</v>
      </c>
      <c r="B9975" t="s">
        <v>53</v>
      </c>
      <c r="C9975" t="s">
        <v>80</v>
      </c>
      <c r="D9975" t="s">
        <v>12</v>
      </c>
      <c r="E9975" t="s">
        <v>3</v>
      </c>
      <c r="F9975" s="19">
        <v>0.45833333333333298</v>
      </c>
      <c r="G9975" s="25">
        <v>11</v>
      </c>
      <c r="H9975" s="19" t="str">
        <f t="shared" si="177"/>
        <v>Jordan Bridge Away from Va Beach Non-Summer Wednesday 11</v>
      </c>
      <c r="I9975" s="14">
        <f>+SNJB!O43</f>
        <v>208.79892243632713</v>
      </c>
    </row>
    <row r="9976" spans="1:9" x14ac:dyDescent="0.25">
      <c r="A9976" t="s">
        <v>96</v>
      </c>
      <c r="B9976" t="s">
        <v>53</v>
      </c>
      <c r="C9976" t="s">
        <v>80</v>
      </c>
      <c r="D9976" t="s">
        <v>12</v>
      </c>
      <c r="E9976" t="s">
        <v>3</v>
      </c>
      <c r="F9976" s="19">
        <v>0.5</v>
      </c>
      <c r="G9976" s="25">
        <v>12</v>
      </c>
      <c r="H9976" s="19" t="str">
        <f t="shared" si="177"/>
        <v>Jordan Bridge Away from Va Beach Non-Summer Wednesday 12</v>
      </c>
      <c r="I9976" s="11">
        <f>+SNJB!O44</f>
        <v>157.60992974238874</v>
      </c>
    </row>
    <row r="9977" spans="1:9" x14ac:dyDescent="0.25">
      <c r="A9977" t="s">
        <v>96</v>
      </c>
      <c r="B9977" t="s">
        <v>53</v>
      </c>
      <c r="C9977" t="s">
        <v>80</v>
      </c>
      <c r="D9977" t="s">
        <v>12</v>
      </c>
      <c r="E9977" t="s">
        <v>3</v>
      </c>
      <c r="F9977" s="19">
        <v>0.54166666666666696</v>
      </c>
      <c r="G9977" s="25">
        <v>13</v>
      </c>
      <c r="H9977" s="19" t="str">
        <f t="shared" si="177"/>
        <v>Jordan Bridge Away from Va Beach Non-Summer Wednesday 13</v>
      </c>
      <c r="I9977" s="14">
        <f>+SNJB!O45</f>
        <v>170.04876295985272</v>
      </c>
    </row>
    <row r="9978" spans="1:9" x14ac:dyDescent="0.25">
      <c r="A9978" t="s">
        <v>96</v>
      </c>
      <c r="B9978" t="s">
        <v>53</v>
      </c>
      <c r="C9978" t="s">
        <v>80</v>
      </c>
      <c r="D9978" t="s">
        <v>12</v>
      </c>
      <c r="E9978" t="s">
        <v>3</v>
      </c>
      <c r="F9978" s="19">
        <v>0.58333333333333304</v>
      </c>
      <c r="G9978" s="25">
        <v>14</v>
      </c>
      <c r="H9978" s="19" t="str">
        <f t="shared" si="177"/>
        <v>Jordan Bridge Away from Va Beach Non-Summer Wednesday 14</v>
      </c>
      <c r="I9978" s="11">
        <f>+SNJB!O46</f>
        <v>209.19692273135672</v>
      </c>
    </row>
    <row r="9979" spans="1:9" x14ac:dyDescent="0.25">
      <c r="A9979" t="s">
        <v>96</v>
      </c>
      <c r="B9979" t="s">
        <v>53</v>
      </c>
      <c r="C9979" t="s">
        <v>80</v>
      </c>
      <c r="D9979" t="s">
        <v>12</v>
      </c>
      <c r="E9979" t="s">
        <v>3</v>
      </c>
      <c r="F9979" s="19">
        <v>0.625</v>
      </c>
      <c r="G9979" s="25">
        <v>15</v>
      </c>
      <c r="H9979" s="19" t="str">
        <f t="shared" si="177"/>
        <v>Jordan Bridge Away from Va Beach Non-Summer Wednesday 15</v>
      </c>
      <c r="I9979" s="14">
        <f>+SNJB!O47</f>
        <v>299.71801525100614</v>
      </c>
    </row>
    <row r="9980" spans="1:9" x14ac:dyDescent="0.25">
      <c r="A9980" t="s">
        <v>96</v>
      </c>
      <c r="B9980" t="s">
        <v>53</v>
      </c>
      <c r="C9980" t="s">
        <v>80</v>
      </c>
      <c r="D9980" t="s">
        <v>12</v>
      </c>
      <c r="E9980" t="s">
        <v>3</v>
      </c>
      <c r="F9980" s="19">
        <v>0.66666666666666696</v>
      </c>
      <c r="G9980" s="25">
        <v>16</v>
      </c>
      <c r="H9980" s="19" t="str">
        <f t="shared" si="177"/>
        <v>Jordan Bridge Away from Va Beach Non-Summer Wednesday 16</v>
      </c>
      <c r="I9980" s="11">
        <f>+SNJB!O48</f>
        <v>339.13696437845113</v>
      </c>
    </row>
    <row r="9981" spans="1:9" x14ac:dyDescent="0.25">
      <c r="A9981" t="s">
        <v>96</v>
      </c>
      <c r="B9981" t="s">
        <v>53</v>
      </c>
      <c r="C9981" t="s">
        <v>80</v>
      </c>
      <c r="D9981" t="s">
        <v>12</v>
      </c>
      <c r="E9981" t="s">
        <v>3</v>
      </c>
      <c r="F9981" s="19">
        <v>0.70833333333333304</v>
      </c>
      <c r="G9981" s="25">
        <v>17</v>
      </c>
      <c r="H9981" s="19" t="str">
        <f t="shared" si="177"/>
        <v>Jordan Bridge Away from Va Beach Non-Summer Wednesday 17</v>
      </c>
      <c r="I9981" s="14">
        <f>+SNJB!O49</f>
        <v>363.20123831310923</v>
      </c>
    </row>
    <row r="9982" spans="1:9" x14ac:dyDescent="0.25">
      <c r="A9982" t="s">
        <v>96</v>
      </c>
      <c r="B9982" t="s">
        <v>53</v>
      </c>
      <c r="C9982" t="s">
        <v>80</v>
      </c>
      <c r="D9982" t="s">
        <v>12</v>
      </c>
      <c r="E9982" t="s">
        <v>3</v>
      </c>
      <c r="F9982" s="19">
        <v>0.75</v>
      </c>
      <c r="G9982" s="25">
        <v>18</v>
      </c>
      <c r="H9982" s="19" t="str">
        <f t="shared" si="177"/>
        <v>Jordan Bridge Away from Va Beach Non-Summer Wednesday 18</v>
      </c>
      <c r="I9982" s="11">
        <f>+SNJB!O50</f>
        <v>191.51440951467413</v>
      </c>
    </row>
    <row r="9983" spans="1:9" x14ac:dyDescent="0.25">
      <c r="A9983" t="s">
        <v>96</v>
      </c>
      <c r="B9983" t="s">
        <v>53</v>
      </c>
      <c r="C9983" t="s">
        <v>80</v>
      </c>
      <c r="D9983" t="s">
        <v>12</v>
      </c>
      <c r="E9983" t="s">
        <v>3</v>
      </c>
      <c r="F9983" s="19">
        <v>0.79166666666666696</v>
      </c>
      <c r="G9983" s="25">
        <v>19</v>
      </c>
      <c r="H9983" s="19" t="str">
        <f t="shared" si="177"/>
        <v>Jordan Bridge Away from Va Beach Non-Summer Wednesday 19</v>
      </c>
      <c r="I9983" s="14">
        <f>+SNJB!O51</f>
        <v>142.81865802855538</v>
      </c>
    </row>
    <row r="9984" spans="1:9" x14ac:dyDescent="0.25">
      <c r="A9984" t="s">
        <v>96</v>
      </c>
      <c r="B9984" t="s">
        <v>53</v>
      </c>
      <c r="C9984" t="s">
        <v>80</v>
      </c>
      <c r="D9984" t="s">
        <v>12</v>
      </c>
      <c r="E9984" t="s">
        <v>3</v>
      </c>
      <c r="F9984" s="19">
        <v>0.83333333333333304</v>
      </c>
      <c r="G9984" s="25">
        <v>20</v>
      </c>
      <c r="H9984" s="19" t="str">
        <f t="shared" si="177"/>
        <v>Jordan Bridge Away from Va Beach Non-Summer Wednesday 20</v>
      </c>
      <c r="I9984" s="11">
        <f>+SNJB!O52</f>
        <v>139.29493785538173</v>
      </c>
    </row>
    <row r="9985" spans="1:9" x14ac:dyDescent="0.25">
      <c r="A9985" t="s">
        <v>96</v>
      </c>
      <c r="B9985" t="s">
        <v>53</v>
      </c>
      <c r="C9985" t="s">
        <v>80</v>
      </c>
      <c r="D9985" t="s">
        <v>12</v>
      </c>
      <c r="E9985" t="s">
        <v>3</v>
      </c>
      <c r="F9985" s="19">
        <v>0.875</v>
      </c>
      <c r="G9985" s="25">
        <v>21</v>
      </c>
      <c r="H9985" s="19" t="str">
        <f t="shared" si="177"/>
        <v>Jordan Bridge Away from Va Beach Non-Summer Wednesday 21</v>
      </c>
      <c r="I9985" s="14">
        <f>+SNJB!O53</f>
        <v>102.93262968904376</v>
      </c>
    </row>
    <row r="9986" spans="1:9" x14ac:dyDescent="0.25">
      <c r="A9986" t="s">
        <v>96</v>
      </c>
      <c r="B9986" t="s">
        <v>53</v>
      </c>
      <c r="C9986" t="s">
        <v>80</v>
      </c>
      <c r="D9986" t="s">
        <v>12</v>
      </c>
      <c r="E9986" t="s">
        <v>3</v>
      </c>
      <c r="F9986" s="19">
        <v>0.91666666666666696</v>
      </c>
      <c r="G9986" s="25">
        <v>22</v>
      </c>
      <c r="H9986" s="19" t="str">
        <f t="shared" si="177"/>
        <v>Jordan Bridge Away from Va Beach Non-Summer Wednesday 22</v>
      </c>
      <c r="I9986" s="11">
        <f>+SNJB!O54</f>
        <v>76.594842750533061</v>
      </c>
    </row>
    <row r="9987" spans="1:9" ht="15.75" thickBot="1" x14ac:dyDescent="0.3">
      <c r="A9987" t="s">
        <v>96</v>
      </c>
      <c r="B9987" t="s">
        <v>53</v>
      </c>
      <c r="C9987" t="s">
        <v>80</v>
      </c>
      <c r="D9987" t="s">
        <v>12</v>
      </c>
      <c r="E9987" t="s">
        <v>3</v>
      </c>
      <c r="F9987" s="19">
        <v>0.95833333333333304</v>
      </c>
      <c r="G9987" s="25">
        <v>23</v>
      </c>
      <c r="H9987" s="19" t="str">
        <f t="shared" si="177"/>
        <v>Jordan Bridge Away from Va Beach Non-Summer Wednesday 23</v>
      </c>
      <c r="I9987" s="16">
        <f>+SNJB!O55</f>
        <v>48.50919898245332</v>
      </c>
    </row>
    <row r="9988" spans="1:9" x14ac:dyDescent="0.25">
      <c r="A9988" t="s">
        <v>96</v>
      </c>
      <c r="B9988" t="s">
        <v>53</v>
      </c>
      <c r="C9988" t="s">
        <v>80</v>
      </c>
      <c r="D9988" t="s">
        <v>12</v>
      </c>
      <c r="E9988" t="s">
        <v>4</v>
      </c>
      <c r="F9988" s="19">
        <v>0</v>
      </c>
      <c r="G9988" s="25">
        <v>0</v>
      </c>
      <c r="H9988" s="19" t="str">
        <f t="shared" si="177"/>
        <v>Jordan Bridge Away from Va Beach Non-Summer Thursday 0</v>
      </c>
      <c r="I9988" s="11">
        <f>+SNJB!P32</f>
        <v>37.263820250819435</v>
      </c>
    </row>
    <row r="9989" spans="1:9" x14ac:dyDescent="0.25">
      <c r="A9989" t="s">
        <v>96</v>
      </c>
      <c r="B9989" t="s">
        <v>53</v>
      </c>
      <c r="C9989" t="s">
        <v>80</v>
      </c>
      <c r="D9989" t="s">
        <v>12</v>
      </c>
      <c r="E9989" t="s">
        <v>4</v>
      </c>
      <c r="F9989" s="19">
        <v>4.1666666666666664E-2</v>
      </c>
      <c r="G9989" s="25">
        <v>1</v>
      </c>
      <c r="H9989" s="19" t="str">
        <f t="shared" si="177"/>
        <v>Jordan Bridge Away from Va Beach Non-Summer Thursday 1</v>
      </c>
      <c r="I9989" s="14">
        <f>+SNJB!P33</f>
        <v>24.090193598133929</v>
      </c>
    </row>
    <row r="9990" spans="1:9" x14ac:dyDescent="0.25">
      <c r="A9990" t="s">
        <v>96</v>
      </c>
      <c r="B9990" t="s">
        <v>53</v>
      </c>
      <c r="C9990" t="s">
        <v>80</v>
      </c>
      <c r="D9990" t="s">
        <v>12</v>
      </c>
      <c r="E9990" t="s">
        <v>4</v>
      </c>
      <c r="F9990" s="19">
        <v>8.3333333333333329E-2</v>
      </c>
      <c r="G9990" s="25">
        <v>2</v>
      </c>
      <c r="H9990" s="19" t="str">
        <f t="shared" si="177"/>
        <v>Jordan Bridge Away from Va Beach Non-Summer Thursday 2</v>
      </c>
      <c r="I9990" s="11">
        <f>+SNJB!P34</f>
        <v>22.654220604193014</v>
      </c>
    </row>
    <row r="9991" spans="1:9" x14ac:dyDescent="0.25">
      <c r="A9991" t="s">
        <v>96</v>
      </c>
      <c r="B9991" t="s">
        <v>53</v>
      </c>
      <c r="C9991" t="s">
        <v>80</v>
      </c>
      <c r="D9991" t="s">
        <v>12</v>
      </c>
      <c r="E9991" t="s">
        <v>4</v>
      </c>
      <c r="F9991" s="19">
        <v>0.125</v>
      </c>
      <c r="G9991" s="25">
        <v>3</v>
      </c>
      <c r="H9991" s="19" t="str">
        <f t="shared" si="177"/>
        <v>Jordan Bridge Away from Va Beach Non-Summer Thursday 3</v>
      </c>
      <c r="I9991" s="14">
        <f>+SNJB!P35</f>
        <v>26.688475889496843</v>
      </c>
    </row>
    <row r="9992" spans="1:9" x14ac:dyDescent="0.25">
      <c r="A9992" t="s">
        <v>96</v>
      </c>
      <c r="B9992" t="s">
        <v>53</v>
      </c>
      <c r="C9992" t="s">
        <v>80</v>
      </c>
      <c r="D9992" t="s">
        <v>12</v>
      </c>
      <c r="E9992" t="s">
        <v>4</v>
      </c>
      <c r="F9992" s="19">
        <v>0.16666666666666699</v>
      </c>
      <c r="G9992" s="25">
        <v>4</v>
      </c>
      <c r="H9992" s="19" t="str">
        <f t="shared" si="177"/>
        <v>Jordan Bridge Away from Va Beach Non-Summer Thursday 4</v>
      </c>
      <c r="I9992" s="11">
        <f>+SNJB!P36</f>
        <v>68.500142339919634</v>
      </c>
    </row>
    <row r="9993" spans="1:9" x14ac:dyDescent="0.25">
      <c r="A9993" t="s">
        <v>96</v>
      </c>
      <c r="B9993" t="s">
        <v>53</v>
      </c>
      <c r="C9993" t="s">
        <v>80</v>
      </c>
      <c r="D9993" t="s">
        <v>12</v>
      </c>
      <c r="E9993" t="s">
        <v>4</v>
      </c>
      <c r="F9993" s="19">
        <v>0.20833333333333301</v>
      </c>
      <c r="G9993" s="25">
        <v>5</v>
      </c>
      <c r="H9993" s="19" t="str">
        <f t="shared" si="177"/>
        <v>Jordan Bridge Away from Va Beach Non-Summer Thursday 5</v>
      </c>
      <c r="I9993" s="14">
        <f>+SNJB!P37</f>
        <v>293.27478561987505</v>
      </c>
    </row>
    <row r="9994" spans="1:9" x14ac:dyDescent="0.25">
      <c r="A9994" t="s">
        <v>96</v>
      </c>
      <c r="B9994" t="s">
        <v>53</v>
      </c>
      <c r="C9994" t="s">
        <v>80</v>
      </c>
      <c r="D9994" t="s">
        <v>12</v>
      </c>
      <c r="E9994" t="s">
        <v>4</v>
      </c>
      <c r="F9994" s="19">
        <v>0.25</v>
      </c>
      <c r="G9994" s="25">
        <v>6</v>
      </c>
      <c r="H9994" s="19" t="str">
        <f t="shared" si="177"/>
        <v>Jordan Bridge Away from Va Beach Non-Summer Thursday 6</v>
      </c>
      <c r="I9994" s="11">
        <f>+SNJB!P38</f>
        <v>358.22165719201098</v>
      </c>
    </row>
    <row r="9995" spans="1:9" x14ac:dyDescent="0.25">
      <c r="A9995" t="s">
        <v>96</v>
      </c>
      <c r="B9995" t="s">
        <v>53</v>
      </c>
      <c r="C9995" t="s">
        <v>80</v>
      </c>
      <c r="D9995" t="s">
        <v>12</v>
      </c>
      <c r="E9995" t="s">
        <v>4</v>
      </c>
      <c r="F9995" s="19">
        <v>0.29166666666666702</v>
      </c>
      <c r="G9995" s="25">
        <v>7</v>
      </c>
      <c r="H9995" s="19" t="str">
        <f t="shared" si="177"/>
        <v>Jordan Bridge Away from Va Beach Non-Summer Thursday 7</v>
      </c>
      <c r="I9995" s="14">
        <f>+SNJB!P39</f>
        <v>315.09692438608278</v>
      </c>
    </row>
    <row r="9996" spans="1:9" x14ac:dyDescent="0.25">
      <c r="A9996" t="s">
        <v>96</v>
      </c>
      <c r="B9996" t="s">
        <v>53</v>
      </c>
      <c r="C9996" t="s">
        <v>80</v>
      </c>
      <c r="D9996" t="s">
        <v>12</v>
      </c>
      <c r="E9996" t="s">
        <v>4</v>
      </c>
      <c r="F9996" s="19">
        <v>0.33333333333333298</v>
      </c>
      <c r="G9996" s="25">
        <v>8</v>
      </c>
      <c r="H9996" s="19" t="str">
        <f t="shared" si="177"/>
        <v>Jordan Bridge Away from Va Beach Non-Summer Thursday 8</v>
      </c>
      <c r="I9996" s="11">
        <f>+SNJB!P40</f>
        <v>247.29127132039784</v>
      </c>
    </row>
    <row r="9997" spans="1:9" x14ac:dyDescent="0.25">
      <c r="A9997" t="s">
        <v>96</v>
      </c>
      <c r="B9997" t="s">
        <v>53</v>
      </c>
      <c r="C9997" t="s">
        <v>80</v>
      </c>
      <c r="D9997" t="s">
        <v>12</v>
      </c>
      <c r="E9997" t="s">
        <v>4</v>
      </c>
      <c r="F9997" s="19">
        <v>0.375</v>
      </c>
      <c r="G9997" s="25">
        <v>9</v>
      </c>
      <c r="H9997" s="19" t="str">
        <f t="shared" si="177"/>
        <v>Jordan Bridge Away from Va Beach Non-Summer Thursday 9</v>
      </c>
      <c r="I9997" s="14">
        <f>+SNJB!P41</f>
        <v>159.7253988007686</v>
      </c>
    </row>
    <row r="9998" spans="1:9" x14ac:dyDescent="0.25">
      <c r="A9998" t="s">
        <v>96</v>
      </c>
      <c r="B9998" t="s">
        <v>53</v>
      </c>
      <c r="C9998" t="s">
        <v>80</v>
      </c>
      <c r="D9998" t="s">
        <v>12</v>
      </c>
      <c r="E9998" t="s">
        <v>4</v>
      </c>
      <c r="F9998" s="19">
        <v>0.41666666666666702</v>
      </c>
      <c r="G9998" s="25">
        <v>10</v>
      </c>
      <c r="H9998" s="19" t="str">
        <f t="shared" si="177"/>
        <v>Jordan Bridge Away from Va Beach Non-Summer Thursday 10</v>
      </c>
      <c r="I9998" s="11">
        <f>+SNJB!P42</f>
        <v>179.86012544872503</v>
      </c>
    </row>
    <row r="9999" spans="1:9" x14ac:dyDescent="0.25">
      <c r="A9999" t="s">
        <v>96</v>
      </c>
      <c r="B9999" t="s">
        <v>53</v>
      </c>
      <c r="C9999" t="s">
        <v>80</v>
      </c>
      <c r="D9999" t="s">
        <v>12</v>
      </c>
      <c r="E9999" t="s">
        <v>4</v>
      </c>
      <c r="F9999" s="19">
        <v>0.45833333333333298</v>
      </c>
      <c r="G9999" s="25">
        <v>11</v>
      </c>
      <c r="H9999" s="19" t="str">
        <f t="shared" si="177"/>
        <v>Jordan Bridge Away from Va Beach Non-Summer Thursday 11</v>
      </c>
      <c r="I9999" s="14">
        <f>+SNJB!P43</f>
        <v>194.94090468563689</v>
      </c>
    </row>
    <row r="10000" spans="1:9" x14ac:dyDescent="0.25">
      <c r="A10000" t="s">
        <v>96</v>
      </c>
      <c r="B10000" t="s">
        <v>53</v>
      </c>
      <c r="C10000" t="s">
        <v>80</v>
      </c>
      <c r="D10000" t="s">
        <v>12</v>
      </c>
      <c r="E10000" t="s">
        <v>4</v>
      </c>
      <c r="F10000" s="19">
        <v>0.5</v>
      </c>
      <c r="G10000" s="25">
        <v>12</v>
      </c>
      <c r="H10000" s="19" t="str">
        <f t="shared" si="177"/>
        <v>Jordan Bridge Away from Va Beach Non-Summer Thursday 12</v>
      </c>
      <c r="I10000" s="11">
        <f>+SNJB!P44</f>
        <v>169.36409485835654</v>
      </c>
    </row>
    <row r="10001" spans="1:9" x14ac:dyDescent="0.25">
      <c r="A10001" t="s">
        <v>96</v>
      </c>
      <c r="B10001" t="s">
        <v>53</v>
      </c>
      <c r="C10001" t="s">
        <v>80</v>
      </c>
      <c r="D10001" t="s">
        <v>12</v>
      </c>
      <c r="E10001" t="s">
        <v>4</v>
      </c>
      <c r="F10001" s="19">
        <v>0.54166666666666696</v>
      </c>
      <c r="G10001" s="25">
        <v>13</v>
      </c>
      <c r="H10001" s="19" t="str">
        <f t="shared" si="177"/>
        <v>Jordan Bridge Away from Va Beach Non-Summer Thursday 13</v>
      </c>
      <c r="I10001" s="14">
        <f>+SNJB!P45</f>
        <v>176.28008117976236</v>
      </c>
    </row>
    <row r="10002" spans="1:9" x14ac:dyDescent="0.25">
      <c r="A10002" t="s">
        <v>96</v>
      </c>
      <c r="B10002" t="s">
        <v>53</v>
      </c>
      <c r="C10002" t="s">
        <v>80</v>
      </c>
      <c r="D10002" t="s">
        <v>12</v>
      </c>
      <c r="E10002" t="s">
        <v>4</v>
      </c>
      <c r="F10002" s="19">
        <v>0.58333333333333304</v>
      </c>
      <c r="G10002" s="25">
        <v>14</v>
      </c>
      <c r="H10002" s="19" t="str">
        <f t="shared" si="177"/>
        <v>Jordan Bridge Away from Va Beach Non-Summer Thursday 14</v>
      </c>
      <c r="I10002" s="11">
        <f>+SNJB!P46</f>
        <v>196.21774326603736</v>
      </c>
    </row>
    <row r="10003" spans="1:9" x14ac:dyDescent="0.25">
      <c r="A10003" t="s">
        <v>96</v>
      </c>
      <c r="B10003" t="s">
        <v>53</v>
      </c>
      <c r="C10003" t="s">
        <v>80</v>
      </c>
      <c r="D10003" t="s">
        <v>12</v>
      </c>
      <c r="E10003" t="s">
        <v>4</v>
      </c>
      <c r="F10003" s="19">
        <v>0.625</v>
      </c>
      <c r="G10003" s="25">
        <v>15</v>
      </c>
      <c r="H10003" s="19" t="str">
        <f t="shared" si="177"/>
        <v>Jordan Bridge Away from Va Beach Non-Summer Thursday 15</v>
      </c>
      <c r="I10003" s="14">
        <f>+SNJB!P47</f>
        <v>306.43998430170058</v>
      </c>
    </row>
    <row r="10004" spans="1:9" x14ac:dyDescent="0.25">
      <c r="A10004" t="s">
        <v>96</v>
      </c>
      <c r="B10004" t="s">
        <v>53</v>
      </c>
      <c r="C10004" t="s">
        <v>80</v>
      </c>
      <c r="D10004" t="s">
        <v>12</v>
      </c>
      <c r="E10004" t="s">
        <v>4</v>
      </c>
      <c r="F10004" s="19">
        <v>0.66666666666666696</v>
      </c>
      <c r="G10004" s="25">
        <v>16</v>
      </c>
      <c r="H10004" s="19" t="str">
        <f t="shared" si="177"/>
        <v>Jordan Bridge Away from Va Beach Non-Summer Thursday 16</v>
      </c>
      <c r="I10004" s="11">
        <f>+SNJB!P48</f>
        <v>338.73753689922279</v>
      </c>
    </row>
    <row r="10005" spans="1:9" x14ac:dyDescent="0.25">
      <c r="A10005" t="s">
        <v>96</v>
      </c>
      <c r="B10005" t="s">
        <v>53</v>
      </c>
      <c r="C10005" t="s">
        <v>80</v>
      </c>
      <c r="D10005" t="s">
        <v>12</v>
      </c>
      <c r="E10005" t="s">
        <v>4</v>
      </c>
      <c r="F10005" s="19">
        <v>0.70833333333333304</v>
      </c>
      <c r="G10005" s="25">
        <v>17</v>
      </c>
      <c r="H10005" s="19" t="str">
        <f t="shared" ref="H10005:H10068" si="178">+CONCATENATE(A10005," ",C10005," ",D10005," ",E10005," ",G10005)</f>
        <v>Jordan Bridge Away from Va Beach Non-Summer Thursday 17</v>
      </c>
      <c r="I10005" s="14">
        <f>+SNJB!P49</f>
        <v>333.68772748686166</v>
      </c>
    </row>
    <row r="10006" spans="1:9" x14ac:dyDescent="0.25">
      <c r="A10006" t="s">
        <v>96</v>
      </c>
      <c r="B10006" t="s">
        <v>53</v>
      </c>
      <c r="C10006" t="s">
        <v>80</v>
      </c>
      <c r="D10006" t="s">
        <v>12</v>
      </c>
      <c r="E10006" t="s">
        <v>4</v>
      </c>
      <c r="F10006" s="19">
        <v>0.75</v>
      </c>
      <c r="G10006" s="25">
        <v>18</v>
      </c>
      <c r="H10006" s="19" t="str">
        <f t="shared" si="178"/>
        <v>Jordan Bridge Away from Va Beach Non-Summer Thursday 18</v>
      </c>
      <c r="I10006" s="11">
        <f>+SNJB!P50</f>
        <v>185.147250073891</v>
      </c>
    </row>
    <row r="10007" spans="1:9" x14ac:dyDescent="0.25">
      <c r="A10007" t="s">
        <v>96</v>
      </c>
      <c r="B10007" t="s">
        <v>53</v>
      </c>
      <c r="C10007" t="s">
        <v>80</v>
      </c>
      <c r="D10007" t="s">
        <v>12</v>
      </c>
      <c r="E10007" t="s">
        <v>4</v>
      </c>
      <c r="F10007" s="19">
        <v>0.79166666666666696</v>
      </c>
      <c r="G10007" s="25">
        <v>19</v>
      </c>
      <c r="H10007" s="19" t="str">
        <f t="shared" si="178"/>
        <v>Jordan Bridge Away from Va Beach Non-Summer Thursday 19</v>
      </c>
      <c r="I10007" s="14">
        <f>+SNJB!P51</f>
        <v>126.64729427389393</v>
      </c>
    </row>
    <row r="10008" spans="1:9" x14ac:dyDescent="0.25">
      <c r="A10008" t="s">
        <v>96</v>
      </c>
      <c r="B10008" t="s">
        <v>53</v>
      </c>
      <c r="C10008" t="s">
        <v>80</v>
      </c>
      <c r="D10008" t="s">
        <v>12</v>
      </c>
      <c r="E10008" t="s">
        <v>4</v>
      </c>
      <c r="F10008" s="19">
        <v>0.83333333333333304</v>
      </c>
      <c r="G10008" s="25">
        <v>20</v>
      </c>
      <c r="H10008" s="19" t="str">
        <f t="shared" si="178"/>
        <v>Jordan Bridge Away from Va Beach Non-Summer Thursday 20</v>
      </c>
      <c r="I10008" s="11">
        <f>+SNJB!P52</f>
        <v>124.21890157922198</v>
      </c>
    </row>
    <row r="10009" spans="1:9" x14ac:dyDescent="0.25">
      <c r="A10009" t="s">
        <v>96</v>
      </c>
      <c r="B10009" t="s">
        <v>53</v>
      </c>
      <c r="C10009" t="s">
        <v>80</v>
      </c>
      <c r="D10009" t="s">
        <v>12</v>
      </c>
      <c r="E10009" t="s">
        <v>4</v>
      </c>
      <c r="F10009" s="19">
        <v>0.875</v>
      </c>
      <c r="G10009" s="25">
        <v>21</v>
      </c>
      <c r="H10009" s="19" t="str">
        <f t="shared" si="178"/>
        <v>Jordan Bridge Away from Va Beach Non-Summer Thursday 21</v>
      </c>
      <c r="I10009" s="14">
        <f>+SNJB!P53</f>
        <v>92.932594762402218</v>
      </c>
    </row>
    <row r="10010" spans="1:9" x14ac:dyDescent="0.25">
      <c r="A10010" t="s">
        <v>96</v>
      </c>
      <c r="B10010" t="s">
        <v>53</v>
      </c>
      <c r="C10010" t="s">
        <v>80</v>
      </c>
      <c r="D10010" t="s">
        <v>12</v>
      </c>
      <c r="E10010" t="s">
        <v>4</v>
      </c>
      <c r="F10010" s="19">
        <v>0.91666666666666696</v>
      </c>
      <c r="G10010" s="25">
        <v>22</v>
      </c>
      <c r="H10010" s="19" t="str">
        <f t="shared" si="178"/>
        <v>Jordan Bridge Away from Va Beach Non-Summer Thursday 22</v>
      </c>
      <c r="I10010" s="11">
        <f>+SNJB!P54</f>
        <v>90.856159761891988</v>
      </c>
    </row>
    <row r="10011" spans="1:9" ht="15.75" thickBot="1" x14ac:dyDescent="0.3">
      <c r="A10011" t="s">
        <v>96</v>
      </c>
      <c r="B10011" t="s">
        <v>53</v>
      </c>
      <c r="C10011" t="s">
        <v>80</v>
      </c>
      <c r="D10011" t="s">
        <v>12</v>
      </c>
      <c r="E10011" t="s">
        <v>4</v>
      </c>
      <c r="F10011" s="19">
        <v>0.95833333333333304</v>
      </c>
      <c r="G10011" s="25">
        <v>23</v>
      </c>
      <c r="H10011" s="19" t="str">
        <f t="shared" si="178"/>
        <v>Jordan Bridge Away from Va Beach Non-Summer Thursday 23</v>
      </c>
      <c r="I10011" s="16">
        <f>+SNJB!P55</f>
        <v>52.908411027137959</v>
      </c>
    </row>
    <row r="10012" spans="1:9" x14ac:dyDescent="0.25">
      <c r="A10012" t="s">
        <v>96</v>
      </c>
      <c r="B10012" t="s">
        <v>53</v>
      </c>
      <c r="C10012" t="s">
        <v>80</v>
      </c>
      <c r="D10012" t="s">
        <v>12</v>
      </c>
      <c r="E10012" t="s">
        <v>5</v>
      </c>
      <c r="F10012" s="19">
        <v>0</v>
      </c>
      <c r="G10012" s="25">
        <v>0</v>
      </c>
      <c r="H10012" s="19" t="str">
        <f t="shared" si="178"/>
        <v>Jordan Bridge Away from Va Beach Non-Summer Friday 0</v>
      </c>
      <c r="I10012" s="11">
        <f>+SNJB!Q32</f>
        <v>39.937135744790652</v>
      </c>
    </row>
    <row r="10013" spans="1:9" x14ac:dyDescent="0.25">
      <c r="A10013" t="s">
        <v>96</v>
      </c>
      <c r="B10013" t="s">
        <v>53</v>
      </c>
      <c r="C10013" t="s">
        <v>80</v>
      </c>
      <c r="D10013" t="s">
        <v>12</v>
      </c>
      <c r="E10013" t="s">
        <v>5</v>
      </c>
      <c r="F10013" s="19">
        <v>4.1666666666666664E-2</v>
      </c>
      <c r="G10013" s="25">
        <v>1</v>
      </c>
      <c r="H10013" s="19" t="str">
        <f t="shared" si="178"/>
        <v>Jordan Bridge Away from Va Beach Non-Summer Friday 1</v>
      </c>
      <c r="I10013" s="14">
        <f>+SNJB!Q33</f>
        <v>25.862219569245919</v>
      </c>
    </row>
    <row r="10014" spans="1:9" x14ac:dyDescent="0.25">
      <c r="A10014" t="s">
        <v>96</v>
      </c>
      <c r="B10014" t="s">
        <v>53</v>
      </c>
      <c r="C10014" t="s">
        <v>80</v>
      </c>
      <c r="D10014" t="s">
        <v>12</v>
      </c>
      <c r="E10014" t="s">
        <v>5</v>
      </c>
      <c r="F10014" s="19">
        <v>8.3333333333333329E-2</v>
      </c>
      <c r="G10014" s="25">
        <v>2</v>
      </c>
      <c r="H10014" s="19" t="str">
        <f t="shared" si="178"/>
        <v>Jordan Bridge Away from Va Beach Non-Summer Friday 2</v>
      </c>
      <c r="I10014" s="11">
        <f>+SNJB!Q34</f>
        <v>25.243835923196656</v>
      </c>
    </row>
    <row r="10015" spans="1:9" x14ac:dyDescent="0.25">
      <c r="A10015" t="s">
        <v>96</v>
      </c>
      <c r="B10015" t="s">
        <v>53</v>
      </c>
      <c r="C10015" t="s">
        <v>80</v>
      </c>
      <c r="D10015" t="s">
        <v>12</v>
      </c>
      <c r="E10015" t="s">
        <v>5</v>
      </c>
      <c r="F10015" s="19">
        <v>0.125</v>
      </c>
      <c r="G10015" s="25">
        <v>3</v>
      </c>
      <c r="H10015" s="19" t="str">
        <f t="shared" si="178"/>
        <v>Jordan Bridge Away from Va Beach Non-Summer Friday 3</v>
      </c>
      <c r="I10015" s="14">
        <f>+SNJB!Q35</f>
        <v>30.147857951360475</v>
      </c>
    </row>
    <row r="10016" spans="1:9" x14ac:dyDescent="0.25">
      <c r="A10016" t="s">
        <v>96</v>
      </c>
      <c r="B10016" t="s">
        <v>53</v>
      </c>
      <c r="C10016" t="s">
        <v>80</v>
      </c>
      <c r="D10016" t="s">
        <v>12</v>
      </c>
      <c r="E10016" t="s">
        <v>5</v>
      </c>
      <c r="F10016" s="19">
        <v>0.16666666666666699</v>
      </c>
      <c r="G10016" s="25">
        <v>4</v>
      </c>
      <c r="H10016" s="19" t="str">
        <f t="shared" si="178"/>
        <v>Jordan Bridge Away from Va Beach Non-Summer Friday 4</v>
      </c>
      <c r="I10016" s="11">
        <f>+SNJB!Q36</f>
        <v>67.349030624815924</v>
      </c>
    </row>
    <row r="10017" spans="1:9" x14ac:dyDescent="0.25">
      <c r="A10017" t="s">
        <v>96</v>
      </c>
      <c r="B10017" t="s">
        <v>53</v>
      </c>
      <c r="C10017" t="s">
        <v>80</v>
      </c>
      <c r="D10017" t="s">
        <v>12</v>
      </c>
      <c r="E10017" t="s">
        <v>5</v>
      </c>
      <c r="F10017" s="19">
        <v>0.20833333333333301</v>
      </c>
      <c r="G10017" s="25">
        <v>5</v>
      </c>
      <c r="H10017" s="19" t="str">
        <f t="shared" si="178"/>
        <v>Jordan Bridge Away from Va Beach Non-Summer Friday 5</v>
      </c>
      <c r="I10017" s="14">
        <f>+SNJB!Q37</f>
        <v>269.74826358931108</v>
      </c>
    </row>
    <row r="10018" spans="1:9" x14ac:dyDescent="0.25">
      <c r="A10018" t="s">
        <v>96</v>
      </c>
      <c r="B10018" t="s">
        <v>53</v>
      </c>
      <c r="C10018" t="s">
        <v>80</v>
      </c>
      <c r="D10018" t="s">
        <v>12</v>
      </c>
      <c r="E10018" t="s">
        <v>5</v>
      </c>
      <c r="F10018" s="19">
        <v>0.25</v>
      </c>
      <c r="G10018" s="25">
        <v>6</v>
      </c>
      <c r="H10018" s="19" t="str">
        <f t="shared" si="178"/>
        <v>Jordan Bridge Away from Va Beach Non-Summer Friday 6</v>
      </c>
      <c r="I10018" s="11">
        <f>+SNJB!Q38</f>
        <v>355.52448015678971</v>
      </c>
    </row>
    <row r="10019" spans="1:9" x14ac:dyDescent="0.25">
      <c r="A10019" t="s">
        <v>96</v>
      </c>
      <c r="B10019" t="s">
        <v>53</v>
      </c>
      <c r="C10019" t="s">
        <v>80</v>
      </c>
      <c r="D10019" t="s">
        <v>12</v>
      </c>
      <c r="E10019" t="s">
        <v>5</v>
      </c>
      <c r="F10019" s="19">
        <v>0.29166666666666702</v>
      </c>
      <c r="G10019" s="25">
        <v>7</v>
      </c>
      <c r="H10019" s="19" t="str">
        <f t="shared" si="178"/>
        <v>Jordan Bridge Away from Va Beach Non-Summer Friday 7</v>
      </c>
      <c r="I10019" s="14">
        <f>+SNJB!Q39</f>
        <v>306.97053598953693</v>
      </c>
    </row>
    <row r="10020" spans="1:9" x14ac:dyDescent="0.25">
      <c r="A10020" t="s">
        <v>96</v>
      </c>
      <c r="B10020" t="s">
        <v>53</v>
      </c>
      <c r="C10020" t="s">
        <v>80</v>
      </c>
      <c r="D10020" t="s">
        <v>12</v>
      </c>
      <c r="E10020" t="s">
        <v>5</v>
      </c>
      <c r="F10020" s="19">
        <v>0.33333333333333298</v>
      </c>
      <c r="G10020" s="25">
        <v>8</v>
      </c>
      <c r="H10020" s="19" t="str">
        <f t="shared" si="178"/>
        <v>Jordan Bridge Away from Va Beach Non-Summer Friday 8</v>
      </c>
      <c r="I10020" s="11">
        <f>+SNJB!Q40</f>
        <v>244.39264002166982</v>
      </c>
    </row>
    <row r="10021" spans="1:9" x14ac:dyDescent="0.25">
      <c r="A10021" t="s">
        <v>96</v>
      </c>
      <c r="B10021" t="s">
        <v>53</v>
      </c>
      <c r="C10021" t="s">
        <v>80</v>
      </c>
      <c r="D10021" t="s">
        <v>12</v>
      </c>
      <c r="E10021" t="s">
        <v>5</v>
      </c>
      <c r="F10021" s="19">
        <v>0.375</v>
      </c>
      <c r="G10021" s="25">
        <v>9</v>
      </c>
      <c r="H10021" s="19" t="str">
        <f t="shared" si="178"/>
        <v>Jordan Bridge Away from Va Beach Non-Summer Friday 9</v>
      </c>
      <c r="I10021" s="14">
        <f>+SNJB!Q41</f>
        <v>167.139401755005</v>
      </c>
    </row>
    <row r="10022" spans="1:9" x14ac:dyDescent="0.25">
      <c r="A10022" t="s">
        <v>96</v>
      </c>
      <c r="B10022" t="s">
        <v>53</v>
      </c>
      <c r="C10022" t="s">
        <v>80</v>
      </c>
      <c r="D10022" t="s">
        <v>12</v>
      </c>
      <c r="E10022" t="s">
        <v>5</v>
      </c>
      <c r="F10022" s="19">
        <v>0.41666666666666702</v>
      </c>
      <c r="G10022" s="25">
        <v>10</v>
      </c>
      <c r="H10022" s="19" t="str">
        <f t="shared" si="178"/>
        <v>Jordan Bridge Away from Va Beach Non-Summer Friday 10</v>
      </c>
      <c r="I10022" s="11">
        <f>+SNJB!Q42</f>
        <v>193.20531295708892</v>
      </c>
    </row>
    <row r="10023" spans="1:9" x14ac:dyDescent="0.25">
      <c r="A10023" t="s">
        <v>96</v>
      </c>
      <c r="B10023" t="s">
        <v>53</v>
      </c>
      <c r="C10023" t="s">
        <v>80</v>
      </c>
      <c r="D10023" t="s">
        <v>12</v>
      </c>
      <c r="E10023" t="s">
        <v>5</v>
      </c>
      <c r="F10023" s="19">
        <v>0.45833333333333298</v>
      </c>
      <c r="G10023" s="25">
        <v>11</v>
      </c>
      <c r="H10023" s="19" t="str">
        <f t="shared" si="178"/>
        <v>Jordan Bridge Away from Va Beach Non-Summer Friday 11</v>
      </c>
      <c r="I10023" s="14">
        <f>+SNJB!Q43</f>
        <v>212.90501248925378</v>
      </c>
    </row>
    <row r="10024" spans="1:9" x14ac:dyDescent="0.25">
      <c r="A10024" t="s">
        <v>96</v>
      </c>
      <c r="B10024" t="s">
        <v>53</v>
      </c>
      <c r="C10024" t="s">
        <v>80</v>
      </c>
      <c r="D10024" t="s">
        <v>12</v>
      </c>
      <c r="E10024" t="s">
        <v>5</v>
      </c>
      <c r="F10024" s="19">
        <v>0.5</v>
      </c>
      <c r="G10024" s="25">
        <v>12</v>
      </c>
      <c r="H10024" s="19" t="str">
        <f t="shared" si="178"/>
        <v>Jordan Bridge Away from Va Beach Non-Summer Friday 12</v>
      </c>
      <c r="I10024" s="11">
        <f>+SNJB!Q44</f>
        <v>187.48137571816201</v>
      </c>
    </row>
    <row r="10025" spans="1:9" x14ac:dyDescent="0.25">
      <c r="A10025" t="s">
        <v>96</v>
      </c>
      <c r="B10025" t="s">
        <v>53</v>
      </c>
      <c r="C10025" t="s">
        <v>80</v>
      </c>
      <c r="D10025" t="s">
        <v>12</v>
      </c>
      <c r="E10025" t="s">
        <v>5</v>
      </c>
      <c r="F10025" s="19">
        <v>0.54166666666666696</v>
      </c>
      <c r="G10025" s="25">
        <v>13</v>
      </c>
      <c r="H10025" s="19" t="str">
        <f t="shared" si="178"/>
        <v>Jordan Bridge Away from Va Beach Non-Summer Friday 13</v>
      </c>
      <c r="I10025" s="14">
        <f>+SNJB!Q45</f>
        <v>200.49469962205333</v>
      </c>
    </row>
    <row r="10026" spans="1:9" x14ac:dyDescent="0.25">
      <c r="A10026" t="s">
        <v>96</v>
      </c>
      <c r="B10026" t="s">
        <v>53</v>
      </c>
      <c r="C10026" t="s">
        <v>80</v>
      </c>
      <c r="D10026" t="s">
        <v>12</v>
      </c>
      <c r="E10026" t="s">
        <v>5</v>
      </c>
      <c r="F10026" s="19">
        <v>0.58333333333333304</v>
      </c>
      <c r="G10026" s="25">
        <v>14</v>
      </c>
      <c r="H10026" s="19" t="str">
        <f t="shared" si="178"/>
        <v>Jordan Bridge Away from Va Beach Non-Summer Friday 14</v>
      </c>
      <c r="I10026" s="11">
        <f>+SNJB!Q46</f>
        <v>221.85680715943386</v>
      </c>
    </row>
    <row r="10027" spans="1:9" x14ac:dyDescent="0.25">
      <c r="A10027" t="s">
        <v>96</v>
      </c>
      <c r="B10027" t="s">
        <v>53</v>
      </c>
      <c r="C10027" t="s">
        <v>80</v>
      </c>
      <c r="D10027" t="s">
        <v>12</v>
      </c>
      <c r="E10027" t="s">
        <v>5</v>
      </c>
      <c r="F10027" s="19">
        <v>0.625</v>
      </c>
      <c r="G10027" s="25">
        <v>15</v>
      </c>
      <c r="H10027" s="19" t="str">
        <f t="shared" si="178"/>
        <v>Jordan Bridge Away from Va Beach Non-Summer Friday 15</v>
      </c>
      <c r="I10027" s="14">
        <f>+SNJB!Q47</f>
        <v>315.64011150177151</v>
      </c>
    </row>
    <row r="10028" spans="1:9" x14ac:dyDescent="0.25">
      <c r="A10028" t="s">
        <v>96</v>
      </c>
      <c r="B10028" t="s">
        <v>53</v>
      </c>
      <c r="C10028" t="s">
        <v>80</v>
      </c>
      <c r="D10028" t="s">
        <v>12</v>
      </c>
      <c r="E10028" t="s">
        <v>5</v>
      </c>
      <c r="F10028" s="19">
        <v>0.66666666666666696</v>
      </c>
      <c r="G10028" s="25">
        <v>16</v>
      </c>
      <c r="H10028" s="19" t="str">
        <f t="shared" si="178"/>
        <v>Jordan Bridge Away from Va Beach Non-Summer Friday 16</v>
      </c>
      <c r="I10028" s="11">
        <f>+SNJB!Q48</f>
        <v>350.1820735557144</v>
      </c>
    </row>
    <row r="10029" spans="1:9" x14ac:dyDescent="0.25">
      <c r="A10029" t="s">
        <v>96</v>
      </c>
      <c r="B10029" t="s">
        <v>53</v>
      </c>
      <c r="C10029" t="s">
        <v>80</v>
      </c>
      <c r="D10029" t="s">
        <v>12</v>
      </c>
      <c r="E10029" t="s">
        <v>5</v>
      </c>
      <c r="F10029" s="19">
        <v>0.70833333333333304</v>
      </c>
      <c r="G10029" s="25">
        <v>17</v>
      </c>
      <c r="H10029" s="19" t="str">
        <f t="shared" si="178"/>
        <v>Jordan Bridge Away from Va Beach Non-Summer Friday 17</v>
      </c>
      <c r="I10029" s="14">
        <f>+SNJB!Q49</f>
        <v>324.45299884058727</v>
      </c>
    </row>
    <row r="10030" spans="1:9" x14ac:dyDescent="0.25">
      <c r="A10030" t="s">
        <v>96</v>
      </c>
      <c r="B10030" t="s">
        <v>53</v>
      </c>
      <c r="C10030" t="s">
        <v>80</v>
      </c>
      <c r="D10030" t="s">
        <v>12</v>
      </c>
      <c r="E10030" t="s">
        <v>5</v>
      </c>
      <c r="F10030" s="19">
        <v>0.75</v>
      </c>
      <c r="G10030" s="25">
        <v>18</v>
      </c>
      <c r="H10030" s="19" t="str">
        <f t="shared" si="178"/>
        <v>Jordan Bridge Away from Va Beach Non-Summer Friday 18</v>
      </c>
      <c r="I10030" s="11">
        <f>+SNJB!Q50</f>
        <v>184.06947253123198</v>
      </c>
    </row>
    <row r="10031" spans="1:9" x14ac:dyDescent="0.25">
      <c r="A10031" t="s">
        <v>96</v>
      </c>
      <c r="B10031" t="s">
        <v>53</v>
      </c>
      <c r="C10031" t="s">
        <v>80</v>
      </c>
      <c r="D10031" t="s">
        <v>12</v>
      </c>
      <c r="E10031" t="s">
        <v>5</v>
      </c>
      <c r="F10031" s="19">
        <v>0.79166666666666696</v>
      </c>
      <c r="G10031" s="25">
        <v>19</v>
      </c>
      <c r="H10031" s="19" t="str">
        <f t="shared" si="178"/>
        <v>Jordan Bridge Away from Va Beach Non-Summer Friday 19</v>
      </c>
      <c r="I10031" s="14">
        <f>+SNJB!Q51</f>
        <v>137.93451659458918</v>
      </c>
    </row>
    <row r="10032" spans="1:9" x14ac:dyDescent="0.25">
      <c r="A10032" t="s">
        <v>96</v>
      </c>
      <c r="B10032" t="s">
        <v>53</v>
      </c>
      <c r="C10032" t="s">
        <v>80</v>
      </c>
      <c r="D10032" t="s">
        <v>12</v>
      </c>
      <c r="E10032" t="s">
        <v>5</v>
      </c>
      <c r="F10032" s="19">
        <v>0.83333333333333304</v>
      </c>
      <c r="G10032" s="25">
        <v>20</v>
      </c>
      <c r="H10032" s="19" t="str">
        <f t="shared" si="178"/>
        <v>Jordan Bridge Away from Va Beach Non-Summer Friday 20</v>
      </c>
      <c r="I10032" s="11">
        <f>+SNJB!Q52</f>
        <v>131.95402165214691</v>
      </c>
    </row>
    <row r="10033" spans="1:9" x14ac:dyDescent="0.25">
      <c r="A10033" t="s">
        <v>96</v>
      </c>
      <c r="B10033" t="s">
        <v>53</v>
      </c>
      <c r="C10033" t="s">
        <v>80</v>
      </c>
      <c r="D10033" t="s">
        <v>12</v>
      </c>
      <c r="E10033" t="s">
        <v>5</v>
      </c>
      <c r="F10033" s="19">
        <v>0.875</v>
      </c>
      <c r="G10033" s="25">
        <v>21</v>
      </c>
      <c r="H10033" s="19" t="str">
        <f t="shared" si="178"/>
        <v>Jordan Bridge Away from Va Beach Non-Summer Friday 21</v>
      </c>
      <c r="I10033" s="14">
        <f>+SNJB!Q53</f>
        <v>105.36227870891767</v>
      </c>
    </row>
    <row r="10034" spans="1:9" x14ac:dyDescent="0.25">
      <c r="A10034" t="s">
        <v>96</v>
      </c>
      <c r="B10034" t="s">
        <v>53</v>
      </c>
      <c r="C10034" t="s">
        <v>80</v>
      </c>
      <c r="D10034" t="s">
        <v>12</v>
      </c>
      <c r="E10034" t="s">
        <v>5</v>
      </c>
      <c r="F10034" s="19">
        <v>0.91666666666666696</v>
      </c>
      <c r="G10034" s="25">
        <v>22</v>
      </c>
      <c r="H10034" s="19" t="str">
        <f t="shared" si="178"/>
        <v>Jordan Bridge Away from Va Beach Non-Summer Friday 22</v>
      </c>
      <c r="I10034" s="11">
        <f>+SNJB!Q54</f>
        <v>112.99553746820926</v>
      </c>
    </row>
    <row r="10035" spans="1:9" ht="15.75" thickBot="1" x14ac:dyDescent="0.3">
      <c r="A10035" t="s">
        <v>96</v>
      </c>
      <c r="B10035" t="s">
        <v>53</v>
      </c>
      <c r="C10035" t="s">
        <v>80</v>
      </c>
      <c r="D10035" t="s">
        <v>12</v>
      </c>
      <c r="E10035" t="s">
        <v>5</v>
      </c>
      <c r="F10035" s="19">
        <v>0.95833333333333304</v>
      </c>
      <c r="G10035" s="25">
        <v>23</v>
      </c>
      <c r="H10035" s="19" t="str">
        <f t="shared" si="178"/>
        <v>Jordan Bridge Away from Va Beach Non-Summer Friday 23</v>
      </c>
      <c r="I10035" s="16">
        <f>+SNJB!Q55</f>
        <v>69.306473751540764</v>
      </c>
    </row>
    <row r="10036" spans="1:9" x14ac:dyDescent="0.25">
      <c r="A10036" t="s">
        <v>96</v>
      </c>
      <c r="B10036" t="s">
        <v>53</v>
      </c>
      <c r="C10036" t="s">
        <v>80</v>
      </c>
      <c r="D10036" t="s">
        <v>12</v>
      </c>
      <c r="E10036" t="s">
        <v>6</v>
      </c>
      <c r="F10036" s="19">
        <v>0</v>
      </c>
      <c r="G10036" s="25">
        <v>0</v>
      </c>
      <c r="H10036" s="19" t="str">
        <f t="shared" si="178"/>
        <v>Jordan Bridge Away from Va Beach Non-Summer Saturday 0</v>
      </c>
      <c r="I10036" s="11">
        <f>+SNJB!R32</f>
        <v>58.286375768436301</v>
      </c>
    </row>
    <row r="10037" spans="1:9" x14ac:dyDescent="0.25">
      <c r="A10037" t="s">
        <v>96</v>
      </c>
      <c r="B10037" t="s">
        <v>53</v>
      </c>
      <c r="C10037" t="s">
        <v>80</v>
      </c>
      <c r="D10037" t="s">
        <v>12</v>
      </c>
      <c r="E10037" t="s">
        <v>6</v>
      </c>
      <c r="F10037" s="19">
        <v>4.1666666666666664E-2</v>
      </c>
      <c r="G10037" s="25">
        <v>1</v>
      </c>
      <c r="H10037" s="19" t="str">
        <f t="shared" si="178"/>
        <v>Jordan Bridge Away from Va Beach Non-Summer Saturday 1</v>
      </c>
      <c r="I10037" s="14">
        <f>+SNJB!R33</f>
        <v>43.934799044468612</v>
      </c>
    </row>
    <row r="10038" spans="1:9" x14ac:dyDescent="0.25">
      <c r="A10038" t="s">
        <v>96</v>
      </c>
      <c r="B10038" t="s">
        <v>53</v>
      </c>
      <c r="C10038" t="s">
        <v>80</v>
      </c>
      <c r="D10038" t="s">
        <v>12</v>
      </c>
      <c r="E10038" t="s">
        <v>6</v>
      </c>
      <c r="F10038" s="19">
        <v>8.3333333333333329E-2</v>
      </c>
      <c r="G10038" s="25">
        <v>2</v>
      </c>
      <c r="H10038" s="19" t="str">
        <f t="shared" si="178"/>
        <v>Jordan Bridge Away from Va Beach Non-Summer Saturday 2</v>
      </c>
      <c r="I10038" s="11">
        <f>+SNJB!R34</f>
        <v>42.029202000048876</v>
      </c>
    </row>
    <row r="10039" spans="1:9" x14ac:dyDescent="0.25">
      <c r="A10039" t="s">
        <v>96</v>
      </c>
      <c r="B10039" t="s">
        <v>53</v>
      </c>
      <c r="C10039" t="s">
        <v>80</v>
      </c>
      <c r="D10039" t="s">
        <v>12</v>
      </c>
      <c r="E10039" t="s">
        <v>6</v>
      </c>
      <c r="F10039" s="19">
        <v>0.125</v>
      </c>
      <c r="G10039" s="25">
        <v>3</v>
      </c>
      <c r="H10039" s="19" t="str">
        <f t="shared" si="178"/>
        <v>Jordan Bridge Away from Va Beach Non-Summer Saturday 3</v>
      </c>
      <c r="I10039" s="14">
        <f>+SNJB!R35</f>
        <v>29.652804415865067</v>
      </c>
    </row>
    <row r="10040" spans="1:9" x14ac:dyDescent="0.25">
      <c r="A10040" t="s">
        <v>96</v>
      </c>
      <c r="B10040" t="s">
        <v>53</v>
      </c>
      <c r="C10040" t="s">
        <v>80</v>
      </c>
      <c r="D10040" t="s">
        <v>12</v>
      </c>
      <c r="E10040" t="s">
        <v>6</v>
      </c>
      <c r="F10040" s="19">
        <v>0.16666666666666699</v>
      </c>
      <c r="G10040" s="25">
        <v>4</v>
      </c>
      <c r="H10040" s="19" t="str">
        <f t="shared" si="178"/>
        <v>Jordan Bridge Away from Va Beach Non-Summer Saturday 4</v>
      </c>
      <c r="I10040" s="11">
        <f>+SNJB!R36</f>
        <v>32.021996117537768</v>
      </c>
    </row>
    <row r="10041" spans="1:9" x14ac:dyDescent="0.25">
      <c r="A10041" t="s">
        <v>96</v>
      </c>
      <c r="B10041" t="s">
        <v>53</v>
      </c>
      <c r="C10041" t="s">
        <v>80</v>
      </c>
      <c r="D10041" t="s">
        <v>12</v>
      </c>
      <c r="E10041" t="s">
        <v>6</v>
      </c>
      <c r="F10041" s="19">
        <v>0.20833333333333301</v>
      </c>
      <c r="G10041" s="25">
        <v>5</v>
      </c>
      <c r="H10041" s="19" t="str">
        <f t="shared" si="178"/>
        <v>Jordan Bridge Away from Va Beach Non-Summer Saturday 5</v>
      </c>
      <c r="I10041" s="14">
        <f>+SNJB!R37</f>
        <v>98.908001179837484</v>
      </c>
    </row>
    <row r="10042" spans="1:9" x14ac:dyDescent="0.25">
      <c r="A10042" t="s">
        <v>96</v>
      </c>
      <c r="B10042" t="s">
        <v>53</v>
      </c>
      <c r="C10042" t="s">
        <v>80</v>
      </c>
      <c r="D10042" t="s">
        <v>12</v>
      </c>
      <c r="E10042" t="s">
        <v>6</v>
      </c>
      <c r="F10042" s="19">
        <v>0.25</v>
      </c>
      <c r="G10042" s="25">
        <v>6</v>
      </c>
      <c r="H10042" s="19" t="str">
        <f t="shared" si="178"/>
        <v>Jordan Bridge Away from Va Beach Non-Summer Saturday 6</v>
      </c>
      <c r="I10042" s="11">
        <f>+SNJB!R38</f>
        <v>114.63136427064653</v>
      </c>
    </row>
    <row r="10043" spans="1:9" x14ac:dyDescent="0.25">
      <c r="A10043" t="s">
        <v>96</v>
      </c>
      <c r="B10043" t="s">
        <v>53</v>
      </c>
      <c r="C10043" t="s">
        <v>80</v>
      </c>
      <c r="D10043" t="s">
        <v>12</v>
      </c>
      <c r="E10043" t="s">
        <v>6</v>
      </c>
      <c r="F10043" s="19">
        <v>0.29166666666666702</v>
      </c>
      <c r="G10043" s="25">
        <v>7</v>
      </c>
      <c r="H10043" s="19" t="str">
        <f t="shared" si="178"/>
        <v>Jordan Bridge Away from Va Beach Non-Summer Saturday 7</v>
      </c>
      <c r="I10043" s="14">
        <f>+SNJB!R39</f>
        <v>102.58795626323746</v>
      </c>
    </row>
    <row r="10044" spans="1:9" x14ac:dyDescent="0.25">
      <c r="A10044" t="s">
        <v>96</v>
      </c>
      <c r="B10044" t="s">
        <v>53</v>
      </c>
      <c r="C10044" t="s">
        <v>80</v>
      </c>
      <c r="D10044" t="s">
        <v>12</v>
      </c>
      <c r="E10044" t="s">
        <v>6</v>
      </c>
      <c r="F10044" s="19">
        <v>0.33333333333333298</v>
      </c>
      <c r="G10044" s="25">
        <v>8</v>
      </c>
      <c r="H10044" s="19" t="str">
        <f t="shared" si="178"/>
        <v>Jordan Bridge Away from Va Beach Non-Summer Saturday 8</v>
      </c>
      <c r="I10044" s="11">
        <f>+SNJB!R40</f>
        <v>110.02731290636994</v>
      </c>
    </row>
    <row r="10045" spans="1:9" x14ac:dyDescent="0.25">
      <c r="A10045" t="s">
        <v>96</v>
      </c>
      <c r="B10045" t="s">
        <v>53</v>
      </c>
      <c r="C10045" t="s">
        <v>80</v>
      </c>
      <c r="D10045" t="s">
        <v>12</v>
      </c>
      <c r="E10045" t="s">
        <v>6</v>
      </c>
      <c r="F10045" s="19">
        <v>0.375</v>
      </c>
      <c r="G10045" s="25">
        <v>9</v>
      </c>
      <c r="H10045" s="19" t="str">
        <f t="shared" si="178"/>
        <v>Jordan Bridge Away from Va Beach Non-Summer Saturday 9</v>
      </c>
      <c r="I10045" s="14">
        <f>+SNJB!R41</f>
        <v>100.76768922250692</v>
      </c>
    </row>
    <row r="10046" spans="1:9" x14ac:dyDescent="0.25">
      <c r="A10046" t="s">
        <v>96</v>
      </c>
      <c r="B10046" t="s">
        <v>53</v>
      </c>
      <c r="C10046" t="s">
        <v>80</v>
      </c>
      <c r="D10046" t="s">
        <v>12</v>
      </c>
      <c r="E10046" t="s">
        <v>6</v>
      </c>
      <c r="F10046" s="19">
        <v>0.41666666666666702</v>
      </c>
      <c r="G10046" s="25">
        <v>10</v>
      </c>
      <c r="H10046" s="19" t="str">
        <f t="shared" si="178"/>
        <v>Jordan Bridge Away from Va Beach Non-Summer Saturday 10</v>
      </c>
      <c r="I10046" s="11">
        <f>+SNJB!R42</f>
        <v>135.5741002923354</v>
      </c>
    </row>
    <row r="10047" spans="1:9" x14ac:dyDescent="0.25">
      <c r="A10047" t="s">
        <v>96</v>
      </c>
      <c r="B10047" t="s">
        <v>53</v>
      </c>
      <c r="C10047" t="s">
        <v>80</v>
      </c>
      <c r="D10047" t="s">
        <v>12</v>
      </c>
      <c r="E10047" t="s">
        <v>6</v>
      </c>
      <c r="F10047" s="19">
        <v>0.45833333333333298</v>
      </c>
      <c r="G10047" s="25">
        <v>11</v>
      </c>
      <c r="H10047" s="19" t="str">
        <f t="shared" si="178"/>
        <v>Jordan Bridge Away from Va Beach Non-Summer Saturday 11</v>
      </c>
      <c r="I10047" s="14">
        <f>+SNJB!R43</f>
        <v>156.60902008480227</v>
      </c>
    </row>
    <row r="10048" spans="1:9" x14ac:dyDescent="0.25">
      <c r="A10048" t="s">
        <v>96</v>
      </c>
      <c r="B10048" t="s">
        <v>53</v>
      </c>
      <c r="C10048" t="s">
        <v>80</v>
      </c>
      <c r="D10048" t="s">
        <v>12</v>
      </c>
      <c r="E10048" t="s">
        <v>6</v>
      </c>
      <c r="F10048" s="19">
        <v>0.5</v>
      </c>
      <c r="G10048" s="25">
        <v>12</v>
      </c>
      <c r="H10048" s="19" t="str">
        <f t="shared" si="178"/>
        <v>Jordan Bridge Away from Va Beach Non-Summer Saturday 12</v>
      </c>
      <c r="I10048" s="11">
        <f>+SNJB!R44</f>
        <v>130.27319596582254</v>
      </c>
    </row>
    <row r="10049" spans="1:9" x14ac:dyDescent="0.25">
      <c r="A10049" t="s">
        <v>96</v>
      </c>
      <c r="B10049" t="s">
        <v>53</v>
      </c>
      <c r="C10049" t="s">
        <v>80</v>
      </c>
      <c r="D10049" t="s">
        <v>12</v>
      </c>
      <c r="E10049" t="s">
        <v>6</v>
      </c>
      <c r="F10049" s="19">
        <v>0.54166666666666696</v>
      </c>
      <c r="G10049" s="25">
        <v>13</v>
      </c>
      <c r="H10049" s="19" t="str">
        <f t="shared" si="178"/>
        <v>Jordan Bridge Away from Va Beach Non-Summer Saturday 13</v>
      </c>
      <c r="I10049" s="14">
        <f>+SNJB!R45</f>
        <v>133.93500974992807</v>
      </c>
    </row>
    <row r="10050" spans="1:9" x14ac:dyDescent="0.25">
      <c r="A10050" t="s">
        <v>96</v>
      </c>
      <c r="B10050" t="s">
        <v>53</v>
      </c>
      <c r="C10050" t="s">
        <v>80</v>
      </c>
      <c r="D10050" t="s">
        <v>12</v>
      </c>
      <c r="E10050" t="s">
        <v>6</v>
      </c>
      <c r="F10050" s="19">
        <v>0.58333333333333304</v>
      </c>
      <c r="G10050" s="25">
        <v>14</v>
      </c>
      <c r="H10050" s="19" t="str">
        <f t="shared" si="178"/>
        <v>Jordan Bridge Away from Va Beach Non-Summer Saturday 14</v>
      </c>
      <c r="I10050" s="11">
        <f>+SNJB!R46</f>
        <v>133.22688736702293</v>
      </c>
    </row>
    <row r="10051" spans="1:9" x14ac:dyDescent="0.25">
      <c r="A10051" t="s">
        <v>96</v>
      </c>
      <c r="B10051" t="s">
        <v>53</v>
      </c>
      <c r="C10051" t="s">
        <v>80</v>
      </c>
      <c r="D10051" t="s">
        <v>12</v>
      </c>
      <c r="E10051" t="s">
        <v>6</v>
      </c>
      <c r="F10051" s="19">
        <v>0.625</v>
      </c>
      <c r="G10051" s="25">
        <v>15</v>
      </c>
      <c r="H10051" s="19" t="str">
        <f t="shared" si="178"/>
        <v>Jordan Bridge Away from Va Beach Non-Summer Saturday 15</v>
      </c>
      <c r="I10051" s="14">
        <f>+SNJB!R47</f>
        <v>176.55908663448483</v>
      </c>
    </row>
    <row r="10052" spans="1:9" x14ac:dyDescent="0.25">
      <c r="A10052" t="s">
        <v>96</v>
      </c>
      <c r="B10052" t="s">
        <v>53</v>
      </c>
      <c r="C10052" t="s">
        <v>80</v>
      </c>
      <c r="D10052" t="s">
        <v>12</v>
      </c>
      <c r="E10052" t="s">
        <v>6</v>
      </c>
      <c r="F10052" s="19">
        <v>0.66666666666666696</v>
      </c>
      <c r="G10052" s="25">
        <v>16</v>
      </c>
      <c r="H10052" s="19" t="str">
        <f t="shared" si="178"/>
        <v>Jordan Bridge Away from Va Beach Non-Summer Saturday 16</v>
      </c>
      <c r="I10052" s="11">
        <f>+SNJB!R48</f>
        <v>185.05451802594391</v>
      </c>
    </row>
    <row r="10053" spans="1:9" x14ac:dyDescent="0.25">
      <c r="A10053" t="s">
        <v>96</v>
      </c>
      <c r="B10053" t="s">
        <v>53</v>
      </c>
      <c r="C10053" t="s">
        <v>80</v>
      </c>
      <c r="D10053" t="s">
        <v>12</v>
      </c>
      <c r="E10053" t="s">
        <v>6</v>
      </c>
      <c r="F10053" s="19">
        <v>0.70833333333333304</v>
      </c>
      <c r="G10053" s="25">
        <v>17</v>
      </c>
      <c r="H10053" s="19" t="str">
        <f t="shared" si="178"/>
        <v>Jordan Bridge Away from Va Beach Non-Summer Saturday 17</v>
      </c>
      <c r="I10053" s="14">
        <f>+SNJB!R49</f>
        <v>169.52865159035764</v>
      </c>
    </row>
    <row r="10054" spans="1:9" x14ac:dyDescent="0.25">
      <c r="A10054" t="s">
        <v>96</v>
      </c>
      <c r="B10054" t="s">
        <v>53</v>
      </c>
      <c r="C10054" t="s">
        <v>80</v>
      </c>
      <c r="D10054" t="s">
        <v>12</v>
      </c>
      <c r="E10054" t="s">
        <v>6</v>
      </c>
      <c r="F10054" s="19">
        <v>0.75</v>
      </c>
      <c r="G10054" s="25">
        <v>18</v>
      </c>
      <c r="H10054" s="19" t="str">
        <f t="shared" si="178"/>
        <v>Jordan Bridge Away from Va Beach Non-Summer Saturday 18</v>
      </c>
      <c r="I10054" s="11">
        <f>+SNJB!R50</f>
        <v>116.69175450935343</v>
      </c>
    </row>
    <row r="10055" spans="1:9" x14ac:dyDescent="0.25">
      <c r="A10055" t="s">
        <v>96</v>
      </c>
      <c r="B10055" t="s">
        <v>53</v>
      </c>
      <c r="C10055" t="s">
        <v>80</v>
      </c>
      <c r="D10055" t="s">
        <v>12</v>
      </c>
      <c r="E10055" t="s">
        <v>6</v>
      </c>
      <c r="F10055" s="19">
        <v>0.79166666666666696</v>
      </c>
      <c r="G10055" s="25">
        <v>19</v>
      </c>
      <c r="H10055" s="19" t="str">
        <f t="shared" si="178"/>
        <v>Jordan Bridge Away from Va Beach Non-Summer Saturday 19</v>
      </c>
      <c r="I10055" s="14">
        <f>+SNJB!R51</f>
        <v>107.03232075842084</v>
      </c>
    </row>
    <row r="10056" spans="1:9" x14ac:dyDescent="0.25">
      <c r="A10056" t="s">
        <v>96</v>
      </c>
      <c r="B10056" t="s">
        <v>53</v>
      </c>
      <c r="C10056" t="s">
        <v>80</v>
      </c>
      <c r="D10056" t="s">
        <v>12</v>
      </c>
      <c r="E10056" t="s">
        <v>6</v>
      </c>
      <c r="F10056" s="19">
        <v>0.83333333333333304</v>
      </c>
      <c r="G10056" s="25">
        <v>20</v>
      </c>
      <c r="H10056" s="19" t="str">
        <f t="shared" si="178"/>
        <v>Jordan Bridge Away from Va Beach Non-Summer Saturday 20</v>
      </c>
      <c r="I10056" s="11">
        <f>+SNJB!R52</f>
        <v>115.78910453737313</v>
      </c>
    </row>
    <row r="10057" spans="1:9" x14ac:dyDescent="0.25">
      <c r="A10057" t="s">
        <v>96</v>
      </c>
      <c r="B10057" t="s">
        <v>53</v>
      </c>
      <c r="C10057" t="s">
        <v>80</v>
      </c>
      <c r="D10057" t="s">
        <v>12</v>
      </c>
      <c r="E10057" t="s">
        <v>6</v>
      </c>
      <c r="F10057" s="19">
        <v>0.875</v>
      </c>
      <c r="G10057" s="25">
        <v>21</v>
      </c>
      <c r="H10057" s="19" t="str">
        <f t="shared" si="178"/>
        <v>Jordan Bridge Away from Va Beach Non-Summer Saturday 21</v>
      </c>
      <c r="I10057" s="14">
        <f>+SNJB!R53</f>
        <v>98.312634905454985</v>
      </c>
    </row>
    <row r="10058" spans="1:9" x14ac:dyDescent="0.25">
      <c r="A10058" t="s">
        <v>96</v>
      </c>
      <c r="B10058" t="s">
        <v>53</v>
      </c>
      <c r="C10058" t="s">
        <v>80</v>
      </c>
      <c r="D10058" t="s">
        <v>12</v>
      </c>
      <c r="E10058" t="s">
        <v>6</v>
      </c>
      <c r="F10058" s="19">
        <v>0.91666666666666696</v>
      </c>
      <c r="G10058" s="25">
        <v>22</v>
      </c>
      <c r="H10058" s="19" t="str">
        <f t="shared" si="178"/>
        <v>Jordan Bridge Away from Va Beach Non-Summer Saturday 22</v>
      </c>
      <c r="I10058" s="11">
        <f>+SNJB!R54</f>
        <v>105.04500374752179</v>
      </c>
    </row>
    <row r="10059" spans="1:9" ht="15.75" thickBot="1" x14ac:dyDescent="0.3">
      <c r="A10059" t="s">
        <v>96</v>
      </c>
      <c r="B10059" t="s">
        <v>53</v>
      </c>
      <c r="C10059" t="s">
        <v>80</v>
      </c>
      <c r="D10059" t="s">
        <v>12</v>
      </c>
      <c r="E10059" t="s">
        <v>6</v>
      </c>
      <c r="F10059" s="19">
        <v>0.95833333333333304</v>
      </c>
      <c r="G10059" s="25">
        <v>23</v>
      </c>
      <c r="H10059" s="19" t="str">
        <f t="shared" si="178"/>
        <v>Jordan Bridge Away from Va Beach Non-Summer Saturday 23</v>
      </c>
      <c r="I10059" s="16">
        <f>+SNJB!R55</f>
        <v>66.381304035738509</v>
      </c>
    </row>
    <row r="10060" spans="1:9" x14ac:dyDescent="0.25">
      <c r="A10060" t="s">
        <v>96</v>
      </c>
      <c r="B10060" t="s">
        <v>53</v>
      </c>
      <c r="C10060" t="s">
        <v>80</v>
      </c>
      <c r="D10060" t="s">
        <v>12</v>
      </c>
      <c r="E10060" t="s">
        <v>7</v>
      </c>
      <c r="F10060" s="19">
        <v>0</v>
      </c>
      <c r="G10060" s="25">
        <v>0</v>
      </c>
      <c r="H10060" s="19" t="str">
        <f t="shared" si="178"/>
        <v>Jordan Bridge Away from Va Beach Non-Summer Sunday 0</v>
      </c>
      <c r="I10060" s="13">
        <f>+SNJB!S32</f>
        <v>54.270244783674656</v>
      </c>
    </row>
    <row r="10061" spans="1:9" x14ac:dyDescent="0.25">
      <c r="A10061" t="s">
        <v>96</v>
      </c>
      <c r="B10061" t="s">
        <v>53</v>
      </c>
      <c r="C10061" t="s">
        <v>80</v>
      </c>
      <c r="D10061" t="s">
        <v>12</v>
      </c>
      <c r="E10061" t="s">
        <v>7</v>
      </c>
      <c r="F10061" s="19">
        <v>4.1666666666666664E-2</v>
      </c>
      <c r="G10061" s="25">
        <v>1</v>
      </c>
      <c r="H10061" s="19" t="str">
        <f t="shared" si="178"/>
        <v>Jordan Bridge Away from Va Beach Non-Summer Sunday 1</v>
      </c>
      <c r="I10061" s="15">
        <f>+SNJB!S33</f>
        <v>44.241597898600645</v>
      </c>
    </row>
    <row r="10062" spans="1:9" x14ac:dyDescent="0.25">
      <c r="A10062" t="s">
        <v>96</v>
      </c>
      <c r="B10062" t="s">
        <v>53</v>
      </c>
      <c r="C10062" t="s">
        <v>80</v>
      </c>
      <c r="D10062" t="s">
        <v>12</v>
      </c>
      <c r="E10062" t="s">
        <v>7</v>
      </c>
      <c r="F10062" s="19">
        <v>8.3333333333333329E-2</v>
      </c>
      <c r="G10062" s="25">
        <v>2</v>
      </c>
      <c r="H10062" s="19" t="str">
        <f t="shared" si="178"/>
        <v>Jordan Bridge Away from Va Beach Non-Summer Sunday 2</v>
      </c>
      <c r="I10062" s="13">
        <f>+SNJB!S34</f>
        <v>47.905376648755109</v>
      </c>
    </row>
    <row r="10063" spans="1:9" x14ac:dyDescent="0.25">
      <c r="A10063" t="s">
        <v>96</v>
      </c>
      <c r="B10063" t="s">
        <v>53</v>
      </c>
      <c r="C10063" t="s">
        <v>80</v>
      </c>
      <c r="D10063" t="s">
        <v>12</v>
      </c>
      <c r="E10063" t="s">
        <v>7</v>
      </c>
      <c r="F10063" s="19">
        <v>0.125</v>
      </c>
      <c r="G10063" s="25">
        <v>3</v>
      </c>
      <c r="H10063" s="19" t="str">
        <f t="shared" si="178"/>
        <v>Jordan Bridge Away from Va Beach Non-Summer Sunday 3</v>
      </c>
      <c r="I10063" s="15">
        <f>+SNJB!S35</f>
        <v>31.242490419513619</v>
      </c>
    </row>
    <row r="10064" spans="1:9" x14ac:dyDescent="0.25">
      <c r="A10064" t="s">
        <v>96</v>
      </c>
      <c r="B10064" t="s">
        <v>53</v>
      </c>
      <c r="C10064" t="s">
        <v>80</v>
      </c>
      <c r="D10064" t="s">
        <v>12</v>
      </c>
      <c r="E10064" t="s">
        <v>7</v>
      </c>
      <c r="F10064" s="19">
        <v>0.16666666666666699</v>
      </c>
      <c r="G10064" s="25">
        <v>4</v>
      </c>
      <c r="H10064" s="19" t="str">
        <f t="shared" si="178"/>
        <v>Jordan Bridge Away from Va Beach Non-Summer Sunday 4</v>
      </c>
      <c r="I10064" s="13">
        <f>+SNJB!S36</f>
        <v>25.54109158405242</v>
      </c>
    </row>
    <row r="10065" spans="1:9" x14ac:dyDescent="0.25">
      <c r="A10065" t="s">
        <v>96</v>
      </c>
      <c r="B10065" t="s">
        <v>53</v>
      </c>
      <c r="C10065" t="s">
        <v>80</v>
      </c>
      <c r="D10065" t="s">
        <v>12</v>
      </c>
      <c r="E10065" t="s">
        <v>7</v>
      </c>
      <c r="F10065" s="19">
        <v>0.20833333333333301</v>
      </c>
      <c r="G10065" s="25">
        <v>5</v>
      </c>
      <c r="H10065" s="19" t="str">
        <f t="shared" si="178"/>
        <v>Jordan Bridge Away from Va Beach Non-Summer Sunday 5</v>
      </c>
      <c r="I10065" s="15">
        <f>+SNJB!S37</f>
        <v>60.418300568859301</v>
      </c>
    </row>
    <row r="10066" spans="1:9" x14ac:dyDescent="0.25">
      <c r="A10066" t="s">
        <v>96</v>
      </c>
      <c r="B10066" t="s">
        <v>53</v>
      </c>
      <c r="C10066" t="s">
        <v>80</v>
      </c>
      <c r="D10066" t="s">
        <v>12</v>
      </c>
      <c r="E10066" t="s">
        <v>7</v>
      </c>
      <c r="F10066" s="19">
        <v>0.25</v>
      </c>
      <c r="G10066" s="25">
        <v>6</v>
      </c>
      <c r="H10066" s="19" t="str">
        <f t="shared" si="178"/>
        <v>Jordan Bridge Away from Va Beach Non-Summer Sunday 6</v>
      </c>
      <c r="I10066" s="13">
        <f>+SNJB!S38</f>
        <v>75.393994999943601</v>
      </c>
    </row>
    <row r="10067" spans="1:9" x14ac:dyDescent="0.25">
      <c r="A10067" t="s">
        <v>96</v>
      </c>
      <c r="B10067" t="s">
        <v>53</v>
      </c>
      <c r="C10067" t="s">
        <v>80</v>
      </c>
      <c r="D10067" t="s">
        <v>12</v>
      </c>
      <c r="E10067" t="s">
        <v>7</v>
      </c>
      <c r="F10067" s="19">
        <v>0.29166666666666702</v>
      </c>
      <c r="G10067" s="25">
        <v>7</v>
      </c>
      <c r="H10067" s="19" t="str">
        <f t="shared" si="178"/>
        <v>Jordan Bridge Away from Va Beach Non-Summer Sunday 7</v>
      </c>
      <c r="I10067" s="15">
        <f>+SNJB!S39</f>
        <v>69.295012085847162</v>
      </c>
    </row>
    <row r="10068" spans="1:9" x14ac:dyDescent="0.25">
      <c r="A10068" t="s">
        <v>96</v>
      </c>
      <c r="B10068" t="s">
        <v>53</v>
      </c>
      <c r="C10068" t="s">
        <v>80</v>
      </c>
      <c r="D10068" t="s">
        <v>12</v>
      </c>
      <c r="E10068" t="s">
        <v>7</v>
      </c>
      <c r="F10068" s="19">
        <v>0.33333333333333298</v>
      </c>
      <c r="G10068" s="25">
        <v>8</v>
      </c>
      <c r="H10068" s="19" t="str">
        <f t="shared" si="178"/>
        <v>Jordan Bridge Away from Va Beach Non-Summer Sunday 8</v>
      </c>
      <c r="I10068" s="13">
        <f>+SNJB!S40</f>
        <v>76.22941163902928</v>
      </c>
    </row>
    <row r="10069" spans="1:9" x14ac:dyDescent="0.25">
      <c r="A10069" t="s">
        <v>96</v>
      </c>
      <c r="B10069" t="s">
        <v>53</v>
      </c>
      <c r="C10069" t="s">
        <v>80</v>
      </c>
      <c r="D10069" t="s">
        <v>12</v>
      </c>
      <c r="E10069" t="s">
        <v>7</v>
      </c>
      <c r="F10069" s="19">
        <v>0.375</v>
      </c>
      <c r="G10069" s="25">
        <v>9</v>
      </c>
      <c r="H10069" s="19" t="str">
        <f t="shared" ref="H10069:H10083" si="179">+CONCATENATE(A10069," ",C10069," ",D10069," ",E10069," ",G10069)</f>
        <v>Jordan Bridge Away from Va Beach Non-Summer Sunday 9</v>
      </c>
      <c r="I10069" s="15">
        <f>+SNJB!S41</f>
        <v>75.62280887751956</v>
      </c>
    </row>
    <row r="10070" spans="1:9" x14ac:dyDescent="0.25">
      <c r="A10070" t="s">
        <v>96</v>
      </c>
      <c r="B10070" t="s">
        <v>53</v>
      </c>
      <c r="C10070" t="s">
        <v>80</v>
      </c>
      <c r="D10070" t="s">
        <v>12</v>
      </c>
      <c r="E10070" t="s">
        <v>7</v>
      </c>
      <c r="F10070" s="19">
        <v>0.41666666666666702</v>
      </c>
      <c r="G10070" s="25">
        <v>10</v>
      </c>
      <c r="H10070" s="19" t="str">
        <f t="shared" si="179"/>
        <v>Jordan Bridge Away from Va Beach Non-Summer Sunday 10</v>
      </c>
      <c r="I10070" s="13">
        <f>+SNJB!S42</f>
        <v>123.81509944538929</v>
      </c>
    </row>
    <row r="10071" spans="1:9" x14ac:dyDescent="0.25">
      <c r="A10071" t="s">
        <v>96</v>
      </c>
      <c r="B10071" t="s">
        <v>53</v>
      </c>
      <c r="C10071" t="s">
        <v>80</v>
      </c>
      <c r="D10071" t="s">
        <v>12</v>
      </c>
      <c r="E10071" t="s">
        <v>7</v>
      </c>
      <c r="F10071" s="19">
        <v>0.45833333333333298</v>
      </c>
      <c r="G10071" s="25">
        <v>11</v>
      </c>
      <c r="H10071" s="19" t="str">
        <f t="shared" si="179"/>
        <v>Jordan Bridge Away from Va Beach Non-Summer Sunday 11</v>
      </c>
      <c r="I10071" s="15">
        <f>+SNJB!S43</f>
        <v>139.03611406264255</v>
      </c>
    </row>
    <row r="10072" spans="1:9" x14ac:dyDescent="0.25">
      <c r="A10072" t="s">
        <v>96</v>
      </c>
      <c r="B10072" t="s">
        <v>53</v>
      </c>
      <c r="C10072" t="s">
        <v>80</v>
      </c>
      <c r="D10072" t="s">
        <v>12</v>
      </c>
      <c r="E10072" t="s">
        <v>7</v>
      </c>
      <c r="F10072" s="19">
        <v>0.5</v>
      </c>
      <c r="G10072" s="25">
        <v>12</v>
      </c>
      <c r="H10072" s="19" t="str">
        <f t="shared" si="179"/>
        <v>Jordan Bridge Away from Va Beach Non-Summer Sunday 12</v>
      </c>
      <c r="I10072" s="13">
        <f>+SNJB!S44</f>
        <v>118.7649391318734</v>
      </c>
    </row>
    <row r="10073" spans="1:9" x14ac:dyDescent="0.25">
      <c r="A10073" t="s">
        <v>96</v>
      </c>
      <c r="B10073" t="s">
        <v>53</v>
      </c>
      <c r="C10073" t="s">
        <v>80</v>
      </c>
      <c r="D10073" t="s">
        <v>12</v>
      </c>
      <c r="E10073" t="s">
        <v>7</v>
      </c>
      <c r="F10073" s="19">
        <v>0.54166666666666696</v>
      </c>
      <c r="G10073" s="25">
        <v>13</v>
      </c>
      <c r="H10073" s="19" t="str">
        <f t="shared" si="179"/>
        <v>Jordan Bridge Away from Va Beach Non-Summer Sunday 13</v>
      </c>
      <c r="I10073" s="15">
        <f>+SNJB!S45</f>
        <v>133.60364134767033</v>
      </c>
    </row>
    <row r="10074" spans="1:9" x14ac:dyDescent="0.25">
      <c r="A10074" t="s">
        <v>96</v>
      </c>
      <c r="B10074" t="s">
        <v>53</v>
      </c>
      <c r="C10074" t="s">
        <v>80</v>
      </c>
      <c r="D10074" t="s">
        <v>12</v>
      </c>
      <c r="E10074" t="s">
        <v>7</v>
      </c>
      <c r="F10074" s="19">
        <v>0.58333333333333304</v>
      </c>
      <c r="G10074" s="25">
        <v>14</v>
      </c>
      <c r="H10074" s="19" t="str">
        <f t="shared" si="179"/>
        <v>Jordan Bridge Away from Va Beach Non-Summer Sunday 14</v>
      </c>
      <c r="I10074" s="13">
        <f>+SNJB!S46</f>
        <v>133.47740689563787</v>
      </c>
    </row>
    <row r="10075" spans="1:9" x14ac:dyDescent="0.25">
      <c r="A10075" t="s">
        <v>96</v>
      </c>
      <c r="B10075" t="s">
        <v>53</v>
      </c>
      <c r="C10075" t="s">
        <v>80</v>
      </c>
      <c r="D10075" t="s">
        <v>12</v>
      </c>
      <c r="E10075" t="s">
        <v>7</v>
      </c>
      <c r="F10075" s="19">
        <v>0.625</v>
      </c>
      <c r="G10075" s="25">
        <v>15</v>
      </c>
      <c r="H10075" s="19" t="str">
        <f t="shared" si="179"/>
        <v>Jordan Bridge Away from Va Beach Non-Summer Sunday 15</v>
      </c>
      <c r="I10075" s="15">
        <f>+SNJB!S47</f>
        <v>167.53825395595774</v>
      </c>
    </row>
    <row r="10076" spans="1:9" x14ac:dyDescent="0.25">
      <c r="A10076" t="s">
        <v>96</v>
      </c>
      <c r="B10076" t="s">
        <v>53</v>
      </c>
      <c r="C10076" t="s">
        <v>80</v>
      </c>
      <c r="D10076" t="s">
        <v>12</v>
      </c>
      <c r="E10076" t="s">
        <v>7</v>
      </c>
      <c r="F10076" s="19">
        <v>0.66666666666666696</v>
      </c>
      <c r="G10076" s="25">
        <v>16</v>
      </c>
      <c r="H10076" s="19" t="str">
        <f t="shared" si="179"/>
        <v>Jordan Bridge Away from Va Beach Non-Summer Sunday 16</v>
      </c>
      <c r="I10076" s="13">
        <f>+SNJB!S48</f>
        <v>176.38790008663517</v>
      </c>
    </row>
    <row r="10077" spans="1:9" x14ac:dyDescent="0.25">
      <c r="A10077" t="s">
        <v>96</v>
      </c>
      <c r="B10077" t="s">
        <v>53</v>
      </c>
      <c r="C10077" t="s">
        <v>80</v>
      </c>
      <c r="D10077" t="s">
        <v>12</v>
      </c>
      <c r="E10077" t="s">
        <v>7</v>
      </c>
      <c r="F10077" s="19">
        <v>0.70833333333333304</v>
      </c>
      <c r="G10077" s="25">
        <v>17</v>
      </c>
      <c r="H10077" s="19" t="str">
        <f t="shared" si="179"/>
        <v>Jordan Bridge Away from Va Beach Non-Summer Sunday 17</v>
      </c>
      <c r="I10077" s="15">
        <f>+SNJB!S49</f>
        <v>162.67125804887334</v>
      </c>
    </row>
    <row r="10078" spans="1:9" x14ac:dyDescent="0.25">
      <c r="A10078" t="s">
        <v>96</v>
      </c>
      <c r="B10078" t="s">
        <v>53</v>
      </c>
      <c r="C10078" t="s">
        <v>80</v>
      </c>
      <c r="D10078" t="s">
        <v>12</v>
      </c>
      <c r="E10078" t="s">
        <v>7</v>
      </c>
      <c r="F10078" s="19">
        <v>0.75</v>
      </c>
      <c r="G10078" s="25">
        <v>18</v>
      </c>
      <c r="H10078" s="19" t="str">
        <f t="shared" si="179"/>
        <v>Jordan Bridge Away from Va Beach Non-Summer Sunday 18</v>
      </c>
      <c r="I10078" s="13">
        <f>+SNJB!S50</f>
        <v>113.84327886081739</v>
      </c>
    </row>
    <row r="10079" spans="1:9" x14ac:dyDescent="0.25">
      <c r="A10079" t="s">
        <v>96</v>
      </c>
      <c r="B10079" t="s">
        <v>53</v>
      </c>
      <c r="C10079" t="s">
        <v>80</v>
      </c>
      <c r="D10079" t="s">
        <v>12</v>
      </c>
      <c r="E10079" t="s">
        <v>7</v>
      </c>
      <c r="F10079" s="19">
        <v>0.79166666666666696</v>
      </c>
      <c r="G10079" s="25">
        <v>19</v>
      </c>
      <c r="H10079" s="19" t="str">
        <f t="shared" si="179"/>
        <v>Jordan Bridge Away from Va Beach Non-Summer Sunday 19</v>
      </c>
      <c r="I10079" s="15">
        <f>+SNJB!S51</f>
        <v>95.137035954191717</v>
      </c>
    </row>
    <row r="10080" spans="1:9" x14ac:dyDescent="0.25">
      <c r="A10080" t="s">
        <v>96</v>
      </c>
      <c r="B10080" t="s">
        <v>53</v>
      </c>
      <c r="C10080" t="s">
        <v>80</v>
      </c>
      <c r="D10080" t="s">
        <v>12</v>
      </c>
      <c r="E10080" t="s">
        <v>7</v>
      </c>
      <c r="F10080" s="19">
        <v>0.83333333333333304</v>
      </c>
      <c r="G10080" s="25">
        <v>20</v>
      </c>
      <c r="H10080" s="19" t="str">
        <f t="shared" si="179"/>
        <v>Jordan Bridge Away from Va Beach Non-Summer Sunday 20</v>
      </c>
      <c r="I10080" s="13">
        <f>+SNJB!S52</f>
        <v>107.90543339433636</v>
      </c>
    </row>
    <row r="10081" spans="1:9" x14ac:dyDescent="0.25">
      <c r="A10081" t="s">
        <v>96</v>
      </c>
      <c r="B10081" t="s">
        <v>53</v>
      </c>
      <c r="C10081" t="s">
        <v>80</v>
      </c>
      <c r="D10081" t="s">
        <v>12</v>
      </c>
      <c r="E10081" t="s">
        <v>7</v>
      </c>
      <c r="F10081" s="19">
        <v>0.875</v>
      </c>
      <c r="G10081" s="25">
        <v>21</v>
      </c>
      <c r="H10081" s="19" t="str">
        <f t="shared" si="179"/>
        <v>Jordan Bridge Away from Va Beach Non-Summer Sunday 21</v>
      </c>
      <c r="I10081" s="15">
        <f>+SNJB!S53</f>
        <v>73.785747435886776</v>
      </c>
    </row>
    <row r="10082" spans="1:9" x14ac:dyDescent="0.25">
      <c r="A10082" t="s">
        <v>96</v>
      </c>
      <c r="B10082" t="s">
        <v>53</v>
      </c>
      <c r="C10082" t="s">
        <v>80</v>
      </c>
      <c r="D10082" t="s">
        <v>12</v>
      </c>
      <c r="E10082" t="s">
        <v>7</v>
      </c>
      <c r="F10082" s="19">
        <v>0.91666666666666696</v>
      </c>
      <c r="G10082" s="25">
        <v>22</v>
      </c>
      <c r="H10082" s="19" t="str">
        <f t="shared" si="179"/>
        <v>Jordan Bridge Away from Va Beach Non-Summer Sunday 22</v>
      </c>
      <c r="I10082" s="13">
        <f>+SNJB!S54</f>
        <v>78.478114875162163</v>
      </c>
    </row>
    <row r="10083" spans="1:9" ht="15.75" thickBot="1" x14ac:dyDescent="0.3">
      <c r="A10083" s="29" t="s">
        <v>96</v>
      </c>
      <c r="B10083" s="29" t="s">
        <v>53</v>
      </c>
      <c r="C10083" s="29" t="s">
        <v>80</v>
      </c>
      <c r="D10083" s="29" t="s">
        <v>12</v>
      </c>
      <c r="E10083" s="29" t="s">
        <v>7</v>
      </c>
      <c r="F10083" s="30">
        <v>0.95833333333333304</v>
      </c>
      <c r="G10083" s="31">
        <v>23</v>
      </c>
      <c r="H10083" s="30" t="str">
        <f t="shared" si="179"/>
        <v>Jordan Bridge Away from Va Beach Non-Summer Sunday 23</v>
      </c>
      <c r="I10083" s="17">
        <f>+SNJB!S55</f>
        <v>46.841086326035231</v>
      </c>
    </row>
  </sheetData>
  <sheetProtection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37"/>
  <sheetViews>
    <sheetView workbookViewId="0">
      <selection activeCell="A29" sqref="A29"/>
    </sheetView>
  </sheetViews>
  <sheetFormatPr defaultRowHeight="15" x14ac:dyDescent="0.25"/>
  <cols>
    <col min="1" max="1" width="21" customWidth="1"/>
    <col min="3" max="4" width="18.42578125" customWidth="1"/>
    <col min="5" max="5" width="10.140625" customWidth="1"/>
    <col min="6" max="6" width="19.28515625" customWidth="1"/>
  </cols>
  <sheetData>
    <row r="1" spans="1:6" x14ac:dyDescent="0.25">
      <c r="A1" s="1" t="s">
        <v>86</v>
      </c>
      <c r="E1" s="41"/>
      <c r="F1" s="42"/>
    </row>
    <row r="2" spans="1:6" x14ac:dyDescent="0.25">
      <c r="A2" t="s">
        <v>87</v>
      </c>
      <c r="E2" s="41"/>
      <c r="F2" s="42"/>
    </row>
    <row r="3" spans="1:6" x14ac:dyDescent="0.25">
      <c r="E3" s="41"/>
      <c r="F3" s="42"/>
    </row>
    <row r="4" spans="1:6" x14ac:dyDescent="0.25">
      <c r="A4" t="s">
        <v>88</v>
      </c>
      <c r="E4" s="41"/>
      <c r="F4" s="42"/>
    </row>
    <row r="5" spans="1:6" x14ac:dyDescent="0.25">
      <c r="E5" s="41"/>
      <c r="F5" s="42"/>
    </row>
    <row r="6" spans="1:6" x14ac:dyDescent="0.25">
      <c r="A6" t="s">
        <v>49</v>
      </c>
      <c r="B6" t="s">
        <v>89</v>
      </c>
      <c r="C6" t="s">
        <v>80</v>
      </c>
      <c r="D6" t="str">
        <f>+CONCATENATE(A6," ",C6)</f>
        <v>James River Bridge Away from Va Beach</v>
      </c>
      <c r="E6" s="126">
        <v>2500</v>
      </c>
      <c r="F6" s="42" t="s">
        <v>90</v>
      </c>
    </row>
    <row r="7" spans="1:6" x14ac:dyDescent="0.25">
      <c r="A7" t="s">
        <v>49</v>
      </c>
      <c r="B7" t="s">
        <v>91</v>
      </c>
      <c r="C7" t="s">
        <v>81</v>
      </c>
      <c r="D7" t="str">
        <f t="shared" ref="D7:D37" si="0">+CONCATENATE(A7," ",C7)</f>
        <v>James River Bridge Toward Va Beach</v>
      </c>
      <c r="E7" s="126">
        <v>2300</v>
      </c>
      <c r="F7" s="42" t="s">
        <v>90</v>
      </c>
    </row>
    <row r="8" spans="1:6" x14ac:dyDescent="0.25">
      <c r="A8" t="s">
        <v>52</v>
      </c>
      <c r="B8" t="s">
        <v>94</v>
      </c>
      <c r="C8" t="s">
        <v>81</v>
      </c>
      <c r="D8" t="str">
        <f t="shared" si="0"/>
        <v>Hazelwood Bridge Toward Va Beach</v>
      </c>
      <c r="E8" s="126">
        <v>2000</v>
      </c>
      <c r="F8" s="42" t="s">
        <v>90</v>
      </c>
    </row>
    <row r="9" spans="1:6" x14ac:dyDescent="0.25">
      <c r="A9" t="s">
        <v>52</v>
      </c>
      <c r="B9" t="s">
        <v>95</v>
      </c>
      <c r="C9" t="s">
        <v>80</v>
      </c>
      <c r="D9" t="str">
        <f t="shared" si="0"/>
        <v>Hazelwood Bridge Away from Va Beach</v>
      </c>
      <c r="E9" s="126">
        <v>2000</v>
      </c>
      <c r="F9" s="42" t="s">
        <v>90</v>
      </c>
    </row>
    <row r="10" spans="1:6" x14ac:dyDescent="0.25">
      <c r="A10" t="s">
        <v>55</v>
      </c>
      <c r="B10" t="s">
        <v>94</v>
      </c>
      <c r="C10" t="s">
        <v>81</v>
      </c>
      <c r="D10" t="str">
        <f t="shared" si="0"/>
        <v>Godwin Bridge Toward Va Beach</v>
      </c>
      <c r="E10" s="126">
        <v>2000</v>
      </c>
      <c r="F10" s="42" t="s">
        <v>90</v>
      </c>
    </row>
    <row r="11" spans="1:6" x14ac:dyDescent="0.25">
      <c r="A11" t="s">
        <v>55</v>
      </c>
      <c r="B11" t="s">
        <v>95</v>
      </c>
      <c r="C11" t="s">
        <v>80</v>
      </c>
      <c r="D11" t="str">
        <f t="shared" si="0"/>
        <v>Godwin Bridge Away from Va Beach</v>
      </c>
      <c r="E11" s="126">
        <v>2000</v>
      </c>
      <c r="F11" s="42" t="s">
        <v>90</v>
      </c>
    </row>
    <row r="12" spans="1:6" x14ac:dyDescent="0.25">
      <c r="A12" t="s">
        <v>58</v>
      </c>
      <c r="B12" t="s">
        <v>89</v>
      </c>
      <c r="C12" t="s">
        <v>80</v>
      </c>
      <c r="D12" t="str">
        <f t="shared" si="0"/>
        <v>MMMBT Away from Va Beach</v>
      </c>
      <c r="E12" s="126">
        <v>3500</v>
      </c>
      <c r="F12" s="42" t="s">
        <v>90</v>
      </c>
    </row>
    <row r="13" spans="1:6" x14ac:dyDescent="0.25">
      <c r="A13" t="s">
        <v>58</v>
      </c>
      <c r="B13" t="s">
        <v>91</v>
      </c>
      <c r="C13" t="s">
        <v>81</v>
      </c>
      <c r="D13" t="str">
        <f t="shared" si="0"/>
        <v>MMMBT Toward Va Beach</v>
      </c>
      <c r="E13" s="126">
        <v>3500</v>
      </c>
      <c r="F13" s="42" t="s">
        <v>90</v>
      </c>
    </row>
    <row r="14" spans="1:6" x14ac:dyDescent="0.25">
      <c r="A14" t="s">
        <v>60</v>
      </c>
      <c r="B14" t="s">
        <v>94</v>
      </c>
      <c r="C14" t="s">
        <v>81</v>
      </c>
      <c r="D14" t="str">
        <f t="shared" si="0"/>
        <v>HRBT Toward Va Beach</v>
      </c>
      <c r="E14" s="126">
        <v>3250</v>
      </c>
      <c r="F14" s="42" t="s">
        <v>90</v>
      </c>
    </row>
    <row r="15" spans="1:6" x14ac:dyDescent="0.25">
      <c r="A15" t="s">
        <v>60</v>
      </c>
      <c r="B15" t="s">
        <v>95</v>
      </c>
      <c r="C15" t="s">
        <v>80</v>
      </c>
      <c r="D15" t="str">
        <f t="shared" si="0"/>
        <v>HRBT Away from Va Beach</v>
      </c>
      <c r="E15" s="126">
        <v>3250</v>
      </c>
      <c r="F15" s="42" t="s">
        <v>90</v>
      </c>
    </row>
    <row r="16" spans="1:6" x14ac:dyDescent="0.25">
      <c r="A16" t="s">
        <v>62</v>
      </c>
      <c r="B16" t="s">
        <v>94</v>
      </c>
      <c r="C16" t="s">
        <v>81</v>
      </c>
      <c r="D16" t="str">
        <f t="shared" si="0"/>
        <v>Midtown Tunnel Toward Va Beach</v>
      </c>
      <c r="E16" s="163">
        <v>3000</v>
      </c>
      <c r="F16" s="42" t="s">
        <v>90</v>
      </c>
    </row>
    <row r="17" spans="1:6" x14ac:dyDescent="0.25">
      <c r="A17" t="s">
        <v>62</v>
      </c>
      <c r="B17" t="s">
        <v>95</v>
      </c>
      <c r="C17" t="s">
        <v>80</v>
      </c>
      <c r="D17" t="str">
        <f t="shared" si="0"/>
        <v>Midtown Tunnel Away from Va Beach</v>
      </c>
      <c r="E17" s="163">
        <v>3000</v>
      </c>
      <c r="F17" s="42" t="s">
        <v>90</v>
      </c>
    </row>
    <row r="18" spans="1:6" x14ac:dyDescent="0.25">
      <c r="A18" t="s">
        <v>64</v>
      </c>
      <c r="B18" t="s">
        <v>94</v>
      </c>
      <c r="C18" t="s">
        <v>81</v>
      </c>
      <c r="D18" t="str">
        <f t="shared" si="0"/>
        <v>Downtown Tunnel Toward Va Beach</v>
      </c>
      <c r="E18" s="126">
        <v>3300</v>
      </c>
      <c r="F18" s="42" t="s">
        <v>90</v>
      </c>
    </row>
    <row r="19" spans="1:6" x14ac:dyDescent="0.25">
      <c r="A19" t="s">
        <v>64</v>
      </c>
      <c r="B19" t="s">
        <v>95</v>
      </c>
      <c r="C19" t="s">
        <v>80</v>
      </c>
      <c r="D19" t="str">
        <f t="shared" si="0"/>
        <v>Downtown Tunnel Away from Va Beach</v>
      </c>
      <c r="E19" s="126">
        <v>3300</v>
      </c>
      <c r="F19" s="42" t="s">
        <v>90</v>
      </c>
    </row>
    <row r="20" spans="1:6" x14ac:dyDescent="0.25">
      <c r="A20" t="s">
        <v>65</v>
      </c>
      <c r="B20" t="s">
        <v>94</v>
      </c>
      <c r="C20" t="s">
        <v>81</v>
      </c>
      <c r="D20" t="str">
        <f t="shared" si="0"/>
        <v>Berkley Bridge Toward Va Beach</v>
      </c>
      <c r="E20" s="126">
        <v>5600</v>
      </c>
      <c r="F20" s="42" t="s">
        <v>90</v>
      </c>
    </row>
    <row r="21" spans="1:6" x14ac:dyDescent="0.25">
      <c r="A21" t="s">
        <v>65</v>
      </c>
      <c r="B21" t="s">
        <v>95</v>
      </c>
      <c r="C21" t="s">
        <v>80</v>
      </c>
      <c r="D21" t="str">
        <f t="shared" si="0"/>
        <v>Berkley Bridge Away from Va Beach</v>
      </c>
      <c r="E21" s="126">
        <v>5600</v>
      </c>
      <c r="F21" s="42" t="s">
        <v>90</v>
      </c>
    </row>
    <row r="22" spans="1:6" x14ac:dyDescent="0.25">
      <c r="A22" t="s">
        <v>66</v>
      </c>
      <c r="B22" t="s">
        <v>94</v>
      </c>
      <c r="C22" t="s">
        <v>81</v>
      </c>
      <c r="D22" t="str">
        <f t="shared" si="0"/>
        <v>Gilmerton Bridge Toward Va Beach</v>
      </c>
      <c r="E22" s="126">
        <v>2200</v>
      </c>
      <c r="F22" s="42" t="s">
        <v>90</v>
      </c>
    </row>
    <row r="23" spans="1:6" x14ac:dyDescent="0.25">
      <c r="A23" t="s">
        <v>66</v>
      </c>
      <c r="B23" t="s">
        <v>95</v>
      </c>
      <c r="C23" t="s">
        <v>80</v>
      </c>
      <c r="D23" t="str">
        <f t="shared" si="0"/>
        <v>Gilmerton Bridge Away from Va Beach</v>
      </c>
      <c r="E23" s="126">
        <v>2200</v>
      </c>
      <c r="F23" s="42" t="s">
        <v>90</v>
      </c>
    </row>
    <row r="24" spans="1:6" x14ac:dyDescent="0.25">
      <c r="A24" t="s">
        <v>93</v>
      </c>
      <c r="B24" t="s">
        <v>92</v>
      </c>
      <c r="D24" t="str">
        <f t="shared" si="0"/>
        <v xml:space="preserve">Gilmerton (4 ln's) </v>
      </c>
      <c r="E24" s="126">
        <v>2200</v>
      </c>
      <c r="F24" s="42" t="s">
        <v>90</v>
      </c>
    </row>
    <row r="25" spans="1:6" x14ac:dyDescent="0.25">
      <c r="D25" t="str">
        <f t="shared" si="0"/>
        <v xml:space="preserve"> </v>
      </c>
      <c r="E25" s="126"/>
      <c r="F25" s="42"/>
    </row>
    <row r="26" spans="1:6" x14ac:dyDescent="0.25">
      <c r="A26" t="s">
        <v>67</v>
      </c>
      <c r="B26" t="s">
        <v>94</v>
      </c>
      <c r="C26" t="s">
        <v>80</v>
      </c>
      <c r="D26" t="str">
        <f t="shared" si="0"/>
        <v>High Rise Bridge Away from Va Beach</v>
      </c>
      <c r="E26" s="126">
        <v>4000</v>
      </c>
      <c r="F26" s="42" t="s">
        <v>90</v>
      </c>
    </row>
    <row r="27" spans="1:6" x14ac:dyDescent="0.25">
      <c r="A27" t="s">
        <v>67</v>
      </c>
      <c r="B27" t="s">
        <v>95</v>
      </c>
      <c r="C27" t="s">
        <v>81</v>
      </c>
      <c r="D27" t="str">
        <f t="shared" si="0"/>
        <v>High Rise Bridge Toward Va Beach</v>
      </c>
      <c r="E27" s="126">
        <v>4000</v>
      </c>
      <c r="F27" s="42" t="s">
        <v>90</v>
      </c>
    </row>
    <row r="28" spans="1:6" x14ac:dyDescent="0.25">
      <c r="A28" t="s">
        <v>331</v>
      </c>
      <c r="B28" t="s">
        <v>89</v>
      </c>
      <c r="C28" t="s">
        <v>81</v>
      </c>
      <c r="D28" t="str">
        <f t="shared" si="0"/>
        <v>Veterans Bridge Toward Va Beach</v>
      </c>
      <c r="E28" s="126">
        <v>4000</v>
      </c>
      <c r="F28" s="42" t="s">
        <v>90</v>
      </c>
    </row>
    <row r="29" spans="1:6" x14ac:dyDescent="0.25">
      <c r="A29" t="s">
        <v>331</v>
      </c>
      <c r="B29" t="s">
        <v>91</v>
      </c>
      <c r="C29" t="s">
        <v>80</v>
      </c>
      <c r="D29" t="str">
        <f t="shared" si="0"/>
        <v>Veterans Bridge Away from Va Beach</v>
      </c>
      <c r="E29" s="126">
        <v>4000</v>
      </c>
      <c r="F29" s="42" t="s">
        <v>90</v>
      </c>
    </row>
    <row r="30" spans="1:6" x14ac:dyDescent="0.25">
      <c r="A30" t="s">
        <v>68</v>
      </c>
      <c r="B30" t="s">
        <v>89</v>
      </c>
      <c r="C30" t="s">
        <v>81</v>
      </c>
      <c r="D30" t="str">
        <f t="shared" si="0"/>
        <v>Great Bridge Bridge Toward Va Beach</v>
      </c>
      <c r="E30" s="126">
        <v>2400</v>
      </c>
      <c r="F30" s="42" t="s">
        <v>90</v>
      </c>
    </row>
    <row r="31" spans="1:6" x14ac:dyDescent="0.25">
      <c r="A31" t="s">
        <v>68</v>
      </c>
      <c r="B31" t="s">
        <v>91</v>
      </c>
      <c r="C31" t="s">
        <v>80</v>
      </c>
      <c r="D31" t="str">
        <f t="shared" si="0"/>
        <v>Great Bridge Bridge Away from Va Beach</v>
      </c>
      <c r="E31" s="126">
        <v>2400</v>
      </c>
      <c r="F31" s="42" t="s">
        <v>90</v>
      </c>
    </row>
    <row r="32" spans="1:6" x14ac:dyDescent="0.25">
      <c r="A32" t="s">
        <v>69</v>
      </c>
      <c r="B32" t="s">
        <v>89</v>
      </c>
      <c r="C32" t="s">
        <v>81</v>
      </c>
      <c r="D32" t="str">
        <f t="shared" si="0"/>
        <v>Chesapeake Exp Bridge Toward Va Beach</v>
      </c>
      <c r="E32" s="126">
        <v>4400</v>
      </c>
      <c r="F32" s="42" t="s">
        <v>90</v>
      </c>
    </row>
    <row r="33" spans="1:6" x14ac:dyDescent="0.25">
      <c r="A33" t="s">
        <v>69</v>
      </c>
      <c r="B33" t="s">
        <v>91</v>
      </c>
      <c r="C33" t="s">
        <v>80</v>
      </c>
      <c r="D33" t="str">
        <f t="shared" si="0"/>
        <v>Chesapeake Exp Bridge Away from Va Beach</v>
      </c>
      <c r="E33" s="126">
        <v>4400</v>
      </c>
      <c r="F33" s="42" t="s">
        <v>90</v>
      </c>
    </row>
    <row r="34" spans="1:6" x14ac:dyDescent="0.25">
      <c r="A34" t="s">
        <v>70</v>
      </c>
      <c r="B34" t="s">
        <v>89</v>
      </c>
      <c r="C34" t="s">
        <v>81</v>
      </c>
      <c r="D34" t="str">
        <f t="shared" si="0"/>
        <v>Centerville Bridge Toward Va Beach</v>
      </c>
      <c r="E34" s="126">
        <v>1400</v>
      </c>
      <c r="F34" s="42" t="s">
        <v>90</v>
      </c>
    </row>
    <row r="35" spans="1:6" x14ac:dyDescent="0.25">
      <c r="A35" t="s">
        <v>70</v>
      </c>
      <c r="B35" t="s">
        <v>91</v>
      </c>
      <c r="C35" t="s">
        <v>80</v>
      </c>
      <c r="D35" t="str">
        <f t="shared" si="0"/>
        <v>Centerville Bridge Away from Va Beach</v>
      </c>
      <c r="E35" s="126">
        <v>1400</v>
      </c>
      <c r="F35" s="42" t="s">
        <v>90</v>
      </c>
    </row>
    <row r="36" spans="1:6" x14ac:dyDescent="0.25">
      <c r="A36" t="s">
        <v>96</v>
      </c>
      <c r="B36" t="s">
        <v>94</v>
      </c>
      <c r="C36" t="s">
        <v>81</v>
      </c>
      <c r="D36" t="str">
        <f t="shared" si="0"/>
        <v>Jordan Bridge Toward Va Beach</v>
      </c>
      <c r="E36" s="126">
        <v>1400</v>
      </c>
      <c r="F36" s="42" t="s">
        <v>90</v>
      </c>
    </row>
    <row r="37" spans="1:6" x14ac:dyDescent="0.25">
      <c r="A37" t="s">
        <v>96</v>
      </c>
      <c r="B37" t="s">
        <v>95</v>
      </c>
      <c r="C37" t="s">
        <v>80</v>
      </c>
      <c r="D37" t="str">
        <f t="shared" si="0"/>
        <v>Jordan Bridge Away from Va Beach</v>
      </c>
      <c r="E37" s="126">
        <v>1400</v>
      </c>
      <c r="F37" s="42" t="s">
        <v>90</v>
      </c>
    </row>
  </sheetData>
  <sheetProtection sheet="1" objects="1" scenarios="1"/>
  <pageMargins left="0.7" right="0.7" top="0.75" bottom="0.75" header="0.3" footer="0.3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57"/>
  <sheetViews>
    <sheetView zoomScale="80" zoomScaleNormal="80" workbookViewId="0">
      <selection activeCell="L28" sqref="L28"/>
    </sheetView>
  </sheetViews>
  <sheetFormatPr defaultRowHeight="15" x14ac:dyDescent="0.25"/>
  <cols>
    <col min="1" max="1" width="27.140625" customWidth="1"/>
    <col min="10" max="10" width="11.85546875" customWidth="1"/>
    <col min="15" max="15" width="11.85546875" customWidth="1"/>
    <col min="16" max="16" width="11.42578125" customWidth="1"/>
    <col min="18" max="18" width="7.140625" customWidth="1"/>
    <col min="19" max="19" width="20" customWidth="1"/>
    <col min="20" max="20" width="17" customWidth="1"/>
    <col min="21" max="21" width="28.5703125" customWidth="1"/>
    <col min="22" max="22" width="37.85546875" customWidth="1"/>
    <col min="23" max="23" width="15" customWidth="1"/>
  </cols>
  <sheetData>
    <row r="1" spans="1:25" x14ac:dyDescent="0.25">
      <c r="A1" s="44" t="s">
        <v>97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</row>
    <row r="2" spans="1:25" x14ac:dyDescent="0.25">
      <c r="A2" s="46" t="s">
        <v>98</v>
      </c>
      <c r="B2" s="47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</row>
    <row r="3" spans="1:25" x14ac:dyDescent="0.25">
      <c r="A3" s="47"/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</row>
    <row r="4" spans="1:25" x14ac:dyDescent="0.25">
      <c r="A4" s="48"/>
      <c r="B4" s="49" t="s">
        <v>99</v>
      </c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1"/>
    </row>
    <row r="5" spans="1:25" ht="66" customHeight="1" x14ac:dyDescent="0.25">
      <c r="A5" s="52"/>
      <c r="B5" s="67" t="s">
        <v>60</v>
      </c>
      <c r="C5" s="67" t="s">
        <v>58</v>
      </c>
      <c r="D5" s="67" t="s">
        <v>55</v>
      </c>
      <c r="E5" s="67" t="s">
        <v>52</v>
      </c>
      <c r="F5" s="67" t="s">
        <v>49</v>
      </c>
      <c r="G5" s="67" t="s">
        <v>62</v>
      </c>
      <c r="H5" s="67" t="s">
        <v>64</v>
      </c>
      <c r="I5" s="67" t="s">
        <v>65</v>
      </c>
      <c r="J5" s="67" t="s">
        <v>96</v>
      </c>
      <c r="K5" s="67" t="s">
        <v>66</v>
      </c>
      <c r="L5" s="67" t="s">
        <v>67</v>
      </c>
      <c r="M5" s="67" t="s">
        <v>331</v>
      </c>
      <c r="N5" s="67" t="s">
        <v>68</v>
      </c>
      <c r="O5" s="67" t="s">
        <v>69</v>
      </c>
      <c r="P5" s="67" t="s">
        <v>70</v>
      </c>
      <c r="S5" s="66" t="s">
        <v>51</v>
      </c>
      <c r="T5" s="66" t="s">
        <v>228</v>
      </c>
      <c r="U5" s="66" t="s">
        <v>229</v>
      </c>
      <c r="V5" s="66"/>
      <c r="W5" s="66"/>
      <c r="X5" s="66"/>
      <c r="Y5" s="66"/>
    </row>
    <row r="6" spans="1:25" ht="16.5" customHeight="1" x14ac:dyDescent="0.25">
      <c r="A6" s="53" t="s">
        <v>100</v>
      </c>
      <c r="B6" s="54" t="s">
        <v>94</v>
      </c>
      <c r="C6" s="54" t="s">
        <v>91</v>
      </c>
      <c r="D6" s="54" t="s">
        <v>91</v>
      </c>
      <c r="E6" s="54" t="s">
        <v>91</v>
      </c>
      <c r="F6" s="54" t="s">
        <v>91</v>
      </c>
      <c r="G6" s="54" t="s">
        <v>94</v>
      </c>
      <c r="H6" s="54" t="s">
        <v>94</v>
      </c>
      <c r="I6" s="54" t="s">
        <v>94</v>
      </c>
      <c r="J6" s="54" t="s">
        <v>94</v>
      </c>
      <c r="K6" s="54" t="s">
        <v>94</v>
      </c>
      <c r="L6" s="54" t="s">
        <v>101</v>
      </c>
      <c r="M6" s="54" t="s">
        <v>89</v>
      </c>
      <c r="N6" s="54" t="s">
        <v>89</v>
      </c>
      <c r="O6" s="54" t="s">
        <v>89</v>
      </c>
      <c r="P6" s="54" t="s">
        <v>89</v>
      </c>
      <c r="S6" s="46" t="s">
        <v>81</v>
      </c>
      <c r="T6" t="str">
        <f>+B5</f>
        <v>HRBT</v>
      </c>
      <c r="U6" t="str">
        <f t="shared" ref="U6:U20" si="0">+A9</f>
        <v>HRBT</v>
      </c>
      <c r="V6" t="str">
        <f>CONCATENATE(T6," ",U6," ",S6)</f>
        <v>HRBT HRBT Toward Va Beach</v>
      </c>
      <c r="W6" t="str">
        <f t="shared" ref="W6:W20" si="1">+B9</f>
        <v>closed</v>
      </c>
      <c r="X6" s="75" t="str">
        <f>+IF(B9="closed","closed",IF(B9="negl. n.a.",0,(LEFT(B9,4))))</f>
        <v>closed</v>
      </c>
      <c r="Y6" s="75" t="str">
        <f>+IF(LEFT(X6,1)="+",ABS(X6),IF(LEFT(X6,1)="-",-ABS(X6),X6))</f>
        <v>closed</v>
      </c>
    </row>
    <row r="7" spans="1:25" x14ac:dyDescent="0.25">
      <c r="A7" s="55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S7" s="46" t="s">
        <v>81</v>
      </c>
      <c r="T7" t="str">
        <f>+B5</f>
        <v>HRBT</v>
      </c>
      <c r="U7" t="str">
        <f t="shared" si="0"/>
        <v>MMMBT</v>
      </c>
      <c r="V7" t="str">
        <f t="shared" ref="V7:V70" si="2">CONCATENATE(T7," ",U7," ",S7)</f>
        <v>HRBT MMMBT Toward Va Beach</v>
      </c>
      <c r="W7" t="str">
        <f t="shared" si="1"/>
        <v>+73% to SB</v>
      </c>
      <c r="X7" s="75" t="str">
        <f t="shared" ref="X7:X20" si="3">+IF(B10="closed","closed",IF(B10="negl. n.a.",0,(LEFT(B10,4))))</f>
        <v>+73%</v>
      </c>
      <c r="Y7" s="75">
        <f t="shared" ref="Y7:Y70" si="4">+IF(LEFT(X7,1)="+",ABS(X7),IF(LEFT(X7,1)="-",-ABS(X7),X7))</f>
        <v>0.73</v>
      </c>
    </row>
    <row r="8" spans="1:25" x14ac:dyDescent="0.25">
      <c r="A8" s="52" t="s">
        <v>102</v>
      </c>
      <c r="B8" s="57" t="s">
        <v>103</v>
      </c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9"/>
      <c r="S8" s="46" t="s">
        <v>81</v>
      </c>
      <c r="T8" t="str">
        <f>+B5</f>
        <v>HRBT</v>
      </c>
      <c r="U8" t="str">
        <f t="shared" si="0"/>
        <v>Godwin Bridge</v>
      </c>
      <c r="V8" t="str">
        <f t="shared" si="2"/>
        <v>HRBT Godwin Bridge Toward Va Beach</v>
      </c>
      <c r="W8" t="str">
        <f t="shared" si="1"/>
        <v>+10% to SB</v>
      </c>
      <c r="X8" s="75" t="str">
        <f t="shared" si="3"/>
        <v>+10%</v>
      </c>
      <c r="Y8" s="75">
        <f t="shared" si="4"/>
        <v>0.1</v>
      </c>
    </row>
    <row r="9" spans="1:25" x14ac:dyDescent="0.25">
      <c r="A9" t="s">
        <v>60</v>
      </c>
      <c r="B9" s="127" t="s">
        <v>104</v>
      </c>
      <c r="C9" s="128" t="s">
        <v>167</v>
      </c>
      <c r="D9" s="128" t="s">
        <v>168</v>
      </c>
      <c r="E9" s="128" t="s">
        <v>169</v>
      </c>
      <c r="F9" s="128" t="s">
        <v>142</v>
      </c>
      <c r="G9" s="128" t="s">
        <v>170</v>
      </c>
      <c r="H9" s="128" t="s">
        <v>171</v>
      </c>
      <c r="I9" s="127" t="s">
        <v>113</v>
      </c>
      <c r="J9" s="127" t="s">
        <v>113</v>
      </c>
      <c r="K9" s="128" t="s">
        <v>172</v>
      </c>
      <c r="L9" s="128" t="s">
        <v>170</v>
      </c>
      <c r="M9" s="127" t="s">
        <v>113</v>
      </c>
      <c r="N9" s="127" t="s">
        <v>113</v>
      </c>
      <c r="O9" s="127" t="s">
        <v>113</v>
      </c>
      <c r="P9" s="127" t="s">
        <v>113</v>
      </c>
      <c r="S9" s="46" t="s">
        <v>81</v>
      </c>
      <c r="T9" t="str">
        <f>+B5</f>
        <v>HRBT</v>
      </c>
      <c r="U9" t="str">
        <f t="shared" si="0"/>
        <v>Hazelwood Bridge</v>
      </c>
      <c r="V9" t="str">
        <f t="shared" si="2"/>
        <v>HRBT Hazelwood Bridge Toward Va Beach</v>
      </c>
      <c r="W9" t="str">
        <f t="shared" si="1"/>
        <v>+11% to SB</v>
      </c>
      <c r="X9" s="75" t="str">
        <f t="shared" si="3"/>
        <v>+11%</v>
      </c>
      <c r="Y9" s="75">
        <f t="shared" si="4"/>
        <v>0.11</v>
      </c>
    </row>
    <row r="10" spans="1:25" x14ac:dyDescent="0.25">
      <c r="A10" t="s">
        <v>58</v>
      </c>
      <c r="B10" s="128" t="s">
        <v>173</v>
      </c>
      <c r="C10" s="127" t="s">
        <v>104</v>
      </c>
      <c r="D10" s="128" t="s">
        <v>174</v>
      </c>
      <c r="E10" s="128" t="s">
        <v>175</v>
      </c>
      <c r="F10" s="128" t="s">
        <v>176</v>
      </c>
      <c r="G10" s="127" t="s">
        <v>113</v>
      </c>
      <c r="H10" s="127" t="s">
        <v>113</v>
      </c>
      <c r="I10" s="127" t="s">
        <v>113</v>
      </c>
      <c r="J10" s="127" t="s">
        <v>113</v>
      </c>
      <c r="K10" s="128" t="s">
        <v>177</v>
      </c>
      <c r="L10" s="128" t="s">
        <v>178</v>
      </c>
      <c r="M10" s="127" t="s">
        <v>113</v>
      </c>
      <c r="N10" s="127" t="s">
        <v>113</v>
      </c>
      <c r="O10" s="127" t="s">
        <v>113</v>
      </c>
      <c r="P10" s="127" t="s">
        <v>113</v>
      </c>
      <c r="S10" s="46" t="s">
        <v>81</v>
      </c>
      <c r="T10" t="str">
        <f>+B5</f>
        <v>HRBT</v>
      </c>
      <c r="U10" t="str">
        <f t="shared" si="0"/>
        <v>James River Bridge</v>
      </c>
      <c r="V10" t="str">
        <f t="shared" si="2"/>
        <v>HRBT James River Bridge Toward Va Beach</v>
      </c>
      <c r="W10" t="str">
        <f t="shared" si="1"/>
        <v>+22% to SB</v>
      </c>
      <c r="X10" s="75" t="str">
        <f t="shared" si="3"/>
        <v>+22%</v>
      </c>
      <c r="Y10" s="75">
        <f t="shared" si="4"/>
        <v>0.22</v>
      </c>
    </row>
    <row r="11" spans="1:25" x14ac:dyDescent="0.25">
      <c r="A11" t="s">
        <v>55</v>
      </c>
      <c r="B11" s="128" t="s">
        <v>179</v>
      </c>
      <c r="C11" s="128" t="s">
        <v>180</v>
      </c>
      <c r="D11" s="127" t="s">
        <v>104</v>
      </c>
      <c r="E11" s="128" t="s">
        <v>181</v>
      </c>
      <c r="F11" s="128" t="s">
        <v>182</v>
      </c>
      <c r="G11" s="127" t="s">
        <v>113</v>
      </c>
      <c r="H11" s="127" t="s">
        <v>113</v>
      </c>
      <c r="I11" s="127" t="s">
        <v>113</v>
      </c>
      <c r="J11" s="127" t="s">
        <v>113</v>
      </c>
      <c r="K11" s="127" t="s">
        <v>113</v>
      </c>
      <c r="L11" s="127" t="s">
        <v>113</v>
      </c>
      <c r="M11" s="127" t="s">
        <v>113</v>
      </c>
      <c r="N11" s="127" t="s">
        <v>113</v>
      </c>
      <c r="O11" s="127" t="s">
        <v>113</v>
      </c>
      <c r="P11" s="127" t="s">
        <v>113</v>
      </c>
      <c r="S11" s="46" t="s">
        <v>81</v>
      </c>
      <c r="T11" t="str">
        <f>+B5</f>
        <v>HRBT</v>
      </c>
      <c r="U11" t="str">
        <f t="shared" si="0"/>
        <v>Midtown Tunnel</v>
      </c>
      <c r="V11" t="str">
        <f t="shared" si="2"/>
        <v>HRBT Midtown Tunnel Toward Va Beach</v>
      </c>
      <c r="W11" t="str">
        <f t="shared" si="1"/>
        <v>+19% to EB</v>
      </c>
      <c r="X11" s="75" t="str">
        <f t="shared" si="3"/>
        <v>+19%</v>
      </c>
      <c r="Y11" s="75">
        <f t="shared" si="4"/>
        <v>0.19</v>
      </c>
    </row>
    <row r="12" spans="1:25" x14ac:dyDescent="0.25">
      <c r="A12" t="s">
        <v>52</v>
      </c>
      <c r="B12" s="128" t="s">
        <v>160</v>
      </c>
      <c r="C12" s="128" t="s">
        <v>183</v>
      </c>
      <c r="D12" s="128" t="s">
        <v>184</v>
      </c>
      <c r="E12" s="127" t="s">
        <v>104</v>
      </c>
      <c r="F12" s="128" t="s">
        <v>185</v>
      </c>
      <c r="G12" s="127" t="s">
        <v>113</v>
      </c>
      <c r="H12" s="127" t="s">
        <v>113</v>
      </c>
      <c r="I12" s="127" t="s">
        <v>113</v>
      </c>
      <c r="J12" s="127" t="s">
        <v>113</v>
      </c>
      <c r="K12" s="127" t="s">
        <v>113</v>
      </c>
      <c r="L12" s="127" t="s">
        <v>113</v>
      </c>
      <c r="M12" s="127" t="s">
        <v>113</v>
      </c>
      <c r="N12" s="127" t="s">
        <v>113</v>
      </c>
      <c r="O12" s="127" t="s">
        <v>113</v>
      </c>
      <c r="P12" s="127" t="s">
        <v>113</v>
      </c>
      <c r="S12" s="46" t="s">
        <v>81</v>
      </c>
      <c r="T12" t="str">
        <f>+B5</f>
        <v>HRBT</v>
      </c>
      <c r="U12" t="str">
        <f t="shared" si="0"/>
        <v>Downtown Tunnel</v>
      </c>
      <c r="V12" t="str">
        <f t="shared" si="2"/>
        <v>HRBT Downtown Tunnel Toward Va Beach</v>
      </c>
      <c r="W12" t="str">
        <f t="shared" si="1"/>
        <v>+26% to EB</v>
      </c>
      <c r="X12" s="75" t="str">
        <f t="shared" si="3"/>
        <v>+26%</v>
      </c>
      <c r="Y12" s="75">
        <f t="shared" si="4"/>
        <v>0.26</v>
      </c>
    </row>
    <row r="13" spans="1:25" x14ac:dyDescent="0.25">
      <c r="A13" t="s">
        <v>49</v>
      </c>
      <c r="B13" s="128" t="s">
        <v>180</v>
      </c>
      <c r="C13" s="128" t="s">
        <v>164</v>
      </c>
      <c r="D13" s="128" t="s">
        <v>182</v>
      </c>
      <c r="E13" s="128" t="s">
        <v>186</v>
      </c>
      <c r="F13" s="127" t="s">
        <v>104</v>
      </c>
      <c r="G13" s="127" t="s">
        <v>113</v>
      </c>
      <c r="H13" s="127" t="s">
        <v>113</v>
      </c>
      <c r="I13" s="127" t="s">
        <v>113</v>
      </c>
      <c r="J13" s="127" t="s">
        <v>113</v>
      </c>
      <c r="K13" s="127" t="s">
        <v>113</v>
      </c>
      <c r="L13" s="127" t="s">
        <v>113</v>
      </c>
      <c r="M13" s="127" t="s">
        <v>113</v>
      </c>
      <c r="N13" s="127" t="s">
        <v>113</v>
      </c>
      <c r="O13" s="127" t="s">
        <v>113</v>
      </c>
      <c r="P13" s="127" t="s">
        <v>113</v>
      </c>
      <c r="S13" s="46" t="s">
        <v>81</v>
      </c>
      <c r="T13" t="str">
        <f>+B5</f>
        <v>HRBT</v>
      </c>
      <c r="U13" t="str">
        <f t="shared" si="0"/>
        <v>Berkley Bridge</v>
      </c>
      <c r="V13" t="str">
        <f t="shared" si="2"/>
        <v>HRBT Berkley Bridge Toward Va Beach</v>
      </c>
      <c r="W13" t="str">
        <f t="shared" si="1"/>
        <v>+21% to EB</v>
      </c>
      <c r="X13" s="75" t="str">
        <f t="shared" si="3"/>
        <v>+21%</v>
      </c>
      <c r="Y13" s="75">
        <f t="shared" si="4"/>
        <v>0.21</v>
      </c>
    </row>
    <row r="14" spans="1:25" x14ac:dyDescent="0.25">
      <c r="A14" t="s">
        <v>62</v>
      </c>
      <c r="B14" s="128" t="s">
        <v>187</v>
      </c>
      <c r="C14" s="128" t="s">
        <v>147</v>
      </c>
      <c r="D14" s="127" t="s">
        <v>113</v>
      </c>
      <c r="E14" s="127" t="s">
        <v>113</v>
      </c>
      <c r="F14" s="127" t="s">
        <v>113</v>
      </c>
      <c r="G14" s="127" t="s">
        <v>104</v>
      </c>
      <c r="H14" s="128" t="s">
        <v>188</v>
      </c>
      <c r="I14" s="128" t="s">
        <v>142</v>
      </c>
      <c r="J14" s="127" t="s">
        <v>113</v>
      </c>
      <c r="K14" s="128" t="s">
        <v>189</v>
      </c>
      <c r="L14" s="128" t="s">
        <v>190</v>
      </c>
      <c r="M14" s="127" t="s">
        <v>113</v>
      </c>
      <c r="N14" s="127" t="s">
        <v>113</v>
      </c>
      <c r="O14" s="127" t="s">
        <v>113</v>
      </c>
      <c r="P14" s="127" t="s">
        <v>113</v>
      </c>
      <c r="S14" s="46" t="s">
        <v>81</v>
      </c>
      <c r="T14" t="str">
        <f>+B5</f>
        <v>HRBT</v>
      </c>
      <c r="U14" t="str">
        <f t="shared" si="0"/>
        <v>Jordan Bridge</v>
      </c>
      <c r="V14" t="str">
        <f t="shared" si="2"/>
        <v>HRBT Jordan Bridge Toward Va Beach</v>
      </c>
      <c r="W14" t="str">
        <f t="shared" si="1"/>
        <v>+4% to EB</v>
      </c>
      <c r="X14" s="75" t="str">
        <f t="shared" si="3"/>
        <v xml:space="preserve">+4% </v>
      </c>
      <c r="Y14" s="75">
        <f t="shared" si="4"/>
        <v>0.04</v>
      </c>
    </row>
    <row r="15" spans="1:25" x14ac:dyDescent="0.25">
      <c r="A15" t="s">
        <v>64</v>
      </c>
      <c r="B15" s="128" t="s">
        <v>191</v>
      </c>
      <c r="C15" s="128" t="s">
        <v>147</v>
      </c>
      <c r="D15" s="127" t="s">
        <v>113</v>
      </c>
      <c r="E15" s="127" t="s">
        <v>113</v>
      </c>
      <c r="F15" s="127" t="s">
        <v>113</v>
      </c>
      <c r="G15" s="128" t="s">
        <v>192</v>
      </c>
      <c r="H15" s="127" t="s">
        <v>104</v>
      </c>
      <c r="I15" s="128" t="s">
        <v>193</v>
      </c>
      <c r="J15" s="128" t="s">
        <v>194</v>
      </c>
      <c r="K15" s="128" t="s">
        <v>195</v>
      </c>
      <c r="L15" s="128" t="s">
        <v>187</v>
      </c>
      <c r="M15" s="127" t="s">
        <v>113</v>
      </c>
      <c r="N15" s="127" t="s">
        <v>113</v>
      </c>
      <c r="O15" s="127" t="s">
        <v>113</v>
      </c>
      <c r="P15" s="127" t="s">
        <v>113</v>
      </c>
      <c r="S15" s="46" t="s">
        <v>81</v>
      </c>
      <c r="T15" t="str">
        <f>+B5</f>
        <v>HRBT</v>
      </c>
      <c r="U15" t="str">
        <f t="shared" si="0"/>
        <v>Gilmerton Bridge</v>
      </c>
      <c r="V15" t="str">
        <f t="shared" si="2"/>
        <v>HRBT Gilmerton Bridge Toward Va Beach</v>
      </c>
      <c r="W15" t="str">
        <f t="shared" si="1"/>
        <v>+16% to EB</v>
      </c>
      <c r="X15" s="75" t="str">
        <f t="shared" si="3"/>
        <v>+16%</v>
      </c>
      <c r="Y15" s="75">
        <f t="shared" si="4"/>
        <v>0.16</v>
      </c>
    </row>
    <row r="16" spans="1:25" x14ac:dyDescent="0.25">
      <c r="A16" t="s">
        <v>65</v>
      </c>
      <c r="B16" s="128" t="s">
        <v>196</v>
      </c>
      <c r="C16" s="128" t="s">
        <v>110</v>
      </c>
      <c r="D16" s="127" t="s">
        <v>113</v>
      </c>
      <c r="E16" s="127" t="s">
        <v>113</v>
      </c>
      <c r="F16" s="127" t="s">
        <v>113</v>
      </c>
      <c r="G16" s="128" t="s">
        <v>197</v>
      </c>
      <c r="H16" s="128" t="s">
        <v>198</v>
      </c>
      <c r="I16" s="127" t="s">
        <v>104</v>
      </c>
      <c r="J16" s="128" t="s">
        <v>194</v>
      </c>
      <c r="K16" s="128" t="s">
        <v>199</v>
      </c>
      <c r="L16" s="128" t="s">
        <v>200</v>
      </c>
      <c r="M16" s="127" t="s">
        <v>113</v>
      </c>
      <c r="N16" s="127" t="s">
        <v>113</v>
      </c>
      <c r="O16" s="127" t="s">
        <v>113</v>
      </c>
      <c r="P16" s="127" t="s">
        <v>113</v>
      </c>
      <c r="S16" s="46" t="s">
        <v>81</v>
      </c>
      <c r="T16" t="str">
        <f>+B5</f>
        <v>HRBT</v>
      </c>
      <c r="U16" t="str">
        <f t="shared" si="0"/>
        <v>High Rise Bridge</v>
      </c>
      <c r="V16" t="str">
        <f t="shared" si="2"/>
        <v>HRBT High Rise Bridge Toward Va Beach</v>
      </c>
      <c r="W16" t="str">
        <f t="shared" si="1"/>
        <v>+27% to VaB</v>
      </c>
      <c r="X16" s="75" t="str">
        <f t="shared" si="3"/>
        <v>+27%</v>
      </c>
      <c r="Y16" s="75">
        <f t="shared" si="4"/>
        <v>0.27</v>
      </c>
    </row>
    <row r="17" spans="1:25" x14ac:dyDescent="0.25">
      <c r="A17" t="s">
        <v>96</v>
      </c>
      <c r="B17" s="128" t="s">
        <v>132</v>
      </c>
      <c r="C17" s="127" t="s">
        <v>113</v>
      </c>
      <c r="D17" s="127" t="s">
        <v>113</v>
      </c>
      <c r="E17" s="127" t="s">
        <v>113</v>
      </c>
      <c r="F17" s="127" t="s">
        <v>113</v>
      </c>
      <c r="G17" s="128" t="s">
        <v>199</v>
      </c>
      <c r="H17" s="128" t="s">
        <v>171</v>
      </c>
      <c r="I17" s="128" t="s">
        <v>201</v>
      </c>
      <c r="J17" s="127" t="s">
        <v>104</v>
      </c>
      <c r="K17" s="128" t="s">
        <v>132</v>
      </c>
      <c r="L17" s="128" t="s">
        <v>202</v>
      </c>
      <c r="M17" s="127" t="s">
        <v>113</v>
      </c>
      <c r="N17" s="127" t="s">
        <v>113</v>
      </c>
      <c r="O17" s="127" t="s">
        <v>113</v>
      </c>
      <c r="P17" s="127" t="s">
        <v>113</v>
      </c>
      <c r="S17" s="46" t="s">
        <v>81</v>
      </c>
      <c r="T17" t="str">
        <f>+B5</f>
        <v>HRBT</v>
      </c>
      <c r="U17" t="str">
        <f t="shared" si="0"/>
        <v>Veterans Bridge</v>
      </c>
      <c r="V17" t="str">
        <f t="shared" si="2"/>
        <v>HRBT Veterans Bridge Toward Va Beach</v>
      </c>
      <c r="W17" t="str">
        <f t="shared" si="1"/>
        <v>negl. n.a.</v>
      </c>
      <c r="X17" s="75">
        <f t="shared" si="3"/>
        <v>0</v>
      </c>
      <c r="Y17" s="75">
        <f t="shared" si="4"/>
        <v>0</v>
      </c>
    </row>
    <row r="18" spans="1:25" x14ac:dyDescent="0.25">
      <c r="A18" t="s">
        <v>66</v>
      </c>
      <c r="B18" s="128" t="s">
        <v>169</v>
      </c>
      <c r="C18" s="127" t="s">
        <v>113</v>
      </c>
      <c r="D18" s="127" t="s">
        <v>113</v>
      </c>
      <c r="E18" s="127" t="s">
        <v>113</v>
      </c>
      <c r="F18" s="127" t="s">
        <v>113</v>
      </c>
      <c r="G18" s="128" t="s">
        <v>195</v>
      </c>
      <c r="H18" s="128" t="s">
        <v>168</v>
      </c>
      <c r="I18" s="128" t="s">
        <v>189</v>
      </c>
      <c r="J18" s="128" t="s">
        <v>194</v>
      </c>
      <c r="K18" s="127" t="s">
        <v>104</v>
      </c>
      <c r="L18" s="128" t="s">
        <v>203</v>
      </c>
      <c r="M18" s="128" t="s">
        <v>204</v>
      </c>
      <c r="N18" s="127" t="s">
        <v>113</v>
      </c>
      <c r="O18" s="127" t="s">
        <v>113</v>
      </c>
      <c r="P18" s="127" t="s">
        <v>113</v>
      </c>
      <c r="S18" s="46" t="s">
        <v>81</v>
      </c>
      <c r="T18" t="str">
        <f>+B5</f>
        <v>HRBT</v>
      </c>
      <c r="U18" t="str">
        <f t="shared" si="0"/>
        <v>Great Bridge Bridge</v>
      </c>
      <c r="V18" t="str">
        <f t="shared" si="2"/>
        <v>HRBT Great Bridge Bridge Toward Va Beach</v>
      </c>
      <c r="W18" t="str">
        <f t="shared" si="1"/>
        <v>negl. n.a.</v>
      </c>
      <c r="X18" s="75">
        <f t="shared" si="3"/>
        <v>0</v>
      </c>
      <c r="Y18" s="75">
        <f t="shared" si="4"/>
        <v>0</v>
      </c>
    </row>
    <row r="19" spans="1:25" x14ac:dyDescent="0.25">
      <c r="A19" t="s">
        <v>67</v>
      </c>
      <c r="B19" s="128" t="s">
        <v>205</v>
      </c>
      <c r="C19" s="127" t="s">
        <v>113</v>
      </c>
      <c r="D19" s="127" t="s">
        <v>113</v>
      </c>
      <c r="E19" s="127" t="s">
        <v>113</v>
      </c>
      <c r="F19" s="127" t="s">
        <v>113</v>
      </c>
      <c r="G19" s="128" t="s">
        <v>206</v>
      </c>
      <c r="H19" s="128" t="s">
        <v>207</v>
      </c>
      <c r="I19" s="128" t="s">
        <v>208</v>
      </c>
      <c r="J19" s="128" t="s">
        <v>209</v>
      </c>
      <c r="K19" s="128" t="s">
        <v>210</v>
      </c>
      <c r="L19" s="127" t="s">
        <v>104</v>
      </c>
      <c r="M19" s="128" t="s">
        <v>205</v>
      </c>
      <c r="N19" s="127" t="s">
        <v>113</v>
      </c>
      <c r="O19" s="128" t="s">
        <v>211</v>
      </c>
      <c r="P19" s="127" t="s">
        <v>113</v>
      </c>
      <c r="S19" s="46" t="s">
        <v>81</v>
      </c>
      <c r="T19" t="str">
        <f>+B5</f>
        <v>HRBT</v>
      </c>
      <c r="U19" t="str">
        <f t="shared" si="0"/>
        <v>Chesapeake Exp Bridge</v>
      </c>
      <c r="V19" t="str">
        <f t="shared" si="2"/>
        <v>HRBT Chesapeake Exp Bridge Toward Va Beach</v>
      </c>
      <c r="W19" t="str">
        <f t="shared" si="1"/>
        <v>negl. n.a.</v>
      </c>
      <c r="X19" s="75">
        <f t="shared" si="3"/>
        <v>0</v>
      </c>
      <c r="Y19" s="75">
        <f t="shared" si="4"/>
        <v>0</v>
      </c>
    </row>
    <row r="20" spans="1:25" x14ac:dyDescent="0.25">
      <c r="A20" t="s">
        <v>331</v>
      </c>
      <c r="B20" s="127" t="s">
        <v>113</v>
      </c>
      <c r="C20" s="127" t="s">
        <v>113</v>
      </c>
      <c r="D20" s="127" t="s">
        <v>113</v>
      </c>
      <c r="E20" s="127" t="s">
        <v>113</v>
      </c>
      <c r="F20" s="127" t="s">
        <v>113</v>
      </c>
      <c r="G20" s="127" t="s">
        <v>113</v>
      </c>
      <c r="H20" s="127" t="s">
        <v>113</v>
      </c>
      <c r="I20" s="127" t="s">
        <v>113</v>
      </c>
      <c r="J20" s="127" t="s">
        <v>113</v>
      </c>
      <c r="K20" s="127" t="s">
        <v>113</v>
      </c>
      <c r="L20" s="128" t="s">
        <v>212</v>
      </c>
      <c r="M20" s="127" t="s">
        <v>104</v>
      </c>
      <c r="N20" s="128" t="s">
        <v>125</v>
      </c>
      <c r="O20" s="128" t="s">
        <v>125</v>
      </c>
      <c r="P20" s="127" t="s">
        <v>113</v>
      </c>
      <c r="S20" s="68" t="s">
        <v>81</v>
      </c>
      <c r="T20" s="69" t="str">
        <f>+B5</f>
        <v>HRBT</v>
      </c>
      <c r="U20" s="69" t="str">
        <f t="shared" si="0"/>
        <v>Centerville Bridge</v>
      </c>
      <c r="V20" s="69" t="str">
        <f t="shared" si="2"/>
        <v>HRBT Centerville Bridge Toward Va Beach</v>
      </c>
      <c r="W20" s="69" t="str">
        <f t="shared" si="1"/>
        <v>negl. n.a.</v>
      </c>
      <c r="X20" s="76">
        <f t="shared" si="3"/>
        <v>0</v>
      </c>
      <c r="Y20" s="76">
        <f t="shared" si="4"/>
        <v>0</v>
      </c>
    </row>
    <row r="21" spans="1:25" x14ac:dyDescent="0.25">
      <c r="A21" t="s">
        <v>68</v>
      </c>
      <c r="B21" s="127" t="s">
        <v>113</v>
      </c>
      <c r="C21" s="127" t="s">
        <v>113</v>
      </c>
      <c r="D21" s="127" t="s">
        <v>113</v>
      </c>
      <c r="E21" s="127" t="s">
        <v>113</v>
      </c>
      <c r="F21" s="127" t="s">
        <v>113</v>
      </c>
      <c r="G21" s="127" t="s">
        <v>113</v>
      </c>
      <c r="H21" s="127" t="s">
        <v>113</v>
      </c>
      <c r="I21" s="127" t="s">
        <v>113</v>
      </c>
      <c r="J21" s="127" t="s">
        <v>113</v>
      </c>
      <c r="K21" s="127" t="s">
        <v>113</v>
      </c>
      <c r="L21" s="127" t="s">
        <v>113</v>
      </c>
      <c r="M21" s="128" t="s">
        <v>213</v>
      </c>
      <c r="N21" s="127" t="s">
        <v>104</v>
      </c>
      <c r="O21" s="128" t="s">
        <v>185</v>
      </c>
      <c r="P21" s="128" t="s">
        <v>214</v>
      </c>
      <c r="S21" s="46" t="s">
        <v>81</v>
      </c>
      <c r="T21" t="str">
        <f>+C5</f>
        <v>MMMBT</v>
      </c>
      <c r="U21" t="str">
        <f t="shared" ref="U21:U35" si="5">+A9</f>
        <v>HRBT</v>
      </c>
      <c r="V21" t="str">
        <f t="shared" si="2"/>
        <v>MMMBT HRBT Toward Va Beach</v>
      </c>
      <c r="W21" t="str">
        <f t="shared" ref="W21:W35" si="6">+C9</f>
        <v>+50% to EB</v>
      </c>
      <c r="X21" s="75" t="str">
        <f t="shared" ref="X21:X35" si="7">+IF(C9="closed","closed",IF(C9="negl. n.a.",0,(LEFT(C9,4))))</f>
        <v>+50%</v>
      </c>
      <c r="Y21" s="75">
        <f>+IF(LEFT(X21,1)="+",ABS(X21),IF(LEFT(X21,1)="-",-ABS(X21),X21))</f>
        <v>0.5</v>
      </c>
    </row>
    <row r="22" spans="1:25" x14ac:dyDescent="0.25">
      <c r="A22" t="s">
        <v>69</v>
      </c>
      <c r="B22" s="127" t="s">
        <v>113</v>
      </c>
      <c r="C22" s="127" t="s">
        <v>113</v>
      </c>
      <c r="D22" s="127" t="s">
        <v>113</v>
      </c>
      <c r="E22" s="127" t="s">
        <v>113</v>
      </c>
      <c r="F22" s="127" t="s">
        <v>113</v>
      </c>
      <c r="G22" s="127" t="s">
        <v>113</v>
      </c>
      <c r="H22" s="127" t="s">
        <v>113</v>
      </c>
      <c r="I22" s="127" t="s">
        <v>113</v>
      </c>
      <c r="J22" s="127" t="s">
        <v>113</v>
      </c>
      <c r="K22" s="127" t="s">
        <v>113</v>
      </c>
      <c r="L22" s="127" t="s">
        <v>113</v>
      </c>
      <c r="M22" s="128" t="s">
        <v>213</v>
      </c>
      <c r="N22" s="128" t="s">
        <v>215</v>
      </c>
      <c r="O22" s="127" t="s">
        <v>104</v>
      </c>
      <c r="P22" s="128" t="s">
        <v>129</v>
      </c>
      <c r="S22" s="46" t="s">
        <v>81</v>
      </c>
      <c r="T22" t="str">
        <f>+C5</f>
        <v>MMMBT</v>
      </c>
      <c r="U22" t="str">
        <f t="shared" si="5"/>
        <v>MMMBT</v>
      </c>
      <c r="V22" t="str">
        <f t="shared" si="2"/>
        <v>MMMBT MMMBT Toward Va Beach</v>
      </c>
      <c r="W22" t="str">
        <f t="shared" si="6"/>
        <v>closed</v>
      </c>
      <c r="X22" s="75" t="str">
        <f t="shared" si="7"/>
        <v>closed</v>
      </c>
      <c r="Y22" s="75" t="str">
        <f t="shared" si="4"/>
        <v>closed</v>
      </c>
    </row>
    <row r="23" spans="1:25" x14ac:dyDescent="0.25">
      <c r="A23" t="s">
        <v>70</v>
      </c>
      <c r="B23" s="127" t="s">
        <v>113</v>
      </c>
      <c r="C23" s="127" t="s">
        <v>113</v>
      </c>
      <c r="D23" s="127" t="s">
        <v>113</v>
      </c>
      <c r="E23" s="127" t="s">
        <v>113</v>
      </c>
      <c r="F23" s="127" t="s">
        <v>113</v>
      </c>
      <c r="G23" s="127" t="s">
        <v>113</v>
      </c>
      <c r="H23" s="127" t="s">
        <v>113</v>
      </c>
      <c r="I23" s="127" t="s">
        <v>113</v>
      </c>
      <c r="J23" s="127" t="s">
        <v>113</v>
      </c>
      <c r="K23" s="127" t="s">
        <v>113</v>
      </c>
      <c r="L23" s="127" t="s">
        <v>113</v>
      </c>
      <c r="M23" s="128" t="s">
        <v>216</v>
      </c>
      <c r="N23" s="128" t="s">
        <v>217</v>
      </c>
      <c r="O23" s="128" t="s">
        <v>214</v>
      </c>
      <c r="P23" s="127" t="s">
        <v>104</v>
      </c>
      <c r="S23" s="46" t="s">
        <v>81</v>
      </c>
      <c r="T23" t="str">
        <f>+C5</f>
        <v>MMMBT</v>
      </c>
      <c r="U23" t="str">
        <f t="shared" si="5"/>
        <v>Godwin Bridge</v>
      </c>
      <c r="V23" t="str">
        <f t="shared" si="2"/>
        <v>MMMBT Godwin Bridge Toward Va Beach</v>
      </c>
      <c r="W23" t="str">
        <f t="shared" si="6"/>
        <v>+22% to SB</v>
      </c>
      <c r="X23" s="75" t="str">
        <f t="shared" si="7"/>
        <v>+22%</v>
      </c>
      <c r="Y23" s="75">
        <f t="shared" si="4"/>
        <v>0.22</v>
      </c>
    </row>
    <row r="24" spans="1:25" x14ac:dyDescent="0.25">
      <c r="S24" s="46" t="s">
        <v>81</v>
      </c>
      <c r="T24" t="str">
        <f>+C5</f>
        <v>MMMBT</v>
      </c>
      <c r="U24" t="str">
        <f t="shared" si="5"/>
        <v>Hazelwood Bridge</v>
      </c>
      <c r="V24" t="str">
        <f t="shared" si="2"/>
        <v>MMMBT Hazelwood Bridge Toward Va Beach</v>
      </c>
      <c r="W24" t="str">
        <f t="shared" si="6"/>
        <v>+24% to SB</v>
      </c>
      <c r="X24" s="75" t="str">
        <f t="shared" si="7"/>
        <v>+24%</v>
      </c>
      <c r="Y24" s="75">
        <f t="shared" si="4"/>
        <v>0.24</v>
      </c>
    </row>
    <row r="25" spans="1:25" x14ac:dyDescent="0.25">
      <c r="S25" s="46" t="s">
        <v>81</v>
      </c>
      <c r="T25" t="str">
        <f>+C5</f>
        <v>MMMBT</v>
      </c>
      <c r="U25" t="str">
        <f t="shared" si="5"/>
        <v>James River Bridge</v>
      </c>
      <c r="V25" t="str">
        <f t="shared" si="2"/>
        <v>MMMBT James River Bridge Toward Va Beach</v>
      </c>
      <c r="W25" t="str">
        <f t="shared" si="6"/>
        <v>+46% to SB</v>
      </c>
      <c r="X25" s="75" t="str">
        <f t="shared" si="7"/>
        <v>+46%</v>
      </c>
      <c r="Y25" s="75">
        <f t="shared" si="4"/>
        <v>0.46</v>
      </c>
    </row>
    <row r="26" spans="1:25" x14ac:dyDescent="0.25">
      <c r="M26" s="74"/>
      <c r="S26" s="46" t="s">
        <v>81</v>
      </c>
      <c r="T26" t="str">
        <f>+C5</f>
        <v>MMMBT</v>
      </c>
      <c r="U26" t="str">
        <f t="shared" si="5"/>
        <v>Midtown Tunnel</v>
      </c>
      <c r="V26" t="str">
        <f t="shared" si="2"/>
        <v>MMMBT Midtown Tunnel Toward Va Beach</v>
      </c>
      <c r="W26" t="str">
        <f t="shared" si="6"/>
        <v>+4% to WB</v>
      </c>
      <c r="X26" s="75" t="str">
        <f t="shared" si="7"/>
        <v xml:space="preserve">+4% </v>
      </c>
      <c r="Y26" s="75">
        <f t="shared" si="4"/>
        <v>0.04</v>
      </c>
    </row>
    <row r="27" spans="1:25" x14ac:dyDescent="0.25">
      <c r="A27" s="44" t="s">
        <v>97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74"/>
      <c r="N27" s="45"/>
      <c r="O27" s="45"/>
      <c r="P27" s="45"/>
      <c r="S27" s="46" t="s">
        <v>81</v>
      </c>
      <c r="T27" t="str">
        <f>+C5</f>
        <v>MMMBT</v>
      </c>
      <c r="U27" t="str">
        <f t="shared" si="5"/>
        <v>Downtown Tunnel</v>
      </c>
      <c r="V27" t="str">
        <f t="shared" si="2"/>
        <v>MMMBT Downtown Tunnel Toward Va Beach</v>
      </c>
      <c r="W27" t="str">
        <f t="shared" si="6"/>
        <v>+4% to WB</v>
      </c>
      <c r="X27" s="75" t="str">
        <f t="shared" si="7"/>
        <v xml:space="preserve">+4% </v>
      </c>
      <c r="Y27" s="75">
        <f t="shared" si="4"/>
        <v>0.04</v>
      </c>
    </row>
    <row r="28" spans="1:25" x14ac:dyDescent="0.25">
      <c r="A28" s="46" t="s">
        <v>105</v>
      </c>
      <c r="B28" s="47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S28" s="46" t="s">
        <v>81</v>
      </c>
      <c r="T28" t="str">
        <f>+C5</f>
        <v>MMMBT</v>
      </c>
      <c r="U28" t="str">
        <f t="shared" si="5"/>
        <v>Berkley Bridge</v>
      </c>
      <c r="V28" t="str">
        <f t="shared" si="2"/>
        <v>MMMBT Berkley Bridge Toward Va Beach</v>
      </c>
      <c r="W28" t="str">
        <f t="shared" si="6"/>
        <v>+11% to WB</v>
      </c>
      <c r="X28" s="75" t="str">
        <f t="shared" si="7"/>
        <v>+11%</v>
      </c>
      <c r="Y28" s="75">
        <f t="shared" si="4"/>
        <v>0.11</v>
      </c>
    </row>
    <row r="29" spans="1:25" x14ac:dyDescent="0.25">
      <c r="A29" s="47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S29" s="46" t="s">
        <v>81</v>
      </c>
      <c r="T29" t="str">
        <f>+C5</f>
        <v>MMMBT</v>
      </c>
      <c r="U29" t="str">
        <f t="shared" si="5"/>
        <v>Jordan Bridge</v>
      </c>
      <c r="V29" t="str">
        <f t="shared" si="2"/>
        <v>MMMBT Jordan Bridge Toward Va Beach</v>
      </c>
      <c r="W29" t="str">
        <f t="shared" si="6"/>
        <v>negl. n.a.</v>
      </c>
      <c r="X29" s="75">
        <f t="shared" si="7"/>
        <v>0</v>
      </c>
      <c r="Y29" s="75">
        <f t="shared" si="4"/>
        <v>0</v>
      </c>
    </row>
    <row r="30" spans="1:25" x14ac:dyDescent="0.25">
      <c r="A30" s="48"/>
      <c r="B30" s="49" t="s">
        <v>99</v>
      </c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1"/>
      <c r="S30" s="46" t="s">
        <v>81</v>
      </c>
      <c r="T30" t="str">
        <f>+C5</f>
        <v>MMMBT</v>
      </c>
      <c r="U30" t="str">
        <f t="shared" si="5"/>
        <v>Gilmerton Bridge</v>
      </c>
      <c r="V30" t="str">
        <f t="shared" si="2"/>
        <v>MMMBT Gilmerton Bridge Toward Va Beach</v>
      </c>
      <c r="W30" t="str">
        <f t="shared" si="6"/>
        <v>negl. n.a.</v>
      </c>
      <c r="X30" s="75">
        <f t="shared" si="7"/>
        <v>0</v>
      </c>
      <c r="Y30" s="75">
        <f t="shared" si="4"/>
        <v>0</v>
      </c>
    </row>
    <row r="31" spans="1:25" ht="69" customHeight="1" x14ac:dyDescent="0.25">
      <c r="A31" s="52"/>
      <c r="B31" s="67" t="s">
        <v>60</v>
      </c>
      <c r="C31" s="67" t="s">
        <v>58</v>
      </c>
      <c r="D31" s="67" t="s">
        <v>55</v>
      </c>
      <c r="E31" s="67" t="s">
        <v>52</v>
      </c>
      <c r="F31" s="67" t="s">
        <v>49</v>
      </c>
      <c r="G31" s="67" t="s">
        <v>62</v>
      </c>
      <c r="H31" s="67" t="s">
        <v>64</v>
      </c>
      <c r="I31" s="67" t="s">
        <v>65</v>
      </c>
      <c r="J31" s="67" t="s">
        <v>96</v>
      </c>
      <c r="K31" s="67" t="s">
        <v>66</v>
      </c>
      <c r="L31" s="67" t="s">
        <v>67</v>
      </c>
      <c r="M31" s="67" t="s">
        <v>331</v>
      </c>
      <c r="N31" s="67" t="s">
        <v>68</v>
      </c>
      <c r="O31" s="67" t="s">
        <v>69</v>
      </c>
      <c r="P31" s="67" t="s">
        <v>70</v>
      </c>
      <c r="S31" s="46" t="s">
        <v>81</v>
      </c>
      <c r="T31" t="str">
        <f>+C5</f>
        <v>MMMBT</v>
      </c>
      <c r="U31" t="str">
        <f t="shared" si="5"/>
        <v>High Rise Bridge</v>
      </c>
      <c r="V31" t="str">
        <f t="shared" si="2"/>
        <v>MMMBT High Rise Bridge Toward Va Beach</v>
      </c>
      <c r="W31" t="str">
        <f t="shared" si="6"/>
        <v>negl. n.a.</v>
      </c>
      <c r="X31" s="75">
        <f t="shared" si="7"/>
        <v>0</v>
      </c>
      <c r="Y31" s="75">
        <f t="shared" si="4"/>
        <v>0</v>
      </c>
    </row>
    <row r="32" spans="1:25" ht="15" customHeight="1" x14ac:dyDescent="0.25">
      <c r="A32" s="53" t="s">
        <v>100</v>
      </c>
      <c r="B32" s="54" t="s">
        <v>95</v>
      </c>
      <c r="C32" s="54" t="s">
        <v>89</v>
      </c>
      <c r="D32" s="54" t="s">
        <v>89</v>
      </c>
      <c r="E32" s="54" t="s">
        <v>89</v>
      </c>
      <c r="F32" s="54" t="s">
        <v>89</v>
      </c>
      <c r="G32" s="54" t="s">
        <v>95</v>
      </c>
      <c r="H32" s="54" t="s">
        <v>95</v>
      </c>
      <c r="I32" s="54" t="s">
        <v>95</v>
      </c>
      <c r="J32" s="54" t="s">
        <v>95</v>
      </c>
      <c r="K32" s="54" t="s">
        <v>95</v>
      </c>
      <c r="L32" s="54" t="s">
        <v>106</v>
      </c>
      <c r="M32" s="54" t="s">
        <v>91</v>
      </c>
      <c r="N32" s="54" t="s">
        <v>91</v>
      </c>
      <c r="O32" s="54" t="s">
        <v>91</v>
      </c>
      <c r="P32" s="54" t="s">
        <v>91</v>
      </c>
      <c r="S32" s="46" t="s">
        <v>81</v>
      </c>
      <c r="T32" t="str">
        <f>+C5</f>
        <v>MMMBT</v>
      </c>
      <c r="U32" t="str">
        <f t="shared" si="5"/>
        <v>Veterans Bridge</v>
      </c>
      <c r="V32" t="str">
        <f t="shared" si="2"/>
        <v>MMMBT Veterans Bridge Toward Va Beach</v>
      </c>
      <c r="W32" t="str">
        <f t="shared" si="6"/>
        <v>negl. n.a.</v>
      </c>
      <c r="X32" s="75">
        <f t="shared" si="7"/>
        <v>0</v>
      </c>
      <c r="Y32" s="75">
        <f t="shared" si="4"/>
        <v>0</v>
      </c>
    </row>
    <row r="33" spans="1:25" x14ac:dyDescent="0.25">
      <c r="A33" s="55"/>
      <c r="B33" s="56"/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S33" s="46" t="s">
        <v>81</v>
      </c>
      <c r="T33" t="str">
        <f>+C5</f>
        <v>MMMBT</v>
      </c>
      <c r="U33" t="str">
        <f t="shared" si="5"/>
        <v>Great Bridge Bridge</v>
      </c>
      <c r="V33" t="str">
        <f t="shared" si="2"/>
        <v>MMMBT Great Bridge Bridge Toward Va Beach</v>
      </c>
      <c r="W33" t="str">
        <f t="shared" si="6"/>
        <v>negl. n.a.</v>
      </c>
      <c r="X33" s="75">
        <f t="shared" si="7"/>
        <v>0</v>
      </c>
      <c r="Y33" s="75">
        <f t="shared" si="4"/>
        <v>0</v>
      </c>
    </row>
    <row r="34" spans="1:25" x14ac:dyDescent="0.25">
      <c r="A34" s="52" t="s">
        <v>102</v>
      </c>
      <c r="B34" s="57" t="s">
        <v>103</v>
      </c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  <c r="O34" s="58"/>
      <c r="P34" s="59"/>
      <c r="S34" s="46" t="s">
        <v>81</v>
      </c>
      <c r="T34" t="str">
        <f>+C5</f>
        <v>MMMBT</v>
      </c>
      <c r="U34" t="str">
        <f t="shared" si="5"/>
        <v>Chesapeake Exp Bridge</v>
      </c>
      <c r="V34" t="str">
        <f t="shared" si="2"/>
        <v>MMMBT Chesapeake Exp Bridge Toward Va Beach</v>
      </c>
      <c r="W34" t="str">
        <f t="shared" si="6"/>
        <v>negl. n.a.</v>
      </c>
      <c r="X34" s="75">
        <f t="shared" si="7"/>
        <v>0</v>
      </c>
      <c r="Y34" s="75">
        <f t="shared" si="4"/>
        <v>0</v>
      </c>
    </row>
    <row r="35" spans="1:25" x14ac:dyDescent="0.25">
      <c r="A35" t="s">
        <v>60</v>
      </c>
      <c r="B35" s="127" t="s">
        <v>104</v>
      </c>
      <c r="C35" s="128" t="s">
        <v>107</v>
      </c>
      <c r="D35" s="128" t="s">
        <v>108</v>
      </c>
      <c r="E35" s="128" t="s">
        <v>109</v>
      </c>
      <c r="F35" s="128" t="s">
        <v>110</v>
      </c>
      <c r="G35" s="128" t="s">
        <v>111</v>
      </c>
      <c r="H35" s="128" t="s">
        <v>112</v>
      </c>
      <c r="I35" s="127" t="s">
        <v>113</v>
      </c>
      <c r="J35" s="127" t="s">
        <v>113</v>
      </c>
      <c r="K35" s="128" t="s">
        <v>114</v>
      </c>
      <c r="L35" s="128" t="s">
        <v>111</v>
      </c>
      <c r="M35" s="127" t="s">
        <v>113</v>
      </c>
      <c r="N35" s="127" t="s">
        <v>113</v>
      </c>
      <c r="O35" s="127" t="s">
        <v>113</v>
      </c>
      <c r="P35" s="127" t="s">
        <v>113</v>
      </c>
      <c r="S35" s="68" t="s">
        <v>81</v>
      </c>
      <c r="T35" s="69" t="str">
        <f>+C5</f>
        <v>MMMBT</v>
      </c>
      <c r="U35" s="69" t="str">
        <f t="shared" si="5"/>
        <v>Centerville Bridge</v>
      </c>
      <c r="V35" s="69" t="str">
        <f t="shared" si="2"/>
        <v>MMMBT Centerville Bridge Toward Va Beach</v>
      </c>
      <c r="W35" s="69" t="str">
        <f t="shared" si="6"/>
        <v>negl. n.a.</v>
      </c>
      <c r="X35" s="76">
        <f t="shared" si="7"/>
        <v>0</v>
      </c>
      <c r="Y35" s="76">
        <f t="shared" si="4"/>
        <v>0</v>
      </c>
    </row>
    <row r="36" spans="1:25" x14ac:dyDescent="0.25">
      <c r="A36" t="s">
        <v>58</v>
      </c>
      <c r="B36" s="128" t="s">
        <v>115</v>
      </c>
      <c r="C36" s="127" t="s">
        <v>104</v>
      </c>
      <c r="D36" s="128" t="s">
        <v>116</v>
      </c>
      <c r="E36" s="128" t="s">
        <v>117</v>
      </c>
      <c r="F36" s="128" t="s">
        <v>118</v>
      </c>
      <c r="G36" s="127" t="s">
        <v>113</v>
      </c>
      <c r="H36" s="127" t="s">
        <v>113</v>
      </c>
      <c r="I36" s="127" t="s">
        <v>113</v>
      </c>
      <c r="J36" s="127" t="s">
        <v>113</v>
      </c>
      <c r="K36" s="128" t="s">
        <v>119</v>
      </c>
      <c r="L36" s="128" t="s">
        <v>120</v>
      </c>
      <c r="M36" s="127" t="s">
        <v>113</v>
      </c>
      <c r="N36" s="127" t="s">
        <v>113</v>
      </c>
      <c r="O36" s="127" t="s">
        <v>113</v>
      </c>
      <c r="P36" s="127" t="s">
        <v>113</v>
      </c>
      <c r="S36" s="46" t="s">
        <v>81</v>
      </c>
      <c r="T36" s="70" t="str">
        <f>+D5</f>
        <v>Godwin Bridge</v>
      </c>
      <c r="U36" t="str">
        <f t="shared" ref="U36:U50" si="8">+A9</f>
        <v>HRBT</v>
      </c>
      <c r="V36" t="str">
        <f t="shared" si="2"/>
        <v>Godwin Bridge HRBT Toward Va Beach</v>
      </c>
      <c r="W36" s="70" t="str">
        <f>+D9</f>
        <v>+20% to EB</v>
      </c>
      <c r="X36" s="75" t="str">
        <f t="shared" ref="X36:X50" si="9">+IF(D9="closed","closed",IF(D9="negl. n.a.",0,(LEFT(D9,4))))</f>
        <v>+20%</v>
      </c>
      <c r="Y36" s="75">
        <f>+IF(LEFT(X36,1)="+",ABS(X36),IF(LEFT(X36,1)="-",-ABS(X36),X36))</f>
        <v>0.2</v>
      </c>
    </row>
    <row r="37" spans="1:25" x14ac:dyDescent="0.25">
      <c r="A37" t="s">
        <v>55</v>
      </c>
      <c r="B37" s="128" t="s">
        <v>121</v>
      </c>
      <c r="C37" s="128" t="s">
        <v>122</v>
      </c>
      <c r="D37" s="127" t="s">
        <v>104</v>
      </c>
      <c r="E37" s="128" t="s">
        <v>123</v>
      </c>
      <c r="F37" s="128" t="s">
        <v>124</v>
      </c>
      <c r="G37" s="127" t="s">
        <v>113</v>
      </c>
      <c r="H37" s="127" t="s">
        <v>113</v>
      </c>
      <c r="I37" s="127" t="s">
        <v>113</v>
      </c>
      <c r="J37" s="127" t="s">
        <v>113</v>
      </c>
      <c r="K37" s="127" t="s">
        <v>113</v>
      </c>
      <c r="L37" s="127" t="s">
        <v>113</v>
      </c>
      <c r="M37" s="127" t="s">
        <v>113</v>
      </c>
      <c r="N37" s="127" t="s">
        <v>113</v>
      </c>
      <c r="O37" s="127" t="s">
        <v>113</v>
      </c>
      <c r="P37" s="127" t="s">
        <v>113</v>
      </c>
      <c r="S37" s="46" t="s">
        <v>81</v>
      </c>
      <c r="T37" s="70" t="str">
        <f>+D5</f>
        <v>Godwin Bridge</v>
      </c>
      <c r="U37" t="str">
        <f t="shared" si="8"/>
        <v>MMMBT</v>
      </c>
      <c r="V37" t="str">
        <f t="shared" si="2"/>
        <v>Godwin Bridge MMMBT Toward Va Beach</v>
      </c>
      <c r="W37" s="70" t="str">
        <f t="shared" ref="W37:W50" si="10">+D10</f>
        <v>+41% to SB</v>
      </c>
      <c r="X37" s="75" t="str">
        <f t="shared" si="9"/>
        <v>+41%</v>
      </c>
      <c r="Y37" s="75">
        <f t="shared" si="4"/>
        <v>0.41</v>
      </c>
    </row>
    <row r="38" spans="1:25" x14ac:dyDescent="0.25">
      <c r="A38" t="s">
        <v>52</v>
      </c>
      <c r="B38" s="128" t="s">
        <v>125</v>
      </c>
      <c r="C38" s="128" t="s">
        <v>126</v>
      </c>
      <c r="D38" s="128" t="s">
        <v>127</v>
      </c>
      <c r="E38" s="127" t="s">
        <v>104</v>
      </c>
      <c r="F38" s="128" t="s">
        <v>128</v>
      </c>
      <c r="G38" s="127" t="s">
        <v>113</v>
      </c>
      <c r="H38" s="127" t="s">
        <v>113</v>
      </c>
      <c r="I38" s="127" t="s">
        <v>113</v>
      </c>
      <c r="J38" s="127" t="s">
        <v>113</v>
      </c>
      <c r="K38" s="127" t="s">
        <v>113</v>
      </c>
      <c r="L38" s="127" t="s">
        <v>113</v>
      </c>
      <c r="M38" s="127" t="s">
        <v>113</v>
      </c>
      <c r="N38" s="127" t="s">
        <v>113</v>
      </c>
      <c r="O38" s="127" t="s">
        <v>113</v>
      </c>
      <c r="P38" s="127" t="s">
        <v>113</v>
      </c>
      <c r="S38" s="46" t="s">
        <v>81</v>
      </c>
      <c r="T38" s="70" t="str">
        <f>+D5</f>
        <v>Godwin Bridge</v>
      </c>
      <c r="U38" t="str">
        <f t="shared" si="8"/>
        <v>Godwin Bridge</v>
      </c>
      <c r="V38" t="str">
        <f t="shared" si="2"/>
        <v>Godwin Bridge Godwin Bridge Toward Va Beach</v>
      </c>
      <c r="W38" s="70" t="str">
        <f t="shared" si="10"/>
        <v>closed</v>
      </c>
      <c r="X38" s="75" t="str">
        <f t="shared" si="9"/>
        <v>closed</v>
      </c>
      <c r="Y38" s="75" t="str">
        <f t="shared" si="4"/>
        <v>closed</v>
      </c>
    </row>
    <row r="39" spans="1:25" x14ac:dyDescent="0.25">
      <c r="A39" t="s">
        <v>49</v>
      </c>
      <c r="B39" s="128" t="s">
        <v>122</v>
      </c>
      <c r="C39" s="128" t="s">
        <v>129</v>
      </c>
      <c r="D39" s="128" t="s">
        <v>124</v>
      </c>
      <c r="E39" s="128" t="s">
        <v>130</v>
      </c>
      <c r="F39" s="127" t="s">
        <v>104</v>
      </c>
      <c r="G39" s="127" t="s">
        <v>113</v>
      </c>
      <c r="H39" s="127" t="s">
        <v>113</v>
      </c>
      <c r="I39" s="127" t="s">
        <v>113</v>
      </c>
      <c r="J39" s="127" t="s">
        <v>113</v>
      </c>
      <c r="K39" s="127" t="s">
        <v>113</v>
      </c>
      <c r="L39" s="127" t="s">
        <v>113</v>
      </c>
      <c r="M39" s="127" t="s">
        <v>113</v>
      </c>
      <c r="N39" s="127" t="s">
        <v>113</v>
      </c>
      <c r="O39" s="127" t="s">
        <v>113</v>
      </c>
      <c r="P39" s="127" t="s">
        <v>113</v>
      </c>
      <c r="S39" s="46" t="s">
        <v>81</v>
      </c>
      <c r="T39" s="70" t="str">
        <f>+D5</f>
        <v>Godwin Bridge</v>
      </c>
      <c r="U39" t="str">
        <f t="shared" si="8"/>
        <v>Hazelwood Bridge</v>
      </c>
      <c r="V39" t="str">
        <f t="shared" si="2"/>
        <v>Godwin Bridge Hazelwood Bridge Toward Va Beach</v>
      </c>
      <c r="W39" s="70" t="str">
        <f t="shared" si="10"/>
        <v>-60% to SB</v>
      </c>
      <c r="X39" s="75" t="str">
        <f t="shared" si="9"/>
        <v>-60%</v>
      </c>
      <c r="Y39" s="75">
        <f t="shared" si="4"/>
        <v>-0.6</v>
      </c>
    </row>
    <row r="40" spans="1:25" x14ac:dyDescent="0.25">
      <c r="A40" t="s">
        <v>62</v>
      </c>
      <c r="B40" s="128" t="s">
        <v>131</v>
      </c>
      <c r="C40" s="128" t="s">
        <v>132</v>
      </c>
      <c r="D40" s="127" t="s">
        <v>113</v>
      </c>
      <c r="E40" s="127" t="s">
        <v>113</v>
      </c>
      <c r="F40" s="127" t="s">
        <v>113</v>
      </c>
      <c r="G40" s="127" t="s">
        <v>104</v>
      </c>
      <c r="H40" s="128" t="s">
        <v>133</v>
      </c>
      <c r="I40" s="128" t="s">
        <v>110</v>
      </c>
      <c r="J40" s="127" t="s">
        <v>113</v>
      </c>
      <c r="K40" s="128" t="s">
        <v>134</v>
      </c>
      <c r="L40" s="128" t="s">
        <v>135</v>
      </c>
      <c r="M40" s="127" t="s">
        <v>113</v>
      </c>
      <c r="N40" s="127" t="s">
        <v>113</v>
      </c>
      <c r="O40" s="127" t="s">
        <v>113</v>
      </c>
      <c r="P40" s="127" t="s">
        <v>113</v>
      </c>
      <c r="S40" s="46" t="s">
        <v>81</v>
      </c>
      <c r="T40" s="70" t="str">
        <f>+D5</f>
        <v>Godwin Bridge</v>
      </c>
      <c r="U40" t="str">
        <f t="shared" si="8"/>
        <v>James River Bridge</v>
      </c>
      <c r="V40" t="str">
        <f t="shared" si="2"/>
        <v>Godwin Bridge James River Bridge Toward Va Beach</v>
      </c>
      <c r="W40" s="70" t="str">
        <f t="shared" si="10"/>
        <v>+50% to NB</v>
      </c>
      <c r="X40" s="75" t="str">
        <f t="shared" si="9"/>
        <v>+50%</v>
      </c>
      <c r="Y40" s="75">
        <f t="shared" si="4"/>
        <v>0.5</v>
      </c>
    </row>
    <row r="41" spans="1:25" x14ac:dyDescent="0.25">
      <c r="A41" t="s">
        <v>64</v>
      </c>
      <c r="B41" s="128" t="s">
        <v>136</v>
      </c>
      <c r="C41" s="128" t="s">
        <v>132</v>
      </c>
      <c r="D41" s="127" t="s">
        <v>113</v>
      </c>
      <c r="E41" s="127" t="s">
        <v>113</v>
      </c>
      <c r="F41" s="127" t="s">
        <v>113</v>
      </c>
      <c r="G41" s="128" t="s">
        <v>137</v>
      </c>
      <c r="H41" s="127" t="s">
        <v>104</v>
      </c>
      <c r="I41" s="128" t="s">
        <v>138</v>
      </c>
      <c r="J41" s="128" t="s">
        <v>139</v>
      </c>
      <c r="K41" s="128" t="s">
        <v>140</v>
      </c>
      <c r="L41" s="128" t="s">
        <v>131</v>
      </c>
      <c r="M41" s="127" t="s">
        <v>113</v>
      </c>
      <c r="N41" s="127" t="s">
        <v>113</v>
      </c>
      <c r="O41" s="127" t="s">
        <v>113</v>
      </c>
      <c r="P41" s="127" t="s">
        <v>113</v>
      </c>
      <c r="S41" s="46" t="s">
        <v>81</v>
      </c>
      <c r="T41" s="70" t="str">
        <f>+D5</f>
        <v>Godwin Bridge</v>
      </c>
      <c r="U41" t="str">
        <f t="shared" si="8"/>
        <v>Midtown Tunnel</v>
      </c>
      <c r="V41" t="str">
        <f t="shared" si="2"/>
        <v>Godwin Bridge Midtown Tunnel Toward Va Beach</v>
      </c>
      <c r="W41" s="70" t="str">
        <f t="shared" si="10"/>
        <v>negl. n.a.</v>
      </c>
      <c r="X41" s="75">
        <f t="shared" si="9"/>
        <v>0</v>
      </c>
      <c r="Y41" s="75">
        <f t="shared" si="4"/>
        <v>0</v>
      </c>
    </row>
    <row r="42" spans="1:25" x14ac:dyDescent="0.25">
      <c r="A42" t="s">
        <v>65</v>
      </c>
      <c r="B42" s="128" t="s">
        <v>141</v>
      </c>
      <c r="C42" s="128" t="s">
        <v>142</v>
      </c>
      <c r="D42" s="127" t="s">
        <v>113</v>
      </c>
      <c r="E42" s="127" t="s">
        <v>113</v>
      </c>
      <c r="F42" s="127" t="s">
        <v>113</v>
      </c>
      <c r="G42" s="128" t="s">
        <v>143</v>
      </c>
      <c r="H42" s="128" t="s">
        <v>144</v>
      </c>
      <c r="I42" s="127" t="s">
        <v>104</v>
      </c>
      <c r="J42" s="128" t="s">
        <v>139</v>
      </c>
      <c r="K42" s="128" t="s">
        <v>145</v>
      </c>
      <c r="L42" s="128" t="s">
        <v>146</v>
      </c>
      <c r="M42" s="127" t="s">
        <v>113</v>
      </c>
      <c r="N42" s="127" t="s">
        <v>113</v>
      </c>
      <c r="O42" s="127" t="s">
        <v>113</v>
      </c>
      <c r="P42" s="127" t="s">
        <v>113</v>
      </c>
      <c r="S42" s="46" t="s">
        <v>81</v>
      </c>
      <c r="T42" s="70" t="str">
        <f>+D5</f>
        <v>Godwin Bridge</v>
      </c>
      <c r="U42" t="str">
        <f t="shared" si="8"/>
        <v>Downtown Tunnel</v>
      </c>
      <c r="V42" t="str">
        <f t="shared" si="2"/>
        <v>Godwin Bridge Downtown Tunnel Toward Va Beach</v>
      </c>
      <c r="W42" s="70" t="str">
        <f t="shared" si="10"/>
        <v>negl. n.a.</v>
      </c>
      <c r="X42" s="75">
        <f t="shared" si="9"/>
        <v>0</v>
      </c>
      <c r="Y42" s="75">
        <f t="shared" si="4"/>
        <v>0</v>
      </c>
    </row>
    <row r="43" spans="1:25" x14ac:dyDescent="0.25">
      <c r="A43" t="s">
        <v>96</v>
      </c>
      <c r="B43" s="128" t="s">
        <v>147</v>
      </c>
      <c r="C43" s="127" t="s">
        <v>113</v>
      </c>
      <c r="D43" s="127" t="s">
        <v>113</v>
      </c>
      <c r="E43" s="127" t="s">
        <v>113</v>
      </c>
      <c r="F43" s="127" t="s">
        <v>113</v>
      </c>
      <c r="G43" s="128" t="s">
        <v>145</v>
      </c>
      <c r="H43" s="128" t="s">
        <v>112</v>
      </c>
      <c r="I43" s="128" t="s">
        <v>148</v>
      </c>
      <c r="J43" s="127" t="s">
        <v>104</v>
      </c>
      <c r="K43" s="128" t="s">
        <v>147</v>
      </c>
      <c r="L43" s="128" t="s">
        <v>149</v>
      </c>
      <c r="M43" s="127" t="s">
        <v>113</v>
      </c>
      <c r="N43" s="127" t="s">
        <v>113</v>
      </c>
      <c r="O43" s="127" t="s">
        <v>113</v>
      </c>
      <c r="P43" s="127" t="s">
        <v>113</v>
      </c>
      <c r="S43" s="46" t="s">
        <v>81</v>
      </c>
      <c r="T43" s="70" t="str">
        <f>+D5</f>
        <v>Godwin Bridge</v>
      </c>
      <c r="U43" t="str">
        <f t="shared" si="8"/>
        <v>Berkley Bridge</v>
      </c>
      <c r="V43" t="str">
        <f t="shared" si="2"/>
        <v>Godwin Bridge Berkley Bridge Toward Va Beach</v>
      </c>
      <c r="W43" s="70" t="str">
        <f t="shared" si="10"/>
        <v>negl. n.a.</v>
      </c>
      <c r="X43" s="75">
        <f t="shared" si="9"/>
        <v>0</v>
      </c>
      <c r="Y43" s="75">
        <f t="shared" si="4"/>
        <v>0</v>
      </c>
    </row>
    <row r="44" spans="1:25" x14ac:dyDescent="0.25">
      <c r="A44" t="s">
        <v>66</v>
      </c>
      <c r="B44" s="128" t="s">
        <v>109</v>
      </c>
      <c r="C44" s="127" t="s">
        <v>113</v>
      </c>
      <c r="D44" s="127" t="s">
        <v>113</v>
      </c>
      <c r="E44" s="127" t="s">
        <v>113</v>
      </c>
      <c r="F44" s="127" t="s">
        <v>113</v>
      </c>
      <c r="G44" s="128" t="s">
        <v>140</v>
      </c>
      <c r="H44" s="128" t="s">
        <v>108</v>
      </c>
      <c r="I44" s="128" t="s">
        <v>134</v>
      </c>
      <c r="J44" s="128" t="s">
        <v>139</v>
      </c>
      <c r="K44" s="127" t="s">
        <v>104</v>
      </c>
      <c r="L44" s="128" t="s">
        <v>150</v>
      </c>
      <c r="M44" s="128" t="s">
        <v>151</v>
      </c>
      <c r="N44" s="127" t="s">
        <v>113</v>
      </c>
      <c r="O44" s="127" t="s">
        <v>113</v>
      </c>
      <c r="P44" s="127" t="s">
        <v>113</v>
      </c>
      <c r="S44" s="46" t="s">
        <v>81</v>
      </c>
      <c r="T44" s="70" t="str">
        <f>+D5</f>
        <v>Godwin Bridge</v>
      </c>
      <c r="U44" t="str">
        <f t="shared" si="8"/>
        <v>Jordan Bridge</v>
      </c>
      <c r="V44" t="str">
        <f t="shared" si="2"/>
        <v>Godwin Bridge Jordan Bridge Toward Va Beach</v>
      </c>
      <c r="W44" s="70" t="str">
        <f t="shared" si="10"/>
        <v>negl. n.a.</v>
      </c>
      <c r="X44" s="75">
        <f t="shared" si="9"/>
        <v>0</v>
      </c>
      <c r="Y44" s="75">
        <f t="shared" si="4"/>
        <v>0</v>
      </c>
    </row>
    <row r="45" spans="1:25" x14ac:dyDescent="0.25">
      <c r="A45" t="s">
        <v>67</v>
      </c>
      <c r="B45" s="128" t="s">
        <v>152</v>
      </c>
      <c r="C45" s="127" t="s">
        <v>113</v>
      </c>
      <c r="D45" s="127" t="s">
        <v>113</v>
      </c>
      <c r="E45" s="127" t="s">
        <v>113</v>
      </c>
      <c r="F45" s="127" t="s">
        <v>113</v>
      </c>
      <c r="G45" s="128" t="s">
        <v>153</v>
      </c>
      <c r="H45" s="128" t="s">
        <v>154</v>
      </c>
      <c r="I45" s="128" t="s">
        <v>155</v>
      </c>
      <c r="J45" s="128" t="s">
        <v>156</v>
      </c>
      <c r="K45" s="128" t="s">
        <v>157</v>
      </c>
      <c r="L45" s="127" t="s">
        <v>104</v>
      </c>
      <c r="M45" s="128" t="s">
        <v>152</v>
      </c>
      <c r="N45" s="127" t="s">
        <v>113</v>
      </c>
      <c r="O45" s="128" t="s">
        <v>158</v>
      </c>
      <c r="P45" s="127" t="s">
        <v>113</v>
      </c>
      <c r="S45" s="46" t="s">
        <v>81</v>
      </c>
      <c r="T45" s="70" t="str">
        <f>+D5</f>
        <v>Godwin Bridge</v>
      </c>
      <c r="U45" t="str">
        <f t="shared" si="8"/>
        <v>Gilmerton Bridge</v>
      </c>
      <c r="V45" t="str">
        <f t="shared" si="2"/>
        <v>Godwin Bridge Gilmerton Bridge Toward Va Beach</v>
      </c>
      <c r="W45" s="70" t="str">
        <f t="shared" si="10"/>
        <v>negl. n.a.</v>
      </c>
      <c r="X45" s="75">
        <f t="shared" si="9"/>
        <v>0</v>
      </c>
      <c r="Y45" s="75">
        <f t="shared" si="4"/>
        <v>0</v>
      </c>
    </row>
    <row r="46" spans="1:25" x14ac:dyDescent="0.25">
      <c r="A46" t="s">
        <v>331</v>
      </c>
      <c r="B46" s="127" t="s">
        <v>113</v>
      </c>
      <c r="C46" s="127" t="s">
        <v>113</v>
      </c>
      <c r="D46" s="127" t="s">
        <v>113</v>
      </c>
      <c r="E46" s="127" t="s">
        <v>113</v>
      </c>
      <c r="F46" s="127" t="s">
        <v>113</v>
      </c>
      <c r="G46" s="127" t="s">
        <v>113</v>
      </c>
      <c r="H46" s="127" t="s">
        <v>113</v>
      </c>
      <c r="I46" s="127" t="s">
        <v>113</v>
      </c>
      <c r="J46" s="127" t="s">
        <v>113</v>
      </c>
      <c r="K46" s="127" t="s">
        <v>113</v>
      </c>
      <c r="L46" s="128" t="s">
        <v>159</v>
      </c>
      <c r="M46" s="127" t="s">
        <v>104</v>
      </c>
      <c r="N46" s="128" t="s">
        <v>160</v>
      </c>
      <c r="O46" s="128" t="s">
        <v>160</v>
      </c>
      <c r="P46" s="127" t="s">
        <v>113</v>
      </c>
      <c r="S46" s="46" t="s">
        <v>81</v>
      </c>
      <c r="T46" s="70" t="str">
        <f>+D5</f>
        <v>Godwin Bridge</v>
      </c>
      <c r="U46" t="str">
        <f t="shared" si="8"/>
        <v>High Rise Bridge</v>
      </c>
      <c r="V46" t="str">
        <f t="shared" si="2"/>
        <v>Godwin Bridge High Rise Bridge Toward Va Beach</v>
      </c>
      <c r="W46" s="70" t="str">
        <f t="shared" si="10"/>
        <v>negl. n.a.</v>
      </c>
      <c r="X46" s="75">
        <f t="shared" si="9"/>
        <v>0</v>
      </c>
      <c r="Y46" s="75">
        <f t="shared" si="4"/>
        <v>0</v>
      </c>
    </row>
    <row r="47" spans="1:25" x14ac:dyDescent="0.25">
      <c r="A47" t="s">
        <v>68</v>
      </c>
      <c r="B47" s="127" t="s">
        <v>113</v>
      </c>
      <c r="C47" s="127" t="s">
        <v>113</v>
      </c>
      <c r="D47" s="127" t="s">
        <v>113</v>
      </c>
      <c r="E47" s="127" t="s">
        <v>113</v>
      </c>
      <c r="F47" s="127" t="s">
        <v>113</v>
      </c>
      <c r="G47" s="127" t="s">
        <v>113</v>
      </c>
      <c r="H47" s="127" t="s">
        <v>113</v>
      </c>
      <c r="I47" s="127" t="s">
        <v>113</v>
      </c>
      <c r="J47" s="127" t="s">
        <v>113</v>
      </c>
      <c r="K47" s="127" t="s">
        <v>113</v>
      </c>
      <c r="L47" s="127" t="s">
        <v>113</v>
      </c>
      <c r="M47" s="128" t="s">
        <v>161</v>
      </c>
      <c r="N47" s="127" t="s">
        <v>104</v>
      </c>
      <c r="O47" s="128" t="s">
        <v>128</v>
      </c>
      <c r="P47" s="128" t="s">
        <v>162</v>
      </c>
      <c r="S47" s="46" t="s">
        <v>81</v>
      </c>
      <c r="T47" s="70" t="str">
        <f>+D5</f>
        <v>Godwin Bridge</v>
      </c>
      <c r="U47" t="str">
        <f t="shared" si="8"/>
        <v>Veterans Bridge</v>
      </c>
      <c r="V47" t="str">
        <f t="shared" si="2"/>
        <v>Godwin Bridge Veterans Bridge Toward Va Beach</v>
      </c>
      <c r="W47" s="70" t="str">
        <f t="shared" si="10"/>
        <v>negl. n.a.</v>
      </c>
      <c r="X47" s="75">
        <f t="shared" si="9"/>
        <v>0</v>
      </c>
      <c r="Y47" s="75">
        <f t="shared" si="4"/>
        <v>0</v>
      </c>
    </row>
    <row r="48" spans="1:25" x14ac:dyDescent="0.25">
      <c r="A48" t="s">
        <v>69</v>
      </c>
      <c r="B48" s="127" t="s">
        <v>113</v>
      </c>
      <c r="C48" s="127" t="s">
        <v>113</v>
      </c>
      <c r="D48" s="127" t="s">
        <v>113</v>
      </c>
      <c r="E48" s="127" t="s">
        <v>113</v>
      </c>
      <c r="F48" s="127" t="s">
        <v>113</v>
      </c>
      <c r="G48" s="127" t="s">
        <v>113</v>
      </c>
      <c r="H48" s="127" t="s">
        <v>113</v>
      </c>
      <c r="I48" s="127" t="s">
        <v>113</v>
      </c>
      <c r="J48" s="127" t="s">
        <v>113</v>
      </c>
      <c r="K48" s="127" t="s">
        <v>113</v>
      </c>
      <c r="L48" s="127" t="s">
        <v>113</v>
      </c>
      <c r="M48" s="128" t="s">
        <v>161</v>
      </c>
      <c r="N48" s="128" t="s">
        <v>163</v>
      </c>
      <c r="O48" s="127" t="s">
        <v>104</v>
      </c>
      <c r="P48" s="128" t="s">
        <v>164</v>
      </c>
      <c r="S48" s="46" t="s">
        <v>81</v>
      </c>
      <c r="T48" s="70" t="str">
        <f>+D5</f>
        <v>Godwin Bridge</v>
      </c>
      <c r="U48" t="str">
        <f t="shared" si="8"/>
        <v>Great Bridge Bridge</v>
      </c>
      <c r="V48" t="str">
        <f t="shared" si="2"/>
        <v>Godwin Bridge Great Bridge Bridge Toward Va Beach</v>
      </c>
      <c r="W48" s="70" t="str">
        <f t="shared" si="10"/>
        <v>negl. n.a.</v>
      </c>
      <c r="X48" s="75">
        <f t="shared" si="9"/>
        <v>0</v>
      </c>
      <c r="Y48" s="75">
        <f t="shared" si="4"/>
        <v>0</v>
      </c>
    </row>
    <row r="49" spans="1:25" x14ac:dyDescent="0.25">
      <c r="A49" t="s">
        <v>70</v>
      </c>
      <c r="B49" s="127" t="s">
        <v>113</v>
      </c>
      <c r="C49" s="127" t="s">
        <v>113</v>
      </c>
      <c r="D49" s="127" t="s">
        <v>113</v>
      </c>
      <c r="E49" s="127" t="s">
        <v>113</v>
      </c>
      <c r="F49" s="127" t="s">
        <v>113</v>
      </c>
      <c r="G49" s="127" t="s">
        <v>113</v>
      </c>
      <c r="H49" s="127" t="s">
        <v>113</v>
      </c>
      <c r="I49" s="127" t="s">
        <v>113</v>
      </c>
      <c r="J49" s="127" t="s">
        <v>113</v>
      </c>
      <c r="K49" s="127" t="s">
        <v>113</v>
      </c>
      <c r="L49" s="127" t="s">
        <v>113</v>
      </c>
      <c r="M49" s="128" t="s">
        <v>165</v>
      </c>
      <c r="N49" s="128" t="s">
        <v>166</v>
      </c>
      <c r="O49" s="128" t="s">
        <v>162</v>
      </c>
      <c r="P49" s="127" t="s">
        <v>104</v>
      </c>
      <c r="S49" s="46" t="s">
        <v>81</v>
      </c>
      <c r="T49" s="70" t="str">
        <f>+D5</f>
        <v>Godwin Bridge</v>
      </c>
      <c r="U49" t="str">
        <f t="shared" si="8"/>
        <v>Chesapeake Exp Bridge</v>
      </c>
      <c r="V49" t="str">
        <f t="shared" si="2"/>
        <v>Godwin Bridge Chesapeake Exp Bridge Toward Va Beach</v>
      </c>
      <c r="W49" s="70" t="str">
        <f t="shared" si="10"/>
        <v>negl. n.a.</v>
      </c>
      <c r="X49" s="75">
        <f t="shared" si="9"/>
        <v>0</v>
      </c>
      <c r="Y49" s="75">
        <f t="shared" si="4"/>
        <v>0</v>
      </c>
    </row>
    <row r="50" spans="1:25" x14ac:dyDescent="0.25">
      <c r="S50" s="68" t="s">
        <v>81</v>
      </c>
      <c r="T50" s="71" t="str">
        <f>+D5</f>
        <v>Godwin Bridge</v>
      </c>
      <c r="U50" s="69" t="str">
        <f t="shared" si="8"/>
        <v>Centerville Bridge</v>
      </c>
      <c r="V50" s="69" t="str">
        <f t="shared" si="2"/>
        <v>Godwin Bridge Centerville Bridge Toward Va Beach</v>
      </c>
      <c r="W50" s="71" t="str">
        <f t="shared" si="10"/>
        <v>negl. n.a.</v>
      </c>
      <c r="X50" s="76">
        <f t="shared" si="9"/>
        <v>0</v>
      </c>
      <c r="Y50" s="76">
        <f t="shared" si="4"/>
        <v>0</v>
      </c>
    </row>
    <row r="51" spans="1:25" x14ac:dyDescent="0.25">
      <c r="S51" s="46" t="s">
        <v>81</v>
      </c>
      <c r="T51" t="str">
        <f>+E5</f>
        <v>Hazelwood Bridge</v>
      </c>
      <c r="U51" t="str">
        <f t="shared" ref="U51:U65" si="11">+A9</f>
        <v>HRBT</v>
      </c>
      <c r="V51" t="str">
        <f t="shared" si="2"/>
        <v>Hazelwood Bridge HRBT Toward Va Beach</v>
      </c>
      <c r="W51" s="70" t="str">
        <f>+E9</f>
        <v>+16% to EB</v>
      </c>
      <c r="X51" s="75" t="str">
        <f t="shared" ref="X51:X65" si="12">+IF(E9="closed","closed",IF(E9="negl. n.a.",0,(LEFT(E9,4))))</f>
        <v>+16%</v>
      </c>
      <c r="Y51" s="75">
        <f>+IF(LEFT(X51,1)="+",ABS(X51),IF(LEFT(X51,1)="-",-ABS(X51),X51))</f>
        <v>0.16</v>
      </c>
    </row>
    <row r="52" spans="1:25" x14ac:dyDescent="0.25">
      <c r="S52" s="46" t="s">
        <v>81</v>
      </c>
      <c r="T52" t="str">
        <f>+E5</f>
        <v>Hazelwood Bridge</v>
      </c>
      <c r="U52" t="str">
        <f t="shared" si="11"/>
        <v>MMMBT</v>
      </c>
      <c r="V52" t="str">
        <f t="shared" si="2"/>
        <v>Hazelwood Bridge MMMBT Toward Va Beach</v>
      </c>
      <c r="W52" s="70" t="str">
        <f t="shared" ref="W52:W65" si="13">+E10</f>
        <v>+31% to SB</v>
      </c>
      <c r="X52" s="75" t="str">
        <f t="shared" si="12"/>
        <v>+31%</v>
      </c>
      <c r="Y52" s="75">
        <f t="shared" si="4"/>
        <v>0.31</v>
      </c>
    </row>
    <row r="53" spans="1:25" x14ac:dyDescent="0.25">
      <c r="S53" s="46" t="s">
        <v>81</v>
      </c>
      <c r="T53" t="str">
        <f>+E5</f>
        <v>Hazelwood Bridge</v>
      </c>
      <c r="U53" t="str">
        <f t="shared" si="11"/>
        <v>Godwin Bridge</v>
      </c>
      <c r="V53" t="str">
        <f t="shared" si="2"/>
        <v>Hazelwood Bridge Godwin Bridge Toward Va Beach</v>
      </c>
      <c r="W53" s="70" t="str">
        <f t="shared" si="13"/>
        <v>-40% to SB</v>
      </c>
      <c r="X53" s="75" t="str">
        <f t="shared" si="12"/>
        <v>-40%</v>
      </c>
      <c r="Y53" s="75">
        <f t="shared" si="4"/>
        <v>-0.4</v>
      </c>
    </row>
    <row r="54" spans="1:25" x14ac:dyDescent="0.25">
      <c r="S54" s="46" t="s">
        <v>81</v>
      </c>
      <c r="T54" t="str">
        <f>+E5</f>
        <v>Hazelwood Bridge</v>
      </c>
      <c r="U54" t="str">
        <f t="shared" si="11"/>
        <v>Hazelwood Bridge</v>
      </c>
      <c r="V54" t="str">
        <f t="shared" si="2"/>
        <v>Hazelwood Bridge Hazelwood Bridge Toward Va Beach</v>
      </c>
      <c r="W54" s="70" t="str">
        <f t="shared" si="13"/>
        <v>closed</v>
      </c>
      <c r="X54" s="75" t="str">
        <f t="shared" si="12"/>
        <v>closed</v>
      </c>
      <c r="Y54" s="75" t="str">
        <f t="shared" si="4"/>
        <v>closed</v>
      </c>
    </row>
    <row r="55" spans="1:25" x14ac:dyDescent="0.25">
      <c r="S55" s="46" t="s">
        <v>81</v>
      </c>
      <c r="T55" t="str">
        <f>+E5</f>
        <v>Hazelwood Bridge</v>
      </c>
      <c r="U55" t="str">
        <f t="shared" si="11"/>
        <v>James River Bridge</v>
      </c>
      <c r="V55" t="str">
        <f t="shared" si="2"/>
        <v>Hazelwood Bridge James River Bridge Toward Va Beach</v>
      </c>
      <c r="W55" s="70" t="str">
        <f t="shared" si="13"/>
        <v>+25% to NB</v>
      </c>
      <c r="X55" s="75" t="str">
        <f t="shared" si="12"/>
        <v>+25%</v>
      </c>
      <c r="Y55" s="75">
        <f t="shared" si="4"/>
        <v>0.25</v>
      </c>
    </row>
    <row r="56" spans="1:25" x14ac:dyDescent="0.25">
      <c r="S56" s="46" t="s">
        <v>81</v>
      </c>
      <c r="T56" t="str">
        <f>+E5</f>
        <v>Hazelwood Bridge</v>
      </c>
      <c r="U56" t="str">
        <f t="shared" si="11"/>
        <v>Midtown Tunnel</v>
      </c>
      <c r="V56" t="str">
        <f t="shared" si="2"/>
        <v>Hazelwood Bridge Midtown Tunnel Toward Va Beach</v>
      </c>
      <c r="W56" s="70" t="str">
        <f t="shared" si="13"/>
        <v>negl. n.a.</v>
      </c>
      <c r="X56" s="75">
        <f t="shared" si="12"/>
        <v>0</v>
      </c>
      <c r="Y56" s="75">
        <f t="shared" si="4"/>
        <v>0</v>
      </c>
    </row>
    <row r="57" spans="1:25" x14ac:dyDescent="0.25">
      <c r="S57" s="46" t="s">
        <v>81</v>
      </c>
      <c r="T57" t="str">
        <f>+E5</f>
        <v>Hazelwood Bridge</v>
      </c>
      <c r="U57" t="str">
        <f t="shared" si="11"/>
        <v>Downtown Tunnel</v>
      </c>
      <c r="V57" t="str">
        <f t="shared" si="2"/>
        <v>Hazelwood Bridge Downtown Tunnel Toward Va Beach</v>
      </c>
      <c r="W57" s="70" t="str">
        <f t="shared" si="13"/>
        <v>negl. n.a.</v>
      </c>
      <c r="X57" s="75">
        <f t="shared" si="12"/>
        <v>0</v>
      </c>
      <c r="Y57" s="75">
        <f t="shared" si="4"/>
        <v>0</v>
      </c>
    </row>
    <row r="58" spans="1:25" x14ac:dyDescent="0.25">
      <c r="S58" s="46" t="s">
        <v>81</v>
      </c>
      <c r="T58" t="str">
        <f>+E5</f>
        <v>Hazelwood Bridge</v>
      </c>
      <c r="U58" t="str">
        <f t="shared" si="11"/>
        <v>Berkley Bridge</v>
      </c>
      <c r="V58" t="str">
        <f t="shared" si="2"/>
        <v>Hazelwood Bridge Berkley Bridge Toward Va Beach</v>
      </c>
      <c r="W58" s="70" t="str">
        <f t="shared" si="13"/>
        <v>negl. n.a.</v>
      </c>
      <c r="X58" s="75">
        <f t="shared" si="12"/>
        <v>0</v>
      </c>
      <c r="Y58" s="75">
        <f t="shared" si="4"/>
        <v>0</v>
      </c>
    </row>
    <row r="59" spans="1:25" x14ac:dyDescent="0.25">
      <c r="S59" s="46" t="s">
        <v>81</v>
      </c>
      <c r="T59" t="str">
        <f>+E5</f>
        <v>Hazelwood Bridge</v>
      </c>
      <c r="U59" t="str">
        <f t="shared" si="11"/>
        <v>Jordan Bridge</v>
      </c>
      <c r="V59" t="str">
        <f t="shared" si="2"/>
        <v>Hazelwood Bridge Jordan Bridge Toward Va Beach</v>
      </c>
      <c r="W59" s="70" t="str">
        <f t="shared" si="13"/>
        <v>negl. n.a.</v>
      </c>
      <c r="X59" s="75">
        <f t="shared" si="12"/>
        <v>0</v>
      </c>
      <c r="Y59" s="75">
        <f t="shared" si="4"/>
        <v>0</v>
      </c>
    </row>
    <row r="60" spans="1:25" x14ac:dyDescent="0.25">
      <c r="S60" s="46" t="s">
        <v>81</v>
      </c>
      <c r="T60" t="str">
        <f>+E5</f>
        <v>Hazelwood Bridge</v>
      </c>
      <c r="U60" t="str">
        <f t="shared" si="11"/>
        <v>Gilmerton Bridge</v>
      </c>
      <c r="V60" t="str">
        <f t="shared" si="2"/>
        <v>Hazelwood Bridge Gilmerton Bridge Toward Va Beach</v>
      </c>
      <c r="W60" s="70" t="str">
        <f t="shared" si="13"/>
        <v>negl. n.a.</v>
      </c>
      <c r="X60" s="75">
        <f t="shared" si="12"/>
        <v>0</v>
      </c>
      <c r="Y60" s="75">
        <f t="shared" si="4"/>
        <v>0</v>
      </c>
    </row>
    <row r="61" spans="1:25" x14ac:dyDescent="0.25">
      <c r="S61" s="46" t="s">
        <v>81</v>
      </c>
      <c r="T61" t="str">
        <f>+E5</f>
        <v>Hazelwood Bridge</v>
      </c>
      <c r="U61" t="str">
        <f t="shared" si="11"/>
        <v>High Rise Bridge</v>
      </c>
      <c r="V61" t="str">
        <f t="shared" si="2"/>
        <v>Hazelwood Bridge High Rise Bridge Toward Va Beach</v>
      </c>
      <c r="W61" s="70" t="str">
        <f t="shared" si="13"/>
        <v>negl. n.a.</v>
      </c>
      <c r="X61" s="75">
        <f t="shared" si="12"/>
        <v>0</v>
      </c>
      <c r="Y61" s="75">
        <f t="shared" si="4"/>
        <v>0</v>
      </c>
    </row>
    <row r="62" spans="1:25" x14ac:dyDescent="0.25">
      <c r="S62" s="46" t="s">
        <v>81</v>
      </c>
      <c r="T62" t="str">
        <f>+E5</f>
        <v>Hazelwood Bridge</v>
      </c>
      <c r="U62" t="str">
        <f t="shared" si="11"/>
        <v>Veterans Bridge</v>
      </c>
      <c r="V62" t="str">
        <f t="shared" si="2"/>
        <v>Hazelwood Bridge Veterans Bridge Toward Va Beach</v>
      </c>
      <c r="W62" s="70" t="str">
        <f t="shared" si="13"/>
        <v>negl. n.a.</v>
      </c>
      <c r="X62" s="75">
        <f t="shared" si="12"/>
        <v>0</v>
      </c>
      <c r="Y62" s="75">
        <f t="shared" si="4"/>
        <v>0</v>
      </c>
    </row>
    <row r="63" spans="1:25" x14ac:dyDescent="0.25">
      <c r="S63" s="46" t="s">
        <v>81</v>
      </c>
      <c r="T63" t="str">
        <f>+E5</f>
        <v>Hazelwood Bridge</v>
      </c>
      <c r="U63" t="str">
        <f t="shared" si="11"/>
        <v>Great Bridge Bridge</v>
      </c>
      <c r="V63" t="str">
        <f t="shared" si="2"/>
        <v>Hazelwood Bridge Great Bridge Bridge Toward Va Beach</v>
      </c>
      <c r="W63" s="70" t="str">
        <f t="shared" si="13"/>
        <v>negl. n.a.</v>
      </c>
      <c r="X63" s="75">
        <f t="shared" si="12"/>
        <v>0</v>
      </c>
      <c r="Y63" s="75">
        <f t="shared" si="4"/>
        <v>0</v>
      </c>
    </row>
    <row r="64" spans="1:25" x14ac:dyDescent="0.25">
      <c r="S64" s="46" t="s">
        <v>81</v>
      </c>
      <c r="T64" t="str">
        <f>+E5</f>
        <v>Hazelwood Bridge</v>
      </c>
      <c r="U64" t="str">
        <f t="shared" si="11"/>
        <v>Chesapeake Exp Bridge</v>
      </c>
      <c r="V64" t="str">
        <f t="shared" si="2"/>
        <v>Hazelwood Bridge Chesapeake Exp Bridge Toward Va Beach</v>
      </c>
      <c r="W64" s="70" t="str">
        <f t="shared" si="13"/>
        <v>negl. n.a.</v>
      </c>
      <c r="X64" s="75">
        <f t="shared" si="12"/>
        <v>0</v>
      </c>
      <c r="Y64" s="75">
        <f t="shared" si="4"/>
        <v>0</v>
      </c>
    </row>
    <row r="65" spans="19:25" x14ac:dyDescent="0.25">
      <c r="S65" s="68" t="s">
        <v>81</v>
      </c>
      <c r="T65" s="69" t="str">
        <f>+E5</f>
        <v>Hazelwood Bridge</v>
      </c>
      <c r="U65" s="69" t="str">
        <f t="shared" si="11"/>
        <v>Centerville Bridge</v>
      </c>
      <c r="V65" s="69" t="str">
        <f t="shared" si="2"/>
        <v>Hazelwood Bridge Centerville Bridge Toward Va Beach</v>
      </c>
      <c r="W65" s="71" t="str">
        <f t="shared" si="13"/>
        <v>negl. n.a.</v>
      </c>
      <c r="X65" s="76">
        <f t="shared" si="12"/>
        <v>0</v>
      </c>
      <c r="Y65" s="76">
        <f t="shared" si="4"/>
        <v>0</v>
      </c>
    </row>
    <row r="66" spans="19:25" x14ac:dyDescent="0.25">
      <c r="S66" s="46" t="s">
        <v>81</v>
      </c>
      <c r="T66" s="70" t="str">
        <f>+F5</f>
        <v>James River Bridge</v>
      </c>
      <c r="U66" t="str">
        <f t="shared" ref="U66:U80" si="14">+A9</f>
        <v>HRBT</v>
      </c>
      <c r="V66" t="str">
        <f t="shared" si="2"/>
        <v>James River Bridge HRBT Toward Va Beach</v>
      </c>
      <c r="W66" s="72" t="str">
        <f>+F9</f>
        <v>+11% to EB</v>
      </c>
      <c r="X66" s="75" t="str">
        <f t="shared" ref="X66:X80" si="15">+IF(F9="closed","closed",IF(F9="negl. n.a.",0,(LEFT(F9,4))))</f>
        <v>+11%</v>
      </c>
      <c r="Y66" s="75">
        <f>+IF(LEFT(X66,1)="+",ABS(X66),IF(LEFT(X66,1)="-",-ABS(X66),X66))</f>
        <v>0.11</v>
      </c>
    </row>
    <row r="67" spans="19:25" x14ac:dyDescent="0.25">
      <c r="S67" s="46" t="s">
        <v>81</v>
      </c>
      <c r="T67" s="70" t="str">
        <f>+F5</f>
        <v>James River Bridge</v>
      </c>
      <c r="U67" t="str">
        <f t="shared" si="14"/>
        <v>MMMBT</v>
      </c>
      <c r="V67" t="str">
        <f t="shared" si="2"/>
        <v>James River Bridge MMMBT Toward Va Beach</v>
      </c>
      <c r="W67" s="70" t="str">
        <f t="shared" ref="W67:W80" si="16">+F10</f>
        <v>+78% to SB</v>
      </c>
      <c r="X67" s="75" t="str">
        <f t="shared" si="15"/>
        <v>+78%</v>
      </c>
      <c r="Y67" s="75">
        <f t="shared" si="4"/>
        <v>0.78</v>
      </c>
    </row>
    <row r="68" spans="19:25" x14ac:dyDescent="0.25">
      <c r="S68" s="46" t="s">
        <v>81</v>
      </c>
      <c r="T68" s="70" t="str">
        <f>+F5</f>
        <v>James River Bridge</v>
      </c>
      <c r="U68" t="str">
        <f t="shared" si="14"/>
        <v>Godwin Bridge</v>
      </c>
      <c r="V68" t="str">
        <f t="shared" si="2"/>
        <v>James River Bridge Godwin Bridge Toward Va Beach</v>
      </c>
      <c r="W68" s="70" t="str">
        <f t="shared" si="16"/>
        <v>+50% to NB</v>
      </c>
      <c r="X68" s="75" t="str">
        <f t="shared" si="15"/>
        <v>+50%</v>
      </c>
      <c r="Y68" s="75">
        <f t="shared" si="4"/>
        <v>0.5</v>
      </c>
    </row>
    <row r="69" spans="19:25" x14ac:dyDescent="0.25">
      <c r="S69" s="46" t="s">
        <v>81</v>
      </c>
      <c r="T69" s="70" t="str">
        <f>+F5</f>
        <v>James River Bridge</v>
      </c>
      <c r="U69" t="str">
        <f t="shared" si="14"/>
        <v>Hazelwood Bridge</v>
      </c>
      <c r="V69" t="str">
        <f t="shared" si="2"/>
        <v>James River Bridge Hazelwood Bridge Toward Va Beach</v>
      </c>
      <c r="W69" s="70" t="str">
        <f t="shared" si="16"/>
        <v>+39% to NB</v>
      </c>
      <c r="X69" s="75" t="str">
        <f t="shared" si="15"/>
        <v>+39%</v>
      </c>
      <c r="Y69" s="75">
        <f t="shared" si="4"/>
        <v>0.39</v>
      </c>
    </row>
    <row r="70" spans="19:25" x14ac:dyDescent="0.25">
      <c r="S70" s="46" t="s">
        <v>81</v>
      </c>
      <c r="T70" s="70" t="str">
        <f>+F5</f>
        <v>James River Bridge</v>
      </c>
      <c r="U70" t="str">
        <f t="shared" si="14"/>
        <v>James River Bridge</v>
      </c>
      <c r="V70" t="str">
        <f t="shared" si="2"/>
        <v>James River Bridge James River Bridge Toward Va Beach</v>
      </c>
      <c r="W70" s="70" t="str">
        <f t="shared" si="16"/>
        <v>closed</v>
      </c>
      <c r="X70" s="75" t="str">
        <f t="shared" si="15"/>
        <v>closed</v>
      </c>
      <c r="Y70" s="75" t="str">
        <f t="shared" si="4"/>
        <v>closed</v>
      </c>
    </row>
    <row r="71" spans="19:25" x14ac:dyDescent="0.25">
      <c r="S71" s="46" t="s">
        <v>81</v>
      </c>
      <c r="T71" s="70" t="str">
        <f>+F5</f>
        <v>James River Bridge</v>
      </c>
      <c r="U71" t="str">
        <f t="shared" si="14"/>
        <v>Midtown Tunnel</v>
      </c>
      <c r="V71" t="str">
        <f t="shared" ref="V71:V134" si="17">CONCATENATE(T71," ",U71," ",S71)</f>
        <v>James River Bridge Midtown Tunnel Toward Va Beach</v>
      </c>
      <c r="W71" s="70" t="str">
        <f t="shared" si="16"/>
        <v>negl. n.a.</v>
      </c>
      <c r="X71" s="75">
        <f t="shared" si="15"/>
        <v>0</v>
      </c>
      <c r="Y71" s="75">
        <f t="shared" ref="Y71:Y80" si="18">+IF(LEFT(X71,1)="+",ABS(X71),IF(LEFT(X71,1)="-",-ABS(X71),X71))</f>
        <v>0</v>
      </c>
    </row>
    <row r="72" spans="19:25" x14ac:dyDescent="0.25">
      <c r="S72" s="46" t="s">
        <v>81</v>
      </c>
      <c r="T72" s="70" t="str">
        <f>+F5</f>
        <v>James River Bridge</v>
      </c>
      <c r="U72" t="str">
        <f t="shared" si="14"/>
        <v>Downtown Tunnel</v>
      </c>
      <c r="V72" t="str">
        <f t="shared" si="17"/>
        <v>James River Bridge Downtown Tunnel Toward Va Beach</v>
      </c>
      <c r="W72" s="70" t="str">
        <f t="shared" si="16"/>
        <v>negl. n.a.</v>
      </c>
      <c r="X72" s="75">
        <f t="shared" si="15"/>
        <v>0</v>
      </c>
      <c r="Y72" s="75">
        <f t="shared" si="18"/>
        <v>0</v>
      </c>
    </row>
    <row r="73" spans="19:25" x14ac:dyDescent="0.25">
      <c r="S73" s="46" t="s">
        <v>81</v>
      </c>
      <c r="T73" s="70" t="str">
        <f>+F5</f>
        <v>James River Bridge</v>
      </c>
      <c r="U73" t="str">
        <f t="shared" si="14"/>
        <v>Berkley Bridge</v>
      </c>
      <c r="V73" t="str">
        <f t="shared" si="17"/>
        <v>James River Bridge Berkley Bridge Toward Va Beach</v>
      </c>
      <c r="W73" s="70" t="str">
        <f t="shared" si="16"/>
        <v>negl. n.a.</v>
      </c>
      <c r="X73" s="75">
        <f t="shared" si="15"/>
        <v>0</v>
      </c>
      <c r="Y73" s="75">
        <f t="shared" si="18"/>
        <v>0</v>
      </c>
    </row>
    <row r="74" spans="19:25" x14ac:dyDescent="0.25">
      <c r="S74" s="46" t="s">
        <v>81</v>
      </c>
      <c r="T74" s="70" t="str">
        <f>+F5</f>
        <v>James River Bridge</v>
      </c>
      <c r="U74" t="str">
        <f t="shared" si="14"/>
        <v>Jordan Bridge</v>
      </c>
      <c r="V74" t="str">
        <f t="shared" si="17"/>
        <v>James River Bridge Jordan Bridge Toward Va Beach</v>
      </c>
      <c r="W74" s="70" t="str">
        <f t="shared" si="16"/>
        <v>negl. n.a.</v>
      </c>
      <c r="X74" s="75">
        <f t="shared" si="15"/>
        <v>0</v>
      </c>
      <c r="Y74" s="75">
        <f t="shared" si="18"/>
        <v>0</v>
      </c>
    </row>
    <row r="75" spans="19:25" x14ac:dyDescent="0.25">
      <c r="S75" s="46" t="s">
        <v>81</v>
      </c>
      <c r="T75" s="70" t="str">
        <f>+F5</f>
        <v>James River Bridge</v>
      </c>
      <c r="U75" t="str">
        <f t="shared" si="14"/>
        <v>Gilmerton Bridge</v>
      </c>
      <c r="V75" t="str">
        <f t="shared" si="17"/>
        <v>James River Bridge Gilmerton Bridge Toward Va Beach</v>
      </c>
      <c r="W75" s="70" t="str">
        <f t="shared" si="16"/>
        <v>negl. n.a.</v>
      </c>
      <c r="X75" s="75">
        <f t="shared" si="15"/>
        <v>0</v>
      </c>
      <c r="Y75" s="75">
        <f t="shared" si="18"/>
        <v>0</v>
      </c>
    </row>
    <row r="76" spans="19:25" x14ac:dyDescent="0.25">
      <c r="S76" s="46" t="s">
        <v>81</v>
      </c>
      <c r="T76" s="70" t="str">
        <f>+F5</f>
        <v>James River Bridge</v>
      </c>
      <c r="U76" t="str">
        <f t="shared" si="14"/>
        <v>High Rise Bridge</v>
      </c>
      <c r="V76" t="str">
        <f t="shared" si="17"/>
        <v>James River Bridge High Rise Bridge Toward Va Beach</v>
      </c>
      <c r="W76" s="70" t="str">
        <f t="shared" si="16"/>
        <v>negl. n.a.</v>
      </c>
      <c r="X76" s="75">
        <f t="shared" si="15"/>
        <v>0</v>
      </c>
      <c r="Y76" s="75">
        <f t="shared" si="18"/>
        <v>0</v>
      </c>
    </row>
    <row r="77" spans="19:25" x14ac:dyDescent="0.25">
      <c r="S77" s="46" t="s">
        <v>81</v>
      </c>
      <c r="T77" s="70" t="str">
        <f>+F5</f>
        <v>James River Bridge</v>
      </c>
      <c r="U77" t="str">
        <f t="shared" si="14"/>
        <v>Veterans Bridge</v>
      </c>
      <c r="V77" t="str">
        <f t="shared" si="17"/>
        <v>James River Bridge Veterans Bridge Toward Va Beach</v>
      </c>
      <c r="W77" s="70" t="str">
        <f t="shared" si="16"/>
        <v>negl. n.a.</v>
      </c>
      <c r="X77" s="75">
        <f t="shared" si="15"/>
        <v>0</v>
      </c>
      <c r="Y77" s="75">
        <f t="shared" si="18"/>
        <v>0</v>
      </c>
    </row>
    <row r="78" spans="19:25" x14ac:dyDescent="0.25">
      <c r="S78" s="46" t="s">
        <v>81</v>
      </c>
      <c r="T78" s="70" t="str">
        <f>+F5</f>
        <v>James River Bridge</v>
      </c>
      <c r="U78" t="str">
        <f t="shared" si="14"/>
        <v>Great Bridge Bridge</v>
      </c>
      <c r="V78" t="str">
        <f t="shared" si="17"/>
        <v>James River Bridge Great Bridge Bridge Toward Va Beach</v>
      </c>
      <c r="W78" s="70" t="str">
        <f t="shared" si="16"/>
        <v>negl. n.a.</v>
      </c>
      <c r="X78" s="75">
        <f t="shared" si="15"/>
        <v>0</v>
      </c>
      <c r="Y78" s="75">
        <f t="shared" si="18"/>
        <v>0</v>
      </c>
    </row>
    <row r="79" spans="19:25" x14ac:dyDescent="0.25">
      <c r="S79" s="46" t="s">
        <v>81</v>
      </c>
      <c r="T79" s="70" t="str">
        <f>+F5</f>
        <v>James River Bridge</v>
      </c>
      <c r="U79" t="str">
        <f t="shared" si="14"/>
        <v>Chesapeake Exp Bridge</v>
      </c>
      <c r="V79" t="str">
        <f t="shared" si="17"/>
        <v>James River Bridge Chesapeake Exp Bridge Toward Va Beach</v>
      </c>
      <c r="W79" s="70" t="str">
        <f t="shared" si="16"/>
        <v>negl. n.a.</v>
      </c>
      <c r="X79" s="75">
        <f t="shared" si="15"/>
        <v>0</v>
      </c>
      <c r="Y79" s="75">
        <f t="shared" si="18"/>
        <v>0</v>
      </c>
    </row>
    <row r="80" spans="19:25" x14ac:dyDescent="0.25">
      <c r="S80" s="68" t="s">
        <v>81</v>
      </c>
      <c r="T80" s="71" t="str">
        <f>+F5</f>
        <v>James River Bridge</v>
      </c>
      <c r="U80" s="69" t="str">
        <f t="shared" si="14"/>
        <v>Centerville Bridge</v>
      </c>
      <c r="V80" s="69" t="str">
        <f t="shared" si="17"/>
        <v>James River Bridge Centerville Bridge Toward Va Beach</v>
      </c>
      <c r="W80" s="71" t="str">
        <f t="shared" si="16"/>
        <v>negl. n.a.</v>
      </c>
      <c r="X80" s="76">
        <f t="shared" si="15"/>
        <v>0</v>
      </c>
      <c r="Y80" s="76">
        <f t="shared" si="18"/>
        <v>0</v>
      </c>
    </row>
    <row r="81" spans="19:25" x14ac:dyDescent="0.25">
      <c r="S81" s="46" t="s">
        <v>81</v>
      </c>
      <c r="T81" s="70" t="str">
        <f>+G5</f>
        <v>Midtown Tunnel</v>
      </c>
      <c r="U81" t="str">
        <f t="shared" ref="U81:U95" si="19">+A9</f>
        <v>HRBT</v>
      </c>
      <c r="V81" t="str">
        <f t="shared" si="17"/>
        <v>Midtown Tunnel HRBT Toward Va Beach</v>
      </c>
      <c r="W81" s="72" t="str">
        <f>+G9</f>
        <v>+10% to EB</v>
      </c>
      <c r="X81" s="75" t="str">
        <f t="shared" ref="X81:X95" si="20">+IF(G9="closed","closed",IF(G9="negl. n.a.",0,(LEFT(G9,4))))</f>
        <v>+10%</v>
      </c>
      <c r="Y81" s="75">
        <f>+IF(LEFT(X81,1)="+",ABS(X81),IF(LEFT(X81,1)="-",-ABS(X81),X81))</f>
        <v>0.1</v>
      </c>
    </row>
    <row r="82" spans="19:25" x14ac:dyDescent="0.25">
      <c r="S82" s="46" t="s">
        <v>81</v>
      </c>
      <c r="T82" s="70" t="str">
        <f>+G5</f>
        <v>Midtown Tunnel</v>
      </c>
      <c r="U82" t="str">
        <f t="shared" si="19"/>
        <v>MMMBT</v>
      </c>
      <c r="V82" t="str">
        <f t="shared" si="17"/>
        <v>Midtown Tunnel MMMBT Toward Va Beach</v>
      </c>
      <c r="W82" s="70" t="str">
        <f t="shared" ref="W82:W95" si="21">+G10</f>
        <v>negl. n.a.</v>
      </c>
      <c r="X82" s="75">
        <f t="shared" si="20"/>
        <v>0</v>
      </c>
      <c r="Y82" s="75">
        <f t="shared" ref="Y82:Y95" si="22">+IF(LEFT(X82,1)="+",ABS(X82),IF(LEFT(X82,1)="-",-ABS(X82),X82))</f>
        <v>0</v>
      </c>
    </row>
    <row r="83" spans="19:25" x14ac:dyDescent="0.25">
      <c r="S83" s="46" t="s">
        <v>81</v>
      </c>
      <c r="T83" s="70" t="str">
        <f>+G5</f>
        <v>Midtown Tunnel</v>
      </c>
      <c r="U83" t="str">
        <f t="shared" si="19"/>
        <v>Godwin Bridge</v>
      </c>
      <c r="V83" t="str">
        <f t="shared" si="17"/>
        <v>Midtown Tunnel Godwin Bridge Toward Va Beach</v>
      </c>
      <c r="W83" s="70" t="str">
        <f t="shared" si="21"/>
        <v>negl. n.a.</v>
      </c>
      <c r="X83" s="75">
        <f t="shared" si="20"/>
        <v>0</v>
      </c>
      <c r="Y83" s="75">
        <f t="shared" si="22"/>
        <v>0</v>
      </c>
    </row>
    <row r="84" spans="19:25" x14ac:dyDescent="0.25">
      <c r="S84" s="46" t="s">
        <v>81</v>
      </c>
      <c r="T84" s="70" t="str">
        <f>+G5</f>
        <v>Midtown Tunnel</v>
      </c>
      <c r="U84" t="str">
        <f t="shared" si="19"/>
        <v>Hazelwood Bridge</v>
      </c>
      <c r="V84" t="str">
        <f t="shared" si="17"/>
        <v>Midtown Tunnel Hazelwood Bridge Toward Va Beach</v>
      </c>
      <c r="W84" s="70" t="str">
        <f t="shared" si="21"/>
        <v>negl. n.a.</v>
      </c>
      <c r="X84" s="75">
        <f t="shared" si="20"/>
        <v>0</v>
      </c>
      <c r="Y84" s="75">
        <f t="shared" si="22"/>
        <v>0</v>
      </c>
    </row>
    <row r="85" spans="19:25" x14ac:dyDescent="0.25">
      <c r="S85" s="46" t="s">
        <v>81</v>
      </c>
      <c r="T85" s="70" t="str">
        <f>+G5</f>
        <v>Midtown Tunnel</v>
      </c>
      <c r="U85" t="str">
        <f t="shared" si="19"/>
        <v>James River Bridge</v>
      </c>
      <c r="V85" t="str">
        <f t="shared" si="17"/>
        <v>Midtown Tunnel James River Bridge Toward Va Beach</v>
      </c>
      <c r="W85" s="70" t="str">
        <f t="shared" si="21"/>
        <v>negl. n.a.</v>
      </c>
      <c r="X85" s="75">
        <f t="shared" si="20"/>
        <v>0</v>
      </c>
      <c r="Y85" s="75">
        <f t="shared" si="22"/>
        <v>0</v>
      </c>
    </row>
    <row r="86" spans="19:25" x14ac:dyDescent="0.25">
      <c r="S86" s="46" t="s">
        <v>81</v>
      </c>
      <c r="T86" s="70" t="str">
        <f>+G5</f>
        <v>Midtown Tunnel</v>
      </c>
      <c r="U86" t="str">
        <f t="shared" si="19"/>
        <v>Midtown Tunnel</v>
      </c>
      <c r="V86" t="str">
        <f t="shared" si="17"/>
        <v>Midtown Tunnel Midtown Tunnel Toward Va Beach</v>
      </c>
      <c r="W86" s="70" t="str">
        <f t="shared" si="21"/>
        <v>closed</v>
      </c>
      <c r="X86" s="75" t="str">
        <f t="shared" si="20"/>
        <v>closed</v>
      </c>
      <c r="Y86" s="75" t="str">
        <f t="shared" si="22"/>
        <v>closed</v>
      </c>
    </row>
    <row r="87" spans="19:25" x14ac:dyDescent="0.25">
      <c r="S87" s="46" t="s">
        <v>81</v>
      </c>
      <c r="T87" s="70" t="str">
        <f>+G5</f>
        <v>Midtown Tunnel</v>
      </c>
      <c r="U87" t="str">
        <f t="shared" si="19"/>
        <v>Downtown Tunnel</v>
      </c>
      <c r="V87" t="str">
        <f t="shared" si="17"/>
        <v>Midtown Tunnel Downtown Tunnel Toward Va Beach</v>
      </c>
      <c r="W87" s="70" t="str">
        <f t="shared" si="21"/>
        <v>+37% to EB</v>
      </c>
      <c r="X87" s="75" t="str">
        <f t="shared" si="20"/>
        <v>+37%</v>
      </c>
      <c r="Y87" s="75">
        <f t="shared" si="22"/>
        <v>0.37</v>
      </c>
    </row>
    <row r="88" spans="19:25" x14ac:dyDescent="0.25">
      <c r="S88" s="46" t="s">
        <v>81</v>
      </c>
      <c r="T88" s="70" t="str">
        <f>+G5</f>
        <v>Midtown Tunnel</v>
      </c>
      <c r="U88" t="str">
        <f t="shared" si="19"/>
        <v>Berkley Bridge</v>
      </c>
      <c r="V88" t="str">
        <f t="shared" si="17"/>
        <v>Midtown Tunnel Berkley Bridge Toward Va Beach</v>
      </c>
      <c r="W88" s="70" t="str">
        <f t="shared" si="21"/>
        <v>+36% to EB</v>
      </c>
      <c r="X88" s="75" t="str">
        <f t="shared" si="20"/>
        <v>+36%</v>
      </c>
      <c r="Y88" s="75">
        <f t="shared" si="22"/>
        <v>0.36</v>
      </c>
    </row>
    <row r="89" spans="19:25" x14ac:dyDescent="0.25">
      <c r="S89" s="46" t="s">
        <v>81</v>
      </c>
      <c r="T89" s="70" t="str">
        <f>+G5</f>
        <v>Midtown Tunnel</v>
      </c>
      <c r="U89" t="str">
        <f t="shared" si="19"/>
        <v>Jordan Bridge</v>
      </c>
      <c r="V89" t="str">
        <f t="shared" si="17"/>
        <v>Midtown Tunnel Jordan Bridge Toward Va Beach</v>
      </c>
      <c r="W89" s="70" t="str">
        <f t="shared" si="21"/>
        <v>+3% to EB</v>
      </c>
      <c r="X89" s="75" t="str">
        <f t="shared" si="20"/>
        <v xml:space="preserve">+3% </v>
      </c>
      <c r="Y89" s="75">
        <f t="shared" si="22"/>
        <v>0.03</v>
      </c>
    </row>
    <row r="90" spans="19:25" x14ac:dyDescent="0.25">
      <c r="S90" s="46" t="s">
        <v>81</v>
      </c>
      <c r="T90" s="70" t="str">
        <f>+G5</f>
        <v>Midtown Tunnel</v>
      </c>
      <c r="U90" t="str">
        <f t="shared" si="19"/>
        <v>Gilmerton Bridge</v>
      </c>
      <c r="V90" t="str">
        <f t="shared" si="17"/>
        <v>Midtown Tunnel Gilmerton Bridge Toward Va Beach</v>
      </c>
      <c r="W90" s="70" t="str">
        <f t="shared" si="21"/>
        <v>+17% to EB</v>
      </c>
      <c r="X90" s="75" t="str">
        <f t="shared" si="20"/>
        <v>+17%</v>
      </c>
      <c r="Y90" s="75">
        <f t="shared" si="22"/>
        <v>0.17</v>
      </c>
    </row>
    <row r="91" spans="19:25" x14ac:dyDescent="0.25">
      <c r="S91" s="46" t="s">
        <v>81</v>
      </c>
      <c r="T91" s="70" t="str">
        <f>+G5</f>
        <v>Midtown Tunnel</v>
      </c>
      <c r="U91" t="str">
        <f t="shared" si="19"/>
        <v>High Rise Bridge</v>
      </c>
      <c r="V91" t="str">
        <f t="shared" si="17"/>
        <v>Midtown Tunnel High Rise Bridge Toward Va Beach</v>
      </c>
      <c r="W91" s="70" t="str">
        <f t="shared" si="21"/>
        <v>+26% to VaB</v>
      </c>
      <c r="X91" s="75" t="str">
        <f t="shared" si="20"/>
        <v>+26%</v>
      </c>
      <c r="Y91" s="75">
        <f t="shared" si="22"/>
        <v>0.26</v>
      </c>
    </row>
    <row r="92" spans="19:25" x14ac:dyDescent="0.25">
      <c r="S92" s="46" t="s">
        <v>81</v>
      </c>
      <c r="T92" s="70" t="str">
        <f>+G5</f>
        <v>Midtown Tunnel</v>
      </c>
      <c r="U92" t="str">
        <f t="shared" si="19"/>
        <v>Veterans Bridge</v>
      </c>
      <c r="V92" t="str">
        <f t="shared" si="17"/>
        <v>Midtown Tunnel Veterans Bridge Toward Va Beach</v>
      </c>
      <c r="W92" s="70" t="str">
        <f t="shared" si="21"/>
        <v>negl. n.a.</v>
      </c>
      <c r="X92" s="75">
        <f t="shared" si="20"/>
        <v>0</v>
      </c>
      <c r="Y92" s="75">
        <f t="shared" si="22"/>
        <v>0</v>
      </c>
    </row>
    <row r="93" spans="19:25" x14ac:dyDescent="0.25">
      <c r="S93" s="46" t="s">
        <v>81</v>
      </c>
      <c r="T93" s="70" t="str">
        <f>+G5</f>
        <v>Midtown Tunnel</v>
      </c>
      <c r="U93" t="str">
        <f t="shared" si="19"/>
        <v>Great Bridge Bridge</v>
      </c>
      <c r="V93" t="str">
        <f t="shared" si="17"/>
        <v>Midtown Tunnel Great Bridge Bridge Toward Va Beach</v>
      </c>
      <c r="W93" s="70" t="str">
        <f t="shared" si="21"/>
        <v>negl. n.a.</v>
      </c>
      <c r="X93" s="75">
        <f t="shared" si="20"/>
        <v>0</v>
      </c>
      <c r="Y93" s="75">
        <f t="shared" si="22"/>
        <v>0</v>
      </c>
    </row>
    <row r="94" spans="19:25" x14ac:dyDescent="0.25">
      <c r="S94" s="46" t="s">
        <v>81</v>
      </c>
      <c r="T94" s="70" t="str">
        <f>+G5</f>
        <v>Midtown Tunnel</v>
      </c>
      <c r="U94" t="str">
        <f t="shared" si="19"/>
        <v>Chesapeake Exp Bridge</v>
      </c>
      <c r="V94" t="str">
        <f t="shared" si="17"/>
        <v>Midtown Tunnel Chesapeake Exp Bridge Toward Va Beach</v>
      </c>
      <c r="W94" s="70" t="str">
        <f t="shared" si="21"/>
        <v>negl. n.a.</v>
      </c>
      <c r="X94" s="75">
        <f t="shared" si="20"/>
        <v>0</v>
      </c>
      <c r="Y94" s="75">
        <f t="shared" si="22"/>
        <v>0</v>
      </c>
    </row>
    <row r="95" spans="19:25" x14ac:dyDescent="0.25">
      <c r="S95" s="68" t="s">
        <v>81</v>
      </c>
      <c r="T95" s="71" t="str">
        <f>+G5</f>
        <v>Midtown Tunnel</v>
      </c>
      <c r="U95" s="69" t="str">
        <f t="shared" si="19"/>
        <v>Centerville Bridge</v>
      </c>
      <c r="V95" s="69" t="str">
        <f t="shared" si="17"/>
        <v>Midtown Tunnel Centerville Bridge Toward Va Beach</v>
      </c>
      <c r="W95" s="71" t="str">
        <f t="shared" si="21"/>
        <v>negl. n.a.</v>
      </c>
      <c r="X95" s="76">
        <f t="shared" si="20"/>
        <v>0</v>
      </c>
      <c r="Y95" s="76">
        <f t="shared" si="22"/>
        <v>0</v>
      </c>
    </row>
    <row r="96" spans="19:25" x14ac:dyDescent="0.25">
      <c r="S96" s="46" t="s">
        <v>81</v>
      </c>
      <c r="T96" s="70" t="str">
        <f>+H5</f>
        <v>Downtown Tunnel</v>
      </c>
      <c r="U96" t="str">
        <f t="shared" ref="U96:U110" si="23">+A9</f>
        <v>HRBT</v>
      </c>
      <c r="V96" t="str">
        <f t="shared" si="17"/>
        <v>Downtown Tunnel HRBT Toward Va Beach</v>
      </c>
      <c r="W96" s="72" t="str">
        <f>+H9</f>
        <v>+9% to EB</v>
      </c>
      <c r="X96" s="75" t="str">
        <f t="shared" ref="X96:X110" si="24">+IF(H9="closed","closed",IF(H9="negl. n.a.",0,(LEFT(H9,4))))</f>
        <v xml:space="preserve">+9% </v>
      </c>
      <c r="Y96" s="75">
        <f>+IF(LEFT(X96,1)="+",ABS(X96),IF(LEFT(X96,1)="-",-ABS(X96),X96))</f>
        <v>0.09</v>
      </c>
    </row>
    <row r="97" spans="19:25" x14ac:dyDescent="0.25">
      <c r="S97" s="46" t="s">
        <v>81</v>
      </c>
      <c r="T97" s="70" t="str">
        <f>+H5</f>
        <v>Downtown Tunnel</v>
      </c>
      <c r="U97" t="str">
        <f t="shared" si="23"/>
        <v>MMMBT</v>
      </c>
      <c r="V97" t="str">
        <f t="shared" si="17"/>
        <v>Downtown Tunnel MMMBT Toward Va Beach</v>
      </c>
      <c r="W97" s="70" t="str">
        <f t="shared" ref="W97:W110" si="25">+H10</f>
        <v>negl. n.a.</v>
      </c>
      <c r="X97" s="75">
        <f t="shared" si="24"/>
        <v>0</v>
      </c>
      <c r="Y97" s="75">
        <f t="shared" ref="Y97:Y110" si="26">+IF(LEFT(X97,1)="+",ABS(X97),IF(LEFT(X97,1)="-",-ABS(X97),X97))</f>
        <v>0</v>
      </c>
    </row>
    <row r="98" spans="19:25" x14ac:dyDescent="0.25">
      <c r="S98" s="46" t="s">
        <v>81</v>
      </c>
      <c r="T98" s="70" t="str">
        <f>+H5</f>
        <v>Downtown Tunnel</v>
      </c>
      <c r="U98" t="str">
        <f t="shared" si="23"/>
        <v>Godwin Bridge</v>
      </c>
      <c r="V98" t="str">
        <f t="shared" si="17"/>
        <v>Downtown Tunnel Godwin Bridge Toward Va Beach</v>
      </c>
      <c r="W98" s="70" t="str">
        <f t="shared" si="25"/>
        <v>negl. n.a.</v>
      </c>
      <c r="X98" s="75">
        <f t="shared" si="24"/>
        <v>0</v>
      </c>
      <c r="Y98" s="75">
        <f t="shared" si="26"/>
        <v>0</v>
      </c>
    </row>
    <row r="99" spans="19:25" x14ac:dyDescent="0.25">
      <c r="S99" s="46" t="s">
        <v>81</v>
      </c>
      <c r="T99" s="70" t="str">
        <f>+H5</f>
        <v>Downtown Tunnel</v>
      </c>
      <c r="U99" t="str">
        <f t="shared" si="23"/>
        <v>Hazelwood Bridge</v>
      </c>
      <c r="V99" t="str">
        <f t="shared" si="17"/>
        <v>Downtown Tunnel Hazelwood Bridge Toward Va Beach</v>
      </c>
      <c r="W99" s="70" t="str">
        <f t="shared" si="25"/>
        <v>negl. n.a.</v>
      </c>
      <c r="X99" s="75">
        <f t="shared" si="24"/>
        <v>0</v>
      </c>
      <c r="Y99" s="75">
        <f t="shared" si="26"/>
        <v>0</v>
      </c>
    </row>
    <row r="100" spans="19:25" x14ac:dyDescent="0.25">
      <c r="S100" s="46" t="s">
        <v>81</v>
      </c>
      <c r="T100" s="70" t="str">
        <f>+H5</f>
        <v>Downtown Tunnel</v>
      </c>
      <c r="U100" t="str">
        <f t="shared" si="23"/>
        <v>James River Bridge</v>
      </c>
      <c r="V100" t="str">
        <f t="shared" si="17"/>
        <v>Downtown Tunnel James River Bridge Toward Va Beach</v>
      </c>
      <c r="W100" s="70" t="str">
        <f t="shared" si="25"/>
        <v>negl. n.a.</v>
      </c>
      <c r="X100" s="75">
        <f t="shared" si="24"/>
        <v>0</v>
      </c>
      <c r="Y100" s="75">
        <f t="shared" si="26"/>
        <v>0</v>
      </c>
    </row>
    <row r="101" spans="19:25" x14ac:dyDescent="0.25">
      <c r="S101" s="46" t="s">
        <v>81</v>
      </c>
      <c r="T101" s="70" t="str">
        <f>+H5</f>
        <v>Downtown Tunnel</v>
      </c>
      <c r="U101" t="str">
        <f t="shared" si="23"/>
        <v>Midtown Tunnel</v>
      </c>
      <c r="V101" t="str">
        <f t="shared" si="17"/>
        <v>Downtown Tunnel Midtown Tunnel Toward Va Beach</v>
      </c>
      <c r="W101" s="70" t="str">
        <f t="shared" si="25"/>
        <v>+18% to EB</v>
      </c>
      <c r="X101" s="75" t="str">
        <f t="shared" si="24"/>
        <v>+18%</v>
      </c>
      <c r="Y101" s="75">
        <f t="shared" si="26"/>
        <v>0.18</v>
      </c>
    </row>
    <row r="102" spans="19:25" x14ac:dyDescent="0.25">
      <c r="S102" s="46" t="s">
        <v>81</v>
      </c>
      <c r="T102" s="70" t="str">
        <f>+H5</f>
        <v>Downtown Tunnel</v>
      </c>
      <c r="U102" t="str">
        <f t="shared" si="23"/>
        <v>Downtown Tunnel</v>
      </c>
      <c r="V102" t="str">
        <f t="shared" si="17"/>
        <v>Downtown Tunnel Downtown Tunnel Toward Va Beach</v>
      </c>
      <c r="W102" s="70" t="str">
        <f t="shared" si="25"/>
        <v>closed</v>
      </c>
      <c r="X102" s="75" t="str">
        <f t="shared" si="24"/>
        <v>closed</v>
      </c>
      <c r="Y102" s="75" t="str">
        <f t="shared" si="26"/>
        <v>closed</v>
      </c>
    </row>
    <row r="103" spans="19:25" x14ac:dyDescent="0.25">
      <c r="S103" s="46" t="s">
        <v>81</v>
      </c>
      <c r="T103" s="70" t="str">
        <f>+H5</f>
        <v>Downtown Tunnel</v>
      </c>
      <c r="U103" t="str">
        <f t="shared" si="23"/>
        <v>Berkley Bridge</v>
      </c>
      <c r="V103" t="str">
        <f t="shared" si="17"/>
        <v>Downtown Tunnel Berkley Bridge Toward Va Beach</v>
      </c>
      <c r="W103" s="70" t="str">
        <f t="shared" si="25"/>
        <v>-50% to EB</v>
      </c>
      <c r="X103" s="75" t="str">
        <f t="shared" si="24"/>
        <v>-50%</v>
      </c>
      <c r="Y103" s="75">
        <f t="shared" si="26"/>
        <v>-0.5</v>
      </c>
    </row>
    <row r="104" spans="19:25" x14ac:dyDescent="0.25">
      <c r="S104" s="46" t="s">
        <v>81</v>
      </c>
      <c r="T104" s="70" t="str">
        <f>+H5</f>
        <v>Downtown Tunnel</v>
      </c>
      <c r="U104" t="str">
        <f t="shared" si="23"/>
        <v>Jordan Bridge</v>
      </c>
      <c r="V104" t="str">
        <f t="shared" si="17"/>
        <v>Downtown Tunnel Jordan Bridge Toward Va Beach</v>
      </c>
      <c r="W104" s="70" t="str">
        <f t="shared" si="25"/>
        <v>+9% to EB</v>
      </c>
      <c r="X104" s="75" t="str">
        <f t="shared" si="24"/>
        <v xml:space="preserve">+9% </v>
      </c>
      <c r="Y104" s="75">
        <f t="shared" si="26"/>
        <v>0.09</v>
      </c>
    </row>
    <row r="105" spans="19:25" x14ac:dyDescent="0.25">
      <c r="S105" s="46" t="s">
        <v>81</v>
      </c>
      <c r="T105" s="70" t="str">
        <f>+H5</f>
        <v>Downtown Tunnel</v>
      </c>
      <c r="U105" t="str">
        <f t="shared" si="23"/>
        <v>Gilmerton Bridge</v>
      </c>
      <c r="V105" t="str">
        <f t="shared" si="17"/>
        <v>Downtown Tunnel Gilmerton Bridge Toward Va Beach</v>
      </c>
      <c r="W105" s="70" t="str">
        <f t="shared" si="25"/>
        <v>+20% to EB</v>
      </c>
      <c r="X105" s="75" t="str">
        <f t="shared" si="24"/>
        <v>+20%</v>
      </c>
      <c r="Y105" s="75">
        <f t="shared" si="26"/>
        <v>0.2</v>
      </c>
    </row>
    <row r="106" spans="19:25" x14ac:dyDescent="0.25">
      <c r="S106" s="46" t="s">
        <v>81</v>
      </c>
      <c r="T106" s="70" t="str">
        <f>+H5</f>
        <v>Downtown Tunnel</v>
      </c>
      <c r="U106" t="str">
        <f t="shared" si="23"/>
        <v>High Rise Bridge</v>
      </c>
      <c r="V106" t="str">
        <f t="shared" si="17"/>
        <v>Downtown Tunnel High Rise Bridge Toward Va Beach</v>
      </c>
      <c r="W106" s="70" t="str">
        <f t="shared" si="25"/>
        <v>+36% to VaB</v>
      </c>
      <c r="X106" s="75" t="str">
        <f t="shared" si="24"/>
        <v>+36%</v>
      </c>
      <c r="Y106" s="75">
        <f t="shared" si="26"/>
        <v>0.36</v>
      </c>
    </row>
    <row r="107" spans="19:25" x14ac:dyDescent="0.25">
      <c r="S107" s="46" t="s">
        <v>81</v>
      </c>
      <c r="T107" s="70" t="str">
        <f>+H5</f>
        <v>Downtown Tunnel</v>
      </c>
      <c r="U107" t="str">
        <f t="shared" si="23"/>
        <v>Veterans Bridge</v>
      </c>
      <c r="V107" t="str">
        <f t="shared" si="17"/>
        <v>Downtown Tunnel Veterans Bridge Toward Va Beach</v>
      </c>
      <c r="W107" s="70" t="str">
        <f t="shared" si="25"/>
        <v>negl. n.a.</v>
      </c>
      <c r="X107" s="75">
        <f t="shared" si="24"/>
        <v>0</v>
      </c>
      <c r="Y107" s="75">
        <f t="shared" si="26"/>
        <v>0</v>
      </c>
    </row>
    <row r="108" spans="19:25" x14ac:dyDescent="0.25">
      <c r="S108" s="46" t="s">
        <v>81</v>
      </c>
      <c r="T108" s="70" t="str">
        <f>+H5</f>
        <v>Downtown Tunnel</v>
      </c>
      <c r="U108" t="str">
        <f t="shared" si="23"/>
        <v>Great Bridge Bridge</v>
      </c>
      <c r="V108" t="str">
        <f t="shared" si="17"/>
        <v>Downtown Tunnel Great Bridge Bridge Toward Va Beach</v>
      </c>
      <c r="W108" s="70" t="str">
        <f t="shared" si="25"/>
        <v>negl. n.a.</v>
      </c>
      <c r="X108" s="75">
        <f t="shared" si="24"/>
        <v>0</v>
      </c>
      <c r="Y108" s="75">
        <f t="shared" si="26"/>
        <v>0</v>
      </c>
    </row>
    <row r="109" spans="19:25" x14ac:dyDescent="0.25">
      <c r="S109" s="46" t="s">
        <v>81</v>
      </c>
      <c r="T109" s="70" t="str">
        <f>+H5</f>
        <v>Downtown Tunnel</v>
      </c>
      <c r="U109" t="str">
        <f t="shared" si="23"/>
        <v>Chesapeake Exp Bridge</v>
      </c>
      <c r="V109" t="str">
        <f t="shared" si="17"/>
        <v>Downtown Tunnel Chesapeake Exp Bridge Toward Va Beach</v>
      </c>
      <c r="W109" s="70" t="str">
        <f t="shared" si="25"/>
        <v>negl. n.a.</v>
      </c>
      <c r="X109" s="75">
        <f t="shared" si="24"/>
        <v>0</v>
      </c>
      <c r="Y109" s="75">
        <f t="shared" si="26"/>
        <v>0</v>
      </c>
    </row>
    <row r="110" spans="19:25" x14ac:dyDescent="0.25">
      <c r="S110" s="68" t="s">
        <v>81</v>
      </c>
      <c r="T110" s="71" t="str">
        <f>+H5</f>
        <v>Downtown Tunnel</v>
      </c>
      <c r="U110" s="69" t="str">
        <f t="shared" si="23"/>
        <v>Centerville Bridge</v>
      </c>
      <c r="V110" s="69" t="str">
        <f t="shared" si="17"/>
        <v>Downtown Tunnel Centerville Bridge Toward Va Beach</v>
      </c>
      <c r="W110" s="71" t="str">
        <f t="shared" si="25"/>
        <v>negl. n.a.</v>
      </c>
      <c r="X110" s="76">
        <f t="shared" si="24"/>
        <v>0</v>
      </c>
      <c r="Y110" s="76">
        <f t="shared" si="26"/>
        <v>0</v>
      </c>
    </row>
    <row r="111" spans="19:25" x14ac:dyDescent="0.25">
      <c r="S111" s="46" t="s">
        <v>81</v>
      </c>
      <c r="T111" s="70" t="str">
        <f>+I5</f>
        <v>Berkley Bridge</v>
      </c>
      <c r="U111" t="str">
        <f t="shared" ref="U111:U125" si="27">+A9</f>
        <v>HRBT</v>
      </c>
      <c r="V111" t="str">
        <f t="shared" si="17"/>
        <v>Berkley Bridge HRBT Toward Va Beach</v>
      </c>
      <c r="W111" s="72" t="str">
        <f>+I9</f>
        <v>negl. n.a.</v>
      </c>
      <c r="X111" s="75">
        <f t="shared" ref="X111:X125" si="28">+IF(I9="closed","closed",IF(I9="negl. n.a.",0,(LEFT(I9,4))))</f>
        <v>0</v>
      </c>
      <c r="Y111" s="75">
        <f>+IF(LEFT(X111,1)="+",ABS(X111),IF(LEFT(X111,1)="-",-ABS(X111),X111))</f>
        <v>0</v>
      </c>
    </row>
    <row r="112" spans="19:25" x14ac:dyDescent="0.25">
      <c r="S112" s="46" t="s">
        <v>81</v>
      </c>
      <c r="T112" s="70" t="str">
        <f>+I5</f>
        <v>Berkley Bridge</v>
      </c>
      <c r="U112" t="str">
        <f t="shared" si="27"/>
        <v>MMMBT</v>
      </c>
      <c r="V112" t="str">
        <f t="shared" si="17"/>
        <v>Berkley Bridge MMMBT Toward Va Beach</v>
      </c>
      <c r="W112" s="70" t="str">
        <f t="shared" ref="W112:W125" si="29">+I10</f>
        <v>negl. n.a.</v>
      </c>
      <c r="X112" s="75">
        <f t="shared" si="28"/>
        <v>0</v>
      </c>
      <c r="Y112" s="75">
        <f t="shared" ref="Y112:Y125" si="30">+IF(LEFT(X112,1)="+",ABS(X112),IF(LEFT(X112,1)="-",-ABS(X112),X112))</f>
        <v>0</v>
      </c>
    </row>
    <row r="113" spans="19:25" x14ac:dyDescent="0.25">
      <c r="S113" s="46" t="s">
        <v>81</v>
      </c>
      <c r="T113" s="70" t="str">
        <f>+I5</f>
        <v>Berkley Bridge</v>
      </c>
      <c r="U113" t="str">
        <f t="shared" si="27"/>
        <v>Godwin Bridge</v>
      </c>
      <c r="V113" t="str">
        <f t="shared" si="17"/>
        <v>Berkley Bridge Godwin Bridge Toward Va Beach</v>
      </c>
      <c r="W113" s="70" t="str">
        <f t="shared" si="29"/>
        <v>negl. n.a.</v>
      </c>
      <c r="X113" s="75">
        <f t="shared" si="28"/>
        <v>0</v>
      </c>
      <c r="Y113" s="75">
        <f t="shared" si="30"/>
        <v>0</v>
      </c>
    </row>
    <row r="114" spans="19:25" x14ac:dyDescent="0.25">
      <c r="S114" s="46" t="s">
        <v>81</v>
      </c>
      <c r="T114" s="70" t="str">
        <f>+I5</f>
        <v>Berkley Bridge</v>
      </c>
      <c r="U114" t="str">
        <f t="shared" si="27"/>
        <v>Hazelwood Bridge</v>
      </c>
      <c r="V114" t="str">
        <f t="shared" si="17"/>
        <v>Berkley Bridge Hazelwood Bridge Toward Va Beach</v>
      </c>
      <c r="W114" s="70" t="str">
        <f t="shared" si="29"/>
        <v>negl. n.a.</v>
      </c>
      <c r="X114" s="75">
        <f t="shared" si="28"/>
        <v>0</v>
      </c>
      <c r="Y114" s="75">
        <f t="shared" si="30"/>
        <v>0</v>
      </c>
    </row>
    <row r="115" spans="19:25" x14ac:dyDescent="0.25">
      <c r="S115" s="46" t="s">
        <v>81</v>
      </c>
      <c r="T115" s="70" t="str">
        <f>+I5</f>
        <v>Berkley Bridge</v>
      </c>
      <c r="U115" t="str">
        <f t="shared" si="27"/>
        <v>James River Bridge</v>
      </c>
      <c r="V115" t="str">
        <f t="shared" si="17"/>
        <v>Berkley Bridge James River Bridge Toward Va Beach</v>
      </c>
      <c r="W115" s="70" t="str">
        <f t="shared" si="29"/>
        <v>negl. n.a.</v>
      </c>
      <c r="X115" s="75">
        <f t="shared" si="28"/>
        <v>0</v>
      </c>
      <c r="Y115" s="75">
        <f t="shared" si="30"/>
        <v>0</v>
      </c>
    </row>
    <row r="116" spans="19:25" x14ac:dyDescent="0.25">
      <c r="S116" s="46" t="s">
        <v>81</v>
      </c>
      <c r="T116" s="70" t="str">
        <f>+I5</f>
        <v>Berkley Bridge</v>
      </c>
      <c r="U116" t="str">
        <f t="shared" si="27"/>
        <v>Midtown Tunnel</v>
      </c>
      <c r="V116" t="str">
        <f t="shared" si="17"/>
        <v>Berkley Bridge Midtown Tunnel Toward Va Beach</v>
      </c>
      <c r="W116" s="70" t="str">
        <f t="shared" si="29"/>
        <v>+11% to EB</v>
      </c>
      <c r="X116" s="75" t="str">
        <f t="shared" si="28"/>
        <v>+11%</v>
      </c>
      <c r="Y116" s="75">
        <f t="shared" si="30"/>
        <v>0.11</v>
      </c>
    </row>
    <row r="117" spans="19:25" x14ac:dyDescent="0.25">
      <c r="S117" s="46" t="s">
        <v>81</v>
      </c>
      <c r="T117" s="70" t="str">
        <f>+I5</f>
        <v>Berkley Bridge</v>
      </c>
      <c r="U117" t="str">
        <f t="shared" si="27"/>
        <v>Downtown Tunnel</v>
      </c>
      <c r="V117" t="str">
        <f t="shared" si="17"/>
        <v>Berkley Bridge Downtown Tunnel Toward Va Beach</v>
      </c>
      <c r="W117" s="70" t="str">
        <f t="shared" si="29"/>
        <v>-42% to EB</v>
      </c>
      <c r="X117" s="75" t="str">
        <f t="shared" si="28"/>
        <v>-42%</v>
      </c>
      <c r="Y117" s="75">
        <f t="shared" si="30"/>
        <v>-0.42</v>
      </c>
    </row>
    <row r="118" spans="19:25" x14ac:dyDescent="0.25">
      <c r="S118" s="46" t="s">
        <v>81</v>
      </c>
      <c r="T118" s="70" t="str">
        <f>+I5</f>
        <v>Berkley Bridge</v>
      </c>
      <c r="U118" t="str">
        <f t="shared" si="27"/>
        <v>Berkley Bridge</v>
      </c>
      <c r="V118" t="str">
        <f t="shared" si="17"/>
        <v>Berkley Bridge Berkley Bridge Toward Va Beach</v>
      </c>
      <c r="W118" s="70" t="str">
        <f t="shared" si="29"/>
        <v>closed</v>
      </c>
      <c r="X118" s="75" t="str">
        <f t="shared" si="28"/>
        <v>closed</v>
      </c>
      <c r="Y118" s="75" t="str">
        <f t="shared" si="30"/>
        <v>closed</v>
      </c>
    </row>
    <row r="119" spans="19:25" x14ac:dyDescent="0.25">
      <c r="S119" s="46" t="s">
        <v>81</v>
      </c>
      <c r="T119" s="70" t="str">
        <f>+I5</f>
        <v>Berkley Bridge</v>
      </c>
      <c r="U119" t="str">
        <f t="shared" si="27"/>
        <v>Jordan Bridge</v>
      </c>
      <c r="V119" t="str">
        <f t="shared" si="17"/>
        <v>Berkley Bridge Jordan Bridge Toward Va Beach</v>
      </c>
      <c r="W119" s="70" t="str">
        <f t="shared" si="29"/>
        <v>+1% to EB</v>
      </c>
      <c r="X119" s="75" t="str">
        <f t="shared" si="28"/>
        <v xml:space="preserve">+1% </v>
      </c>
      <c r="Y119" s="75">
        <f t="shared" si="30"/>
        <v>0.01</v>
      </c>
    </row>
    <row r="120" spans="19:25" x14ac:dyDescent="0.25">
      <c r="S120" s="46" t="s">
        <v>81</v>
      </c>
      <c r="T120" s="70" t="str">
        <f>+I5</f>
        <v>Berkley Bridge</v>
      </c>
      <c r="U120" t="str">
        <f t="shared" si="27"/>
        <v>Gilmerton Bridge</v>
      </c>
      <c r="V120" t="str">
        <f t="shared" si="17"/>
        <v>Berkley Bridge Gilmerton Bridge Toward Va Beach</v>
      </c>
      <c r="W120" s="70" t="str">
        <f t="shared" si="29"/>
        <v>+7% to EB</v>
      </c>
      <c r="X120" s="75" t="str">
        <f t="shared" si="28"/>
        <v xml:space="preserve">+7% </v>
      </c>
      <c r="Y120" s="75">
        <f t="shared" si="30"/>
        <v>7.0000000000000007E-2</v>
      </c>
    </row>
    <row r="121" spans="19:25" x14ac:dyDescent="0.25">
      <c r="S121" s="46" t="s">
        <v>81</v>
      </c>
      <c r="T121" s="70" t="str">
        <f>+I5</f>
        <v>Berkley Bridge</v>
      </c>
      <c r="U121" t="str">
        <f t="shared" si="27"/>
        <v>High Rise Bridge</v>
      </c>
      <c r="V121" t="str">
        <f t="shared" si="17"/>
        <v>Berkley Bridge High Rise Bridge Toward Va Beach</v>
      </c>
      <c r="W121" s="70" t="str">
        <f t="shared" si="29"/>
        <v>+18% to VaB</v>
      </c>
      <c r="X121" s="75" t="str">
        <f t="shared" si="28"/>
        <v>+18%</v>
      </c>
      <c r="Y121" s="75">
        <f t="shared" si="30"/>
        <v>0.18</v>
      </c>
    </row>
    <row r="122" spans="19:25" x14ac:dyDescent="0.25">
      <c r="S122" s="46" t="s">
        <v>81</v>
      </c>
      <c r="T122" s="70" t="str">
        <f>+I5</f>
        <v>Berkley Bridge</v>
      </c>
      <c r="U122" t="str">
        <f t="shared" si="27"/>
        <v>Veterans Bridge</v>
      </c>
      <c r="V122" t="str">
        <f t="shared" si="17"/>
        <v>Berkley Bridge Veterans Bridge Toward Va Beach</v>
      </c>
      <c r="W122" s="70" t="str">
        <f t="shared" si="29"/>
        <v>negl. n.a.</v>
      </c>
      <c r="X122" s="75">
        <f t="shared" si="28"/>
        <v>0</v>
      </c>
      <c r="Y122" s="75">
        <f t="shared" si="30"/>
        <v>0</v>
      </c>
    </row>
    <row r="123" spans="19:25" x14ac:dyDescent="0.25">
      <c r="S123" s="46" t="s">
        <v>81</v>
      </c>
      <c r="T123" s="70" t="str">
        <f>+I5</f>
        <v>Berkley Bridge</v>
      </c>
      <c r="U123" t="str">
        <f t="shared" si="27"/>
        <v>Great Bridge Bridge</v>
      </c>
      <c r="V123" t="str">
        <f t="shared" si="17"/>
        <v>Berkley Bridge Great Bridge Bridge Toward Va Beach</v>
      </c>
      <c r="W123" s="70" t="str">
        <f t="shared" si="29"/>
        <v>negl. n.a.</v>
      </c>
      <c r="X123" s="75">
        <f t="shared" si="28"/>
        <v>0</v>
      </c>
      <c r="Y123" s="75">
        <f t="shared" si="30"/>
        <v>0</v>
      </c>
    </row>
    <row r="124" spans="19:25" x14ac:dyDescent="0.25">
      <c r="S124" s="46" t="s">
        <v>81</v>
      </c>
      <c r="T124" s="70" t="str">
        <f>+I5</f>
        <v>Berkley Bridge</v>
      </c>
      <c r="U124" t="str">
        <f t="shared" si="27"/>
        <v>Chesapeake Exp Bridge</v>
      </c>
      <c r="V124" t="str">
        <f t="shared" si="17"/>
        <v>Berkley Bridge Chesapeake Exp Bridge Toward Va Beach</v>
      </c>
      <c r="W124" s="70" t="str">
        <f t="shared" si="29"/>
        <v>negl. n.a.</v>
      </c>
      <c r="X124" s="75">
        <f t="shared" si="28"/>
        <v>0</v>
      </c>
      <c r="Y124" s="75">
        <f t="shared" si="30"/>
        <v>0</v>
      </c>
    </row>
    <row r="125" spans="19:25" x14ac:dyDescent="0.25">
      <c r="S125" s="68" t="s">
        <v>81</v>
      </c>
      <c r="T125" s="71" t="str">
        <f>+I5</f>
        <v>Berkley Bridge</v>
      </c>
      <c r="U125" s="69" t="str">
        <f t="shared" si="27"/>
        <v>Centerville Bridge</v>
      </c>
      <c r="V125" s="69" t="str">
        <f t="shared" si="17"/>
        <v>Berkley Bridge Centerville Bridge Toward Va Beach</v>
      </c>
      <c r="W125" s="71" t="str">
        <f t="shared" si="29"/>
        <v>negl. n.a.</v>
      </c>
      <c r="X125" s="76">
        <f t="shared" si="28"/>
        <v>0</v>
      </c>
      <c r="Y125" s="76">
        <f t="shared" si="30"/>
        <v>0</v>
      </c>
    </row>
    <row r="126" spans="19:25" x14ac:dyDescent="0.25">
      <c r="S126" s="46" t="s">
        <v>81</v>
      </c>
      <c r="T126" s="70" t="str">
        <f>+J5</f>
        <v>Jordan Bridge</v>
      </c>
      <c r="U126" t="str">
        <f t="shared" ref="U126:U140" si="31">+A9</f>
        <v>HRBT</v>
      </c>
      <c r="V126" t="str">
        <f t="shared" si="17"/>
        <v>Jordan Bridge HRBT Toward Va Beach</v>
      </c>
      <c r="W126" s="72" t="str">
        <f>+J9</f>
        <v>negl. n.a.</v>
      </c>
      <c r="X126" s="75">
        <f t="shared" ref="X126:X140" si="32">+IF(J9="closed","closed",IF(J9="negl. n.a.",0,(LEFT(J9,4))))</f>
        <v>0</v>
      </c>
      <c r="Y126" s="75">
        <f>+IF(LEFT(X126,1)="+",ABS(X126),IF(LEFT(X126,1)="-",-ABS(X126),X126))</f>
        <v>0</v>
      </c>
    </row>
    <row r="127" spans="19:25" x14ac:dyDescent="0.25">
      <c r="S127" s="46" t="s">
        <v>81</v>
      </c>
      <c r="T127" s="70" t="str">
        <f>+J5</f>
        <v>Jordan Bridge</v>
      </c>
      <c r="U127" t="str">
        <f t="shared" si="31"/>
        <v>MMMBT</v>
      </c>
      <c r="V127" t="str">
        <f t="shared" si="17"/>
        <v>Jordan Bridge MMMBT Toward Va Beach</v>
      </c>
      <c r="W127" s="70" t="str">
        <f t="shared" ref="W127:W140" si="33">+J10</f>
        <v>negl. n.a.</v>
      </c>
      <c r="X127" s="75">
        <f t="shared" si="32"/>
        <v>0</v>
      </c>
      <c r="Y127" s="75">
        <f t="shared" ref="Y127:Y140" si="34">+IF(LEFT(X127,1)="+",ABS(X127),IF(LEFT(X127,1)="-",-ABS(X127),X127))</f>
        <v>0</v>
      </c>
    </row>
    <row r="128" spans="19:25" x14ac:dyDescent="0.25">
      <c r="S128" s="46" t="s">
        <v>81</v>
      </c>
      <c r="T128" s="70" t="str">
        <f>+J5</f>
        <v>Jordan Bridge</v>
      </c>
      <c r="U128" t="str">
        <f t="shared" si="31"/>
        <v>Godwin Bridge</v>
      </c>
      <c r="V128" t="str">
        <f t="shared" si="17"/>
        <v>Jordan Bridge Godwin Bridge Toward Va Beach</v>
      </c>
      <c r="W128" s="70" t="str">
        <f t="shared" si="33"/>
        <v>negl. n.a.</v>
      </c>
      <c r="X128" s="75">
        <f t="shared" si="32"/>
        <v>0</v>
      </c>
      <c r="Y128" s="75">
        <f t="shared" si="34"/>
        <v>0</v>
      </c>
    </row>
    <row r="129" spans="19:25" x14ac:dyDescent="0.25">
      <c r="S129" s="46" t="s">
        <v>81</v>
      </c>
      <c r="T129" s="70" t="str">
        <f>+J5</f>
        <v>Jordan Bridge</v>
      </c>
      <c r="U129" t="str">
        <f t="shared" si="31"/>
        <v>Hazelwood Bridge</v>
      </c>
      <c r="V129" t="str">
        <f t="shared" si="17"/>
        <v>Jordan Bridge Hazelwood Bridge Toward Va Beach</v>
      </c>
      <c r="W129" s="70" t="str">
        <f t="shared" si="33"/>
        <v>negl. n.a.</v>
      </c>
      <c r="X129" s="75">
        <f t="shared" si="32"/>
        <v>0</v>
      </c>
      <c r="Y129" s="75">
        <f t="shared" si="34"/>
        <v>0</v>
      </c>
    </row>
    <row r="130" spans="19:25" x14ac:dyDescent="0.25">
      <c r="S130" s="46" t="s">
        <v>81</v>
      </c>
      <c r="T130" s="70" t="str">
        <f>+J5</f>
        <v>Jordan Bridge</v>
      </c>
      <c r="U130" t="str">
        <f t="shared" si="31"/>
        <v>James River Bridge</v>
      </c>
      <c r="V130" t="str">
        <f t="shared" si="17"/>
        <v>Jordan Bridge James River Bridge Toward Va Beach</v>
      </c>
      <c r="W130" s="70" t="str">
        <f t="shared" si="33"/>
        <v>negl. n.a.</v>
      </c>
      <c r="X130" s="75">
        <f t="shared" si="32"/>
        <v>0</v>
      </c>
      <c r="Y130" s="75">
        <f t="shared" si="34"/>
        <v>0</v>
      </c>
    </row>
    <row r="131" spans="19:25" x14ac:dyDescent="0.25">
      <c r="S131" s="46" t="s">
        <v>81</v>
      </c>
      <c r="T131" s="70" t="str">
        <f>+J5</f>
        <v>Jordan Bridge</v>
      </c>
      <c r="U131" t="str">
        <f t="shared" si="31"/>
        <v>Midtown Tunnel</v>
      </c>
      <c r="V131" t="str">
        <f t="shared" si="17"/>
        <v>Jordan Bridge Midtown Tunnel Toward Va Beach</v>
      </c>
      <c r="W131" s="70" t="str">
        <f t="shared" si="33"/>
        <v>negl. n.a.</v>
      </c>
      <c r="X131" s="75">
        <f t="shared" si="32"/>
        <v>0</v>
      </c>
      <c r="Y131" s="75">
        <f t="shared" si="34"/>
        <v>0</v>
      </c>
    </row>
    <row r="132" spans="19:25" x14ac:dyDescent="0.25">
      <c r="S132" s="46" t="s">
        <v>81</v>
      </c>
      <c r="T132" s="70" t="str">
        <f>+J5</f>
        <v>Jordan Bridge</v>
      </c>
      <c r="U132" t="str">
        <f t="shared" si="31"/>
        <v>Downtown Tunnel</v>
      </c>
      <c r="V132" t="str">
        <f t="shared" si="17"/>
        <v>Jordan Bridge Downtown Tunnel Toward Va Beach</v>
      </c>
      <c r="W132" s="70" t="str">
        <f t="shared" si="33"/>
        <v>+40% to EB</v>
      </c>
      <c r="X132" s="75" t="str">
        <f t="shared" si="32"/>
        <v>+40%</v>
      </c>
      <c r="Y132" s="75">
        <f t="shared" si="34"/>
        <v>0.4</v>
      </c>
    </row>
    <row r="133" spans="19:25" x14ac:dyDescent="0.25">
      <c r="S133" s="46" t="s">
        <v>81</v>
      </c>
      <c r="T133" s="70" t="str">
        <f>+J5</f>
        <v>Jordan Bridge</v>
      </c>
      <c r="U133" t="str">
        <f t="shared" si="31"/>
        <v>Berkley Bridge</v>
      </c>
      <c r="V133" t="str">
        <f t="shared" si="17"/>
        <v>Jordan Bridge Berkley Bridge Toward Va Beach</v>
      </c>
      <c r="W133" s="70" t="str">
        <f t="shared" si="33"/>
        <v>+40% to EB</v>
      </c>
      <c r="X133" s="75" t="str">
        <f t="shared" si="32"/>
        <v>+40%</v>
      </c>
      <c r="Y133" s="75">
        <f t="shared" si="34"/>
        <v>0.4</v>
      </c>
    </row>
    <row r="134" spans="19:25" x14ac:dyDescent="0.25">
      <c r="S134" s="46" t="s">
        <v>81</v>
      </c>
      <c r="T134" s="70" t="str">
        <f>+J5</f>
        <v>Jordan Bridge</v>
      </c>
      <c r="U134" t="str">
        <f t="shared" si="31"/>
        <v>Jordan Bridge</v>
      </c>
      <c r="V134" t="str">
        <f t="shared" si="17"/>
        <v>Jordan Bridge Jordan Bridge Toward Va Beach</v>
      </c>
      <c r="W134" s="70" t="str">
        <f t="shared" si="33"/>
        <v>closed</v>
      </c>
      <c r="X134" s="75" t="str">
        <f t="shared" si="32"/>
        <v>closed</v>
      </c>
      <c r="Y134" s="75" t="str">
        <f t="shared" si="34"/>
        <v>closed</v>
      </c>
    </row>
    <row r="135" spans="19:25" x14ac:dyDescent="0.25">
      <c r="S135" s="46" t="s">
        <v>81</v>
      </c>
      <c r="T135" s="70" t="str">
        <f>+J5</f>
        <v>Jordan Bridge</v>
      </c>
      <c r="U135" t="str">
        <f t="shared" si="31"/>
        <v>Gilmerton Bridge</v>
      </c>
      <c r="V135" t="str">
        <f t="shared" ref="V135:V198" si="35">CONCATENATE(T135," ",U135," ",S135)</f>
        <v>Jordan Bridge Gilmerton Bridge Toward Va Beach</v>
      </c>
      <c r="W135" s="70" t="str">
        <f t="shared" si="33"/>
        <v>+40% to EB</v>
      </c>
      <c r="X135" s="75" t="str">
        <f t="shared" si="32"/>
        <v>+40%</v>
      </c>
      <c r="Y135" s="75">
        <f t="shared" si="34"/>
        <v>0.4</v>
      </c>
    </row>
    <row r="136" spans="19:25" x14ac:dyDescent="0.25">
      <c r="S136" s="46" t="s">
        <v>81</v>
      </c>
      <c r="T136" s="70" t="str">
        <f>+J5</f>
        <v>Jordan Bridge</v>
      </c>
      <c r="U136" t="str">
        <f t="shared" si="31"/>
        <v>High Rise Bridge</v>
      </c>
      <c r="V136" t="str">
        <f t="shared" si="35"/>
        <v>Jordan Bridge High Rise Bridge Toward Va Beach</v>
      </c>
      <c r="W136" s="70" t="str">
        <f t="shared" si="33"/>
        <v>+20% to VaB</v>
      </c>
      <c r="X136" s="75" t="str">
        <f t="shared" si="32"/>
        <v>+20%</v>
      </c>
      <c r="Y136" s="75">
        <f t="shared" si="34"/>
        <v>0.2</v>
      </c>
    </row>
    <row r="137" spans="19:25" x14ac:dyDescent="0.25">
      <c r="S137" s="46" t="s">
        <v>81</v>
      </c>
      <c r="T137" s="70" t="str">
        <f>+J5</f>
        <v>Jordan Bridge</v>
      </c>
      <c r="U137" t="str">
        <f t="shared" si="31"/>
        <v>Veterans Bridge</v>
      </c>
      <c r="V137" t="str">
        <f t="shared" si="35"/>
        <v>Jordan Bridge Veterans Bridge Toward Va Beach</v>
      </c>
      <c r="W137" s="70" t="str">
        <f t="shared" si="33"/>
        <v>negl. n.a.</v>
      </c>
      <c r="X137" s="75">
        <f t="shared" si="32"/>
        <v>0</v>
      </c>
      <c r="Y137" s="75">
        <f t="shared" si="34"/>
        <v>0</v>
      </c>
    </row>
    <row r="138" spans="19:25" x14ac:dyDescent="0.25">
      <c r="S138" s="46" t="s">
        <v>81</v>
      </c>
      <c r="T138" s="70" t="str">
        <f>+J5</f>
        <v>Jordan Bridge</v>
      </c>
      <c r="U138" t="str">
        <f t="shared" si="31"/>
        <v>Great Bridge Bridge</v>
      </c>
      <c r="V138" t="str">
        <f t="shared" si="35"/>
        <v>Jordan Bridge Great Bridge Bridge Toward Va Beach</v>
      </c>
      <c r="W138" s="70" t="str">
        <f t="shared" si="33"/>
        <v>negl. n.a.</v>
      </c>
      <c r="X138" s="75">
        <f t="shared" si="32"/>
        <v>0</v>
      </c>
      <c r="Y138" s="75">
        <f t="shared" si="34"/>
        <v>0</v>
      </c>
    </row>
    <row r="139" spans="19:25" x14ac:dyDescent="0.25">
      <c r="S139" s="46" t="s">
        <v>81</v>
      </c>
      <c r="T139" s="70" t="str">
        <f>+J5</f>
        <v>Jordan Bridge</v>
      </c>
      <c r="U139" t="str">
        <f t="shared" si="31"/>
        <v>Chesapeake Exp Bridge</v>
      </c>
      <c r="V139" t="str">
        <f t="shared" si="35"/>
        <v>Jordan Bridge Chesapeake Exp Bridge Toward Va Beach</v>
      </c>
      <c r="W139" s="70" t="str">
        <f t="shared" si="33"/>
        <v>negl. n.a.</v>
      </c>
      <c r="X139" s="75">
        <f t="shared" si="32"/>
        <v>0</v>
      </c>
      <c r="Y139" s="75">
        <f t="shared" si="34"/>
        <v>0</v>
      </c>
    </row>
    <row r="140" spans="19:25" x14ac:dyDescent="0.25">
      <c r="S140" s="68" t="s">
        <v>81</v>
      </c>
      <c r="T140" s="71" t="str">
        <f>+J5</f>
        <v>Jordan Bridge</v>
      </c>
      <c r="U140" s="69" t="str">
        <f t="shared" si="31"/>
        <v>Centerville Bridge</v>
      </c>
      <c r="V140" s="69" t="str">
        <f t="shared" si="35"/>
        <v>Jordan Bridge Centerville Bridge Toward Va Beach</v>
      </c>
      <c r="W140" s="71" t="str">
        <f t="shared" si="33"/>
        <v>negl. n.a.</v>
      </c>
      <c r="X140" s="76">
        <f t="shared" si="32"/>
        <v>0</v>
      </c>
      <c r="Y140" s="76">
        <f t="shared" si="34"/>
        <v>0</v>
      </c>
    </row>
    <row r="141" spans="19:25" x14ac:dyDescent="0.25">
      <c r="S141" s="46" t="s">
        <v>81</v>
      </c>
      <c r="T141" s="70" t="str">
        <f>+K5</f>
        <v>Gilmerton Bridge</v>
      </c>
      <c r="U141" t="str">
        <f t="shared" ref="U141:U155" si="36">+A9</f>
        <v>HRBT</v>
      </c>
      <c r="V141" t="str">
        <f t="shared" si="35"/>
        <v>Gilmerton Bridge HRBT Toward Va Beach</v>
      </c>
      <c r="W141" s="72" t="str">
        <f>+K9</f>
        <v>+6% to EB</v>
      </c>
      <c r="X141" s="75" t="str">
        <f t="shared" ref="X141:X155" si="37">+IF(K9="closed","closed",IF(K9="negl. n.a.",0,(LEFT(K9,4))))</f>
        <v xml:space="preserve">+6% </v>
      </c>
      <c r="Y141" s="75">
        <f>+IF(LEFT(X141,1)="+",ABS(X141),IF(LEFT(X141,1)="-",-ABS(X141),X141))</f>
        <v>0.06</v>
      </c>
    </row>
    <row r="142" spans="19:25" x14ac:dyDescent="0.25">
      <c r="S142" s="46" t="s">
        <v>81</v>
      </c>
      <c r="T142" s="70" t="str">
        <f>+K5</f>
        <v>Gilmerton Bridge</v>
      </c>
      <c r="U142" t="str">
        <f t="shared" si="36"/>
        <v>MMMBT</v>
      </c>
      <c r="V142" t="str">
        <f t="shared" si="35"/>
        <v>Gilmerton Bridge MMMBT Toward Va Beach</v>
      </c>
      <c r="W142" s="70" t="str">
        <f t="shared" ref="W142:W155" si="38">+K10</f>
        <v>-5% to SB</v>
      </c>
      <c r="X142" s="75" t="str">
        <f t="shared" si="37"/>
        <v xml:space="preserve">-5% </v>
      </c>
      <c r="Y142" s="75">
        <f t="shared" ref="Y142:Y155" si="39">+IF(LEFT(X142,1)="+",ABS(X142),IF(LEFT(X142,1)="-",-ABS(X142),X142))</f>
        <v>-0.05</v>
      </c>
    </row>
    <row r="143" spans="19:25" x14ac:dyDescent="0.25">
      <c r="S143" s="46" t="s">
        <v>81</v>
      </c>
      <c r="T143" s="70" t="str">
        <f>+K5</f>
        <v>Gilmerton Bridge</v>
      </c>
      <c r="U143" t="str">
        <f t="shared" si="36"/>
        <v>Godwin Bridge</v>
      </c>
      <c r="V143" t="str">
        <f t="shared" si="35"/>
        <v>Gilmerton Bridge Godwin Bridge Toward Va Beach</v>
      </c>
      <c r="W143" s="70" t="str">
        <f t="shared" si="38"/>
        <v>negl. n.a.</v>
      </c>
      <c r="X143" s="75">
        <f t="shared" si="37"/>
        <v>0</v>
      </c>
      <c r="Y143" s="75">
        <f t="shared" si="39"/>
        <v>0</v>
      </c>
    </row>
    <row r="144" spans="19:25" x14ac:dyDescent="0.25">
      <c r="S144" s="46" t="s">
        <v>81</v>
      </c>
      <c r="T144" s="70" t="str">
        <f>+K5</f>
        <v>Gilmerton Bridge</v>
      </c>
      <c r="U144" t="str">
        <f t="shared" si="36"/>
        <v>Hazelwood Bridge</v>
      </c>
      <c r="V144" t="str">
        <f t="shared" si="35"/>
        <v>Gilmerton Bridge Hazelwood Bridge Toward Va Beach</v>
      </c>
      <c r="W144" s="70" t="str">
        <f t="shared" si="38"/>
        <v>negl. n.a.</v>
      </c>
      <c r="X144" s="75">
        <f t="shared" si="37"/>
        <v>0</v>
      </c>
      <c r="Y144" s="75">
        <f t="shared" si="39"/>
        <v>0</v>
      </c>
    </row>
    <row r="145" spans="19:25" x14ac:dyDescent="0.25">
      <c r="S145" s="46" t="s">
        <v>81</v>
      </c>
      <c r="T145" s="70" t="str">
        <f>+K5</f>
        <v>Gilmerton Bridge</v>
      </c>
      <c r="U145" t="str">
        <f t="shared" si="36"/>
        <v>James River Bridge</v>
      </c>
      <c r="V145" t="str">
        <f t="shared" si="35"/>
        <v>Gilmerton Bridge James River Bridge Toward Va Beach</v>
      </c>
      <c r="W145" s="70" t="str">
        <f t="shared" si="38"/>
        <v>negl. n.a.</v>
      </c>
      <c r="X145" s="75">
        <f t="shared" si="37"/>
        <v>0</v>
      </c>
      <c r="Y145" s="75">
        <f t="shared" si="39"/>
        <v>0</v>
      </c>
    </row>
    <row r="146" spans="19:25" x14ac:dyDescent="0.25">
      <c r="S146" s="46" t="s">
        <v>81</v>
      </c>
      <c r="T146" s="70" t="str">
        <f>+K5</f>
        <v>Gilmerton Bridge</v>
      </c>
      <c r="U146" t="str">
        <f t="shared" si="36"/>
        <v>Midtown Tunnel</v>
      </c>
      <c r="V146" t="str">
        <f t="shared" si="35"/>
        <v>Gilmerton Bridge Midtown Tunnel Toward Va Beach</v>
      </c>
      <c r="W146" s="70" t="str">
        <f t="shared" si="38"/>
        <v>+7% to EB</v>
      </c>
      <c r="X146" s="75" t="str">
        <f t="shared" si="37"/>
        <v xml:space="preserve">+7% </v>
      </c>
      <c r="Y146" s="75">
        <f t="shared" si="39"/>
        <v>7.0000000000000007E-2</v>
      </c>
    </row>
    <row r="147" spans="19:25" x14ac:dyDescent="0.25">
      <c r="S147" s="46" t="s">
        <v>81</v>
      </c>
      <c r="T147" s="70" t="str">
        <f>+K5</f>
        <v>Gilmerton Bridge</v>
      </c>
      <c r="U147" t="str">
        <f t="shared" si="36"/>
        <v>Downtown Tunnel</v>
      </c>
      <c r="V147" t="str">
        <f t="shared" si="35"/>
        <v>Gilmerton Bridge Downtown Tunnel Toward Va Beach</v>
      </c>
      <c r="W147" s="70" t="str">
        <f t="shared" si="38"/>
        <v>+17% to EB</v>
      </c>
      <c r="X147" s="75" t="str">
        <f t="shared" si="37"/>
        <v>+17%</v>
      </c>
      <c r="Y147" s="75">
        <f t="shared" si="39"/>
        <v>0.17</v>
      </c>
    </row>
    <row r="148" spans="19:25" x14ac:dyDescent="0.25">
      <c r="S148" s="46" t="s">
        <v>81</v>
      </c>
      <c r="T148" s="70" t="str">
        <f>+K5</f>
        <v>Gilmerton Bridge</v>
      </c>
      <c r="U148" t="str">
        <f t="shared" si="36"/>
        <v>Berkley Bridge</v>
      </c>
      <c r="V148" t="str">
        <f t="shared" si="35"/>
        <v>Gilmerton Bridge Berkley Bridge Toward Va Beach</v>
      </c>
      <c r="W148" s="70" t="str">
        <f t="shared" si="38"/>
        <v>+3% to EB</v>
      </c>
      <c r="X148" s="75" t="str">
        <f t="shared" si="37"/>
        <v xml:space="preserve">+3% </v>
      </c>
      <c r="Y148" s="75">
        <f t="shared" si="39"/>
        <v>0.03</v>
      </c>
    </row>
    <row r="149" spans="19:25" x14ac:dyDescent="0.25">
      <c r="S149" s="46" t="s">
        <v>81</v>
      </c>
      <c r="T149" s="70" t="str">
        <f>+K5</f>
        <v>Gilmerton Bridge</v>
      </c>
      <c r="U149" t="str">
        <f t="shared" si="36"/>
        <v>Jordan Bridge</v>
      </c>
      <c r="V149" t="str">
        <f t="shared" si="35"/>
        <v>Gilmerton Bridge Jordan Bridge Toward Va Beach</v>
      </c>
      <c r="W149" s="70" t="str">
        <f t="shared" si="38"/>
        <v>+4% to EB</v>
      </c>
      <c r="X149" s="75" t="str">
        <f t="shared" si="37"/>
        <v xml:space="preserve">+4% </v>
      </c>
      <c r="Y149" s="75">
        <f t="shared" si="39"/>
        <v>0.04</v>
      </c>
    </row>
    <row r="150" spans="19:25" x14ac:dyDescent="0.25">
      <c r="S150" s="46" t="s">
        <v>81</v>
      </c>
      <c r="T150" s="70" t="str">
        <f>+K5</f>
        <v>Gilmerton Bridge</v>
      </c>
      <c r="U150" t="str">
        <f t="shared" si="36"/>
        <v>Gilmerton Bridge</v>
      </c>
      <c r="V150" t="str">
        <f t="shared" si="35"/>
        <v>Gilmerton Bridge Gilmerton Bridge Toward Va Beach</v>
      </c>
      <c r="W150" s="70" t="str">
        <f t="shared" si="38"/>
        <v>closed</v>
      </c>
      <c r="X150" s="75" t="str">
        <f t="shared" si="37"/>
        <v>closed</v>
      </c>
      <c r="Y150" s="75" t="str">
        <f t="shared" si="39"/>
        <v>closed</v>
      </c>
    </row>
    <row r="151" spans="19:25" x14ac:dyDescent="0.25">
      <c r="S151" s="46" t="s">
        <v>81</v>
      </c>
      <c r="T151" s="70" t="str">
        <f>+K5</f>
        <v>Gilmerton Bridge</v>
      </c>
      <c r="U151" t="str">
        <f t="shared" si="36"/>
        <v>High Rise Bridge</v>
      </c>
      <c r="V151" t="str">
        <f t="shared" si="35"/>
        <v>Gilmerton Bridge High Rise Bridge Toward Va Beach</v>
      </c>
      <c r="W151" s="70" t="str">
        <f t="shared" si="38"/>
        <v>+55% to VaB</v>
      </c>
      <c r="X151" s="75" t="str">
        <f t="shared" si="37"/>
        <v>+55%</v>
      </c>
      <c r="Y151" s="75">
        <f t="shared" si="39"/>
        <v>0.55000000000000004</v>
      </c>
    </row>
    <row r="152" spans="19:25" x14ac:dyDescent="0.25">
      <c r="S152" s="46" t="s">
        <v>81</v>
      </c>
      <c r="T152" s="70" t="str">
        <f>+K5</f>
        <v>Gilmerton Bridge</v>
      </c>
      <c r="U152" t="str">
        <f t="shared" si="36"/>
        <v>Veterans Bridge</v>
      </c>
      <c r="V152" t="str">
        <f t="shared" si="35"/>
        <v>Gilmerton Bridge Veterans Bridge Toward Va Beach</v>
      </c>
      <c r="W152" s="70" t="str">
        <f t="shared" si="38"/>
        <v>negl. n.a.</v>
      </c>
      <c r="X152" s="75">
        <f t="shared" si="37"/>
        <v>0</v>
      </c>
      <c r="Y152" s="75">
        <f t="shared" si="39"/>
        <v>0</v>
      </c>
    </row>
    <row r="153" spans="19:25" x14ac:dyDescent="0.25">
      <c r="S153" s="46" t="s">
        <v>81</v>
      </c>
      <c r="T153" s="70" t="str">
        <f>+K5</f>
        <v>Gilmerton Bridge</v>
      </c>
      <c r="U153" t="str">
        <f t="shared" si="36"/>
        <v>Great Bridge Bridge</v>
      </c>
      <c r="V153" t="str">
        <f t="shared" si="35"/>
        <v>Gilmerton Bridge Great Bridge Bridge Toward Va Beach</v>
      </c>
      <c r="W153" s="70" t="str">
        <f t="shared" si="38"/>
        <v>negl. n.a.</v>
      </c>
      <c r="X153" s="75">
        <f t="shared" si="37"/>
        <v>0</v>
      </c>
      <c r="Y153" s="75">
        <f t="shared" si="39"/>
        <v>0</v>
      </c>
    </row>
    <row r="154" spans="19:25" x14ac:dyDescent="0.25">
      <c r="S154" s="46" t="s">
        <v>81</v>
      </c>
      <c r="T154" s="70" t="str">
        <f>+K5</f>
        <v>Gilmerton Bridge</v>
      </c>
      <c r="U154" t="str">
        <f t="shared" si="36"/>
        <v>Chesapeake Exp Bridge</v>
      </c>
      <c r="V154" t="str">
        <f t="shared" si="35"/>
        <v>Gilmerton Bridge Chesapeake Exp Bridge Toward Va Beach</v>
      </c>
      <c r="W154" s="70" t="str">
        <f t="shared" si="38"/>
        <v>negl. n.a.</v>
      </c>
      <c r="X154" s="75">
        <f t="shared" si="37"/>
        <v>0</v>
      </c>
      <c r="Y154" s="75">
        <f t="shared" si="39"/>
        <v>0</v>
      </c>
    </row>
    <row r="155" spans="19:25" x14ac:dyDescent="0.25">
      <c r="S155" s="68" t="s">
        <v>81</v>
      </c>
      <c r="T155" s="71" t="str">
        <f>+K5</f>
        <v>Gilmerton Bridge</v>
      </c>
      <c r="U155" s="69" t="str">
        <f t="shared" si="36"/>
        <v>Centerville Bridge</v>
      </c>
      <c r="V155" s="69" t="str">
        <f t="shared" si="35"/>
        <v>Gilmerton Bridge Centerville Bridge Toward Va Beach</v>
      </c>
      <c r="W155" s="71" t="str">
        <f t="shared" si="38"/>
        <v>negl. n.a.</v>
      </c>
      <c r="X155" s="76">
        <f t="shared" si="37"/>
        <v>0</v>
      </c>
      <c r="Y155" s="76">
        <f t="shared" si="39"/>
        <v>0</v>
      </c>
    </row>
    <row r="156" spans="19:25" x14ac:dyDescent="0.25">
      <c r="S156" s="46" t="s">
        <v>81</v>
      </c>
      <c r="T156" s="70" t="str">
        <f>+L5</f>
        <v>High Rise Bridge</v>
      </c>
      <c r="U156" t="str">
        <f t="shared" ref="U156:U170" si="40">+A9</f>
        <v>HRBT</v>
      </c>
      <c r="V156" t="str">
        <f t="shared" si="35"/>
        <v>High Rise Bridge HRBT Toward Va Beach</v>
      </c>
      <c r="W156" s="72" t="str">
        <f>+L9</f>
        <v>+10% to EB</v>
      </c>
      <c r="X156" s="75" t="str">
        <f t="shared" ref="X156:X170" si="41">+IF(L9="closed","closed",IF(L9="negl. n.a.",0,(LEFT(L9,4))))</f>
        <v>+10%</v>
      </c>
      <c r="Y156" s="75">
        <f>+IF(LEFT(X156,1)="+",ABS(X156),IF(LEFT(X156,1)="-",-ABS(X156),X156))</f>
        <v>0.1</v>
      </c>
    </row>
    <row r="157" spans="19:25" x14ac:dyDescent="0.25">
      <c r="S157" s="46" t="s">
        <v>81</v>
      </c>
      <c r="T157" s="70" t="str">
        <f>+L5</f>
        <v>High Rise Bridge</v>
      </c>
      <c r="U157" t="str">
        <f t="shared" si="40"/>
        <v>MMMBT</v>
      </c>
      <c r="V157" t="str">
        <f t="shared" si="35"/>
        <v>High Rise Bridge MMMBT Toward Va Beach</v>
      </c>
      <c r="W157" s="70" t="str">
        <f t="shared" ref="W157:W170" si="42">+L10</f>
        <v>-8% to SB</v>
      </c>
      <c r="X157" s="75" t="str">
        <f t="shared" si="41"/>
        <v xml:space="preserve">-8% </v>
      </c>
      <c r="Y157" s="75">
        <f t="shared" ref="Y157:Y170" si="43">+IF(LEFT(X157,1)="+",ABS(X157),IF(LEFT(X157,1)="-",-ABS(X157),X157))</f>
        <v>-0.08</v>
      </c>
    </row>
    <row r="158" spans="19:25" x14ac:dyDescent="0.25">
      <c r="S158" s="46" t="s">
        <v>81</v>
      </c>
      <c r="T158" s="70" t="str">
        <f>+L5</f>
        <v>High Rise Bridge</v>
      </c>
      <c r="U158" t="str">
        <f t="shared" si="40"/>
        <v>Godwin Bridge</v>
      </c>
      <c r="V158" t="str">
        <f t="shared" si="35"/>
        <v>High Rise Bridge Godwin Bridge Toward Va Beach</v>
      </c>
      <c r="W158" s="70" t="str">
        <f t="shared" si="42"/>
        <v>negl. n.a.</v>
      </c>
      <c r="X158" s="75">
        <f t="shared" si="41"/>
        <v>0</v>
      </c>
      <c r="Y158" s="75">
        <f t="shared" si="43"/>
        <v>0</v>
      </c>
    </row>
    <row r="159" spans="19:25" x14ac:dyDescent="0.25">
      <c r="S159" s="46" t="s">
        <v>81</v>
      </c>
      <c r="T159" s="70" t="str">
        <f>+L5</f>
        <v>High Rise Bridge</v>
      </c>
      <c r="U159" t="str">
        <f t="shared" si="40"/>
        <v>Hazelwood Bridge</v>
      </c>
      <c r="V159" t="str">
        <f t="shared" si="35"/>
        <v>High Rise Bridge Hazelwood Bridge Toward Va Beach</v>
      </c>
      <c r="W159" s="70" t="str">
        <f t="shared" si="42"/>
        <v>negl. n.a.</v>
      </c>
      <c r="X159" s="75">
        <f t="shared" si="41"/>
        <v>0</v>
      </c>
      <c r="Y159" s="75">
        <f t="shared" si="43"/>
        <v>0</v>
      </c>
    </row>
    <row r="160" spans="19:25" x14ac:dyDescent="0.25">
      <c r="S160" s="46" t="s">
        <v>81</v>
      </c>
      <c r="T160" s="70" t="str">
        <f>+L5</f>
        <v>High Rise Bridge</v>
      </c>
      <c r="U160" t="str">
        <f t="shared" si="40"/>
        <v>James River Bridge</v>
      </c>
      <c r="V160" t="str">
        <f t="shared" si="35"/>
        <v>High Rise Bridge James River Bridge Toward Va Beach</v>
      </c>
      <c r="W160" s="70" t="str">
        <f t="shared" si="42"/>
        <v>negl. n.a.</v>
      </c>
      <c r="X160" s="75">
        <f t="shared" si="41"/>
        <v>0</v>
      </c>
      <c r="Y160" s="75">
        <f t="shared" si="43"/>
        <v>0</v>
      </c>
    </row>
    <row r="161" spans="19:25" x14ac:dyDescent="0.25">
      <c r="S161" s="46" t="s">
        <v>81</v>
      </c>
      <c r="T161" s="70" t="str">
        <f>+L5</f>
        <v>High Rise Bridge</v>
      </c>
      <c r="U161" t="str">
        <f t="shared" si="40"/>
        <v>Midtown Tunnel</v>
      </c>
      <c r="V161" t="str">
        <f t="shared" si="35"/>
        <v>High Rise Bridge Midtown Tunnel Toward Va Beach</v>
      </c>
      <c r="W161" s="70" t="str">
        <f t="shared" si="42"/>
        <v>+8% to EB</v>
      </c>
      <c r="X161" s="75" t="str">
        <f t="shared" si="41"/>
        <v xml:space="preserve">+8% </v>
      </c>
      <c r="Y161" s="75">
        <f t="shared" si="43"/>
        <v>0.08</v>
      </c>
    </row>
    <row r="162" spans="19:25" x14ac:dyDescent="0.25">
      <c r="S162" s="46" t="s">
        <v>81</v>
      </c>
      <c r="T162" s="70" t="str">
        <f>+L5</f>
        <v>High Rise Bridge</v>
      </c>
      <c r="U162" t="str">
        <f t="shared" si="40"/>
        <v>Downtown Tunnel</v>
      </c>
      <c r="V162" t="str">
        <f t="shared" si="35"/>
        <v>High Rise Bridge Downtown Tunnel Toward Va Beach</v>
      </c>
      <c r="W162" s="70" t="str">
        <f t="shared" si="42"/>
        <v>+19% to EB</v>
      </c>
      <c r="X162" s="75" t="str">
        <f t="shared" si="41"/>
        <v>+19%</v>
      </c>
      <c r="Y162" s="75">
        <f t="shared" si="43"/>
        <v>0.19</v>
      </c>
    </row>
    <row r="163" spans="19:25" x14ac:dyDescent="0.25">
      <c r="S163" s="46" t="s">
        <v>81</v>
      </c>
      <c r="T163" s="70" t="str">
        <f>+L5</f>
        <v>High Rise Bridge</v>
      </c>
      <c r="U163" t="str">
        <f t="shared" si="40"/>
        <v>Berkley Bridge</v>
      </c>
      <c r="V163" t="str">
        <f t="shared" si="35"/>
        <v>High Rise Bridge Berkley Bridge Toward Va Beach</v>
      </c>
      <c r="W163" s="70" t="str">
        <f t="shared" si="42"/>
        <v>+12% to EB</v>
      </c>
      <c r="X163" s="75" t="str">
        <f t="shared" si="41"/>
        <v>+12%</v>
      </c>
      <c r="Y163" s="75">
        <f t="shared" si="43"/>
        <v>0.12</v>
      </c>
    </row>
    <row r="164" spans="19:25" x14ac:dyDescent="0.25">
      <c r="S164" s="46" t="s">
        <v>81</v>
      </c>
      <c r="T164" s="70" t="str">
        <f>+L5</f>
        <v>High Rise Bridge</v>
      </c>
      <c r="U164" t="str">
        <f t="shared" si="40"/>
        <v>Jordan Bridge</v>
      </c>
      <c r="V164" t="str">
        <f t="shared" si="35"/>
        <v>High Rise Bridge Jordan Bridge Toward Va Beach</v>
      </c>
      <c r="W164" s="70" t="str">
        <f t="shared" si="42"/>
        <v>+5% to EB</v>
      </c>
      <c r="X164" s="75" t="str">
        <f t="shared" si="41"/>
        <v xml:space="preserve">+5% </v>
      </c>
      <c r="Y164" s="75">
        <f t="shared" si="43"/>
        <v>0.05</v>
      </c>
    </row>
    <row r="165" spans="19:25" x14ac:dyDescent="0.25">
      <c r="S165" s="46" t="s">
        <v>81</v>
      </c>
      <c r="T165" s="70" t="str">
        <f>+L5</f>
        <v>High Rise Bridge</v>
      </c>
      <c r="U165" t="str">
        <f t="shared" si="40"/>
        <v>Gilmerton Bridge</v>
      </c>
      <c r="V165" t="str">
        <f t="shared" si="35"/>
        <v>High Rise Bridge Gilmerton Bridge Toward Va Beach</v>
      </c>
      <c r="W165" s="70" t="str">
        <f t="shared" si="42"/>
        <v>+38% to EB</v>
      </c>
      <c r="X165" s="75" t="str">
        <f t="shared" si="41"/>
        <v>+38%</v>
      </c>
      <c r="Y165" s="75">
        <f t="shared" si="43"/>
        <v>0.38</v>
      </c>
    </row>
    <row r="166" spans="19:25" x14ac:dyDescent="0.25">
      <c r="S166" s="46" t="s">
        <v>81</v>
      </c>
      <c r="T166" s="70" t="str">
        <f>+L5</f>
        <v>High Rise Bridge</v>
      </c>
      <c r="U166" t="str">
        <f t="shared" si="40"/>
        <v>High Rise Bridge</v>
      </c>
      <c r="V166" t="str">
        <f t="shared" si="35"/>
        <v>High Rise Bridge High Rise Bridge Toward Va Beach</v>
      </c>
      <c r="W166" s="70" t="str">
        <f t="shared" si="42"/>
        <v>closed</v>
      </c>
      <c r="X166" s="75" t="str">
        <f t="shared" si="41"/>
        <v>closed</v>
      </c>
      <c r="Y166" s="75" t="str">
        <f t="shared" si="43"/>
        <v>closed</v>
      </c>
    </row>
    <row r="167" spans="19:25" x14ac:dyDescent="0.25">
      <c r="S167" s="46" t="s">
        <v>81</v>
      </c>
      <c r="T167" s="70" t="str">
        <f>+L5</f>
        <v>High Rise Bridge</v>
      </c>
      <c r="U167" t="str">
        <f t="shared" si="40"/>
        <v>Veterans Bridge</v>
      </c>
      <c r="V167" t="str">
        <f t="shared" si="35"/>
        <v>High Rise Bridge Veterans Bridge Toward Va Beach</v>
      </c>
      <c r="W167" s="70" t="str">
        <f t="shared" si="42"/>
        <v>+4% to NB</v>
      </c>
      <c r="X167" s="75" t="str">
        <f t="shared" si="41"/>
        <v xml:space="preserve">+4% </v>
      </c>
      <c r="Y167" s="75">
        <f t="shared" si="43"/>
        <v>0.04</v>
      </c>
    </row>
    <row r="168" spans="19:25" x14ac:dyDescent="0.25">
      <c r="S168" s="46" t="s">
        <v>81</v>
      </c>
      <c r="T168" s="70" t="str">
        <f>+L5</f>
        <v>High Rise Bridge</v>
      </c>
      <c r="U168" t="str">
        <f t="shared" si="40"/>
        <v>Great Bridge Bridge</v>
      </c>
      <c r="V168" t="str">
        <f t="shared" si="35"/>
        <v>High Rise Bridge Great Bridge Bridge Toward Va Beach</v>
      </c>
      <c r="W168" s="70" t="str">
        <f t="shared" si="42"/>
        <v>negl. n.a.</v>
      </c>
      <c r="X168" s="75">
        <f t="shared" si="41"/>
        <v>0</v>
      </c>
      <c r="Y168" s="75">
        <f t="shared" si="43"/>
        <v>0</v>
      </c>
    </row>
    <row r="169" spans="19:25" x14ac:dyDescent="0.25">
      <c r="S169" s="46" t="s">
        <v>81</v>
      </c>
      <c r="T169" s="70" t="str">
        <f>+L5</f>
        <v>High Rise Bridge</v>
      </c>
      <c r="U169" t="str">
        <f t="shared" si="40"/>
        <v>Chesapeake Exp Bridge</v>
      </c>
      <c r="V169" t="str">
        <f t="shared" si="35"/>
        <v>High Rise Bridge Chesapeake Exp Bridge Toward Va Beach</v>
      </c>
      <c r="W169" s="70" t="str">
        <f t="shared" si="42"/>
        <v>negl. n.a.</v>
      </c>
      <c r="X169" s="75">
        <f t="shared" si="41"/>
        <v>0</v>
      </c>
      <c r="Y169" s="75">
        <f t="shared" si="43"/>
        <v>0</v>
      </c>
    </row>
    <row r="170" spans="19:25" x14ac:dyDescent="0.25">
      <c r="S170" s="68" t="s">
        <v>81</v>
      </c>
      <c r="T170" s="71" t="str">
        <f>+L5</f>
        <v>High Rise Bridge</v>
      </c>
      <c r="U170" s="69" t="str">
        <f t="shared" si="40"/>
        <v>Centerville Bridge</v>
      </c>
      <c r="V170" s="69" t="str">
        <f t="shared" si="35"/>
        <v>High Rise Bridge Centerville Bridge Toward Va Beach</v>
      </c>
      <c r="W170" s="71" t="str">
        <f t="shared" si="42"/>
        <v>negl. n.a.</v>
      </c>
      <c r="X170" s="76">
        <f t="shared" si="41"/>
        <v>0</v>
      </c>
      <c r="Y170" s="76">
        <f t="shared" si="43"/>
        <v>0</v>
      </c>
    </row>
    <row r="171" spans="19:25" x14ac:dyDescent="0.25">
      <c r="S171" s="46" t="s">
        <v>81</v>
      </c>
      <c r="T171" s="70" t="str">
        <f>+M5</f>
        <v>Veterans Bridge</v>
      </c>
      <c r="U171" t="str">
        <f t="shared" ref="U171:U185" si="44">+A9</f>
        <v>HRBT</v>
      </c>
      <c r="V171" t="str">
        <f t="shared" si="35"/>
        <v>Veterans Bridge HRBT Toward Va Beach</v>
      </c>
      <c r="W171" s="72" t="str">
        <f>+M9</f>
        <v>negl. n.a.</v>
      </c>
      <c r="X171" s="75">
        <f t="shared" ref="X171:X185" si="45">+IF(M9="closed","closed",IF(M9="negl. n.a.",0,(LEFT(M9,4))))</f>
        <v>0</v>
      </c>
      <c r="Y171" s="75">
        <f>+IF(LEFT(X171,1)="+",ABS(X171),IF(LEFT(X171,1)="-",-ABS(X171),X171))</f>
        <v>0</v>
      </c>
    </row>
    <row r="172" spans="19:25" x14ac:dyDescent="0.25">
      <c r="S172" s="46" t="s">
        <v>81</v>
      </c>
      <c r="T172" s="70" t="str">
        <f>+M5</f>
        <v>Veterans Bridge</v>
      </c>
      <c r="U172" t="str">
        <f t="shared" si="44"/>
        <v>MMMBT</v>
      </c>
      <c r="V172" t="str">
        <f t="shared" si="35"/>
        <v>Veterans Bridge MMMBT Toward Va Beach</v>
      </c>
      <c r="W172" s="70" t="str">
        <f t="shared" ref="W172:W185" si="46">+M10</f>
        <v>negl. n.a.</v>
      </c>
      <c r="X172" s="75">
        <f t="shared" si="45"/>
        <v>0</v>
      </c>
      <c r="Y172" s="75">
        <f t="shared" ref="Y172:Y185" si="47">+IF(LEFT(X172,1)="+",ABS(X172),IF(LEFT(X172,1)="-",-ABS(X172),X172))</f>
        <v>0</v>
      </c>
    </row>
    <row r="173" spans="19:25" x14ac:dyDescent="0.25">
      <c r="S173" s="46" t="s">
        <v>81</v>
      </c>
      <c r="T173" s="70" t="str">
        <f>+M5</f>
        <v>Veterans Bridge</v>
      </c>
      <c r="U173" t="str">
        <f t="shared" si="44"/>
        <v>Godwin Bridge</v>
      </c>
      <c r="V173" t="str">
        <f t="shared" si="35"/>
        <v>Veterans Bridge Godwin Bridge Toward Va Beach</v>
      </c>
      <c r="W173" s="70" t="str">
        <f t="shared" si="46"/>
        <v>negl. n.a.</v>
      </c>
      <c r="X173" s="75">
        <f t="shared" si="45"/>
        <v>0</v>
      </c>
      <c r="Y173" s="75">
        <f t="shared" si="47"/>
        <v>0</v>
      </c>
    </row>
    <row r="174" spans="19:25" x14ac:dyDescent="0.25">
      <c r="S174" s="46" t="s">
        <v>81</v>
      </c>
      <c r="T174" s="70" t="str">
        <f>+M5</f>
        <v>Veterans Bridge</v>
      </c>
      <c r="U174" t="str">
        <f t="shared" si="44"/>
        <v>Hazelwood Bridge</v>
      </c>
      <c r="V174" t="str">
        <f t="shared" si="35"/>
        <v>Veterans Bridge Hazelwood Bridge Toward Va Beach</v>
      </c>
      <c r="W174" s="70" t="str">
        <f t="shared" si="46"/>
        <v>negl. n.a.</v>
      </c>
      <c r="X174" s="75">
        <f t="shared" si="45"/>
        <v>0</v>
      </c>
      <c r="Y174" s="75">
        <f t="shared" si="47"/>
        <v>0</v>
      </c>
    </row>
    <row r="175" spans="19:25" x14ac:dyDescent="0.25">
      <c r="S175" s="46" t="s">
        <v>81</v>
      </c>
      <c r="T175" s="70" t="str">
        <f>+M5</f>
        <v>Veterans Bridge</v>
      </c>
      <c r="U175" t="str">
        <f t="shared" si="44"/>
        <v>James River Bridge</v>
      </c>
      <c r="V175" t="str">
        <f t="shared" si="35"/>
        <v>Veterans Bridge James River Bridge Toward Va Beach</v>
      </c>
      <c r="W175" s="70" t="str">
        <f t="shared" si="46"/>
        <v>negl. n.a.</v>
      </c>
      <c r="X175" s="75">
        <f t="shared" si="45"/>
        <v>0</v>
      </c>
      <c r="Y175" s="75">
        <f t="shared" si="47"/>
        <v>0</v>
      </c>
    </row>
    <row r="176" spans="19:25" x14ac:dyDescent="0.25">
      <c r="S176" s="46" t="s">
        <v>81</v>
      </c>
      <c r="T176" s="70" t="str">
        <f>+M5</f>
        <v>Veterans Bridge</v>
      </c>
      <c r="U176" t="str">
        <f t="shared" si="44"/>
        <v>Midtown Tunnel</v>
      </c>
      <c r="V176" t="str">
        <f t="shared" si="35"/>
        <v>Veterans Bridge Midtown Tunnel Toward Va Beach</v>
      </c>
      <c r="W176" s="70" t="str">
        <f t="shared" si="46"/>
        <v>negl. n.a.</v>
      </c>
      <c r="X176" s="75">
        <f t="shared" si="45"/>
        <v>0</v>
      </c>
      <c r="Y176" s="75">
        <f t="shared" si="47"/>
        <v>0</v>
      </c>
    </row>
    <row r="177" spans="19:25" x14ac:dyDescent="0.25">
      <c r="S177" s="46" t="s">
        <v>81</v>
      </c>
      <c r="T177" s="70" t="str">
        <f>+M5</f>
        <v>Veterans Bridge</v>
      </c>
      <c r="U177" t="str">
        <f t="shared" si="44"/>
        <v>Downtown Tunnel</v>
      </c>
      <c r="V177" t="str">
        <f t="shared" si="35"/>
        <v>Veterans Bridge Downtown Tunnel Toward Va Beach</v>
      </c>
      <c r="W177" s="70" t="str">
        <f t="shared" si="46"/>
        <v>negl. n.a.</v>
      </c>
      <c r="X177" s="75">
        <f t="shared" si="45"/>
        <v>0</v>
      </c>
      <c r="Y177" s="75">
        <f t="shared" si="47"/>
        <v>0</v>
      </c>
    </row>
    <row r="178" spans="19:25" x14ac:dyDescent="0.25">
      <c r="S178" s="46" t="s">
        <v>81</v>
      </c>
      <c r="T178" s="70" t="str">
        <f>+M5</f>
        <v>Veterans Bridge</v>
      </c>
      <c r="U178" t="str">
        <f t="shared" si="44"/>
        <v>Berkley Bridge</v>
      </c>
      <c r="V178" t="str">
        <f t="shared" si="35"/>
        <v>Veterans Bridge Berkley Bridge Toward Va Beach</v>
      </c>
      <c r="W178" s="70" t="str">
        <f t="shared" si="46"/>
        <v>negl. n.a.</v>
      </c>
      <c r="X178" s="75">
        <f t="shared" si="45"/>
        <v>0</v>
      </c>
      <c r="Y178" s="75">
        <f t="shared" si="47"/>
        <v>0</v>
      </c>
    </row>
    <row r="179" spans="19:25" x14ac:dyDescent="0.25">
      <c r="S179" s="46" t="s">
        <v>81</v>
      </c>
      <c r="T179" s="70" t="str">
        <f>+M5</f>
        <v>Veterans Bridge</v>
      </c>
      <c r="U179" t="str">
        <f t="shared" si="44"/>
        <v>Jordan Bridge</v>
      </c>
      <c r="V179" t="str">
        <f t="shared" si="35"/>
        <v>Veterans Bridge Jordan Bridge Toward Va Beach</v>
      </c>
      <c r="W179" s="70" t="str">
        <f t="shared" si="46"/>
        <v>negl. n.a.</v>
      </c>
      <c r="X179" s="75">
        <f t="shared" si="45"/>
        <v>0</v>
      </c>
      <c r="Y179" s="75">
        <f t="shared" si="47"/>
        <v>0</v>
      </c>
    </row>
    <row r="180" spans="19:25" x14ac:dyDescent="0.25">
      <c r="S180" s="46" t="s">
        <v>81</v>
      </c>
      <c r="T180" s="70" t="str">
        <f>+M5</f>
        <v>Veterans Bridge</v>
      </c>
      <c r="U180" t="str">
        <f t="shared" si="44"/>
        <v>Gilmerton Bridge</v>
      </c>
      <c r="V180" t="str">
        <f t="shared" si="35"/>
        <v>Veterans Bridge Gilmerton Bridge Toward Va Beach</v>
      </c>
      <c r="W180" s="70" t="str">
        <f t="shared" si="46"/>
        <v>+14% to EB</v>
      </c>
      <c r="X180" s="75" t="str">
        <f t="shared" si="45"/>
        <v>+14%</v>
      </c>
      <c r="Y180" s="75">
        <f t="shared" si="47"/>
        <v>0.14000000000000001</v>
      </c>
    </row>
    <row r="181" spans="19:25" x14ac:dyDescent="0.25">
      <c r="S181" s="46" t="s">
        <v>81</v>
      </c>
      <c r="T181" s="70" t="str">
        <f>+M5</f>
        <v>Veterans Bridge</v>
      </c>
      <c r="U181" t="str">
        <f t="shared" si="44"/>
        <v>High Rise Bridge</v>
      </c>
      <c r="V181" t="str">
        <f t="shared" si="35"/>
        <v>Veterans Bridge High Rise Bridge Toward Va Beach</v>
      </c>
      <c r="W181" s="70" t="str">
        <f t="shared" si="46"/>
        <v>+27% to VaB</v>
      </c>
      <c r="X181" s="75" t="str">
        <f t="shared" si="45"/>
        <v>+27%</v>
      </c>
      <c r="Y181" s="75">
        <f t="shared" si="47"/>
        <v>0.27</v>
      </c>
    </row>
    <row r="182" spans="19:25" x14ac:dyDescent="0.25">
      <c r="S182" s="46" t="s">
        <v>81</v>
      </c>
      <c r="T182" s="70" t="str">
        <f>+M5</f>
        <v>Veterans Bridge</v>
      </c>
      <c r="U182" t="str">
        <f t="shared" si="44"/>
        <v>Veterans Bridge</v>
      </c>
      <c r="V182" t="str">
        <f t="shared" si="35"/>
        <v>Veterans Bridge Veterans Bridge Toward Va Beach</v>
      </c>
      <c r="W182" s="70" t="str">
        <f t="shared" si="46"/>
        <v>closed</v>
      </c>
      <c r="X182" s="75" t="str">
        <f t="shared" si="45"/>
        <v>closed</v>
      </c>
      <c r="Y182" s="75" t="str">
        <f t="shared" si="47"/>
        <v>closed</v>
      </c>
    </row>
    <row r="183" spans="19:25" x14ac:dyDescent="0.25">
      <c r="S183" s="46" t="s">
        <v>81</v>
      </c>
      <c r="T183" s="70" t="str">
        <f>+M5</f>
        <v>Veterans Bridge</v>
      </c>
      <c r="U183" t="str">
        <f t="shared" si="44"/>
        <v>Great Bridge Bridge</v>
      </c>
      <c r="V183" t="str">
        <f t="shared" si="35"/>
        <v>Veterans Bridge Great Bridge Bridge Toward Va Beach</v>
      </c>
      <c r="W183" s="70" t="str">
        <f t="shared" si="46"/>
        <v>+23% to NB</v>
      </c>
      <c r="X183" s="75" t="str">
        <f t="shared" si="45"/>
        <v>+23%</v>
      </c>
      <c r="Y183" s="75">
        <f t="shared" si="47"/>
        <v>0.23</v>
      </c>
    </row>
    <row r="184" spans="19:25" x14ac:dyDescent="0.25">
      <c r="S184" s="46" t="s">
        <v>81</v>
      </c>
      <c r="T184" s="70" t="str">
        <f>+M5</f>
        <v>Veterans Bridge</v>
      </c>
      <c r="U184" t="str">
        <f t="shared" si="44"/>
        <v>Chesapeake Exp Bridge</v>
      </c>
      <c r="V184" t="str">
        <f t="shared" si="35"/>
        <v>Veterans Bridge Chesapeake Exp Bridge Toward Va Beach</v>
      </c>
      <c r="W184" s="70" t="str">
        <f t="shared" si="46"/>
        <v>+23% to NB</v>
      </c>
      <c r="X184" s="75" t="str">
        <f t="shared" si="45"/>
        <v>+23%</v>
      </c>
      <c r="Y184" s="75">
        <f t="shared" si="47"/>
        <v>0.23</v>
      </c>
    </row>
    <row r="185" spans="19:25" x14ac:dyDescent="0.25">
      <c r="S185" s="68" t="s">
        <v>81</v>
      </c>
      <c r="T185" s="71" t="str">
        <f>+M5</f>
        <v>Veterans Bridge</v>
      </c>
      <c r="U185" s="69" t="str">
        <f t="shared" si="44"/>
        <v>Centerville Bridge</v>
      </c>
      <c r="V185" s="69" t="str">
        <f t="shared" si="35"/>
        <v>Veterans Bridge Centerville Bridge Toward Va Beach</v>
      </c>
      <c r="W185" s="71" t="str">
        <f t="shared" si="46"/>
        <v>+5% to NB</v>
      </c>
      <c r="X185" s="76" t="str">
        <f t="shared" si="45"/>
        <v xml:space="preserve">+5% </v>
      </c>
      <c r="Y185" s="76">
        <f t="shared" si="47"/>
        <v>0.05</v>
      </c>
    </row>
    <row r="186" spans="19:25" x14ac:dyDescent="0.25">
      <c r="S186" s="46" t="s">
        <v>81</v>
      </c>
      <c r="T186" s="70" t="str">
        <f>+N5</f>
        <v>Great Bridge Bridge</v>
      </c>
      <c r="U186" t="str">
        <f t="shared" ref="U186:U200" si="48">+A9</f>
        <v>HRBT</v>
      </c>
      <c r="V186" t="str">
        <f t="shared" si="35"/>
        <v>Great Bridge Bridge HRBT Toward Va Beach</v>
      </c>
      <c r="W186" s="72" t="str">
        <f>+N9</f>
        <v>negl. n.a.</v>
      </c>
      <c r="X186" s="75">
        <f t="shared" ref="X186:X200" si="49">+IF(N9="closed","closed",IF(N9="negl. n.a.",0,(LEFT(N9,4))))</f>
        <v>0</v>
      </c>
      <c r="Y186" s="75">
        <f>+IF(LEFT(X186,1)="+",ABS(X186),IF(LEFT(X186,1)="-",-ABS(X186),X186))</f>
        <v>0</v>
      </c>
    </row>
    <row r="187" spans="19:25" x14ac:dyDescent="0.25">
      <c r="S187" s="46" t="s">
        <v>81</v>
      </c>
      <c r="T187" s="70" t="str">
        <f>+N5</f>
        <v>Great Bridge Bridge</v>
      </c>
      <c r="U187" t="str">
        <f t="shared" si="48"/>
        <v>MMMBT</v>
      </c>
      <c r="V187" t="str">
        <f t="shared" si="35"/>
        <v>Great Bridge Bridge MMMBT Toward Va Beach</v>
      </c>
      <c r="W187" s="70" t="str">
        <f t="shared" ref="W187:W200" si="50">+N10</f>
        <v>negl. n.a.</v>
      </c>
      <c r="X187" s="75">
        <f t="shared" si="49"/>
        <v>0</v>
      </c>
      <c r="Y187" s="75">
        <f t="shared" ref="Y187:Y200" si="51">+IF(LEFT(X187,1)="+",ABS(X187),IF(LEFT(X187,1)="-",-ABS(X187),X187))</f>
        <v>0</v>
      </c>
    </row>
    <row r="188" spans="19:25" x14ac:dyDescent="0.25">
      <c r="S188" s="46" t="s">
        <v>81</v>
      </c>
      <c r="T188" s="70" t="str">
        <f>+N5</f>
        <v>Great Bridge Bridge</v>
      </c>
      <c r="U188" t="str">
        <f t="shared" si="48"/>
        <v>Godwin Bridge</v>
      </c>
      <c r="V188" t="str">
        <f t="shared" si="35"/>
        <v>Great Bridge Bridge Godwin Bridge Toward Va Beach</v>
      </c>
      <c r="W188" s="70" t="str">
        <f t="shared" si="50"/>
        <v>negl. n.a.</v>
      </c>
      <c r="X188" s="75">
        <f t="shared" si="49"/>
        <v>0</v>
      </c>
      <c r="Y188" s="75">
        <f t="shared" si="51"/>
        <v>0</v>
      </c>
    </row>
    <row r="189" spans="19:25" x14ac:dyDescent="0.25">
      <c r="S189" s="46" t="s">
        <v>81</v>
      </c>
      <c r="T189" s="70" t="str">
        <f>+N5</f>
        <v>Great Bridge Bridge</v>
      </c>
      <c r="U189" t="str">
        <f t="shared" si="48"/>
        <v>Hazelwood Bridge</v>
      </c>
      <c r="V189" t="str">
        <f t="shared" si="35"/>
        <v>Great Bridge Bridge Hazelwood Bridge Toward Va Beach</v>
      </c>
      <c r="W189" s="70" t="str">
        <f t="shared" si="50"/>
        <v>negl. n.a.</v>
      </c>
      <c r="X189" s="75">
        <f t="shared" si="49"/>
        <v>0</v>
      </c>
      <c r="Y189" s="75">
        <f t="shared" si="51"/>
        <v>0</v>
      </c>
    </row>
    <row r="190" spans="19:25" x14ac:dyDescent="0.25">
      <c r="S190" s="46" t="s">
        <v>81</v>
      </c>
      <c r="T190" s="70" t="str">
        <f>+N5</f>
        <v>Great Bridge Bridge</v>
      </c>
      <c r="U190" t="str">
        <f t="shared" si="48"/>
        <v>James River Bridge</v>
      </c>
      <c r="V190" t="str">
        <f t="shared" si="35"/>
        <v>Great Bridge Bridge James River Bridge Toward Va Beach</v>
      </c>
      <c r="W190" s="70" t="str">
        <f t="shared" si="50"/>
        <v>negl. n.a.</v>
      </c>
      <c r="X190" s="75">
        <f t="shared" si="49"/>
        <v>0</v>
      </c>
      <c r="Y190" s="75">
        <f t="shared" si="51"/>
        <v>0</v>
      </c>
    </row>
    <row r="191" spans="19:25" x14ac:dyDescent="0.25">
      <c r="S191" s="46" t="s">
        <v>81</v>
      </c>
      <c r="T191" s="70" t="str">
        <f>+N5</f>
        <v>Great Bridge Bridge</v>
      </c>
      <c r="U191" t="str">
        <f t="shared" si="48"/>
        <v>Midtown Tunnel</v>
      </c>
      <c r="V191" t="str">
        <f t="shared" si="35"/>
        <v>Great Bridge Bridge Midtown Tunnel Toward Va Beach</v>
      </c>
      <c r="W191" s="70" t="str">
        <f t="shared" si="50"/>
        <v>negl. n.a.</v>
      </c>
      <c r="X191" s="75">
        <f t="shared" si="49"/>
        <v>0</v>
      </c>
      <c r="Y191" s="75">
        <f t="shared" si="51"/>
        <v>0</v>
      </c>
    </row>
    <row r="192" spans="19:25" x14ac:dyDescent="0.25">
      <c r="S192" s="46" t="s">
        <v>81</v>
      </c>
      <c r="T192" s="70" t="str">
        <f>+N5</f>
        <v>Great Bridge Bridge</v>
      </c>
      <c r="U192" t="str">
        <f t="shared" si="48"/>
        <v>Downtown Tunnel</v>
      </c>
      <c r="V192" t="str">
        <f t="shared" si="35"/>
        <v>Great Bridge Bridge Downtown Tunnel Toward Va Beach</v>
      </c>
      <c r="W192" s="70" t="str">
        <f t="shared" si="50"/>
        <v>negl. n.a.</v>
      </c>
      <c r="X192" s="75">
        <f t="shared" si="49"/>
        <v>0</v>
      </c>
      <c r="Y192" s="75">
        <f t="shared" si="51"/>
        <v>0</v>
      </c>
    </row>
    <row r="193" spans="19:25" x14ac:dyDescent="0.25">
      <c r="S193" s="46" t="s">
        <v>81</v>
      </c>
      <c r="T193" s="70" t="str">
        <f>+N5</f>
        <v>Great Bridge Bridge</v>
      </c>
      <c r="U193" t="str">
        <f t="shared" si="48"/>
        <v>Berkley Bridge</v>
      </c>
      <c r="V193" t="str">
        <f t="shared" si="35"/>
        <v>Great Bridge Bridge Berkley Bridge Toward Va Beach</v>
      </c>
      <c r="W193" s="70" t="str">
        <f t="shared" si="50"/>
        <v>negl. n.a.</v>
      </c>
      <c r="X193" s="75">
        <f t="shared" si="49"/>
        <v>0</v>
      </c>
      <c r="Y193" s="75">
        <f t="shared" si="51"/>
        <v>0</v>
      </c>
    </row>
    <row r="194" spans="19:25" x14ac:dyDescent="0.25">
      <c r="S194" s="46" t="s">
        <v>81</v>
      </c>
      <c r="T194" s="70" t="str">
        <f>+N5</f>
        <v>Great Bridge Bridge</v>
      </c>
      <c r="U194" t="str">
        <f t="shared" si="48"/>
        <v>Jordan Bridge</v>
      </c>
      <c r="V194" t="str">
        <f t="shared" si="35"/>
        <v>Great Bridge Bridge Jordan Bridge Toward Va Beach</v>
      </c>
      <c r="W194" s="70" t="str">
        <f t="shared" si="50"/>
        <v>negl. n.a.</v>
      </c>
      <c r="X194" s="75">
        <f t="shared" si="49"/>
        <v>0</v>
      </c>
      <c r="Y194" s="75">
        <f t="shared" si="51"/>
        <v>0</v>
      </c>
    </row>
    <row r="195" spans="19:25" x14ac:dyDescent="0.25">
      <c r="S195" s="46" t="s">
        <v>81</v>
      </c>
      <c r="T195" s="70" t="str">
        <f>+N5</f>
        <v>Great Bridge Bridge</v>
      </c>
      <c r="U195" t="str">
        <f t="shared" si="48"/>
        <v>Gilmerton Bridge</v>
      </c>
      <c r="V195" t="str">
        <f t="shared" si="35"/>
        <v>Great Bridge Bridge Gilmerton Bridge Toward Va Beach</v>
      </c>
      <c r="W195" s="70" t="str">
        <f t="shared" si="50"/>
        <v>negl. n.a.</v>
      </c>
      <c r="X195" s="75">
        <f t="shared" si="49"/>
        <v>0</v>
      </c>
      <c r="Y195" s="75">
        <f t="shared" si="51"/>
        <v>0</v>
      </c>
    </row>
    <row r="196" spans="19:25" x14ac:dyDescent="0.25">
      <c r="S196" s="46" t="s">
        <v>81</v>
      </c>
      <c r="T196" s="70" t="str">
        <f>+N5</f>
        <v>Great Bridge Bridge</v>
      </c>
      <c r="U196" t="str">
        <f t="shared" si="48"/>
        <v>High Rise Bridge</v>
      </c>
      <c r="V196" t="str">
        <f t="shared" si="35"/>
        <v>Great Bridge Bridge High Rise Bridge Toward Va Beach</v>
      </c>
      <c r="W196" s="70" t="str">
        <f t="shared" si="50"/>
        <v>negl. n.a.</v>
      </c>
      <c r="X196" s="75">
        <f t="shared" si="49"/>
        <v>0</v>
      </c>
      <c r="Y196" s="75">
        <f t="shared" si="51"/>
        <v>0</v>
      </c>
    </row>
    <row r="197" spans="19:25" x14ac:dyDescent="0.25">
      <c r="S197" s="46" t="s">
        <v>81</v>
      </c>
      <c r="T197" s="70" t="str">
        <f>+N5</f>
        <v>Great Bridge Bridge</v>
      </c>
      <c r="U197" t="str">
        <f t="shared" si="48"/>
        <v>Veterans Bridge</v>
      </c>
      <c r="V197" t="str">
        <f t="shared" si="35"/>
        <v>Great Bridge Bridge Veterans Bridge Toward Va Beach</v>
      </c>
      <c r="W197" s="70" t="str">
        <f t="shared" si="50"/>
        <v>+11% to NB</v>
      </c>
      <c r="X197" s="75" t="str">
        <f t="shared" si="49"/>
        <v>+11%</v>
      </c>
      <c r="Y197" s="75">
        <f t="shared" si="51"/>
        <v>0.11</v>
      </c>
    </row>
    <row r="198" spans="19:25" x14ac:dyDescent="0.25">
      <c r="S198" s="46" t="s">
        <v>81</v>
      </c>
      <c r="T198" s="70" t="str">
        <f>+N5</f>
        <v>Great Bridge Bridge</v>
      </c>
      <c r="U198" t="str">
        <f t="shared" si="48"/>
        <v>Great Bridge Bridge</v>
      </c>
      <c r="V198" t="str">
        <f t="shared" si="35"/>
        <v>Great Bridge Bridge Great Bridge Bridge Toward Va Beach</v>
      </c>
      <c r="W198" s="70" t="str">
        <f t="shared" si="50"/>
        <v>closed</v>
      </c>
      <c r="X198" s="75" t="str">
        <f t="shared" si="49"/>
        <v>closed</v>
      </c>
      <c r="Y198" s="75" t="str">
        <f t="shared" si="51"/>
        <v>closed</v>
      </c>
    </row>
    <row r="199" spans="19:25" x14ac:dyDescent="0.25">
      <c r="S199" s="46" t="s">
        <v>81</v>
      </c>
      <c r="T199" s="70" t="str">
        <f>+N5</f>
        <v>Great Bridge Bridge</v>
      </c>
      <c r="U199" t="str">
        <f t="shared" si="48"/>
        <v>Chesapeake Exp Bridge</v>
      </c>
      <c r="V199" t="str">
        <f t="shared" ref="V199:V230" si="52">CONCATENATE(T199," ",U199," ",S199)</f>
        <v>Great Bridge Bridge Chesapeake Exp Bridge Toward Va Beach</v>
      </c>
      <c r="W199" s="70" t="str">
        <f t="shared" si="50"/>
        <v>+56% to NB</v>
      </c>
      <c r="X199" s="75" t="str">
        <f t="shared" si="49"/>
        <v>+56%</v>
      </c>
      <c r="Y199" s="75">
        <f t="shared" si="51"/>
        <v>0.56000000000000005</v>
      </c>
    </row>
    <row r="200" spans="19:25" x14ac:dyDescent="0.25">
      <c r="S200" s="68" t="s">
        <v>81</v>
      </c>
      <c r="T200" s="71" t="str">
        <f>+N5</f>
        <v>Great Bridge Bridge</v>
      </c>
      <c r="U200" s="69" t="str">
        <f t="shared" si="48"/>
        <v>Centerville Bridge</v>
      </c>
      <c r="V200" s="69" t="str">
        <f t="shared" si="52"/>
        <v>Great Bridge Bridge Centerville Bridge Toward Va Beach</v>
      </c>
      <c r="W200" s="71" t="str">
        <f t="shared" si="50"/>
        <v>+13% to NB</v>
      </c>
      <c r="X200" s="76" t="str">
        <f t="shared" si="49"/>
        <v>+13%</v>
      </c>
      <c r="Y200" s="76">
        <f t="shared" si="51"/>
        <v>0.13</v>
      </c>
    </row>
    <row r="201" spans="19:25" x14ac:dyDescent="0.25">
      <c r="S201" s="46" t="s">
        <v>81</v>
      </c>
      <c r="T201" s="70" t="str">
        <f>+O5</f>
        <v>Chesapeake Exp Bridge</v>
      </c>
      <c r="U201" t="str">
        <f t="shared" ref="U201:U215" si="53">+A9</f>
        <v>HRBT</v>
      </c>
      <c r="V201" t="str">
        <f t="shared" si="52"/>
        <v>Chesapeake Exp Bridge HRBT Toward Va Beach</v>
      </c>
      <c r="W201" s="72" t="str">
        <f>+O9</f>
        <v>negl. n.a.</v>
      </c>
      <c r="X201" s="75">
        <f t="shared" ref="X201:X215" si="54">+IF(O9="closed","closed",IF(O9="negl. n.a.",0,(LEFT(O9,4))))</f>
        <v>0</v>
      </c>
      <c r="Y201" s="75">
        <f>+IF(LEFT(X201,1)="+",ABS(X201),IF(LEFT(X201,1)="-",-ABS(X201),X201))</f>
        <v>0</v>
      </c>
    </row>
    <row r="202" spans="19:25" x14ac:dyDescent="0.25">
      <c r="S202" s="46" t="s">
        <v>81</v>
      </c>
      <c r="T202" s="70" t="str">
        <f>+O5</f>
        <v>Chesapeake Exp Bridge</v>
      </c>
      <c r="U202" t="str">
        <f t="shared" si="53"/>
        <v>MMMBT</v>
      </c>
      <c r="V202" t="str">
        <f t="shared" si="52"/>
        <v>Chesapeake Exp Bridge MMMBT Toward Va Beach</v>
      </c>
      <c r="W202" s="70" t="str">
        <f t="shared" ref="W202:W215" si="55">+O10</f>
        <v>negl. n.a.</v>
      </c>
      <c r="X202" s="75">
        <f t="shared" si="54"/>
        <v>0</v>
      </c>
      <c r="Y202" s="75">
        <f t="shared" ref="Y202:Y215" si="56">+IF(LEFT(X202,1)="+",ABS(X202),IF(LEFT(X202,1)="-",-ABS(X202),X202))</f>
        <v>0</v>
      </c>
    </row>
    <row r="203" spans="19:25" x14ac:dyDescent="0.25">
      <c r="S203" s="46" t="s">
        <v>81</v>
      </c>
      <c r="T203" s="70" t="str">
        <f>+O5</f>
        <v>Chesapeake Exp Bridge</v>
      </c>
      <c r="U203" t="str">
        <f t="shared" si="53"/>
        <v>Godwin Bridge</v>
      </c>
      <c r="V203" t="str">
        <f t="shared" si="52"/>
        <v>Chesapeake Exp Bridge Godwin Bridge Toward Va Beach</v>
      </c>
      <c r="W203" s="70" t="str">
        <f t="shared" si="55"/>
        <v>negl. n.a.</v>
      </c>
      <c r="X203" s="75">
        <f t="shared" si="54"/>
        <v>0</v>
      </c>
      <c r="Y203" s="75">
        <f t="shared" si="56"/>
        <v>0</v>
      </c>
    </row>
    <row r="204" spans="19:25" x14ac:dyDescent="0.25">
      <c r="S204" s="46" t="s">
        <v>81</v>
      </c>
      <c r="T204" s="70" t="str">
        <f>+O5</f>
        <v>Chesapeake Exp Bridge</v>
      </c>
      <c r="U204" t="str">
        <f t="shared" si="53"/>
        <v>Hazelwood Bridge</v>
      </c>
      <c r="V204" t="str">
        <f t="shared" si="52"/>
        <v>Chesapeake Exp Bridge Hazelwood Bridge Toward Va Beach</v>
      </c>
      <c r="W204" s="70" t="str">
        <f t="shared" si="55"/>
        <v>negl. n.a.</v>
      </c>
      <c r="X204" s="75">
        <f t="shared" si="54"/>
        <v>0</v>
      </c>
      <c r="Y204" s="75">
        <f t="shared" si="56"/>
        <v>0</v>
      </c>
    </row>
    <row r="205" spans="19:25" x14ac:dyDescent="0.25">
      <c r="S205" s="46" t="s">
        <v>81</v>
      </c>
      <c r="T205" s="70" t="str">
        <f>+O5</f>
        <v>Chesapeake Exp Bridge</v>
      </c>
      <c r="U205" t="str">
        <f t="shared" si="53"/>
        <v>James River Bridge</v>
      </c>
      <c r="V205" t="str">
        <f t="shared" si="52"/>
        <v>Chesapeake Exp Bridge James River Bridge Toward Va Beach</v>
      </c>
      <c r="W205" s="70" t="str">
        <f t="shared" si="55"/>
        <v>negl. n.a.</v>
      </c>
      <c r="X205" s="75">
        <f t="shared" si="54"/>
        <v>0</v>
      </c>
      <c r="Y205" s="75">
        <f t="shared" si="56"/>
        <v>0</v>
      </c>
    </row>
    <row r="206" spans="19:25" x14ac:dyDescent="0.25">
      <c r="S206" s="46" t="s">
        <v>81</v>
      </c>
      <c r="T206" s="70" t="str">
        <f>+O5</f>
        <v>Chesapeake Exp Bridge</v>
      </c>
      <c r="U206" t="str">
        <f t="shared" si="53"/>
        <v>Midtown Tunnel</v>
      </c>
      <c r="V206" t="str">
        <f t="shared" si="52"/>
        <v>Chesapeake Exp Bridge Midtown Tunnel Toward Va Beach</v>
      </c>
      <c r="W206" s="70" t="str">
        <f t="shared" si="55"/>
        <v>negl. n.a.</v>
      </c>
      <c r="X206" s="75">
        <f t="shared" si="54"/>
        <v>0</v>
      </c>
      <c r="Y206" s="75">
        <f t="shared" si="56"/>
        <v>0</v>
      </c>
    </row>
    <row r="207" spans="19:25" x14ac:dyDescent="0.25">
      <c r="S207" s="46" t="s">
        <v>81</v>
      </c>
      <c r="T207" s="70" t="str">
        <f>+O5</f>
        <v>Chesapeake Exp Bridge</v>
      </c>
      <c r="U207" t="str">
        <f t="shared" si="53"/>
        <v>Downtown Tunnel</v>
      </c>
      <c r="V207" t="str">
        <f t="shared" si="52"/>
        <v>Chesapeake Exp Bridge Downtown Tunnel Toward Va Beach</v>
      </c>
      <c r="W207" s="70" t="str">
        <f t="shared" si="55"/>
        <v>negl. n.a.</v>
      </c>
      <c r="X207" s="75">
        <f t="shared" si="54"/>
        <v>0</v>
      </c>
      <c r="Y207" s="75">
        <f t="shared" si="56"/>
        <v>0</v>
      </c>
    </row>
    <row r="208" spans="19:25" x14ac:dyDescent="0.25">
      <c r="S208" s="46" t="s">
        <v>81</v>
      </c>
      <c r="T208" s="70" t="str">
        <f>+O5</f>
        <v>Chesapeake Exp Bridge</v>
      </c>
      <c r="U208" t="str">
        <f t="shared" si="53"/>
        <v>Berkley Bridge</v>
      </c>
      <c r="V208" t="str">
        <f t="shared" si="52"/>
        <v>Chesapeake Exp Bridge Berkley Bridge Toward Va Beach</v>
      </c>
      <c r="W208" s="70" t="str">
        <f t="shared" si="55"/>
        <v>negl. n.a.</v>
      </c>
      <c r="X208" s="75">
        <f t="shared" si="54"/>
        <v>0</v>
      </c>
      <c r="Y208" s="75">
        <f t="shared" si="56"/>
        <v>0</v>
      </c>
    </row>
    <row r="209" spans="19:25" x14ac:dyDescent="0.25">
      <c r="S209" s="46" t="s">
        <v>81</v>
      </c>
      <c r="T209" s="70" t="str">
        <f>+O5</f>
        <v>Chesapeake Exp Bridge</v>
      </c>
      <c r="U209" t="str">
        <f t="shared" si="53"/>
        <v>Jordan Bridge</v>
      </c>
      <c r="V209" t="str">
        <f t="shared" si="52"/>
        <v>Chesapeake Exp Bridge Jordan Bridge Toward Va Beach</v>
      </c>
      <c r="W209" s="70" t="str">
        <f t="shared" si="55"/>
        <v>negl. n.a.</v>
      </c>
      <c r="X209" s="75">
        <f t="shared" si="54"/>
        <v>0</v>
      </c>
      <c r="Y209" s="75">
        <f t="shared" si="56"/>
        <v>0</v>
      </c>
    </row>
    <row r="210" spans="19:25" x14ac:dyDescent="0.25">
      <c r="S210" s="46" t="s">
        <v>81</v>
      </c>
      <c r="T210" s="70" t="str">
        <f>+O5</f>
        <v>Chesapeake Exp Bridge</v>
      </c>
      <c r="U210" t="str">
        <f t="shared" si="53"/>
        <v>Gilmerton Bridge</v>
      </c>
      <c r="V210" t="str">
        <f t="shared" si="52"/>
        <v>Chesapeake Exp Bridge Gilmerton Bridge Toward Va Beach</v>
      </c>
      <c r="W210" s="70" t="str">
        <f t="shared" si="55"/>
        <v>negl. n.a.</v>
      </c>
      <c r="X210" s="75">
        <f t="shared" si="54"/>
        <v>0</v>
      </c>
      <c r="Y210" s="75">
        <f t="shared" si="56"/>
        <v>0</v>
      </c>
    </row>
    <row r="211" spans="19:25" x14ac:dyDescent="0.25">
      <c r="S211" s="46" t="s">
        <v>81</v>
      </c>
      <c r="T211" s="70" t="str">
        <f>+O5</f>
        <v>Chesapeake Exp Bridge</v>
      </c>
      <c r="U211" t="str">
        <f t="shared" si="53"/>
        <v>High Rise Bridge</v>
      </c>
      <c r="V211" t="str">
        <f t="shared" si="52"/>
        <v>Chesapeake Exp Bridge High Rise Bridge Toward Va Beach</v>
      </c>
      <c r="W211" s="70" t="str">
        <f t="shared" si="55"/>
        <v>-13% to Suf</v>
      </c>
      <c r="X211" s="75" t="str">
        <f t="shared" si="54"/>
        <v>-13%</v>
      </c>
      <c r="Y211" s="75">
        <f t="shared" si="56"/>
        <v>-0.13</v>
      </c>
    </row>
    <row r="212" spans="19:25" x14ac:dyDescent="0.25">
      <c r="S212" s="46" t="s">
        <v>81</v>
      </c>
      <c r="T212" s="70" t="str">
        <f>+O5</f>
        <v>Chesapeake Exp Bridge</v>
      </c>
      <c r="U212" t="str">
        <f t="shared" si="53"/>
        <v>Veterans Bridge</v>
      </c>
      <c r="V212" t="str">
        <f t="shared" si="52"/>
        <v>Chesapeake Exp Bridge Veterans Bridge Toward Va Beach</v>
      </c>
      <c r="W212" s="70" t="str">
        <f t="shared" si="55"/>
        <v>+11% to NB</v>
      </c>
      <c r="X212" s="75" t="str">
        <f t="shared" si="54"/>
        <v>+11%</v>
      </c>
      <c r="Y212" s="75">
        <f t="shared" si="56"/>
        <v>0.11</v>
      </c>
    </row>
    <row r="213" spans="19:25" x14ac:dyDescent="0.25">
      <c r="S213" s="46" t="s">
        <v>81</v>
      </c>
      <c r="T213" s="70" t="str">
        <f>+O5</f>
        <v>Chesapeake Exp Bridge</v>
      </c>
      <c r="U213" t="str">
        <f t="shared" si="53"/>
        <v>Great Bridge Bridge</v>
      </c>
      <c r="V213" t="str">
        <f t="shared" si="52"/>
        <v>Chesapeake Exp Bridge Great Bridge Bridge Toward Va Beach</v>
      </c>
      <c r="W213" s="70" t="str">
        <f t="shared" si="55"/>
        <v>+39% to NB</v>
      </c>
      <c r="X213" s="75" t="str">
        <f t="shared" si="54"/>
        <v>+39%</v>
      </c>
      <c r="Y213" s="75">
        <f t="shared" si="56"/>
        <v>0.39</v>
      </c>
    </row>
    <row r="214" spans="19:25" x14ac:dyDescent="0.25">
      <c r="S214" s="46" t="s">
        <v>81</v>
      </c>
      <c r="T214" s="70" t="str">
        <f>+O5</f>
        <v>Chesapeake Exp Bridge</v>
      </c>
      <c r="U214" t="str">
        <f t="shared" si="53"/>
        <v>Chesapeake Exp Bridge</v>
      </c>
      <c r="V214" t="str">
        <f t="shared" si="52"/>
        <v>Chesapeake Exp Bridge Chesapeake Exp Bridge Toward Va Beach</v>
      </c>
      <c r="W214" s="70" t="str">
        <f t="shared" si="55"/>
        <v>closed</v>
      </c>
      <c r="X214" s="75" t="str">
        <f t="shared" si="54"/>
        <v>closed</v>
      </c>
      <c r="Y214" s="75" t="str">
        <f t="shared" si="56"/>
        <v>closed</v>
      </c>
    </row>
    <row r="215" spans="19:25" x14ac:dyDescent="0.25">
      <c r="S215" s="68" t="s">
        <v>81</v>
      </c>
      <c r="T215" s="71" t="str">
        <f>+O5</f>
        <v>Chesapeake Exp Bridge</v>
      </c>
      <c r="U215" s="69" t="str">
        <f t="shared" si="53"/>
        <v>Centerville Bridge</v>
      </c>
      <c r="V215" s="69" t="str">
        <f t="shared" si="52"/>
        <v>Chesapeake Exp Bridge Centerville Bridge Toward Va Beach</v>
      </c>
      <c r="W215" s="71" t="str">
        <f t="shared" si="55"/>
        <v>+19% to NB</v>
      </c>
      <c r="X215" s="76" t="str">
        <f t="shared" si="54"/>
        <v>+19%</v>
      </c>
      <c r="Y215" s="76">
        <f t="shared" si="56"/>
        <v>0.19</v>
      </c>
    </row>
    <row r="216" spans="19:25" x14ac:dyDescent="0.25">
      <c r="S216" s="46" t="s">
        <v>81</v>
      </c>
      <c r="T216" s="70" t="str">
        <f>+P5</f>
        <v>Centerville Bridge</v>
      </c>
      <c r="U216" t="str">
        <f t="shared" ref="U216:U230" si="57">+A9</f>
        <v>HRBT</v>
      </c>
      <c r="V216" t="str">
        <f t="shared" si="52"/>
        <v>Centerville Bridge HRBT Toward Va Beach</v>
      </c>
      <c r="W216" s="72" t="str">
        <f>+P9</f>
        <v>negl. n.a.</v>
      </c>
      <c r="X216" s="75">
        <f t="shared" ref="X216:X230" si="58">+IF(P9="closed","closed",IF(P9="negl. n.a.",0,(LEFT(P9,4))))</f>
        <v>0</v>
      </c>
      <c r="Y216" s="75">
        <f>+IF(LEFT(X216,1)="+",ABS(X216),IF(LEFT(X216,1)="-",-ABS(X216),X216))</f>
        <v>0</v>
      </c>
    </row>
    <row r="217" spans="19:25" x14ac:dyDescent="0.25">
      <c r="S217" s="46" t="s">
        <v>81</v>
      </c>
      <c r="T217" s="70" t="str">
        <f>+P5</f>
        <v>Centerville Bridge</v>
      </c>
      <c r="U217" t="str">
        <f t="shared" si="57"/>
        <v>MMMBT</v>
      </c>
      <c r="V217" t="str">
        <f t="shared" si="52"/>
        <v>Centerville Bridge MMMBT Toward Va Beach</v>
      </c>
      <c r="W217" s="70" t="str">
        <f t="shared" ref="W217:W230" si="59">+P10</f>
        <v>negl. n.a.</v>
      </c>
      <c r="X217" s="75">
        <f t="shared" si="58"/>
        <v>0</v>
      </c>
      <c r="Y217" s="75">
        <f t="shared" ref="Y217:Y230" si="60">+IF(LEFT(X217,1)="+",ABS(X217),IF(LEFT(X217,1)="-",-ABS(X217),X217))</f>
        <v>0</v>
      </c>
    </row>
    <row r="218" spans="19:25" x14ac:dyDescent="0.25">
      <c r="S218" s="46" t="s">
        <v>81</v>
      </c>
      <c r="T218" s="70" t="str">
        <f>+P5</f>
        <v>Centerville Bridge</v>
      </c>
      <c r="U218" t="str">
        <f t="shared" si="57"/>
        <v>Godwin Bridge</v>
      </c>
      <c r="V218" t="str">
        <f t="shared" si="52"/>
        <v>Centerville Bridge Godwin Bridge Toward Va Beach</v>
      </c>
      <c r="W218" s="70" t="str">
        <f t="shared" si="59"/>
        <v>negl. n.a.</v>
      </c>
      <c r="X218" s="75">
        <f t="shared" si="58"/>
        <v>0</v>
      </c>
      <c r="Y218" s="75">
        <f t="shared" si="60"/>
        <v>0</v>
      </c>
    </row>
    <row r="219" spans="19:25" x14ac:dyDescent="0.25">
      <c r="S219" s="46" t="s">
        <v>81</v>
      </c>
      <c r="T219" s="70" t="str">
        <f>+P5</f>
        <v>Centerville Bridge</v>
      </c>
      <c r="U219" t="str">
        <f t="shared" si="57"/>
        <v>Hazelwood Bridge</v>
      </c>
      <c r="V219" t="str">
        <f t="shared" si="52"/>
        <v>Centerville Bridge Hazelwood Bridge Toward Va Beach</v>
      </c>
      <c r="W219" s="70" t="str">
        <f t="shared" si="59"/>
        <v>negl. n.a.</v>
      </c>
      <c r="X219" s="75">
        <f t="shared" si="58"/>
        <v>0</v>
      </c>
      <c r="Y219" s="75">
        <f t="shared" si="60"/>
        <v>0</v>
      </c>
    </row>
    <row r="220" spans="19:25" x14ac:dyDescent="0.25">
      <c r="S220" s="46" t="s">
        <v>81</v>
      </c>
      <c r="T220" s="70" t="str">
        <f>+P5</f>
        <v>Centerville Bridge</v>
      </c>
      <c r="U220" t="str">
        <f t="shared" si="57"/>
        <v>James River Bridge</v>
      </c>
      <c r="V220" t="str">
        <f t="shared" si="52"/>
        <v>Centerville Bridge James River Bridge Toward Va Beach</v>
      </c>
      <c r="W220" s="70" t="str">
        <f t="shared" si="59"/>
        <v>negl. n.a.</v>
      </c>
      <c r="X220" s="75">
        <f t="shared" si="58"/>
        <v>0</v>
      </c>
      <c r="Y220" s="75">
        <f t="shared" si="60"/>
        <v>0</v>
      </c>
    </row>
    <row r="221" spans="19:25" x14ac:dyDescent="0.25">
      <c r="S221" s="46" t="s">
        <v>81</v>
      </c>
      <c r="T221" s="70" t="str">
        <f>+P5</f>
        <v>Centerville Bridge</v>
      </c>
      <c r="U221" t="str">
        <f t="shared" si="57"/>
        <v>Midtown Tunnel</v>
      </c>
      <c r="V221" t="str">
        <f t="shared" si="52"/>
        <v>Centerville Bridge Midtown Tunnel Toward Va Beach</v>
      </c>
      <c r="W221" s="70" t="str">
        <f t="shared" si="59"/>
        <v>negl. n.a.</v>
      </c>
      <c r="X221" s="75">
        <f t="shared" si="58"/>
        <v>0</v>
      </c>
      <c r="Y221" s="75">
        <f t="shared" si="60"/>
        <v>0</v>
      </c>
    </row>
    <row r="222" spans="19:25" x14ac:dyDescent="0.25">
      <c r="S222" s="46" t="s">
        <v>81</v>
      </c>
      <c r="T222" s="70" t="str">
        <f>+P5</f>
        <v>Centerville Bridge</v>
      </c>
      <c r="U222" t="str">
        <f t="shared" si="57"/>
        <v>Downtown Tunnel</v>
      </c>
      <c r="V222" t="str">
        <f t="shared" si="52"/>
        <v>Centerville Bridge Downtown Tunnel Toward Va Beach</v>
      </c>
      <c r="W222" s="70" t="str">
        <f t="shared" si="59"/>
        <v>negl. n.a.</v>
      </c>
      <c r="X222" s="75">
        <f t="shared" si="58"/>
        <v>0</v>
      </c>
      <c r="Y222" s="75">
        <f t="shared" si="60"/>
        <v>0</v>
      </c>
    </row>
    <row r="223" spans="19:25" x14ac:dyDescent="0.25">
      <c r="S223" s="46" t="s">
        <v>81</v>
      </c>
      <c r="T223" s="70" t="str">
        <f>+P5</f>
        <v>Centerville Bridge</v>
      </c>
      <c r="U223" t="str">
        <f t="shared" si="57"/>
        <v>Berkley Bridge</v>
      </c>
      <c r="V223" t="str">
        <f t="shared" si="52"/>
        <v>Centerville Bridge Berkley Bridge Toward Va Beach</v>
      </c>
      <c r="W223" s="70" t="str">
        <f t="shared" si="59"/>
        <v>negl. n.a.</v>
      </c>
      <c r="X223" s="75">
        <f t="shared" si="58"/>
        <v>0</v>
      </c>
      <c r="Y223" s="75">
        <f t="shared" si="60"/>
        <v>0</v>
      </c>
    </row>
    <row r="224" spans="19:25" x14ac:dyDescent="0.25">
      <c r="S224" s="46" t="s">
        <v>81</v>
      </c>
      <c r="T224" s="70" t="str">
        <f>+P5</f>
        <v>Centerville Bridge</v>
      </c>
      <c r="U224" t="str">
        <f t="shared" si="57"/>
        <v>Jordan Bridge</v>
      </c>
      <c r="V224" t="str">
        <f t="shared" si="52"/>
        <v>Centerville Bridge Jordan Bridge Toward Va Beach</v>
      </c>
      <c r="W224" s="70" t="str">
        <f t="shared" si="59"/>
        <v>negl. n.a.</v>
      </c>
      <c r="X224" s="75">
        <f t="shared" si="58"/>
        <v>0</v>
      </c>
      <c r="Y224" s="75">
        <f t="shared" si="60"/>
        <v>0</v>
      </c>
    </row>
    <row r="225" spans="19:25" x14ac:dyDescent="0.25">
      <c r="S225" s="46" t="s">
        <v>81</v>
      </c>
      <c r="T225" s="70" t="str">
        <f>+P5</f>
        <v>Centerville Bridge</v>
      </c>
      <c r="U225" t="str">
        <f t="shared" si="57"/>
        <v>Gilmerton Bridge</v>
      </c>
      <c r="V225" t="str">
        <f t="shared" si="52"/>
        <v>Centerville Bridge Gilmerton Bridge Toward Va Beach</v>
      </c>
      <c r="W225" s="70" t="str">
        <f t="shared" si="59"/>
        <v>negl. n.a.</v>
      </c>
      <c r="X225" s="75">
        <f t="shared" si="58"/>
        <v>0</v>
      </c>
      <c r="Y225" s="75">
        <f t="shared" si="60"/>
        <v>0</v>
      </c>
    </row>
    <row r="226" spans="19:25" x14ac:dyDescent="0.25">
      <c r="S226" s="46" t="s">
        <v>81</v>
      </c>
      <c r="T226" s="70" t="str">
        <f>+P5</f>
        <v>Centerville Bridge</v>
      </c>
      <c r="U226" t="str">
        <f t="shared" si="57"/>
        <v>High Rise Bridge</v>
      </c>
      <c r="V226" t="str">
        <f t="shared" si="52"/>
        <v>Centerville Bridge High Rise Bridge Toward Va Beach</v>
      </c>
      <c r="W226" s="70" t="str">
        <f t="shared" si="59"/>
        <v>negl. n.a.</v>
      </c>
      <c r="X226" s="75">
        <f t="shared" si="58"/>
        <v>0</v>
      </c>
      <c r="Y226" s="75">
        <f t="shared" si="60"/>
        <v>0</v>
      </c>
    </row>
    <row r="227" spans="19:25" x14ac:dyDescent="0.25">
      <c r="S227" s="46" t="s">
        <v>81</v>
      </c>
      <c r="T227" s="70" t="str">
        <f>+P5</f>
        <v>Centerville Bridge</v>
      </c>
      <c r="U227" t="str">
        <f t="shared" si="57"/>
        <v>Veterans Bridge</v>
      </c>
      <c r="V227" t="str">
        <f t="shared" si="52"/>
        <v>Centerville Bridge Veterans Bridge Toward Va Beach</v>
      </c>
      <c r="W227" s="70" t="str">
        <f t="shared" si="59"/>
        <v>negl. n.a.</v>
      </c>
      <c r="X227" s="75">
        <f t="shared" si="58"/>
        <v>0</v>
      </c>
      <c r="Y227" s="75">
        <f t="shared" si="60"/>
        <v>0</v>
      </c>
    </row>
    <row r="228" spans="19:25" x14ac:dyDescent="0.25">
      <c r="S228" s="46" t="s">
        <v>81</v>
      </c>
      <c r="T228" s="70" t="str">
        <f>+P5</f>
        <v>Centerville Bridge</v>
      </c>
      <c r="U228" t="str">
        <f t="shared" si="57"/>
        <v>Great Bridge Bridge</v>
      </c>
      <c r="V228" t="str">
        <f t="shared" si="52"/>
        <v>Centerville Bridge Great Bridge Bridge Toward Va Beach</v>
      </c>
      <c r="W228" s="70" t="str">
        <f t="shared" si="59"/>
        <v>+19% to NB</v>
      </c>
      <c r="X228" s="75" t="str">
        <f t="shared" si="58"/>
        <v>+19%</v>
      </c>
      <c r="Y228" s="75">
        <f t="shared" si="60"/>
        <v>0.19</v>
      </c>
    </row>
    <row r="229" spans="19:25" x14ac:dyDescent="0.25">
      <c r="S229" s="46" t="s">
        <v>81</v>
      </c>
      <c r="T229" s="70" t="str">
        <f>+P5</f>
        <v>Centerville Bridge</v>
      </c>
      <c r="U229" t="str">
        <f t="shared" si="57"/>
        <v>Chesapeake Exp Bridge</v>
      </c>
      <c r="V229" t="str">
        <f t="shared" si="52"/>
        <v>Centerville Bridge Chesapeake Exp Bridge Toward Va Beach</v>
      </c>
      <c r="W229" s="70" t="str">
        <f t="shared" si="59"/>
        <v>+46% to NB</v>
      </c>
      <c r="X229" s="75" t="str">
        <f t="shared" si="58"/>
        <v>+46%</v>
      </c>
      <c r="Y229" s="75">
        <f t="shared" si="60"/>
        <v>0.46</v>
      </c>
    </row>
    <row r="230" spans="19:25" x14ac:dyDescent="0.25">
      <c r="S230" s="68" t="s">
        <v>81</v>
      </c>
      <c r="T230" s="71" t="str">
        <f>+P5</f>
        <v>Centerville Bridge</v>
      </c>
      <c r="U230" s="69" t="str">
        <f t="shared" si="57"/>
        <v>Centerville Bridge</v>
      </c>
      <c r="V230" s="69" t="str">
        <f t="shared" si="52"/>
        <v>Centerville Bridge Centerville Bridge Toward Va Beach</v>
      </c>
      <c r="W230" s="71" t="str">
        <f t="shared" si="59"/>
        <v>closed</v>
      </c>
      <c r="X230" s="76" t="str">
        <f t="shared" si="58"/>
        <v>closed</v>
      </c>
      <c r="Y230" s="76" t="str">
        <f t="shared" si="60"/>
        <v>closed</v>
      </c>
    </row>
    <row r="233" spans="19:25" x14ac:dyDescent="0.25">
      <c r="S233" s="46" t="s">
        <v>80</v>
      </c>
      <c r="T233" t="str">
        <f>+B31</f>
        <v>HRBT</v>
      </c>
      <c r="U233" t="str">
        <f t="shared" ref="U233:U247" si="61">+A35</f>
        <v>HRBT</v>
      </c>
      <c r="V233" t="str">
        <f t="shared" ref="V233:V296" si="62">CONCATENATE(T233," ",U233," ",S233)</f>
        <v>HRBT HRBT Away from Va Beach</v>
      </c>
      <c r="W233" t="str">
        <f>+B35</f>
        <v>closed</v>
      </c>
      <c r="X233" s="75" t="str">
        <f>+IF(B35="closed","closed",IF(B35="negl. n.a.",0,(LEFT(B35,4))))</f>
        <v>closed</v>
      </c>
      <c r="Y233" s="75" t="str">
        <f>+IF(LEFT(X233,1)="+",ABS(X233),IF(LEFT(X233,1)="-",-ABS(X233),X233))</f>
        <v>closed</v>
      </c>
    </row>
    <row r="234" spans="19:25" x14ac:dyDescent="0.25">
      <c r="S234" s="46" t="s">
        <v>80</v>
      </c>
      <c r="T234" t="str">
        <f>+B31</f>
        <v>HRBT</v>
      </c>
      <c r="U234" t="str">
        <f t="shared" si="61"/>
        <v>MMMBT</v>
      </c>
      <c r="V234" t="str">
        <f t="shared" si="62"/>
        <v>HRBT MMMBT Away from Va Beach</v>
      </c>
      <c r="W234" t="str">
        <f t="shared" ref="W234:W247" si="63">+B36</f>
        <v>+73% to NB</v>
      </c>
      <c r="X234" s="75" t="str">
        <f t="shared" ref="X234:X247" si="64">+IF(B36="closed","closed",IF(B36="negl. n.a.",0,(LEFT(B36,4))))</f>
        <v>+73%</v>
      </c>
      <c r="Y234" s="75">
        <f t="shared" ref="Y234:Y297" si="65">+IF(LEFT(X234,1)="+",ABS(X234),IF(LEFT(X234,1)="-",-ABS(X234),X234))</f>
        <v>0.73</v>
      </c>
    </row>
    <row r="235" spans="19:25" x14ac:dyDescent="0.25">
      <c r="S235" s="46" t="s">
        <v>80</v>
      </c>
      <c r="T235" t="str">
        <f>+B31</f>
        <v>HRBT</v>
      </c>
      <c r="U235" t="str">
        <f t="shared" si="61"/>
        <v>Godwin Bridge</v>
      </c>
      <c r="V235" t="str">
        <f t="shared" si="62"/>
        <v>HRBT Godwin Bridge Away from Va Beach</v>
      </c>
      <c r="W235" t="str">
        <f t="shared" si="63"/>
        <v>+10% to NB</v>
      </c>
      <c r="X235" s="75" t="str">
        <f t="shared" si="64"/>
        <v>+10%</v>
      </c>
      <c r="Y235" s="75">
        <f t="shared" si="65"/>
        <v>0.1</v>
      </c>
    </row>
    <row r="236" spans="19:25" x14ac:dyDescent="0.25">
      <c r="S236" s="46" t="s">
        <v>80</v>
      </c>
      <c r="T236" t="str">
        <f>+B31</f>
        <v>HRBT</v>
      </c>
      <c r="U236" t="str">
        <f t="shared" si="61"/>
        <v>Hazelwood Bridge</v>
      </c>
      <c r="V236" t="str">
        <f t="shared" si="62"/>
        <v>HRBT Hazelwood Bridge Away from Va Beach</v>
      </c>
      <c r="W236" t="str">
        <f t="shared" si="63"/>
        <v>+11% to NB</v>
      </c>
      <c r="X236" s="75" t="str">
        <f t="shared" si="64"/>
        <v>+11%</v>
      </c>
      <c r="Y236" s="75">
        <f t="shared" si="65"/>
        <v>0.11</v>
      </c>
    </row>
    <row r="237" spans="19:25" x14ac:dyDescent="0.25">
      <c r="S237" s="46" t="s">
        <v>80</v>
      </c>
      <c r="T237" t="str">
        <f>+B31</f>
        <v>HRBT</v>
      </c>
      <c r="U237" t="str">
        <f t="shared" si="61"/>
        <v>James River Bridge</v>
      </c>
      <c r="V237" t="str">
        <f t="shared" si="62"/>
        <v>HRBT James River Bridge Away from Va Beach</v>
      </c>
      <c r="W237" t="str">
        <f t="shared" si="63"/>
        <v>+22% to NB</v>
      </c>
      <c r="X237" s="75" t="str">
        <f t="shared" si="64"/>
        <v>+22%</v>
      </c>
      <c r="Y237" s="75">
        <f t="shared" si="65"/>
        <v>0.22</v>
      </c>
    </row>
    <row r="238" spans="19:25" x14ac:dyDescent="0.25">
      <c r="S238" s="46" t="s">
        <v>80</v>
      </c>
      <c r="T238" t="str">
        <f>+B31</f>
        <v>HRBT</v>
      </c>
      <c r="U238" t="str">
        <f t="shared" si="61"/>
        <v>Midtown Tunnel</v>
      </c>
      <c r="V238" t="str">
        <f t="shared" si="62"/>
        <v>HRBT Midtown Tunnel Away from Va Beach</v>
      </c>
      <c r="W238" t="str">
        <f t="shared" si="63"/>
        <v>+19% to WB</v>
      </c>
      <c r="X238" s="75" t="str">
        <f t="shared" si="64"/>
        <v>+19%</v>
      </c>
      <c r="Y238" s="75">
        <f t="shared" si="65"/>
        <v>0.19</v>
      </c>
    </row>
    <row r="239" spans="19:25" x14ac:dyDescent="0.25">
      <c r="S239" s="46" t="s">
        <v>80</v>
      </c>
      <c r="T239" t="str">
        <f>+B31</f>
        <v>HRBT</v>
      </c>
      <c r="U239" t="str">
        <f t="shared" si="61"/>
        <v>Downtown Tunnel</v>
      </c>
      <c r="V239" t="str">
        <f t="shared" si="62"/>
        <v>HRBT Downtown Tunnel Away from Va Beach</v>
      </c>
      <c r="W239" t="str">
        <f t="shared" si="63"/>
        <v>+26% to WB</v>
      </c>
      <c r="X239" s="75" t="str">
        <f t="shared" si="64"/>
        <v>+26%</v>
      </c>
      <c r="Y239" s="75">
        <f t="shared" si="65"/>
        <v>0.26</v>
      </c>
    </row>
    <row r="240" spans="19:25" x14ac:dyDescent="0.25">
      <c r="S240" s="46" t="s">
        <v>80</v>
      </c>
      <c r="T240" t="str">
        <f>+B31</f>
        <v>HRBT</v>
      </c>
      <c r="U240" t="str">
        <f t="shared" si="61"/>
        <v>Berkley Bridge</v>
      </c>
      <c r="V240" t="str">
        <f t="shared" si="62"/>
        <v>HRBT Berkley Bridge Away from Va Beach</v>
      </c>
      <c r="W240" t="str">
        <f t="shared" si="63"/>
        <v>+21% to WB</v>
      </c>
      <c r="X240" s="75" t="str">
        <f t="shared" si="64"/>
        <v>+21%</v>
      </c>
      <c r="Y240" s="75">
        <f t="shared" si="65"/>
        <v>0.21</v>
      </c>
    </row>
    <row r="241" spans="19:25" x14ac:dyDescent="0.25">
      <c r="S241" s="46" t="s">
        <v>80</v>
      </c>
      <c r="T241" t="str">
        <f>+B31</f>
        <v>HRBT</v>
      </c>
      <c r="U241" t="str">
        <f t="shared" si="61"/>
        <v>Jordan Bridge</v>
      </c>
      <c r="V241" t="str">
        <f t="shared" si="62"/>
        <v>HRBT Jordan Bridge Away from Va Beach</v>
      </c>
      <c r="W241" t="str">
        <f t="shared" si="63"/>
        <v>+4% to WB</v>
      </c>
      <c r="X241" s="75" t="str">
        <f t="shared" si="64"/>
        <v xml:space="preserve">+4% </v>
      </c>
      <c r="Y241" s="75">
        <f t="shared" si="65"/>
        <v>0.04</v>
      </c>
    </row>
    <row r="242" spans="19:25" x14ac:dyDescent="0.25">
      <c r="S242" s="46" t="s">
        <v>80</v>
      </c>
      <c r="T242" t="str">
        <f>+B31</f>
        <v>HRBT</v>
      </c>
      <c r="U242" t="str">
        <f t="shared" si="61"/>
        <v>Gilmerton Bridge</v>
      </c>
      <c r="V242" t="str">
        <f t="shared" si="62"/>
        <v>HRBT Gilmerton Bridge Away from Va Beach</v>
      </c>
      <c r="W242" t="str">
        <f t="shared" si="63"/>
        <v>+16% to WB</v>
      </c>
      <c r="X242" s="75" t="str">
        <f t="shared" si="64"/>
        <v>+16%</v>
      </c>
      <c r="Y242" s="75">
        <f t="shared" si="65"/>
        <v>0.16</v>
      </c>
    </row>
    <row r="243" spans="19:25" x14ac:dyDescent="0.25">
      <c r="S243" s="46" t="s">
        <v>80</v>
      </c>
      <c r="T243" t="str">
        <f>+B31</f>
        <v>HRBT</v>
      </c>
      <c r="U243" t="str">
        <f t="shared" si="61"/>
        <v>High Rise Bridge</v>
      </c>
      <c r="V243" t="str">
        <f t="shared" si="62"/>
        <v>HRBT High Rise Bridge Away from Va Beach</v>
      </c>
      <c r="W243" t="str">
        <f t="shared" si="63"/>
        <v>+27% to Suf</v>
      </c>
      <c r="X243" s="75" t="str">
        <f t="shared" si="64"/>
        <v>+27%</v>
      </c>
      <c r="Y243" s="75">
        <f t="shared" si="65"/>
        <v>0.27</v>
      </c>
    </row>
    <row r="244" spans="19:25" x14ac:dyDescent="0.25">
      <c r="S244" s="46" t="s">
        <v>80</v>
      </c>
      <c r="T244" t="str">
        <f>+B31</f>
        <v>HRBT</v>
      </c>
      <c r="U244" t="str">
        <f t="shared" si="61"/>
        <v>Veterans Bridge</v>
      </c>
      <c r="V244" t="str">
        <f t="shared" si="62"/>
        <v>HRBT Veterans Bridge Away from Va Beach</v>
      </c>
      <c r="W244" t="str">
        <f t="shared" si="63"/>
        <v>negl. n.a.</v>
      </c>
      <c r="X244" s="75">
        <f t="shared" si="64"/>
        <v>0</v>
      </c>
      <c r="Y244" s="75">
        <f t="shared" si="65"/>
        <v>0</v>
      </c>
    </row>
    <row r="245" spans="19:25" x14ac:dyDescent="0.25">
      <c r="S245" s="46" t="s">
        <v>80</v>
      </c>
      <c r="T245" t="str">
        <f>+B31</f>
        <v>HRBT</v>
      </c>
      <c r="U245" t="str">
        <f t="shared" si="61"/>
        <v>Great Bridge Bridge</v>
      </c>
      <c r="V245" t="str">
        <f t="shared" si="62"/>
        <v>HRBT Great Bridge Bridge Away from Va Beach</v>
      </c>
      <c r="W245" t="str">
        <f t="shared" si="63"/>
        <v>negl. n.a.</v>
      </c>
      <c r="X245" s="75">
        <f t="shared" si="64"/>
        <v>0</v>
      </c>
      <c r="Y245" s="75">
        <f t="shared" si="65"/>
        <v>0</v>
      </c>
    </row>
    <row r="246" spans="19:25" x14ac:dyDescent="0.25">
      <c r="S246" s="46" t="s">
        <v>80</v>
      </c>
      <c r="T246" t="str">
        <f>+B31</f>
        <v>HRBT</v>
      </c>
      <c r="U246" t="str">
        <f t="shared" si="61"/>
        <v>Chesapeake Exp Bridge</v>
      </c>
      <c r="V246" t="str">
        <f t="shared" si="62"/>
        <v>HRBT Chesapeake Exp Bridge Away from Va Beach</v>
      </c>
      <c r="W246" t="str">
        <f t="shared" si="63"/>
        <v>negl. n.a.</v>
      </c>
      <c r="X246" s="75">
        <f t="shared" si="64"/>
        <v>0</v>
      </c>
      <c r="Y246" s="75">
        <f t="shared" si="65"/>
        <v>0</v>
      </c>
    </row>
    <row r="247" spans="19:25" x14ac:dyDescent="0.25">
      <c r="S247" s="68" t="s">
        <v>80</v>
      </c>
      <c r="T247" s="69" t="str">
        <f>+B31</f>
        <v>HRBT</v>
      </c>
      <c r="U247" s="69" t="str">
        <f t="shared" si="61"/>
        <v>Centerville Bridge</v>
      </c>
      <c r="V247" s="69" t="str">
        <f t="shared" si="62"/>
        <v>HRBT Centerville Bridge Away from Va Beach</v>
      </c>
      <c r="W247" s="69" t="str">
        <f t="shared" si="63"/>
        <v>negl. n.a.</v>
      </c>
      <c r="X247" s="76">
        <f t="shared" si="64"/>
        <v>0</v>
      </c>
      <c r="Y247" s="76">
        <f t="shared" si="65"/>
        <v>0</v>
      </c>
    </row>
    <row r="248" spans="19:25" x14ac:dyDescent="0.25">
      <c r="S248" s="46" t="s">
        <v>80</v>
      </c>
      <c r="T248" t="str">
        <f>+C31</f>
        <v>MMMBT</v>
      </c>
      <c r="U248" t="str">
        <f t="shared" ref="U248:U262" si="66">+A35</f>
        <v>HRBT</v>
      </c>
      <c r="V248" t="str">
        <f t="shared" si="62"/>
        <v>MMMBT HRBT Away from Va Beach</v>
      </c>
      <c r="W248" t="str">
        <f>+C35</f>
        <v>+50% to WB</v>
      </c>
      <c r="X248" s="75" t="str">
        <f t="shared" ref="X248:X262" si="67">+IF(C35="closed","closed",IF(C35="negl. n.a.",0,(LEFT(C35,4))))</f>
        <v>+50%</v>
      </c>
      <c r="Y248" s="75">
        <f>+IF(LEFT(X248,1)="+",ABS(X248),IF(LEFT(X248,1)="-",-ABS(X248),X248))</f>
        <v>0.5</v>
      </c>
    </row>
    <row r="249" spans="19:25" x14ac:dyDescent="0.25">
      <c r="S249" s="46" t="s">
        <v>80</v>
      </c>
      <c r="T249" t="str">
        <f>+C31</f>
        <v>MMMBT</v>
      </c>
      <c r="U249" t="str">
        <f t="shared" si="66"/>
        <v>MMMBT</v>
      </c>
      <c r="V249" t="str">
        <f t="shared" si="62"/>
        <v>MMMBT MMMBT Away from Va Beach</v>
      </c>
      <c r="W249" t="str">
        <f t="shared" ref="W249:W262" si="68">+C36</f>
        <v>closed</v>
      </c>
      <c r="X249" s="75" t="str">
        <f t="shared" si="67"/>
        <v>closed</v>
      </c>
      <c r="Y249" s="75" t="str">
        <f t="shared" si="65"/>
        <v>closed</v>
      </c>
    </row>
    <row r="250" spans="19:25" x14ac:dyDescent="0.25">
      <c r="S250" s="46" t="s">
        <v>80</v>
      </c>
      <c r="T250" t="str">
        <f>+C31</f>
        <v>MMMBT</v>
      </c>
      <c r="U250" t="str">
        <f t="shared" si="66"/>
        <v>Godwin Bridge</v>
      </c>
      <c r="V250" t="str">
        <f t="shared" si="62"/>
        <v>MMMBT Godwin Bridge Away from Va Beach</v>
      </c>
      <c r="W250" t="str">
        <f t="shared" si="68"/>
        <v>+22% to NB</v>
      </c>
      <c r="X250" s="75" t="str">
        <f t="shared" si="67"/>
        <v>+22%</v>
      </c>
      <c r="Y250" s="75">
        <f t="shared" si="65"/>
        <v>0.22</v>
      </c>
    </row>
    <row r="251" spans="19:25" x14ac:dyDescent="0.25">
      <c r="S251" s="46" t="s">
        <v>80</v>
      </c>
      <c r="T251" t="str">
        <f>+C31</f>
        <v>MMMBT</v>
      </c>
      <c r="U251" t="str">
        <f t="shared" si="66"/>
        <v>Hazelwood Bridge</v>
      </c>
      <c r="V251" t="str">
        <f t="shared" si="62"/>
        <v>MMMBT Hazelwood Bridge Away from Va Beach</v>
      </c>
      <c r="W251" t="str">
        <f t="shared" si="68"/>
        <v>+24% to NB</v>
      </c>
      <c r="X251" s="75" t="str">
        <f t="shared" si="67"/>
        <v>+24%</v>
      </c>
      <c r="Y251" s="75">
        <f t="shared" si="65"/>
        <v>0.24</v>
      </c>
    </row>
    <row r="252" spans="19:25" x14ac:dyDescent="0.25">
      <c r="S252" s="46" t="s">
        <v>80</v>
      </c>
      <c r="T252" t="str">
        <f>+C31</f>
        <v>MMMBT</v>
      </c>
      <c r="U252" t="str">
        <f t="shared" si="66"/>
        <v>James River Bridge</v>
      </c>
      <c r="V252" t="str">
        <f t="shared" si="62"/>
        <v>MMMBT James River Bridge Away from Va Beach</v>
      </c>
      <c r="W252" t="str">
        <f t="shared" si="68"/>
        <v>+46% to NB</v>
      </c>
      <c r="X252" s="75" t="str">
        <f t="shared" si="67"/>
        <v>+46%</v>
      </c>
      <c r="Y252" s="75">
        <f t="shared" si="65"/>
        <v>0.46</v>
      </c>
    </row>
    <row r="253" spans="19:25" x14ac:dyDescent="0.25">
      <c r="S253" s="46" t="s">
        <v>80</v>
      </c>
      <c r="T253" t="str">
        <f>+C31</f>
        <v>MMMBT</v>
      </c>
      <c r="U253" t="str">
        <f t="shared" si="66"/>
        <v>Midtown Tunnel</v>
      </c>
      <c r="V253" t="str">
        <f t="shared" si="62"/>
        <v>MMMBT Midtown Tunnel Away from Va Beach</v>
      </c>
      <c r="W253" t="str">
        <f t="shared" si="68"/>
        <v>+4% to EB</v>
      </c>
      <c r="X253" s="75" t="str">
        <f t="shared" si="67"/>
        <v xml:space="preserve">+4% </v>
      </c>
      <c r="Y253" s="75">
        <f t="shared" si="65"/>
        <v>0.04</v>
      </c>
    </row>
    <row r="254" spans="19:25" x14ac:dyDescent="0.25">
      <c r="S254" s="46" t="s">
        <v>80</v>
      </c>
      <c r="T254" t="str">
        <f>+C31</f>
        <v>MMMBT</v>
      </c>
      <c r="U254" t="str">
        <f t="shared" si="66"/>
        <v>Downtown Tunnel</v>
      </c>
      <c r="V254" t="str">
        <f t="shared" si="62"/>
        <v>MMMBT Downtown Tunnel Away from Va Beach</v>
      </c>
      <c r="W254" t="str">
        <f t="shared" si="68"/>
        <v>+4% to EB</v>
      </c>
      <c r="X254" s="75" t="str">
        <f t="shared" si="67"/>
        <v xml:space="preserve">+4% </v>
      </c>
      <c r="Y254" s="75">
        <f t="shared" si="65"/>
        <v>0.04</v>
      </c>
    </row>
    <row r="255" spans="19:25" x14ac:dyDescent="0.25">
      <c r="S255" s="46" t="s">
        <v>80</v>
      </c>
      <c r="T255" t="str">
        <f>+C31</f>
        <v>MMMBT</v>
      </c>
      <c r="U255" t="str">
        <f t="shared" si="66"/>
        <v>Berkley Bridge</v>
      </c>
      <c r="V255" t="str">
        <f t="shared" si="62"/>
        <v>MMMBT Berkley Bridge Away from Va Beach</v>
      </c>
      <c r="W255" t="str">
        <f t="shared" si="68"/>
        <v>+11% to EB</v>
      </c>
      <c r="X255" s="75" t="str">
        <f t="shared" si="67"/>
        <v>+11%</v>
      </c>
      <c r="Y255" s="75">
        <f t="shared" si="65"/>
        <v>0.11</v>
      </c>
    </row>
    <row r="256" spans="19:25" x14ac:dyDescent="0.25">
      <c r="S256" s="46" t="s">
        <v>80</v>
      </c>
      <c r="T256" t="str">
        <f>+C31</f>
        <v>MMMBT</v>
      </c>
      <c r="U256" t="str">
        <f t="shared" si="66"/>
        <v>Jordan Bridge</v>
      </c>
      <c r="V256" t="str">
        <f t="shared" si="62"/>
        <v>MMMBT Jordan Bridge Away from Va Beach</v>
      </c>
      <c r="W256" t="str">
        <f t="shared" si="68"/>
        <v>negl. n.a.</v>
      </c>
      <c r="X256" s="75">
        <f t="shared" si="67"/>
        <v>0</v>
      </c>
      <c r="Y256" s="75">
        <f t="shared" si="65"/>
        <v>0</v>
      </c>
    </row>
    <row r="257" spans="19:25" x14ac:dyDescent="0.25">
      <c r="S257" s="46" t="s">
        <v>80</v>
      </c>
      <c r="T257" t="str">
        <f>+C31</f>
        <v>MMMBT</v>
      </c>
      <c r="U257" t="str">
        <f t="shared" si="66"/>
        <v>Gilmerton Bridge</v>
      </c>
      <c r="V257" t="str">
        <f t="shared" si="62"/>
        <v>MMMBT Gilmerton Bridge Away from Va Beach</v>
      </c>
      <c r="W257" t="str">
        <f t="shared" si="68"/>
        <v>negl. n.a.</v>
      </c>
      <c r="X257" s="75">
        <f t="shared" si="67"/>
        <v>0</v>
      </c>
      <c r="Y257" s="75">
        <f t="shared" si="65"/>
        <v>0</v>
      </c>
    </row>
    <row r="258" spans="19:25" x14ac:dyDescent="0.25">
      <c r="S258" s="46" t="s">
        <v>80</v>
      </c>
      <c r="T258" t="str">
        <f>+C31</f>
        <v>MMMBT</v>
      </c>
      <c r="U258" t="str">
        <f t="shared" si="66"/>
        <v>High Rise Bridge</v>
      </c>
      <c r="V258" t="str">
        <f t="shared" si="62"/>
        <v>MMMBT High Rise Bridge Away from Va Beach</v>
      </c>
      <c r="W258" t="str">
        <f t="shared" si="68"/>
        <v>negl. n.a.</v>
      </c>
      <c r="X258" s="75">
        <f t="shared" si="67"/>
        <v>0</v>
      </c>
      <c r="Y258" s="75">
        <f t="shared" si="65"/>
        <v>0</v>
      </c>
    </row>
    <row r="259" spans="19:25" x14ac:dyDescent="0.25">
      <c r="S259" s="46" t="s">
        <v>80</v>
      </c>
      <c r="T259" t="str">
        <f>+C31</f>
        <v>MMMBT</v>
      </c>
      <c r="U259" t="str">
        <f t="shared" si="66"/>
        <v>Veterans Bridge</v>
      </c>
      <c r="V259" t="str">
        <f t="shared" si="62"/>
        <v>MMMBT Veterans Bridge Away from Va Beach</v>
      </c>
      <c r="W259" t="str">
        <f t="shared" si="68"/>
        <v>negl. n.a.</v>
      </c>
      <c r="X259" s="75">
        <f t="shared" si="67"/>
        <v>0</v>
      </c>
      <c r="Y259" s="75">
        <f t="shared" si="65"/>
        <v>0</v>
      </c>
    </row>
    <row r="260" spans="19:25" x14ac:dyDescent="0.25">
      <c r="S260" s="46" t="s">
        <v>80</v>
      </c>
      <c r="T260" t="str">
        <f>+C31</f>
        <v>MMMBT</v>
      </c>
      <c r="U260" t="str">
        <f t="shared" si="66"/>
        <v>Great Bridge Bridge</v>
      </c>
      <c r="V260" t="str">
        <f t="shared" si="62"/>
        <v>MMMBT Great Bridge Bridge Away from Va Beach</v>
      </c>
      <c r="W260" t="str">
        <f t="shared" si="68"/>
        <v>negl. n.a.</v>
      </c>
      <c r="X260" s="75">
        <f t="shared" si="67"/>
        <v>0</v>
      </c>
      <c r="Y260" s="75">
        <f t="shared" si="65"/>
        <v>0</v>
      </c>
    </row>
    <row r="261" spans="19:25" x14ac:dyDescent="0.25">
      <c r="S261" s="46" t="s">
        <v>80</v>
      </c>
      <c r="T261" t="str">
        <f>+C31</f>
        <v>MMMBT</v>
      </c>
      <c r="U261" t="str">
        <f t="shared" si="66"/>
        <v>Chesapeake Exp Bridge</v>
      </c>
      <c r="V261" t="str">
        <f t="shared" si="62"/>
        <v>MMMBT Chesapeake Exp Bridge Away from Va Beach</v>
      </c>
      <c r="W261" t="str">
        <f t="shared" si="68"/>
        <v>negl. n.a.</v>
      </c>
      <c r="X261" s="75">
        <f t="shared" si="67"/>
        <v>0</v>
      </c>
      <c r="Y261" s="75">
        <f t="shared" si="65"/>
        <v>0</v>
      </c>
    </row>
    <row r="262" spans="19:25" x14ac:dyDescent="0.25">
      <c r="S262" s="68" t="s">
        <v>80</v>
      </c>
      <c r="T262" s="69" t="str">
        <f>+C31</f>
        <v>MMMBT</v>
      </c>
      <c r="U262" s="69" t="str">
        <f t="shared" si="66"/>
        <v>Centerville Bridge</v>
      </c>
      <c r="V262" s="69" t="str">
        <f t="shared" si="62"/>
        <v>MMMBT Centerville Bridge Away from Va Beach</v>
      </c>
      <c r="W262" s="69" t="str">
        <f t="shared" si="68"/>
        <v>negl. n.a.</v>
      </c>
      <c r="X262" s="76">
        <f t="shared" si="67"/>
        <v>0</v>
      </c>
      <c r="Y262" s="76">
        <f t="shared" si="65"/>
        <v>0</v>
      </c>
    </row>
    <row r="263" spans="19:25" x14ac:dyDescent="0.25">
      <c r="S263" s="46" t="s">
        <v>80</v>
      </c>
      <c r="T263" t="str">
        <f>+D31</f>
        <v>Godwin Bridge</v>
      </c>
      <c r="U263" t="str">
        <f t="shared" ref="U263:U277" si="69">+A35</f>
        <v>HRBT</v>
      </c>
      <c r="V263" t="str">
        <f t="shared" si="62"/>
        <v>Godwin Bridge HRBT Away from Va Beach</v>
      </c>
      <c r="W263" t="str">
        <f>+D35</f>
        <v>+20% to WB</v>
      </c>
      <c r="X263" s="75" t="str">
        <f t="shared" ref="X263:X277" si="70">+IF(D35="closed","closed",IF(D35="negl. n.a.",0,(LEFT(D35,4))))</f>
        <v>+20%</v>
      </c>
      <c r="Y263" s="75">
        <f>+IF(LEFT(X263,1)="+",ABS(X263),IF(LEFT(X263,1)="-",-ABS(X263),X263))</f>
        <v>0.2</v>
      </c>
    </row>
    <row r="264" spans="19:25" x14ac:dyDescent="0.25">
      <c r="S264" s="46" t="s">
        <v>80</v>
      </c>
      <c r="T264" t="str">
        <f>+D31</f>
        <v>Godwin Bridge</v>
      </c>
      <c r="U264" t="str">
        <f t="shared" si="69"/>
        <v>MMMBT</v>
      </c>
      <c r="V264" t="str">
        <f t="shared" si="62"/>
        <v>Godwin Bridge MMMBT Away from Va Beach</v>
      </c>
      <c r="W264" t="str">
        <f t="shared" ref="W264:W277" si="71">+D36</f>
        <v>+41% to NB</v>
      </c>
      <c r="X264" s="75" t="str">
        <f t="shared" si="70"/>
        <v>+41%</v>
      </c>
      <c r="Y264" s="75">
        <f t="shared" si="65"/>
        <v>0.41</v>
      </c>
    </row>
    <row r="265" spans="19:25" x14ac:dyDescent="0.25">
      <c r="S265" s="46" t="s">
        <v>80</v>
      </c>
      <c r="T265" t="str">
        <f>+D31</f>
        <v>Godwin Bridge</v>
      </c>
      <c r="U265" t="str">
        <f t="shared" si="69"/>
        <v>Godwin Bridge</v>
      </c>
      <c r="V265" t="str">
        <f t="shared" si="62"/>
        <v>Godwin Bridge Godwin Bridge Away from Va Beach</v>
      </c>
      <c r="W265" t="str">
        <f t="shared" si="71"/>
        <v>closed</v>
      </c>
      <c r="X265" s="75" t="str">
        <f t="shared" si="70"/>
        <v>closed</v>
      </c>
      <c r="Y265" s="75" t="str">
        <f t="shared" si="65"/>
        <v>closed</v>
      </c>
    </row>
    <row r="266" spans="19:25" x14ac:dyDescent="0.25">
      <c r="S266" s="46" t="s">
        <v>80</v>
      </c>
      <c r="T266" t="str">
        <f>+D31</f>
        <v>Godwin Bridge</v>
      </c>
      <c r="U266" t="str">
        <f t="shared" si="69"/>
        <v>Hazelwood Bridge</v>
      </c>
      <c r="V266" t="str">
        <f t="shared" si="62"/>
        <v>Godwin Bridge Hazelwood Bridge Away from Va Beach</v>
      </c>
      <c r="W266" t="str">
        <f t="shared" si="71"/>
        <v>-60% to NB</v>
      </c>
      <c r="X266" s="75" t="str">
        <f t="shared" si="70"/>
        <v>-60%</v>
      </c>
      <c r="Y266" s="75">
        <f t="shared" si="65"/>
        <v>-0.6</v>
      </c>
    </row>
    <row r="267" spans="19:25" x14ac:dyDescent="0.25">
      <c r="S267" s="46" t="s">
        <v>80</v>
      </c>
      <c r="T267" t="str">
        <f>+D31</f>
        <v>Godwin Bridge</v>
      </c>
      <c r="U267" t="str">
        <f t="shared" si="69"/>
        <v>James River Bridge</v>
      </c>
      <c r="V267" t="str">
        <f t="shared" si="62"/>
        <v>Godwin Bridge James River Bridge Away from Va Beach</v>
      </c>
      <c r="W267" t="str">
        <f t="shared" si="71"/>
        <v>+50% to SB</v>
      </c>
      <c r="X267" s="75" t="str">
        <f t="shared" si="70"/>
        <v>+50%</v>
      </c>
      <c r="Y267" s="75">
        <f t="shared" si="65"/>
        <v>0.5</v>
      </c>
    </row>
    <row r="268" spans="19:25" x14ac:dyDescent="0.25">
      <c r="S268" s="46" t="s">
        <v>80</v>
      </c>
      <c r="T268" t="str">
        <f>+D31</f>
        <v>Godwin Bridge</v>
      </c>
      <c r="U268" t="str">
        <f t="shared" si="69"/>
        <v>Midtown Tunnel</v>
      </c>
      <c r="V268" t="str">
        <f t="shared" si="62"/>
        <v>Godwin Bridge Midtown Tunnel Away from Va Beach</v>
      </c>
      <c r="W268" t="str">
        <f t="shared" si="71"/>
        <v>negl. n.a.</v>
      </c>
      <c r="X268" s="75">
        <f t="shared" si="70"/>
        <v>0</v>
      </c>
      <c r="Y268" s="75">
        <f t="shared" si="65"/>
        <v>0</v>
      </c>
    </row>
    <row r="269" spans="19:25" x14ac:dyDescent="0.25">
      <c r="S269" s="46" t="s">
        <v>80</v>
      </c>
      <c r="T269" t="str">
        <f>+D31</f>
        <v>Godwin Bridge</v>
      </c>
      <c r="U269" t="str">
        <f t="shared" si="69"/>
        <v>Downtown Tunnel</v>
      </c>
      <c r="V269" t="str">
        <f t="shared" si="62"/>
        <v>Godwin Bridge Downtown Tunnel Away from Va Beach</v>
      </c>
      <c r="W269" t="str">
        <f t="shared" si="71"/>
        <v>negl. n.a.</v>
      </c>
      <c r="X269" s="75">
        <f t="shared" si="70"/>
        <v>0</v>
      </c>
      <c r="Y269" s="75">
        <f t="shared" si="65"/>
        <v>0</v>
      </c>
    </row>
    <row r="270" spans="19:25" x14ac:dyDescent="0.25">
      <c r="S270" s="46" t="s">
        <v>80</v>
      </c>
      <c r="T270" t="str">
        <f>+D31</f>
        <v>Godwin Bridge</v>
      </c>
      <c r="U270" t="str">
        <f t="shared" si="69"/>
        <v>Berkley Bridge</v>
      </c>
      <c r="V270" t="str">
        <f t="shared" si="62"/>
        <v>Godwin Bridge Berkley Bridge Away from Va Beach</v>
      </c>
      <c r="W270" t="str">
        <f t="shared" si="71"/>
        <v>negl. n.a.</v>
      </c>
      <c r="X270" s="75">
        <f t="shared" si="70"/>
        <v>0</v>
      </c>
      <c r="Y270" s="75">
        <f t="shared" si="65"/>
        <v>0</v>
      </c>
    </row>
    <row r="271" spans="19:25" x14ac:dyDescent="0.25">
      <c r="S271" s="46" t="s">
        <v>80</v>
      </c>
      <c r="T271" t="str">
        <f>+D31</f>
        <v>Godwin Bridge</v>
      </c>
      <c r="U271" t="str">
        <f t="shared" si="69"/>
        <v>Jordan Bridge</v>
      </c>
      <c r="V271" t="str">
        <f t="shared" si="62"/>
        <v>Godwin Bridge Jordan Bridge Away from Va Beach</v>
      </c>
      <c r="W271" t="str">
        <f t="shared" si="71"/>
        <v>negl. n.a.</v>
      </c>
      <c r="X271" s="75">
        <f t="shared" si="70"/>
        <v>0</v>
      </c>
      <c r="Y271" s="75">
        <f t="shared" si="65"/>
        <v>0</v>
      </c>
    </row>
    <row r="272" spans="19:25" x14ac:dyDescent="0.25">
      <c r="S272" s="46" t="s">
        <v>80</v>
      </c>
      <c r="T272" t="str">
        <f>+D31</f>
        <v>Godwin Bridge</v>
      </c>
      <c r="U272" t="str">
        <f t="shared" si="69"/>
        <v>Gilmerton Bridge</v>
      </c>
      <c r="V272" t="str">
        <f t="shared" si="62"/>
        <v>Godwin Bridge Gilmerton Bridge Away from Va Beach</v>
      </c>
      <c r="W272" t="str">
        <f t="shared" si="71"/>
        <v>negl. n.a.</v>
      </c>
      <c r="X272" s="75">
        <f t="shared" si="70"/>
        <v>0</v>
      </c>
      <c r="Y272" s="75">
        <f t="shared" si="65"/>
        <v>0</v>
      </c>
    </row>
    <row r="273" spans="19:25" x14ac:dyDescent="0.25">
      <c r="S273" s="46" t="s">
        <v>80</v>
      </c>
      <c r="T273" t="str">
        <f>+D31</f>
        <v>Godwin Bridge</v>
      </c>
      <c r="U273" t="str">
        <f t="shared" si="69"/>
        <v>High Rise Bridge</v>
      </c>
      <c r="V273" t="str">
        <f t="shared" si="62"/>
        <v>Godwin Bridge High Rise Bridge Away from Va Beach</v>
      </c>
      <c r="W273" t="str">
        <f t="shared" si="71"/>
        <v>negl. n.a.</v>
      </c>
      <c r="X273" s="75">
        <f t="shared" si="70"/>
        <v>0</v>
      </c>
      <c r="Y273" s="75">
        <f t="shared" si="65"/>
        <v>0</v>
      </c>
    </row>
    <row r="274" spans="19:25" x14ac:dyDescent="0.25">
      <c r="S274" s="46" t="s">
        <v>80</v>
      </c>
      <c r="T274" t="str">
        <f>+D31</f>
        <v>Godwin Bridge</v>
      </c>
      <c r="U274" t="str">
        <f t="shared" si="69"/>
        <v>Veterans Bridge</v>
      </c>
      <c r="V274" t="str">
        <f t="shared" si="62"/>
        <v>Godwin Bridge Veterans Bridge Away from Va Beach</v>
      </c>
      <c r="W274" t="str">
        <f t="shared" si="71"/>
        <v>negl. n.a.</v>
      </c>
      <c r="X274" s="75">
        <f t="shared" si="70"/>
        <v>0</v>
      </c>
      <c r="Y274" s="75">
        <f t="shared" si="65"/>
        <v>0</v>
      </c>
    </row>
    <row r="275" spans="19:25" x14ac:dyDescent="0.25">
      <c r="S275" s="46" t="s">
        <v>80</v>
      </c>
      <c r="T275" t="str">
        <f>+D31</f>
        <v>Godwin Bridge</v>
      </c>
      <c r="U275" t="str">
        <f t="shared" si="69"/>
        <v>Great Bridge Bridge</v>
      </c>
      <c r="V275" t="str">
        <f t="shared" si="62"/>
        <v>Godwin Bridge Great Bridge Bridge Away from Va Beach</v>
      </c>
      <c r="W275" t="str">
        <f t="shared" si="71"/>
        <v>negl. n.a.</v>
      </c>
      <c r="X275" s="75">
        <f t="shared" si="70"/>
        <v>0</v>
      </c>
      <c r="Y275" s="75">
        <f t="shared" si="65"/>
        <v>0</v>
      </c>
    </row>
    <row r="276" spans="19:25" x14ac:dyDescent="0.25">
      <c r="S276" s="46" t="s">
        <v>80</v>
      </c>
      <c r="T276" t="str">
        <f>+D31</f>
        <v>Godwin Bridge</v>
      </c>
      <c r="U276" t="str">
        <f t="shared" si="69"/>
        <v>Chesapeake Exp Bridge</v>
      </c>
      <c r="V276" t="str">
        <f t="shared" si="62"/>
        <v>Godwin Bridge Chesapeake Exp Bridge Away from Va Beach</v>
      </c>
      <c r="W276" t="str">
        <f t="shared" si="71"/>
        <v>negl. n.a.</v>
      </c>
      <c r="X276" s="75">
        <f t="shared" si="70"/>
        <v>0</v>
      </c>
      <c r="Y276" s="75">
        <f t="shared" si="65"/>
        <v>0</v>
      </c>
    </row>
    <row r="277" spans="19:25" x14ac:dyDescent="0.25">
      <c r="S277" s="68" t="s">
        <v>80</v>
      </c>
      <c r="T277" s="69" t="str">
        <f>+D31</f>
        <v>Godwin Bridge</v>
      </c>
      <c r="U277" s="69" t="str">
        <f t="shared" si="69"/>
        <v>Centerville Bridge</v>
      </c>
      <c r="V277" s="69" t="str">
        <f t="shared" si="62"/>
        <v>Godwin Bridge Centerville Bridge Away from Va Beach</v>
      </c>
      <c r="W277" s="69" t="str">
        <f t="shared" si="71"/>
        <v>negl. n.a.</v>
      </c>
      <c r="X277" s="76">
        <f t="shared" si="70"/>
        <v>0</v>
      </c>
      <c r="Y277" s="76">
        <f t="shared" si="65"/>
        <v>0</v>
      </c>
    </row>
    <row r="278" spans="19:25" x14ac:dyDescent="0.25">
      <c r="S278" s="46" t="s">
        <v>80</v>
      </c>
      <c r="T278" t="str">
        <f>+E31</f>
        <v>Hazelwood Bridge</v>
      </c>
      <c r="U278" t="str">
        <f t="shared" ref="U278:U292" si="72">+A35</f>
        <v>HRBT</v>
      </c>
      <c r="V278" t="str">
        <f t="shared" si="62"/>
        <v>Hazelwood Bridge HRBT Away from Va Beach</v>
      </c>
      <c r="W278" t="str">
        <f>+E35</f>
        <v>+16% to WB</v>
      </c>
      <c r="X278" s="75" t="str">
        <f t="shared" ref="X278:X292" si="73">+IF(E35="closed","closed",IF(E35="negl. n.a.",0,(LEFT(E35,4))))</f>
        <v>+16%</v>
      </c>
      <c r="Y278" s="75">
        <f>+IF(LEFT(X278,1)="+",ABS(X278),IF(LEFT(X278,1)="-",-ABS(X278),X278))</f>
        <v>0.16</v>
      </c>
    </row>
    <row r="279" spans="19:25" x14ac:dyDescent="0.25">
      <c r="S279" s="46" t="s">
        <v>80</v>
      </c>
      <c r="T279" t="str">
        <f>+E31</f>
        <v>Hazelwood Bridge</v>
      </c>
      <c r="U279" t="str">
        <f t="shared" si="72"/>
        <v>MMMBT</v>
      </c>
      <c r="V279" t="str">
        <f t="shared" si="62"/>
        <v>Hazelwood Bridge MMMBT Away from Va Beach</v>
      </c>
      <c r="W279" s="27" t="str">
        <f t="shared" ref="W279:W292" si="74">+E36</f>
        <v>+31% to NB</v>
      </c>
      <c r="X279" s="75" t="str">
        <f t="shared" si="73"/>
        <v>+31%</v>
      </c>
      <c r="Y279" s="75">
        <f t="shared" si="65"/>
        <v>0.31</v>
      </c>
    </row>
    <row r="280" spans="19:25" x14ac:dyDescent="0.25">
      <c r="S280" s="46" t="s">
        <v>80</v>
      </c>
      <c r="T280" t="str">
        <f>+E31</f>
        <v>Hazelwood Bridge</v>
      </c>
      <c r="U280" t="str">
        <f t="shared" si="72"/>
        <v>Godwin Bridge</v>
      </c>
      <c r="V280" t="str">
        <f t="shared" si="62"/>
        <v>Hazelwood Bridge Godwin Bridge Away from Va Beach</v>
      </c>
      <c r="W280" s="27" t="str">
        <f t="shared" si="74"/>
        <v>-40% to NB</v>
      </c>
      <c r="X280" s="75" t="str">
        <f t="shared" si="73"/>
        <v>-40%</v>
      </c>
      <c r="Y280" s="75">
        <f t="shared" si="65"/>
        <v>-0.4</v>
      </c>
    </row>
    <row r="281" spans="19:25" x14ac:dyDescent="0.25">
      <c r="S281" s="46" t="s">
        <v>80</v>
      </c>
      <c r="T281" t="str">
        <f>+E31</f>
        <v>Hazelwood Bridge</v>
      </c>
      <c r="U281" t="str">
        <f t="shared" si="72"/>
        <v>Hazelwood Bridge</v>
      </c>
      <c r="V281" t="str">
        <f t="shared" si="62"/>
        <v>Hazelwood Bridge Hazelwood Bridge Away from Va Beach</v>
      </c>
      <c r="W281" s="27" t="str">
        <f t="shared" si="74"/>
        <v>closed</v>
      </c>
      <c r="X281" s="75" t="str">
        <f t="shared" si="73"/>
        <v>closed</v>
      </c>
      <c r="Y281" s="75" t="str">
        <f t="shared" si="65"/>
        <v>closed</v>
      </c>
    </row>
    <row r="282" spans="19:25" x14ac:dyDescent="0.25">
      <c r="S282" s="46" t="s">
        <v>80</v>
      </c>
      <c r="T282" t="str">
        <f>+E31</f>
        <v>Hazelwood Bridge</v>
      </c>
      <c r="U282" t="str">
        <f t="shared" si="72"/>
        <v>James River Bridge</v>
      </c>
      <c r="V282" t="str">
        <f t="shared" si="62"/>
        <v>Hazelwood Bridge James River Bridge Away from Va Beach</v>
      </c>
      <c r="W282" s="27" t="str">
        <f t="shared" si="74"/>
        <v>+25% to SB</v>
      </c>
      <c r="X282" s="75" t="str">
        <f t="shared" si="73"/>
        <v>+25%</v>
      </c>
      <c r="Y282" s="75">
        <f t="shared" si="65"/>
        <v>0.25</v>
      </c>
    </row>
    <row r="283" spans="19:25" x14ac:dyDescent="0.25">
      <c r="S283" s="46" t="s">
        <v>80</v>
      </c>
      <c r="T283" t="str">
        <f>+E31</f>
        <v>Hazelwood Bridge</v>
      </c>
      <c r="U283" t="str">
        <f t="shared" si="72"/>
        <v>Midtown Tunnel</v>
      </c>
      <c r="V283" t="str">
        <f t="shared" si="62"/>
        <v>Hazelwood Bridge Midtown Tunnel Away from Va Beach</v>
      </c>
      <c r="W283" s="27" t="str">
        <f t="shared" si="74"/>
        <v>negl. n.a.</v>
      </c>
      <c r="X283" s="75">
        <f t="shared" si="73"/>
        <v>0</v>
      </c>
      <c r="Y283" s="75">
        <f t="shared" si="65"/>
        <v>0</v>
      </c>
    </row>
    <row r="284" spans="19:25" x14ac:dyDescent="0.25">
      <c r="S284" s="46" t="s">
        <v>80</v>
      </c>
      <c r="T284" t="str">
        <f>+E31</f>
        <v>Hazelwood Bridge</v>
      </c>
      <c r="U284" t="str">
        <f t="shared" si="72"/>
        <v>Downtown Tunnel</v>
      </c>
      <c r="V284" t="str">
        <f t="shared" si="62"/>
        <v>Hazelwood Bridge Downtown Tunnel Away from Va Beach</v>
      </c>
      <c r="W284" s="27" t="str">
        <f t="shared" si="74"/>
        <v>negl. n.a.</v>
      </c>
      <c r="X284" s="75">
        <f t="shared" si="73"/>
        <v>0</v>
      </c>
      <c r="Y284" s="75">
        <f t="shared" si="65"/>
        <v>0</v>
      </c>
    </row>
    <row r="285" spans="19:25" x14ac:dyDescent="0.25">
      <c r="S285" s="46" t="s">
        <v>80</v>
      </c>
      <c r="T285" t="str">
        <f>+E31</f>
        <v>Hazelwood Bridge</v>
      </c>
      <c r="U285" t="str">
        <f t="shared" si="72"/>
        <v>Berkley Bridge</v>
      </c>
      <c r="V285" t="str">
        <f t="shared" si="62"/>
        <v>Hazelwood Bridge Berkley Bridge Away from Va Beach</v>
      </c>
      <c r="W285" s="27" t="str">
        <f t="shared" si="74"/>
        <v>negl. n.a.</v>
      </c>
      <c r="X285" s="75">
        <f t="shared" si="73"/>
        <v>0</v>
      </c>
      <c r="Y285" s="75">
        <f t="shared" si="65"/>
        <v>0</v>
      </c>
    </row>
    <row r="286" spans="19:25" x14ac:dyDescent="0.25">
      <c r="S286" s="46" t="s">
        <v>80</v>
      </c>
      <c r="T286" t="str">
        <f>+E31</f>
        <v>Hazelwood Bridge</v>
      </c>
      <c r="U286" t="str">
        <f t="shared" si="72"/>
        <v>Jordan Bridge</v>
      </c>
      <c r="V286" t="str">
        <f t="shared" si="62"/>
        <v>Hazelwood Bridge Jordan Bridge Away from Va Beach</v>
      </c>
      <c r="W286" s="27" t="str">
        <f t="shared" si="74"/>
        <v>negl. n.a.</v>
      </c>
      <c r="X286" s="75">
        <f t="shared" si="73"/>
        <v>0</v>
      </c>
      <c r="Y286" s="75">
        <f t="shared" si="65"/>
        <v>0</v>
      </c>
    </row>
    <row r="287" spans="19:25" x14ac:dyDescent="0.25">
      <c r="S287" s="46" t="s">
        <v>80</v>
      </c>
      <c r="T287" t="str">
        <f>+E31</f>
        <v>Hazelwood Bridge</v>
      </c>
      <c r="U287" t="str">
        <f t="shared" si="72"/>
        <v>Gilmerton Bridge</v>
      </c>
      <c r="V287" t="str">
        <f t="shared" si="62"/>
        <v>Hazelwood Bridge Gilmerton Bridge Away from Va Beach</v>
      </c>
      <c r="W287" s="27" t="str">
        <f t="shared" si="74"/>
        <v>negl. n.a.</v>
      </c>
      <c r="X287" s="75">
        <f t="shared" si="73"/>
        <v>0</v>
      </c>
      <c r="Y287" s="75">
        <f t="shared" si="65"/>
        <v>0</v>
      </c>
    </row>
    <row r="288" spans="19:25" x14ac:dyDescent="0.25">
      <c r="S288" s="46" t="s">
        <v>80</v>
      </c>
      <c r="T288" t="str">
        <f>+E31</f>
        <v>Hazelwood Bridge</v>
      </c>
      <c r="U288" t="str">
        <f t="shared" si="72"/>
        <v>High Rise Bridge</v>
      </c>
      <c r="V288" t="str">
        <f t="shared" si="62"/>
        <v>Hazelwood Bridge High Rise Bridge Away from Va Beach</v>
      </c>
      <c r="W288" s="27" t="str">
        <f t="shared" si="74"/>
        <v>negl. n.a.</v>
      </c>
      <c r="X288" s="75">
        <f t="shared" si="73"/>
        <v>0</v>
      </c>
      <c r="Y288" s="75">
        <f t="shared" si="65"/>
        <v>0</v>
      </c>
    </row>
    <row r="289" spans="19:25" x14ac:dyDescent="0.25">
      <c r="S289" s="46" t="s">
        <v>80</v>
      </c>
      <c r="T289" t="str">
        <f>+E31</f>
        <v>Hazelwood Bridge</v>
      </c>
      <c r="U289" t="str">
        <f t="shared" si="72"/>
        <v>Veterans Bridge</v>
      </c>
      <c r="V289" t="str">
        <f t="shared" si="62"/>
        <v>Hazelwood Bridge Veterans Bridge Away from Va Beach</v>
      </c>
      <c r="W289" s="27" t="str">
        <f t="shared" si="74"/>
        <v>negl. n.a.</v>
      </c>
      <c r="X289" s="75">
        <f t="shared" si="73"/>
        <v>0</v>
      </c>
      <c r="Y289" s="75">
        <f t="shared" si="65"/>
        <v>0</v>
      </c>
    </row>
    <row r="290" spans="19:25" x14ac:dyDescent="0.25">
      <c r="S290" s="46" t="s">
        <v>80</v>
      </c>
      <c r="T290" t="str">
        <f>+E31</f>
        <v>Hazelwood Bridge</v>
      </c>
      <c r="U290" t="str">
        <f t="shared" si="72"/>
        <v>Great Bridge Bridge</v>
      </c>
      <c r="V290" t="str">
        <f t="shared" si="62"/>
        <v>Hazelwood Bridge Great Bridge Bridge Away from Va Beach</v>
      </c>
      <c r="W290" s="27" t="str">
        <f t="shared" si="74"/>
        <v>negl. n.a.</v>
      </c>
      <c r="X290" s="75">
        <f t="shared" si="73"/>
        <v>0</v>
      </c>
      <c r="Y290" s="75">
        <f t="shared" si="65"/>
        <v>0</v>
      </c>
    </row>
    <row r="291" spans="19:25" x14ac:dyDescent="0.25">
      <c r="S291" s="46" t="s">
        <v>80</v>
      </c>
      <c r="T291" t="str">
        <f>+E31</f>
        <v>Hazelwood Bridge</v>
      </c>
      <c r="U291" t="str">
        <f t="shared" si="72"/>
        <v>Chesapeake Exp Bridge</v>
      </c>
      <c r="V291" t="str">
        <f t="shared" si="62"/>
        <v>Hazelwood Bridge Chesapeake Exp Bridge Away from Va Beach</v>
      </c>
      <c r="W291" s="27" t="str">
        <f t="shared" si="74"/>
        <v>negl. n.a.</v>
      </c>
      <c r="X291" s="75">
        <f t="shared" si="73"/>
        <v>0</v>
      </c>
      <c r="Y291" s="75">
        <f t="shared" si="65"/>
        <v>0</v>
      </c>
    </row>
    <row r="292" spans="19:25" x14ac:dyDescent="0.25">
      <c r="S292" s="68" t="s">
        <v>80</v>
      </c>
      <c r="T292" s="69" t="str">
        <f>+E31</f>
        <v>Hazelwood Bridge</v>
      </c>
      <c r="U292" s="69" t="str">
        <f t="shared" si="72"/>
        <v>Centerville Bridge</v>
      </c>
      <c r="V292" s="69" t="str">
        <f t="shared" si="62"/>
        <v>Hazelwood Bridge Centerville Bridge Away from Va Beach</v>
      </c>
      <c r="W292" s="69" t="str">
        <f t="shared" si="74"/>
        <v>negl. n.a.</v>
      </c>
      <c r="X292" s="76">
        <f t="shared" si="73"/>
        <v>0</v>
      </c>
      <c r="Y292" s="76">
        <f t="shared" si="65"/>
        <v>0</v>
      </c>
    </row>
    <row r="293" spans="19:25" x14ac:dyDescent="0.25">
      <c r="S293" s="46" t="s">
        <v>80</v>
      </c>
      <c r="T293" t="str">
        <f>+F31</f>
        <v>James River Bridge</v>
      </c>
      <c r="U293" t="str">
        <f t="shared" ref="U293:U307" si="75">+A35</f>
        <v>HRBT</v>
      </c>
      <c r="V293" t="str">
        <f t="shared" si="62"/>
        <v>James River Bridge HRBT Away from Va Beach</v>
      </c>
      <c r="W293" t="str">
        <f>+F35</f>
        <v>+11% to WB</v>
      </c>
      <c r="X293" s="75" t="str">
        <f t="shared" ref="X293:X307" si="76">+IF(F35="closed","closed",IF(F35="negl. n.a.",0,(LEFT(F35,4))))</f>
        <v>+11%</v>
      </c>
      <c r="Y293" s="75">
        <f>+IF(LEFT(X293,1)="+",ABS(X293),IF(LEFT(X293,1)="-",-ABS(X293),X293))</f>
        <v>0.11</v>
      </c>
    </row>
    <row r="294" spans="19:25" x14ac:dyDescent="0.25">
      <c r="S294" s="46" t="s">
        <v>80</v>
      </c>
      <c r="T294" t="str">
        <f>+F31</f>
        <v>James River Bridge</v>
      </c>
      <c r="U294" t="str">
        <f t="shared" si="75"/>
        <v>MMMBT</v>
      </c>
      <c r="V294" t="str">
        <f t="shared" si="62"/>
        <v>James River Bridge MMMBT Away from Va Beach</v>
      </c>
      <c r="W294" s="27" t="str">
        <f t="shared" ref="W294:W307" si="77">+F36</f>
        <v>+78% to NB</v>
      </c>
      <c r="X294" s="75" t="str">
        <f t="shared" si="76"/>
        <v>+78%</v>
      </c>
      <c r="Y294" s="75">
        <f t="shared" si="65"/>
        <v>0.78</v>
      </c>
    </row>
    <row r="295" spans="19:25" x14ac:dyDescent="0.25">
      <c r="S295" s="46" t="s">
        <v>80</v>
      </c>
      <c r="T295" t="str">
        <f>+F31</f>
        <v>James River Bridge</v>
      </c>
      <c r="U295" t="str">
        <f t="shared" si="75"/>
        <v>Godwin Bridge</v>
      </c>
      <c r="V295" t="str">
        <f t="shared" si="62"/>
        <v>James River Bridge Godwin Bridge Away from Va Beach</v>
      </c>
      <c r="W295" s="27" t="str">
        <f t="shared" si="77"/>
        <v>+50% to SB</v>
      </c>
      <c r="X295" s="75" t="str">
        <f t="shared" si="76"/>
        <v>+50%</v>
      </c>
      <c r="Y295" s="75">
        <f t="shared" si="65"/>
        <v>0.5</v>
      </c>
    </row>
    <row r="296" spans="19:25" x14ac:dyDescent="0.25">
      <c r="S296" s="46" t="s">
        <v>80</v>
      </c>
      <c r="T296" t="str">
        <f>+F31</f>
        <v>James River Bridge</v>
      </c>
      <c r="U296" t="str">
        <f t="shared" si="75"/>
        <v>Hazelwood Bridge</v>
      </c>
      <c r="V296" t="str">
        <f t="shared" si="62"/>
        <v>James River Bridge Hazelwood Bridge Away from Va Beach</v>
      </c>
      <c r="W296" s="27" t="str">
        <f t="shared" si="77"/>
        <v>+39% to SB</v>
      </c>
      <c r="X296" s="75" t="str">
        <f t="shared" si="76"/>
        <v>+39%</v>
      </c>
      <c r="Y296" s="75">
        <f t="shared" si="65"/>
        <v>0.39</v>
      </c>
    </row>
    <row r="297" spans="19:25" x14ac:dyDescent="0.25">
      <c r="S297" s="46" t="s">
        <v>80</v>
      </c>
      <c r="T297" t="str">
        <f>+F31</f>
        <v>James River Bridge</v>
      </c>
      <c r="U297" t="str">
        <f t="shared" si="75"/>
        <v>James River Bridge</v>
      </c>
      <c r="V297" t="str">
        <f t="shared" ref="V297:V360" si="78">CONCATENATE(T297," ",U297," ",S297)</f>
        <v>James River Bridge James River Bridge Away from Va Beach</v>
      </c>
      <c r="W297" s="27" t="str">
        <f t="shared" si="77"/>
        <v>closed</v>
      </c>
      <c r="X297" s="75" t="str">
        <f t="shared" si="76"/>
        <v>closed</v>
      </c>
      <c r="Y297" s="75" t="str">
        <f t="shared" si="65"/>
        <v>closed</v>
      </c>
    </row>
    <row r="298" spans="19:25" x14ac:dyDescent="0.25">
      <c r="S298" s="46" t="s">
        <v>80</v>
      </c>
      <c r="T298" t="str">
        <f>+F31</f>
        <v>James River Bridge</v>
      </c>
      <c r="U298" t="str">
        <f t="shared" si="75"/>
        <v>Midtown Tunnel</v>
      </c>
      <c r="V298" t="str">
        <f t="shared" si="78"/>
        <v>James River Bridge Midtown Tunnel Away from Va Beach</v>
      </c>
      <c r="W298" s="27" t="str">
        <f t="shared" si="77"/>
        <v>negl. n.a.</v>
      </c>
      <c r="X298" s="75">
        <f t="shared" si="76"/>
        <v>0</v>
      </c>
      <c r="Y298" s="75">
        <f t="shared" ref="Y298:Y307" si="79">+IF(LEFT(X298,1)="+",ABS(X298),IF(LEFT(X298,1)="-",-ABS(X298),X298))</f>
        <v>0</v>
      </c>
    </row>
    <row r="299" spans="19:25" x14ac:dyDescent="0.25">
      <c r="S299" s="46" t="s">
        <v>80</v>
      </c>
      <c r="T299" t="str">
        <f>+F31</f>
        <v>James River Bridge</v>
      </c>
      <c r="U299" t="str">
        <f t="shared" si="75"/>
        <v>Downtown Tunnel</v>
      </c>
      <c r="V299" t="str">
        <f t="shared" si="78"/>
        <v>James River Bridge Downtown Tunnel Away from Va Beach</v>
      </c>
      <c r="W299" s="27" t="str">
        <f t="shared" si="77"/>
        <v>negl. n.a.</v>
      </c>
      <c r="X299" s="75">
        <f t="shared" si="76"/>
        <v>0</v>
      </c>
      <c r="Y299" s="75">
        <f t="shared" si="79"/>
        <v>0</v>
      </c>
    </row>
    <row r="300" spans="19:25" x14ac:dyDescent="0.25">
      <c r="S300" s="46" t="s">
        <v>80</v>
      </c>
      <c r="T300" t="str">
        <f>+F31</f>
        <v>James River Bridge</v>
      </c>
      <c r="U300" t="str">
        <f t="shared" si="75"/>
        <v>Berkley Bridge</v>
      </c>
      <c r="V300" t="str">
        <f t="shared" si="78"/>
        <v>James River Bridge Berkley Bridge Away from Va Beach</v>
      </c>
      <c r="W300" s="27" t="str">
        <f t="shared" si="77"/>
        <v>negl. n.a.</v>
      </c>
      <c r="X300" s="75">
        <f t="shared" si="76"/>
        <v>0</v>
      </c>
      <c r="Y300" s="75">
        <f t="shared" si="79"/>
        <v>0</v>
      </c>
    </row>
    <row r="301" spans="19:25" x14ac:dyDescent="0.25">
      <c r="S301" s="46" t="s">
        <v>80</v>
      </c>
      <c r="T301" t="str">
        <f>+F31</f>
        <v>James River Bridge</v>
      </c>
      <c r="U301" t="str">
        <f t="shared" si="75"/>
        <v>Jordan Bridge</v>
      </c>
      <c r="V301" t="str">
        <f t="shared" si="78"/>
        <v>James River Bridge Jordan Bridge Away from Va Beach</v>
      </c>
      <c r="W301" s="27" t="str">
        <f t="shared" si="77"/>
        <v>negl. n.a.</v>
      </c>
      <c r="X301" s="75">
        <f t="shared" si="76"/>
        <v>0</v>
      </c>
      <c r="Y301" s="75">
        <f t="shared" si="79"/>
        <v>0</v>
      </c>
    </row>
    <row r="302" spans="19:25" x14ac:dyDescent="0.25">
      <c r="S302" s="46" t="s">
        <v>80</v>
      </c>
      <c r="T302" t="str">
        <f>+F31</f>
        <v>James River Bridge</v>
      </c>
      <c r="U302" t="str">
        <f t="shared" si="75"/>
        <v>Gilmerton Bridge</v>
      </c>
      <c r="V302" t="str">
        <f t="shared" si="78"/>
        <v>James River Bridge Gilmerton Bridge Away from Va Beach</v>
      </c>
      <c r="W302" s="27" t="str">
        <f t="shared" si="77"/>
        <v>negl. n.a.</v>
      </c>
      <c r="X302" s="75">
        <f t="shared" si="76"/>
        <v>0</v>
      </c>
      <c r="Y302" s="75">
        <f t="shared" si="79"/>
        <v>0</v>
      </c>
    </row>
    <row r="303" spans="19:25" x14ac:dyDescent="0.25">
      <c r="S303" s="46" t="s">
        <v>80</v>
      </c>
      <c r="T303" t="str">
        <f>+F31</f>
        <v>James River Bridge</v>
      </c>
      <c r="U303" t="str">
        <f t="shared" si="75"/>
        <v>High Rise Bridge</v>
      </c>
      <c r="V303" t="str">
        <f t="shared" si="78"/>
        <v>James River Bridge High Rise Bridge Away from Va Beach</v>
      </c>
      <c r="W303" s="27" t="str">
        <f t="shared" si="77"/>
        <v>negl. n.a.</v>
      </c>
      <c r="X303" s="75">
        <f t="shared" si="76"/>
        <v>0</v>
      </c>
      <c r="Y303" s="75">
        <f t="shared" si="79"/>
        <v>0</v>
      </c>
    </row>
    <row r="304" spans="19:25" x14ac:dyDescent="0.25">
      <c r="S304" s="46" t="s">
        <v>80</v>
      </c>
      <c r="T304" t="str">
        <f>+F31</f>
        <v>James River Bridge</v>
      </c>
      <c r="U304" t="str">
        <f t="shared" si="75"/>
        <v>Veterans Bridge</v>
      </c>
      <c r="V304" t="str">
        <f t="shared" si="78"/>
        <v>James River Bridge Veterans Bridge Away from Va Beach</v>
      </c>
      <c r="W304" s="27" t="str">
        <f t="shared" si="77"/>
        <v>negl. n.a.</v>
      </c>
      <c r="X304" s="75">
        <f t="shared" si="76"/>
        <v>0</v>
      </c>
      <c r="Y304" s="75">
        <f t="shared" si="79"/>
        <v>0</v>
      </c>
    </row>
    <row r="305" spans="19:25" x14ac:dyDescent="0.25">
      <c r="S305" s="46" t="s">
        <v>80</v>
      </c>
      <c r="T305" t="str">
        <f>+F31</f>
        <v>James River Bridge</v>
      </c>
      <c r="U305" t="str">
        <f t="shared" si="75"/>
        <v>Great Bridge Bridge</v>
      </c>
      <c r="V305" t="str">
        <f t="shared" si="78"/>
        <v>James River Bridge Great Bridge Bridge Away from Va Beach</v>
      </c>
      <c r="W305" s="27" t="str">
        <f t="shared" si="77"/>
        <v>negl. n.a.</v>
      </c>
      <c r="X305" s="75">
        <f t="shared" si="76"/>
        <v>0</v>
      </c>
      <c r="Y305" s="75">
        <f t="shared" si="79"/>
        <v>0</v>
      </c>
    </row>
    <row r="306" spans="19:25" x14ac:dyDescent="0.25">
      <c r="S306" s="46" t="s">
        <v>80</v>
      </c>
      <c r="T306" t="str">
        <f>+F31</f>
        <v>James River Bridge</v>
      </c>
      <c r="U306" t="str">
        <f t="shared" si="75"/>
        <v>Chesapeake Exp Bridge</v>
      </c>
      <c r="V306" t="str">
        <f t="shared" si="78"/>
        <v>James River Bridge Chesapeake Exp Bridge Away from Va Beach</v>
      </c>
      <c r="W306" s="27" t="str">
        <f t="shared" si="77"/>
        <v>negl. n.a.</v>
      </c>
      <c r="X306" s="75">
        <f t="shared" si="76"/>
        <v>0</v>
      </c>
      <c r="Y306" s="75">
        <f t="shared" si="79"/>
        <v>0</v>
      </c>
    </row>
    <row r="307" spans="19:25" x14ac:dyDescent="0.25">
      <c r="S307" s="68" t="s">
        <v>80</v>
      </c>
      <c r="T307" s="69" t="str">
        <f>+F31</f>
        <v>James River Bridge</v>
      </c>
      <c r="U307" s="69" t="str">
        <f t="shared" si="75"/>
        <v>Centerville Bridge</v>
      </c>
      <c r="V307" s="69" t="str">
        <f t="shared" si="78"/>
        <v>James River Bridge Centerville Bridge Away from Va Beach</v>
      </c>
      <c r="W307" s="69" t="str">
        <f t="shared" si="77"/>
        <v>negl. n.a.</v>
      </c>
      <c r="X307" s="76">
        <f t="shared" si="76"/>
        <v>0</v>
      </c>
      <c r="Y307" s="76">
        <f t="shared" si="79"/>
        <v>0</v>
      </c>
    </row>
    <row r="308" spans="19:25" x14ac:dyDescent="0.25">
      <c r="S308" s="46" t="s">
        <v>80</v>
      </c>
      <c r="T308" t="str">
        <f>+G31</f>
        <v>Midtown Tunnel</v>
      </c>
      <c r="U308" t="str">
        <f t="shared" ref="U308:U322" si="80">+A35</f>
        <v>HRBT</v>
      </c>
      <c r="V308" t="str">
        <f t="shared" si="78"/>
        <v>Midtown Tunnel HRBT Away from Va Beach</v>
      </c>
      <c r="W308" t="str">
        <f>+G35</f>
        <v>+10% to WB</v>
      </c>
      <c r="X308" s="75" t="str">
        <f t="shared" ref="X308:X322" si="81">+IF(G35="closed","closed",IF(G35="negl. n.a.",0,(LEFT(G35,4))))</f>
        <v>+10%</v>
      </c>
      <c r="Y308" s="75">
        <f>+IF(LEFT(X308,1)="+",ABS(X308),IF(LEFT(X308,1)="-",-ABS(X308),X308))</f>
        <v>0.1</v>
      </c>
    </row>
    <row r="309" spans="19:25" x14ac:dyDescent="0.25">
      <c r="S309" s="46" t="s">
        <v>80</v>
      </c>
      <c r="T309" t="str">
        <f>+G31</f>
        <v>Midtown Tunnel</v>
      </c>
      <c r="U309" t="str">
        <f t="shared" si="80"/>
        <v>MMMBT</v>
      </c>
      <c r="V309" t="str">
        <f t="shared" si="78"/>
        <v>Midtown Tunnel MMMBT Away from Va Beach</v>
      </c>
      <c r="W309" t="str">
        <f t="shared" ref="W309:W322" si="82">+G36</f>
        <v>negl. n.a.</v>
      </c>
      <c r="X309" s="75">
        <f t="shared" si="81"/>
        <v>0</v>
      </c>
      <c r="Y309" s="75">
        <f t="shared" ref="Y309:Y322" si="83">+IF(LEFT(X309,1)="+",ABS(X309),IF(LEFT(X309,1)="-",-ABS(X309),X309))</f>
        <v>0</v>
      </c>
    </row>
    <row r="310" spans="19:25" x14ac:dyDescent="0.25">
      <c r="S310" s="46" t="s">
        <v>80</v>
      </c>
      <c r="T310" t="str">
        <f>+G31</f>
        <v>Midtown Tunnel</v>
      </c>
      <c r="U310" t="str">
        <f t="shared" si="80"/>
        <v>Godwin Bridge</v>
      </c>
      <c r="V310" t="str">
        <f t="shared" si="78"/>
        <v>Midtown Tunnel Godwin Bridge Away from Va Beach</v>
      </c>
      <c r="W310" t="str">
        <f t="shared" si="82"/>
        <v>negl. n.a.</v>
      </c>
      <c r="X310" s="75">
        <f t="shared" si="81"/>
        <v>0</v>
      </c>
      <c r="Y310" s="75">
        <f t="shared" si="83"/>
        <v>0</v>
      </c>
    </row>
    <row r="311" spans="19:25" x14ac:dyDescent="0.25">
      <c r="S311" s="46" t="s">
        <v>80</v>
      </c>
      <c r="T311" t="str">
        <f>+G31</f>
        <v>Midtown Tunnel</v>
      </c>
      <c r="U311" t="str">
        <f t="shared" si="80"/>
        <v>Hazelwood Bridge</v>
      </c>
      <c r="V311" t="str">
        <f t="shared" si="78"/>
        <v>Midtown Tunnel Hazelwood Bridge Away from Va Beach</v>
      </c>
      <c r="W311" t="str">
        <f t="shared" si="82"/>
        <v>negl. n.a.</v>
      </c>
      <c r="X311" s="75">
        <f t="shared" si="81"/>
        <v>0</v>
      </c>
      <c r="Y311" s="75">
        <f t="shared" si="83"/>
        <v>0</v>
      </c>
    </row>
    <row r="312" spans="19:25" x14ac:dyDescent="0.25">
      <c r="S312" s="46" t="s">
        <v>80</v>
      </c>
      <c r="T312" t="str">
        <f>+G31</f>
        <v>Midtown Tunnel</v>
      </c>
      <c r="U312" t="str">
        <f t="shared" si="80"/>
        <v>James River Bridge</v>
      </c>
      <c r="V312" t="str">
        <f t="shared" si="78"/>
        <v>Midtown Tunnel James River Bridge Away from Va Beach</v>
      </c>
      <c r="W312" t="str">
        <f t="shared" si="82"/>
        <v>negl. n.a.</v>
      </c>
      <c r="X312" s="75">
        <f t="shared" si="81"/>
        <v>0</v>
      </c>
      <c r="Y312" s="75">
        <f t="shared" si="83"/>
        <v>0</v>
      </c>
    </row>
    <row r="313" spans="19:25" x14ac:dyDescent="0.25">
      <c r="S313" s="46" t="s">
        <v>80</v>
      </c>
      <c r="T313" t="str">
        <f>+G31</f>
        <v>Midtown Tunnel</v>
      </c>
      <c r="U313" t="str">
        <f t="shared" si="80"/>
        <v>Midtown Tunnel</v>
      </c>
      <c r="V313" t="str">
        <f t="shared" si="78"/>
        <v>Midtown Tunnel Midtown Tunnel Away from Va Beach</v>
      </c>
      <c r="W313" t="str">
        <f t="shared" si="82"/>
        <v>closed</v>
      </c>
      <c r="X313" s="75" t="str">
        <f t="shared" si="81"/>
        <v>closed</v>
      </c>
      <c r="Y313" s="75" t="str">
        <f t="shared" si="83"/>
        <v>closed</v>
      </c>
    </row>
    <row r="314" spans="19:25" x14ac:dyDescent="0.25">
      <c r="S314" s="46" t="s">
        <v>80</v>
      </c>
      <c r="T314" t="str">
        <f>+G31</f>
        <v>Midtown Tunnel</v>
      </c>
      <c r="U314" t="str">
        <f t="shared" si="80"/>
        <v>Downtown Tunnel</v>
      </c>
      <c r="V314" t="str">
        <f t="shared" si="78"/>
        <v>Midtown Tunnel Downtown Tunnel Away from Va Beach</v>
      </c>
      <c r="W314" t="str">
        <f t="shared" si="82"/>
        <v>+37% to WB</v>
      </c>
      <c r="X314" s="75" t="str">
        <f t="shared" si="81"/>
        <v>+37%</v>
      </c>
      <c r="Y314" s="75">
        <f t="shared" si="83"/>
        <v>0.37</v>
      </c>
    </row>
    <row r="315" spans="19:25" x14ac:dyDescent="0.25">
      <c r="S315" s="46" t="s">
        <v>80</v>
      </c>
      <c r="T315" t="str">
        <f>+G31</f>
        <v>Midtown Tunnel</v>
      </c>
      <c r="U315" t="str">
        <f t="shared" si="80"/>
        <v>Berkley Bridge</v>
      </c>
      <c r="V315" t="str">
        <f t="shared" si="78"/>
        <v>Midtown Tunnel Berkley Bridge Away from Va Beach</v>
      </c>
      <c r="W315" t="str">
        <f t="shared" si="82"/>
        <v>+36% to WB</v>
      </c>
      <c r="X315" s="75" t="str">
        <f t="shared" si="81"/>
        <v>+36%</v>
      </c>
      <c r="Y315" s="75">
        <f t="shared" si="83"/>
        <v>0.36</v>
      </c>
    </row>
    <row r="316" spans="19:25" x14ac:dyDescent="0.25">
      <c r="S316" s="46" t="s">
        <v>80</v>
      </c>
      <c r="T316" t="str">
        <f>+G31</f>
        <v>Midtown Tunnel</v>
      </c>
      <c r="U316" t="str">
        <f t="shared" si="80"/>
        <v>Jordan Bridge</v>
      </c>
      <c r="V316" t="str">
        <f t="shared" si="78"/>
        <v>Midtown Tunnel Jordan Bridge Away from Va Beach</v>
      </c>
      <c r="W316" t="str">
        <f t="shared" si="82"/>
        <v>+3% to WB</v>
      </c>
      <c r="X316" s="75" t="str">
        <f t="shared" si="81"/>
        <v xml:space="preserve">+3% </v>
      </c>
      <c r="Y316" s="75">
        <f t="shared" si="83"/>
        <v>0.03</v>
      </c>
    </row>
    <row r="317" spans="19:25" x14ac:dyDescent="0.25">
      <c r="S317" s="46" t="s">
        <v>80</v>
      </c>
      <c r="T317" t="str">
        <f>+G31</f>
        <v>Midtown Tunnel</v>
      </c>
      <c r="U317" t="str">
        <f t="shared" si="80"/>
        <v>Gilmerton Bridge</v>
      </c>
      <c r="V317" t="str">
        <f t="shared" si="78"/>
        <v>Midtown Tunnel Gilmerton Bridge Away from Va Beach</v>
      </c>
      <c r="W317" t="str">
        <f t="shared" si="82"/>
        <v>+17% to WB</v>
      </c>
      <c r="X317" s="75" t="str">
        <f t="shared" si="81"/>
        <v>+17%</v>
      </c>
      <c r="Y317" s="75">
        <f t="shared" si="83"/>
        <v>0.17</v>
      </c>
    </row>
    <row r="318" spans="19:25" x14ac:dyDescent="0.25">
      <c r="S318" s="46" t="s">
        <v>80</v>
      </c>
      <c r="T318" t="str">
        <f>+G31</f>
        <v>Midtown Tunnel</v>
      </c>
      <c r="U318" t="str">
        <f t="shared" si="80"/>
        <v>High Rise Bridge</v>
      </c>
      <c r="V318" t="str">
        <f t="shared" si="78"/>
        <v>Midtown Tunnel High Rise Bridge Away from Va Beach</v>
      </c>
      <c r="W318" t="str">
        <f t="shared" si="82"/>
        <v>+26% to Suf</v>
      </c>
      <c r="X318" s="75" t="str">
        <f t="shared" si="81"/>
        <v>+26%</v>
      </c>
      <c r="Y318" s="75">
        <f t="shared" si="83"/>
        <v>0.26</v>
      </c>
    </row>
    <row r="319" spans="19:25" x14ac:dyDescent="0.25">
      <c r="S319" s="46" t="s">
        <v>80</v>
      </c>
      <c r="T319" t="str">
        <f>+G31</f>
        <v>Midtown Tunnel</v>
      </c>
      <c r="U319" t="str">
        <f t="shared" si="80"/>
        <v>Veterans Bridge</v>
      </c>
      <c r="V319" t="str">
        <f t="shared" si="78"/>
        <v>Midtown Tunnel Veterans Bridge Away from Va Beach</v>
      </c>
      <c r="W319" t="str">
        <f t="shared" si="82"/>
        <v>negl. n.a.</v>
      </c>
      <c r="X319" s="75">
        <f t="shared" si="81"/>
        <v>0</v>
      </c>
      <c r="Y319" s="75">
        <f t="shared" si="83"/>
        <v>0</v>
      </c>
    </row>
    <row r="320" spans="19:25" x14ac:dyDescent="0.25">
      <c r="S320" s="46" t="s">
        <v>80</v>
      </c>
      <c r="T320" t="str">
        <f>+G31</f>
        <v>Midtown Tunnel</v>
      </c>
      <c r="U320" t="str">
        <f t="shared" si="80"/>
        <v>Great Bridge Bridge</v>
      </c>
      <c r="V320" t="str">
        <f t="shared" si="78"/>
        <v>Midtown Tunnel Great Bridge Bridge Away from Va Beach</v>
      </c>
      <c r="W320" t="str">
        <f t="shared" si="82"/>
        <v>negl. n.a.</v>
      </c>
      <c r="X320" s="75">
        <f t="shared" si="81"/>
        <v>0</v>
      </c>
      <c r="Y320" s="75">
        <f t="shared" si="83"/>
        <v>0</v>
      </c>
    </row>
    <row r="321" spans="19:25" x14ac:dyDescent="0.25">
      <c r="S321" s="46" t="s">
        <v>80</v>
      </c>
      <c r="T321" t="str">
        <f>+G31</f>
        <v>Midtown Tunnel</v>
      </c>
      <c r="U321" t="str">
        <f t="shared" si="80"/>
        <v>Chesapeake Exp Bridge</v>
      </c>
      <c r="V321" t="str">
        <f t="shared" si="78"/>
        <v>Midtown Tunnel Chesapeake Exp Bridge Away from Va Beach</v>
      </c>
      <c r="W321" t="str">
        <f t="shared" si="82"/>
        <v>negl. n.a.</v>
      </c>
      <c r="X321" s="75">
        <f t="shared" si="81"/>
        <v>0</v>
      </c>
      <c r="Y321" s="75">
        <f t="shared" si="83"/>
        <v>0</v>
      </c>
    </row>
    <row r="322" spans="19:25" x14ac:dyDescent="0.25">
      <c r="S322" s="68" t="s">
        <v>80</v>
      </c>
      <c r="T322" s="69" t="str">
        <f>+G31</f>
        <v>Midtown Tunnel</v>
      </c>
      <c r="U322" s="69" t="str">
        <f t="shared" si="80"/>
        <v>Centerville Bridge</v>
      </c>
      <c r="V322" s="69" t="str">
        <f t="shared" si="78"/>
        <v>Midtown Tunnel Centerville Bridge Away from Va Beach</v>
      </c>
      <c r="W322" s="69" t="str">
        <f t="shared" si="82"/>
        <v>negl. n.a.</v>
      </c>
      <c r="X322" s="76">
        <f t="shared" si="81"/>
        <v>0</v>
      </c>
      <c r="Y322" s="76">
        <f t="shared" si="83"/>
        <v>0</v>
      </c>
    </row>
    <row r="323" spans="19:25" x14ac:dyDescent="0.25">
      <c r="S323" s="46" t="s">
        <v>80</v>
      </c>
      <c r="T323" t="str">
        <f>+H31</f>
        <v>Downtown Tunnel</v>
      </c>
      <c r="U323" t="str">
        <f t="shared" ref="U323:U337" si="84">+A35</f>
        <v>HRBT</v>
      </c>
      <c r="V323" t="str">
        <f t="shared" si="78"/>
        <v>Downtown Tunnel HRBT Away from Va Beach</v>
      </c>
      <c r="W323" t="str">
        <f>+H35</f>
        <v>+9% to WB</v>
      </c>
      <c r="X323" s="75" t="str">
        <f t="shared" ref="X323:X337" si="85">+IF(H35="closed","closed",IF(H35="negl. n.a.",0,(LEFT(H35,4))))</f>
        <v xml:space="preserve">+9% </v>
      </c>
      <c r="Y323" s="75">
        <f>+IF(LEFT(X323,1)="+",ABS(X323),IF(LEFT(X323,1)="-",-ABS(X323),X323))</f>
        <v>0.09</v>
      </c>
    </row>
    <row r="324" spans="19:25" x14ac:dyDescent="0.25">
      <c r="S324" s="46" t="s">
        <v>80</v>
      </c>
      <c r="T324" t="str">
        <f>+H31</f>
        <v>Downtown Tunnel</v>
      </c>
      <c r="U324" t="str">
        <f t="shared" si="84"/>
        <v>MMMBT</v>
      </c>
      <c r="V324" t="str">
        <f t="shared" si="78"/>
        <v>Downtown Tunnel MMMBT Away from Va Beach</v>
      </c>
      <c r="W324" s="27" t="str">
        <f t="shared" ref="W324:W337" si="86">+H36</f>
        <v>negl. n.a.</v>
      </c>
      <c r="X324" s="75">
        <f t="shared" si="85"/>
        <v>0</v>
      </c>
      <c r="Y324" s="75">
        <f t="shared" ref="Y324:Y337" si="87">+IF(LEFT(X324,1)="+",ABS(X324),IF(LEFT(X324,1)="-",-ABS(X324),X324))</f>
        <v>0</v>
      </c>
    </row>
    <row r="325" spans="19:25" x14ac:dyDescent="0.25">
      <c r="S325" s="46" t="s">
        <v>80</v>
      </c>
      <c r="T325" t="str">
        <f>+H31</f>
        <v>Downtown Tunnel</v>
      </c>
      <c r="U325" t="str">
        <f t="shared" si="84"/>
        <v>Godwin Bridge</v>
      </c>
      <c r="V325" t="str">
        <f t="shared" si="78"/>
        <v>Downtown Tunnel Godwin Bridge Away from Va Beach</v>
      </c>
      <c r="W325" s="27" t="str">
        <f t="shared" si="86"/>
        <v>negl. n.a.</v>
      </c>
      <c r="X325" s="75">
        <f t="shared" si="85"/>
        <v>0</v>
      </c>
      <c r="Y325" s="75">
        <f t="shared" si="87"/>
        <v>0</v>
      </c>
    </row>
    <row r="326" spans="19:25" x14ac:dyDescent="0.25">
      <c r="S326" s="46" t="s">
        <v>80</v>
      </c>
      <c r="T326" t="str">
        <f>+H31</f>
        <v>Downtown Tunnel</v>
      </c>
      <c r="U326" t="str">
        <f t="shared" si="84"/>
        <v>Hazelwood Bridge</v>
      </c>
      <c r="V326" t="str">
        <f t="shared" si="78"/>
        <v>Downtown Tunnel Hazelwood Bridge Away from Va Beach</v>
      </c>
      <c r="W326" s="27" t="str">
        <f t="shared" si="86"/>
        <v>negl. n.a.</v>
      </c>
      <c r="X326" s="75">
        <f t="shared" si="85"/>
        <v>0</v>
      </c>
      <c r="Y326" s="75">
        <f t="shared" si="87"/>
        <v>0</v>
      </c>
    </row>
    <row r="327" spans="19:25" x14ac:dyDescent="0.25">
      <c r="S327" s="46" t="s">
        <v>80</v>
      </c>
      <c r="T327" t="str">
        <f>+H31</f>
        <v>Downtown Tunnel</v>
      </c>
      <c r="U327" t="str">
        <f t="shared" si="84"/>
        <v>James River Bridge</v>
      </c>
      <c r="V327" t="str">
        <f t="shared" si="78"/>
        <v>Downtown Tunnel James River Bridge Away from Va Beach</v>
      </c>
      <c r="W327" s="27" t="str">
        <f t="shared" si="86"/>
        <v>negl. n.a.</v>
      </c>
      <c r="X327" s="75">
        <f t="shared" si="85"/>
        <v>0</v>
      </c>
      <c r="Y327" s="75">
        <f t="shared" si="87"/>
        <v>0</v>
      </c>
    </row>
    <row r="328" spans="19:25" x14ac:dyDescent="0.25">
      <c r="S328" s="46" t="s">
        <v>80</v>
      </c>
      <c r="T328" t="str">
        <f>+H31</f>
        <v>Downtown Tunnel</v>
      </c>
      <c r="U328" t="str">
        <f t="shared" si="84"/>
        <v>Midtown Tunnel</v>
      </c>
      <c r="V328" t="str">
        <f t="shared" si="78"/>
        <v>Downtown Tunnel Midtown Tunnel Away from Va Beach</v>
      </c>
      <c r="W328" s="27" t="str">
        <f t="shared" si="86"/>
        <v>+18% to WB</v>
      </c>
      <c r="X328" s="75" t="str">
        <f t="shared" si="85"/>
        <v>+18%</v>
      </c>
      <c r="Y328" s="75">
        <f t="shared" si="87"/>
        <v>0.18</v>
      </c>
    </row>
    <row r="329" spans="19:25" x14ac:dyDescent="0.25">
      <c r="S329" s="46" t="s">
        <v>80</v>
      </c>
      <c r="T329" t="str">
        <f>+H31</f>
        <v>Downtown Tunnel</v>
      </c>
      <c r="U329" t="str">
        <f t="shared" si="84"/>
        <v>Downtown Tunnel</v>
      </c>
      <c r="V329" t="str">
        <f t="shared" si="78"/>
        <v>Downtown Tunnel Downtown Tunnel Away from Va Beach</v>
      </c>
      <c r="W329" s="27" t="str">
        <f t="shared" si="86"/>
        <v>closed</v>
      </c>
      <c r="X329" s="75" t="str">
        <f t="shared" si="85"/>
        <v>closed</v>
      </c>
      <c r="Y329" s="75" t="str">
        <f t="shared" si="87"/>
        <v>closed</v>
      </c>
    </row>
    <row r="330" spans="19:25" x14ac:dyDescent="0.25">
      <c r="S330" s="46" t="s">
        <v>80</v>
      </c>
      <c r="T330" t="str">
        <f>+H31</f>
        <v>Downtown Tunnel</v>
      </c>
      <c r="U330" t="str">
        <f t="shared" si="84"/>
        <v>Berkley Bridge</v>
      </c>
      <c r="V330" t="str">
        <f t="shared" si="78"/>
        <v>Downtown Tunnel Berkley Bridge Away from Va Beach</v>
      </c>
      <c r="W330" s="27" t="str">
        <f t="shared" si="86"/>
        <v>-50% to WB</v>
      </c>
      <c r="X330" s="75" t="str">
        <f t="shared" si="85"/>
        <v>-50%</v>
      </c>
      <c r="Y330" s="75">
        <f t="shared" si="87"/>
        <v>-0.5</v>
      </c>
    </row>
    <row r="331" spans="19:25" x14ac:dyDescent="0.25">
      <c r="S331" s="46" t="s">
        <v>80</v>
      </c>
      <c r="T331" t="str">
        <f>+H31</f>
        <v>Downtown Tunnel</v>
      </c>
      <c r="U331" t="str">
        <f t="shared" si="84"/>
        <v>Jordan Bridge</v>
      </c>
      <c r="V331" t="str">
        <f t="shared" si="78"/>
        <v>Downtown Tunnel Jordan Bridge Away from Va Beach</v>
      </c>
      <c r="W331" s="27" t="str">
        <f t="shared" si="86"/>
        <v>+9% to WB</v>
      </c>
      <c r="X331" s="75" t="str">
        <f t="shared" si="85"/>
        <v xml:space="preserve">+9% </v>
      </c>
      <c r="Y331" s="75">
        <f t="shared" si="87"/>
        <v>0.09</v>
      </c>
    </row>
    <row r="332" spans="19:25" x14ac:dyDescent="0.25">
      <c r="S332" s="46" t="s">
        <v>80</v>
      </c>
      <c r="T332" t="str">
        <f>+H31</f>
        <v>Downtown Tunnel</v>
      </c>
      <c r="U332" t="str">
        <f t="shared" si="84"/>
        <v>Gilmerton Bridge</v>
      </c>
      <c r="V332" t="str">
        <f t="shared" si="78"/>
        <v>Downtown Tunnel Gilmerton Bridge Away from Va Beach</v>
      </c>
      <c r="W332" s="27" t="str">
        <f t="shared" si="86"/>
        <v>+20% to WB</v>
      </c>
      <c r="X332" s="75" t="str">
        <f t="shared" si="85"/>
        <v>+20%</v>
      </c>
      <c r="Y332" s="75">
        <f t="shared" si="87"/>
        <v>0.2</v>
      </c>
    </row>
    <row r="333" spans="19:25" x14ac:dyDescent="0.25">
      <c r="S333" s="46" t="s">
        <v>80</v>
      </c>
      <c r="T333" t="str">
        <f>+H31</f>
        <v>Downtown Tunnel</v>
      </c>
      <c r="U333" t="str">
        <f t="shared" si="84"/>
        <v>High Rise Bridge</v>
      </c>
      <c r="V333" t="str">
        <f t="shared" si="78"/>
        <v>Downtown Tunnel High Rise Bridge Away from Va Beach</v>
      </c>
      <c r="W333" s="27" t="str">
        <f t="shared" si="86"/>
        <v>+36% to Suf</v>
      </c>
      <c r="X333" s="75" t="str">
        <f t="shared" si="85"/>
        <v>+36%</v>
      </c>
      <c r="Y333" s="75">
        <f t="shared" si="87"/>
        <v>0.36</v>
      </c>
    </row>
    <row r="334" spans="19:25" x14ac:dyDescent="0.25">
      <c r="S334" s="46" t="s">
        <v>80</v>
      </c>
      <c r="T334" t="str">
        <f>+H31</f>
        <v>Downtown Tunnel</v>
      </c>
      <c r="U334" t="str">
        <f t="shared" si="84"/>
        <v>Veterans Bridge</v>
      </c>
      <c r="V334" t="str">
        <f t="shared" si="78"/>
        <v>Downtown Tunnel Veterans Bridge Away from Va Beach</v>
      </c>
      <c r="W334" s="27" t="str">
        <f t="shared" si="86"/>
        <v>negl. n.a.</v>
      </c>
      <c r="X334" s="75">
        <f t="shared" si="85"/>
        <v>0</v>
      </c>
      <c r="Y334" s="75">
        <f t="shared" si="87"/>
        <v>0</v>
      </c>
    </row>
    <row r="335" spans="19:25" x14ac:dyDescent="0.25">
      <c r="S335" s="46" t="s">
        <v>80</v>
      </c>
      <c r="T335" t="str">
        <f>+H31</f>
        <v>Downtown Tunnel</v>
      </c>
      <c r="U335" t="str">
        <f t="shared" si="84"/>
        <v>Great Bridge Bridge</v>
      </c>
      <c r="V335" t="str">
        <f t="shared" si="78"/>
        <v>Downtown Tunnel Great Bridge Bridge Away from Va Beach</v>
      </c>
      <c r="W335" s="27" t="str">
        <f t="shared" si="86"/>
        <v>negl. n.a.</v>
      </c>
      <c r="X335" s="75">
        <f t="shared" si="85"/>
        <v>0</v>
      </c>
      <c r="Y335" s="75">
        <f t="shared" si="87"/>
        <v>0</v>
      </c>
    </row>
    <row r="336" spans="19:25" x14ac:dyDescent="0.25">
      <c r="S336" s="46" t="s">
        <v>80</v>
      </c>
      <c r="T336" t="str">
        <f>+H31</f>
        <v>Downtown Tunnel</v>
      </c>
      <c r="U336" t="str">
        <f t="shared" si="84"/>
        <v>Chesapeake Exp Bridge</v>
      </c>
      <c r="V336" t="str">
        <f t="shared" si="78"/>
        <v>Downtown Tunnel Chesapeake Exp Bridge Away from Va Beach</v>
      </c>
      <c r="W336" s="27" t="str">
        <f t="shared" si="86"/>
        <v>negl. n.a.</v>
      </c>
      <c r="X336" s="75">
        <f t="shared" si="85"/>
        <v>0</v>
      </c>
      <c r="Y336" s="75">
        <f t="shared" si="87"/>
        <v>0</v>
      </c>
    </row>
    <row r="337" spans="19:25" x14ac:dyDescent="0.25">
      <c r="S337" s="68" t="s">
        <v>80</v>
      </c>
      <c r="T337" s="69" t="str">
        <f>+H31</f>
        <v>Downtown Tunnel</v>
      </c>
      <c r="U337" s="69" t="str">
        <f t="shared" si="84"/>
        <v>Centerville Bridge</v>
      </c>
      <c r="V337" s="69" t="str">
        <f t="shared" si="78"/>
        <v>Downtown Tunnel Centerville Bridge Away from Va Beach</v>
      </c>
      <c r="W337" s="69" t="str">
        <f t="shared" si="86"/>
        <v>negl. n.a.</v>
      </c>
      <c r="X337" s="76">
        <f t="shared" si="85"/>
        <v>0</v>
      </c>
      <c r="Y337" s="76">
        <f t="shared" si="87"/>
        <v>0</v>
      </c>
    </row>
    <row r="338" spans="19:25" x14ac:dyDescent="0.25">
      <c r="S338" s="46" t="s">
        <v>80</v>
      </c>
      <c r="T338" t="str">
        <f>+I31</f>
        <v>Berkley Bridge</v>
      </c>
      <c r="U338" t="str">
        <f t="shared" ref="U338:U352" si="88">+A35</f>
        <v>HRBT</v>
      </c>
      <c r="V338" t="str">
        <f t="shared" si="78"/>
        <v>Berkley Bridge HRBT Away from Va Beach</v>
      </c>
      <c r="W338" t="str">
        <f>+I35</f>
        <v>negl. n.a.</v>
      </c>
      <c r="X338" s="75">
        <f t="shared" ref="X338:X352" si="89">+IF(I35="closed","closed",IF(I35="negl. n.a.",0,(LEFT(I35,4))))</f>
        <v>0</v>
      </c>
      <c r="Y338" s="75">
        <f>+IF(LEFT(X338,1)="+",ABS(X338),IF(LEFT(X338,1)="-",-ABS(X338),X338))</f>
        <v>0</v>
      </c>
    </row>
    <row r="339" spans="19:25" x14ac:dyDescent="0.25">
      <c r="S339" s="46" t="s">
        <v>80</v>
      </c>
      <c r="T339" t="str">
        <f>+I31</f>
        <v>Berkley Bridge</v>
      </c>
      <c r="U339" t="str">
        <f t="shared" si="88"/>
        <v>MMMBT</v>
      </c>
      <c r="V339" t="str">
        <f t="shared" si="78"/>
        <v>Berkley Bridge MMMBT Away from Va Beach</v>
      </c>
      <c r="W339" t="str">
        <f t="shared" ref="W339:W352" si="90">+I36</f>
        <v>negl. n.a.</v>
      </c>
      <c r="X339" s="75">
        <f t="shared" si="89"/>
        <v>0</v>
      </c>
      <c r="Y339" s="75">
        <f t="shared" ref="Y339:Y352" si="91">+IF(LEFT(X339,1)="+",ABS(X339),IF(LEFT(X339,1)="-",-ABS(X339),X339))</f>
        <v>0</v>
      </c>
    </row>
    <row r="340" spans="19:25" x14ac:dyDescent="0.25">
      <c r="S340" s="46" t="s">
        <v>80</v>
      </c>
      <c r="T340" t="str">
        <f>+I31</f>
        <v>Berkley Bridge</v>
      </c>
      <c r="U340" t="str">
        <f t="shared" si="88"/>
        <v>Godwin Bridge</v>
      </c>
      <c r="V340" t="str">
        <f t="shared" si="78"/>
        <v>Berkley Bridge Godwin Bridge Away from Va Beach</v>
      </c>
      <c r="W340" t="str">
        <f t="shared" si="90"/>
        <v>negl. n.a.</v>
      </c>
      <c r="X340" s="75">
        <f t="shared" si="89"/>
        <v>0</v>
      </c>
      <c r="Y340" s="75">
        <f t="shared" si="91"/>
        <v>0</v>
      </c>
    </row>
    <row r="341" spans="19:25" x14ac:dyDescent="0.25">
      <c r="S341" s="46" t="s">
        <v>80</v>
      </c>
      <c r="T341" t="str">
        <f>+I31</f>
        <v>Berkley Bridge</v>
      </c>
      <c r="U341" t="str">
        <f t="shared" si="88"/>
        <v>Hazelwood Bridge</v>
      </c>
      <c r="V341" t="str">
        <f t="shared" si="78"/>
        <v>Berkley Bridge Hazelwood Bridge Away from Va Beach</v>
      </c>
      <c r="W341" t="str">
        <f t="shared" si="90"/>
        <v>negl. n.a.</v>
      </c>
      <c r="X341" s="75">
        <f t="shared" si="89"/>
        <v>0</v>
      </c>
      <c r="Y341" s="75">
        <f t="shared" si="91"/>
        <v>0</v>
      </c>
    </row>
    <row r="342" spans="19:25" x14ac:dyDescent="0.25">
      <c r="S342" s="46" t="s">
        <v>80</v>
      </c>
      <c r="T342" t="str">
        <f>+I31</f>
        <v>Berkley Bridge</v>
      </c>
      <c r="U342" t="str">
        <f t="shared" si="88"/>
        <v>James River Bridge</v>
      </c>
      <c r="V342" t="str">
        <f t="shared" si="78"/>
        <v>Berkley Bridge James River Bridge Away from Va Beach</v>
      </c>
      <c r="W342" t="str">
        <f t="shared" si="90"/>
        <v>negl. n.a.</v>
      </c>
      <c r="X342" s="75">
        <f t="shared" si="89"/>
        <v>0</v>
      </c>
      <c r="Y342" s="75">
        <f t="shared" si="91"/>
        <v>0</v>
      </c>
    </row>
    <row r="343" spans="19:25" x14ac:dyDescent="0.25">
      <c r="S343" s="46" t="s">
        <v>80</v>
      </c>
      <c r="T343" t="str">
        <f>+I31</f>
        <v>Berkley Bridge</v>
      </c>
      <c r="U343" t="str">
        <f t="shared" si="88"/>
        <v>Midtown Tunnel</v>
      </c>
      <c r="V343" t="str">
        <f t="shared" si="78"/>
        <v>Berkley Bridge Midtown Tunnel Away from Va Beach</v>
      </c>
      <c r="W343" t="str">
        <f t="shared" si="90"/>
        <v>+11% to WB</v>
      </c>
      <c r="X343" s="75" t="str">
        <f t="shared" si="89"/>
        <v>+11%</v>
      </c>
      <c r="Y343" s="75">
        <f t="shared" si="91"/>
        <v>0.11</v>
      </c>
    </row>
    <row r="344" spans="19:25" x14ac:dyDescent="0.25">
      <c r="S344" s="46" t="s">
        <v>80</v>
      </c>
      <c r="T344" t="str">
        <f>+I31</f>
        <v>Berkley Bridge</v>
      </c>
      <c r="U344" t="str">
        <f t="shared" si="88"/>
        <v>Downtown Tunnel</v>
      </c>
      <c r="V344" t="str">
        <f t="shared" si="78"/>
        <v>Berkley Bridge Downtown Tunnel Away from Va Beach</v>
      </c>
      <c r="W344" t="str">
        <f t="shared" si="90"/>
        <v>-42% to WB</v>
      </c>
      <c r="X344" s="75" t="str">
        <f t="shared" si="89"/>
        <v>-42%</v>
      </c>
      <c r="Y344" s="75">
        <f t="shared" si="91"/>
        <v>-0.42</v>
      </c>
    </row>
    <row r="345" spans="19:25" x14ac:dyDescent="0.25">
      <c r="S345" s="46" t="s">
        <v>80</v>
      </c>
      <c r="T345" t="str">
        <f>+I31</f>
        <v>Berkley Bridge</v>
      </c>
      <c r="U345" t="str">
        <f t="shared" si="88"/>
        <v>Berkley Bridge</v>
      </c>
      <c r="V345" t="str">
        <f t="shared" si="78"/>
        <v>Berkley Bridge Berkley Bridge Away from Va Beach</v>
      </c>
      <c r="W345" t="str">
        <f t="shared" si="90"/>
        <v>closed</v>
      </c>
      <c r="X345" s="75" t="str">
        <f t="shared" si="89"/>
        <v>closed</v>
      </c>
      <c r="Y345" s="75" t="str">
        <f t="shared" si="91"/>
        <v>closed</v>
      </c>
    </row>
    <row r="346" spans="19:25" x14ac:dyDescent="0.25">
      <c r="S346" s="46" t="s">
        <v>80</v>
      </c>
      <c r="T346" t="str">
        <f>+I31</f>
        <v>Berkley Bridge</v>
      </c>
      <c r="U346" t="str">
        <f t="shared" si="88"/>
        <v>Jordan Bridge</v>
      </c>
      <c r="V346" t="str">
        <f t="shared" si="78"/>
        <v>Berkley Bridge Jordan Bridge Away from Va Beach</v>
      </c>
      <c r="W346" t="str">
        <f t="shared" si="90"/>
        <v>+1% to WB</v>
      </c>
      <c r="X346" s="75" t="str">
        <f t="shared" si="89"/>
        <v xml:space="preserve">+1% </v>
      </c>
      <c r="Y346" s="75">
        <f t="shared" si="91"/>
        <v>0.01</v>
      </c>
    </row>
    <row r="347" spans="19:25" x14ac:dyDescent="0.25">
      <c r="S347" s="46" t="s">
        <v>80</v>
      </c>
      <c r="T347" t="str">
        <f>+I31</f>
        <v>Berkley Bridge</v>
      </c>
      <c r="U347" t="str">
        <f t="shared" si="88"/>
        <v>Gilmerton Bridge</v>
      </c>
      <c r="V347" t="str">
        <f t="shared" si="78"/>
        <v>Berkley Bridge Gilmerton Bridge Away from Va Beach</v>
      </c>
      <c r="W347" t="str">
        <f t="shared" si="90"/>
        <v>+7% to WB</v>
      </c>
      <c r="X347" s="75" t="str">
        <f t="shared" si="89"/>
        <v xml:space="preserve">+7% </v>
      </c>
      <c r="Y347" s="75">
        <f t="shared" si="91"/>
        <v>7.0000000000000007E-2</v>
      </c>
    </row>
    <row r="348" spans="19:25" x14ac:dyDescent="0.25">
      <c r="S348" s="46" t="s">
        <v>80</v>
      </c>
      <c r="T348" t="str">
        <f>+I31</f>
        <v>Berkley Bridge</v>
      </c>
      <c r="U348" t="str">
        <f t="shared" si="88"/>
        <v>High Rise Bridge</v>
      </c>
      <c r="V348" t="str">
        <f t="shared" si="78"/>
        <v>Berkley Bridge High Rise Bridge Away from Va Beach</v>
      </c>
      <c r="W348" t="str">
        <f t="shared" si="90"/>
        <v>+18% to Suf</v>
      </c>
      <c r="X348" s="75" t="str">
        <f t="shared" si="89"/>
        <v>+18%</v>
      </c>
      <c r="Y348" s="75">
        <f t="shared" si="91"/>
        <v>0.18</v>
      </c>
    </row>
    <row r="349" spans="19:25" x14ac:dyDescent="0.25">
      <c r="S349" s="46" t="s">
        <v>80</v>
      </c>
      <c r="T349" t="str">
        <f>+I31</f>
        <v>Berkley Bridge</v>
      </c>
      <c r="U349" t="str">
        <f t="shared" si="88"/>
        <v>Veterans Bridge</v>
      </c>
      <c r="V349" t="str">
        <f t="shared" si="78"/>
        <v>Berkley Bridge Veterans Bridge Away from Va Beach</v>
      </c>
      <c r="W349" t="str">
        <f t="shared" si="90"/>
        <v>negl. n.a.</v>
      </c>
      <c r="X349" s="75">
        <f t="shared" si="89"/>
        <v>0</v>
      </c>
      <c r="Y349" s="75">
        <f t="shared" si="91"/>
        <v>0</v>
      </c>
    </row>
    <row r="350" spans="19:25" x14ac:dyDescent="0.25">
      <c r="S350" s="46" t="s">
        <v>80</v>
      </c>
      <c r="T350" t="str">
        <f>+I31</f>
        <v>Berkley Bridge</v>
      </c>
      <c r="U350" t="str">
        <f t="shared" si="88"/>
        <v>Great Bridge Bridge</v>
      </c>
      <c r="V350" t="str">
        <f t="shared" si="78"/>
        <v>Berkley Bridge Great Bridge Bridge Away from Va Beach</v>
      </c>
      <c r="W350" t="str">
        <f t="shared" si="90"/>
        <v>negl. n.a.</v>
      </c>
      <c r="X350" s="75">
        <f t="shared" si="89"/>
        <v>0</v>
      </c>
      <c r="Y350" s="75">
        <f t="shared" si="91"/>
        <v>0</v>
      </c>
    </row>
    <row r="351" spans="19:25" x14ac:dyDescent="0.25">
      <c r="S351" s="46" t="s">
        <v>80</v>
      </c>
      <c r="T351" t="str">
        <f>+I31</f>
        <v>Berkley Bridge</v>
      </c>
      <c r="U351" t="str">
        <f t="shared" si="88"/>
        <v>Chesapeake Exp Bridge</v>
      </c>
      <c r="V351" t="str">
        <f t="shared" si="78"/>
        <v>Berkley Bridge Chesapeake Exp Bridge Away from Va Beach</v>
      </c>
      <c r="W351" t="str">
        <f t="shared" si="90"/>
        <v>negl. n.a.</v>
      </c>
      <c r="X351" s="75">
        <f t="shared" si="89"/>
        <v>0</v>
      </c>
      <c r="Y351" s="75">
        <f t="shared" si="91"/>
        <v>0</v>
      </c>
    </row>
    <row r="352" spans="19:25" x14ac:dyDescent="0.25">
      <c r="S352" s="68" t="s">
        <v>80</v>
      </c>
      <c r="T352" s="69" t="str">
        <f>+I31</f>
        <v>Berkley Bridge</v>
      </c>
      <c r="U352" s="69" t="str">
        <f t="shared" si="88"/>
        <v>Centerville Bridge</v>
      </c>
      <c r="V352" s="69" t="str">
        <f t="shared" si="78"/>
        <v>Berkley Bridge Centerville Bridge Away from Va Beach</v>
      </c>
      <c r="W352" s="69" t="str">
        <f t="shared" si="90"/>
        <v>negl. n.a.</v>
      </c>
      <c r="X352" s="76">
        <f t="shared" si="89"/>
        <v>0</v>
      </c>
      <c r="Y352" s="76">
        <f t="shared" si="91"/>
        <v>0</v>
      </c>
    </row>
    <row r="353" spans="19:25" x14ac:dyDescent="0.25">
      <c r="S353" s="46" t="s">
        <v>80</v>
      </c>
      <c r="T353" t="str">
        <f>+J31</f>
        <v>Jordan Bridge</v>
      </c>
      <c r="U353" t="str">
        <f t="shared" ref="U353:U367" si="92">+A35</f>
        <v>HRBT</v>
      </c>
      <c r="V353" t="str">
        <f t="shared" si="78"/>
        <v>Jordan Bridge HRBT Away from Va Beach</v>
      </c>
      <c r="W353" s="73" t="str">
        <f>+J35</f>
        <v>negl. n.a.</v>
      </c>
      <c r="X353" s="75">
        <f t="shared" ref="X353:X367" si="93">+IF(J35="closed","closed",IF(J35="negl. n.a.",0,(LEFT(J35,4))))</f>
        <v>0</v>
      </c>
      <c r="Y353" s="75">
        <f>+IF(LEFT(X353,1)="+",ABS(X353),IF(LEFT(X353,1)="-",-ABS(X353),X353))</f>
        <v>0</v>
      </c>
    </row>
    <row r="354" spans="19:25" x14ac:dyDescent="0.25">
      <c r="S354" s="46" t="s">
        <v>80</v>
      </c>
      <c r="T354" t="str">
        <f>+J31</f>
        <v>Jordan Bridge</v>
      </c>
      <c r="U354" t="str">
        <f t="shared" si="92"/>
        <v>MMMBT</v>
      </c>
      <c r="V354" t="str">
        <f t="shared" si="78"/>
        <v>Jordan Bridge MMMBT Away from Va Beach</v>
      </c>
      <c r="W354" s="27" t="str">
        <f t="shared" ref="W354:W367" si="94">+J36</f>
        <v>negl. n.a.</v>
      </c>
      <c r="X354" s="75">
        <f t="shared" si="93"/>
        <v>0</v>
      </c>
      <c r="Y354" s="75">
        <f t="shared" ref="Y354:Y367" si="95">+IF(LEFT(X354,1)="+",ABS(X354),IF(LEFT(X354,1)="-",-ABS(X354),X354))</f>
        <v>0</v>
      </c>
    </row>
    <row r="355" spans="19:25" x14ac:dyDescent="0.25">
      <c r="S355" s="46" t="s">
        <v>80</v>
      </c>
      <c r="T355" t="str">
        <f>+J31</f>
        <v>Jordan Bridge</v>
      </c>
      <c r="U355" t="str">
        <f t="shared" si="92"/>
        <v>Godwin Bridge</v>
      </c>
      <c r="V355" t="str">
        <f t="shared" si="78"/>
        <v>Jordan Bridge Godwin Bridge Away from Va Beach</v>
      </c>
      <c r="W355" s="27" t="str">
        <f t="shared" si="94"/>
        <v>negl. n.a.</v>
      </c>
      <c r="X355" s="75">
        <f t="shared" si="93"/>
        <v>0</v>
      </c>
      <c r="Y355" s="75">
        <f t="shared" si="95"/>
        <v>0</v>
      </c>
    </row>
    <row r="356" spans="19:25" x14ac:dyDescent="0.25">
      <c r="S356" s="46" t="s">
        <v>80</v>
      </c>
      <c r="T356" t="str">
        <f>+J31</f>
        <v>Jordan Bridge</v>
      </c>
      <c r="U356" t="str">
        <f t="shared" si="92"/>
        <v>Hazelwood Bridge</v>
      </c>
      <c r="V356" t="str">
        <f t="shared" si="78"/>
        <v>Jordan Bridge Hazelwood Bridge Away from Va Beach</v>
      </c>
      <c r="W356" s="27" t="str">
        <f t="shared" si="94"/>
        <v>negl. n.a.</v>
      </c>
      <c r="X356" s="75">
        <f t="shared" si="93"/>
        <v>0</v>
      </c>
      <c r="Y356" s="75">
        <f t="shared" si="95"/>
        <v>0</v>
      </c>
    </row>
    <row r="357" spans="19:25" x14ac:dyDescent="0.25">
      <c r="S357" s="46" t="s">
        <v>80</v>
      </c>
      <c r="T357" t="str">
        <f>+J31</f>
        <v>Jordan Bridge</v>
      </c>
      <c r="U357" t="str">
        <f t="shared" si="92"/>
        <v>James River Bridge</v>
      </c>
      <c r="V357" t="str">
        <f t="shared" si="78"/>
        <v>Jordan Bridge James River Bridge Away from Va Beach</v>
      </c>
      <c r="W357" s="27" t="str">
        <f t="shared" si="94"/>
        <v>negl. n.a.</v>
      </c>
      <c r="X357" s="75">
        <f t="shared" si="93"/>
        <v>0</v>
      </c>
      <c r="Y357" s="75">
        <f t="shared" si="95"/>
        <v>0</v>
      </c>
    </row>
    <row r="358" spans="19:25" x14ac:dyDescent="0.25">
      <c r="S358" s="46" t="s">
        <v>80</v>
      </c>
      <c r="T358" t="str">
        <f>+J31</f>
        <v>Jordan Bridge</v>
      </c>
      <c r="U358" t="str">
        <f t="shared" si="92"/>
        <v>Midtown Tunnel</v>
      </c>
      <c r="V358" t="str">
        <f t="shared" si="78"/>
        <v>Jordan Bridge Midtown Tunnel Away from Va Beach</v>
      </c>
      <c r="W358" s="27" t="str">
        <f t="shared" si="94"/>
        <v>negl. n.a.</v>
      </c>
      <c r="X358" s="75">
        <f t="shared" si="93"/>
        <v>0</v>
      </c>
      <c r="Y358" s="75">
        <f t="shared" si="95"/>
        <v>0</v>
      </c>
    </row>
    <row r="359" spans="19:25" x14ac:dyDescent="0.25">
      <c r="S359" s="46" t="s">
        <v>80</v>
      </c>
      <c r="T359" t="str">
        <f>+J31</f>
        <v>Jordan Bridge</v>
      </c>
      <c r="U359" t="str">
        <f t="shared" si="92"/>
        <v>Downtown Tunnel</v>
      </c>
      <c r="V359" t="str">
        <f t="shared" si="78"/>
        <v>Jordan Bridge Downtown Tunnel Away from Va Beach</v>
      </c>
      <c r="W359" s="27" t="str">
        <f t="shared" si="94"/>
        <v>+40% to WB</v>
      </c>
      <c r="X359" s="75" t="str">
        <f t="shared" si="93"/>
        <v>+40%</v>
      </c>
      <c r="Y359" s="75">
        <f t="shared" si="95"/>
        <v>0.4</v>
      </c>
    </row>
    <row r="360" spans="19:25" x14ac:dyDescent="0.25">
      <c r="S360" s="46" t="s">
        <v>80</v>
      </c>
      <c r="T360" t="str">
        <f>+J31</f>
        <v>Jordan Bridge</v>
      </c>
      <c r="U360" t="str">
        <f t="shared" si="92"/>
        <v>Berkley Bridge</v>
      </c>
      <c r="V360" t="str">
        <f t="shared" si="78"/>
        <v>Jordan Bridge Berkley Bridge Away from Va Beach</v>
      </c>
      <c r="W360" s="27" t="str">
        <f t="shared" si="94"/>
        <v>+40% to WB</v>
      </c>
      <c r="X360" s="75" t="str">
        <f t="shared" si="93"/>
        <v>+40%</v>
      </c>
      <c r="Y360" s="75">
        <f t="shared" si="95"/>
        <v>0.4</v>
      </c>
    </row>
    <row r="361" spans="19:25" x14ac:dyDescent="0.25">
      <c r="S361" s="46" t="s">
        <v>80</v>
      </c>
      <c r="T361" t="str">
        <f>+J31</f>
        <v>Jordan Bridge</v>
      </c>
      <c r="U361" t="str">
        <f t="shared" si="92"/>
        <v>Jordan Bridge</v>
      </c>
      <c r="V361" t="str">
        <f t="shared" ref="V361:V424" si="96">CONCATENATE(T361," ",U361," ",S361)</f>
        <v>Jordan Bridge Jordan Bridge Away from Va Beach</v>
      </c>
      <c r="W361" s="27" t="str">
        <f t="shared" si="94"/>
        <v>closed</v>
      </c>
      <c r="X361" s="75" t="str">
        <f t="shared" si="93"/>
        <v>closed</v>
      </c>
      <c r="Y361" s="75" t="str">
        <f t="shared" si="95"/>
        <v>closed</v>
      </c>
    </row>
    <row r="362" spans="19:25" x14ac:dyDescent="0.25">
      <c r="S362" s="46" t="s">
        <v>80</v>
      </c>
      <c r="T362" t="str">
        <f>+J31</f>
        <v>Jordan Bridge</v>
      </c>
      <c r="U362" t="str">
        <f t="shared" si="92"/>
        <v>Gilmerton Bridge</v>
      </c>
      <c r="V362" t="str">
        <f t="shared" si="96"/>
        <v>Jordan Bridge Gilmerton Bridge Away from Va Beach</v>
      </c>
      <c r="W362" s="27" t="str">
        <f t="shared" si="94"/>
        <v>+40% to WB</v>
      </c>
      <c r="X362" s="75" t="str">
        <f t="shared" si="93"/>
        <v>+40%</v>
      </c>
      <c r="Y362" s="75">
        <f t="shared" si="95"/>
        <v>0.4</v>
      </c>
    </row>
    <row r="363" spans="19:25" x14ac:dyDescent="0.25">
      <c r="S363" s="46" t="s">
        <v>80</v>
      </c>
      <c r="T363" t="str">
        <f>+J31</f>
        <v>Jordan Bridge</v>
      </c>
      <c r="U363" t="str">
        <f t="shared" si="92"/>
        <v>High Rise Bridge</v>
      </c>
      <c r="V363" t="str">
        <f t="shared" si="96"/>
        <v>Jordan Bridge High Rise Bridge Away from Va Beach</v>
      </c>
      <c r="W363" s="27" t="str">
        <f t="shared" si="94"/>
        <v>+20% to Suf</v>
      </c>
      <c r="X363" s="75" t="str">
        <f t="shared" si="93"/>
        <v>+20%</v>
      </c>
      <c r="Y363" s="75">
        <f t="shared" si="95"/>
        <v>0.2</v>
      </c>
    </row>
    <row r="364" spans="19:25" x14ac:dyDescent="0.25">
      <c r="S364" s="46" t="s">
        <v>80</v>
      </c>
      <c r="T364" t="str">
        <f>+J31</f>
        <v>Jordan Bridge</v>
      </c>
      <c r="U364" t="str">
        <f t="shared" si="92"/>
        <v>Veterans Bridge</v>
      </c>
      <c r="V364" t="str">
        <f t="shared" si="96"/>
        <v>Jordan Bridge Veterans Bridge Away from Va Beach</v>
      </c>
      <c r="W364" s="27" t="str">
        <f t="shared" si="94"/>
        <v>negl. n.a.</v>
      </c>
      <c r="X364" s="75">
        <f t="shared" si="93"/>
        <v>0</v>
      </c>
      <c r="Y364" s="75">
        <f t="shared" si="95"/>
        <v>0</v>
      </c>
    </row>
    <row r="365" spans="19:25" x14ac:dyDescent="0.25">
      <c r="S365" s="46" t="s">
        <v>80</v>
      </c>
      <c r="T365" t="str">
        <f>+J31</f>
        <v>Jordan Bridge</v>
      </c>
      <c r="U365" t="str">
        <f t="shared" si="92"/>
        <v>Great Bridge Bridge</v>
      </c>
      <c r="V365" t="str">
        <f t="shared" si="96"/>
        <v>Jordan Bridge Great Bridge Bridge Away from Va Beach</v>
      </c>
      <c r="W365" s="27" t="str">
        <f t="shared" si="94"/>
        <v>negl. n.a.</v>
      </c>
      <c r="X365" s="75">
        <f t="shared" si="93"/>
        <v>0</v>
      </c>
      <c r="Y365" s="75">
        <f t="shared" si="95"/>
        <v>0</v>
      </c>
    </row>
    <row r="366" spans="19:25" x14ac:dyDescent="0.25">
      <c r="S366" s="46" t="s">
        <v>80</v>
      </c>
      <c r="T366" t="str">
        <f>+J31</f>
        <v>Jordan Bridge</v>
      </c>
      <c r="U366" t="str">
        <f t="shared" si="92"/>
        <v>Chesapeake Exp Bridge</v>
      </c>
      <c r="V366" t="str">
        <f t="shared" si="96"/>
        <v>Jordan Bridge Chesapeake Exp Bridge Away from Va Beach</v>
      </c>
      <c r="W366" s="27" t="str">
        <f t="shared" si="94"/>
        <v>negl. n.a.</v>
      </c>
      <c r="X366" s="75">
        <f t="shared" si="93"/>
        <v>0</v>
      </c>
      <c r="Y366" s="75">
        <f t="shared" si="95"/>
        <v>0</v>
      </c>
    </row>
    <row r="367" spans="19:25" x14ac:dyDescent="0.25">
      <c r="S367" s="68" t="s">
        <v>80</v>
      </c>
      <c r="T367" s="69" t="str">
        <f>+J31</f>
        <v>Jordan Bridge</v>
      </c>
      <c r="U367" s="69" t="str">
        <f t="shared" si="92"/>
        <v>Centerville Bridge</v>
      </c>
      <c r="V367" s="69" t="str">
        <f t="shared" si="96"/>
        <v>Jordan Bridge Centerville Bridge Away from Va Beach</v>
      </c>
      <c r="W367" s="69" t="str">
        <f t="shared" si="94"/>
        <v>negl. n.a.</v>
      </c>
      <c r="X367" s="76">
        <f t="shared" si="93"/>
        <v>0</v>
      </c>
      <c r="Y367" s="76">
        <f t="shared" si="95"/>
        <v>0</v>
      </c>
    </row>
    <row r="368" spans="19:25" x14ac:dyDescent="0.25">
      <c r="S368" s="46" t="s">
        <v>80</v>
      </c>
      <c r="T368" t="str">
        <f>+K31</f>
        <v>Gilmerton Bridge</v>
      </c>
      <c r="U368" t="str">
        <f t="shared" ref="U368:U382" si="97">+A35</f>
        <v>HRBT</v>
      </c>
      <c r="V368" t="str">
        <f t="shared" si="96"/>
        <v>Gilmerton Bridge HRBT Away from Va Beach</v>
      </c>
      <c r="W368" s="73" t="str">
        <f>+K35</f>
        <v>+6% to WB</v>
      </c>
      <c r="X368" s="75" t="str">
        <f t="shared" ref="X368:X382" si="98">+IF(K35="closed","closed",IF(K35="negl. n.a.",0,(LEFT(K35,4))))</f>
        <v xml:space="preserve">+6% </v>
      </c>
      <c r="Y368" s="75">
        <f>+IF(LEFT(X368,1)="+",ABS(X368),IF(LEFT(X368,1)="-",-ABS(X368),X368))</f>
        <v>0.06</v>
      </c>
    </row>
    <row r="369" spans="19:25" x14ac:dyDescent="0.25">
      <c r="S369" s="46" t="s">
        <v>80</v>
      </c>
      <c r="T369" t="str">
        <f>+K31</f>
        <v>Gilmerton Bridge</v>
      </c>
      <c r="U369" t="str">
        <f t="shared" si="97"/>
        <v>MMMBT</v>
      </c>
      <c r="V369" t="str">
        <f t="shared" si="96"/>
        <v>Gilmerton Bridge MMMBT Away from Va Beach</v>
      </c>
      <c r="W369" s="27" t="str">
        <f t="shared" ref="W369:W382" si="99">+K36</f>
        <v>-5% to NB</v>
      </c>
      <c r="X369" s="75" t="str">
        <f t="shared" si="98"/>
        <v xml:space="preserve">-5% </v>
      </c>
      <c r="Y369" s="75">
        <f t="shared" ref="Y369:Y382" si="100">+IF(LEFT(X369,1)="+",ABS(X369),IF(LEFT(X369,1)="-",-ABS(X369),X369))</f>
        <v>-0.05</v>
      </c>
    </row>
    <row r="370" spans="19:25" x14ac:dyDescent="0.25">
      <c r="S370" s="46" t="s">
        <v>80</v>
      </c>
      <c r="T370" t="str">
        <f>+K31</f>
        <v>Gilmerton Bridge</v>
      </c>
      <c r="U370" t="str">
        <f t="shared" si="97"/>
        <v>Godwin Bridge</v>
      </c>
      <c r="V370" t="str">
        <f t="shared" si="96"/>
        <v>Gilmerton Bridge Godwin Bridge Away from Va Beach</v>
      </c>
      <c r="W370" s="27" t="str">
        <f t="shared" si="99"/>
        <v>negl. n.a.</v>
      </c>
      <c r="X370" s="75">
        <f t="shared" si="98"/>
        <v>0</v>
      </c>
      <c r="Y370" s="75">
        <f t="shared" si="100"/>
        <v>0</v>
      </c>
    </row>
    <row r="371" spans="19:25" x14ac:dyDescent="0.25">
      <c r="S371" s="46" t="s">
        <v>80</v>
      </c>
      <c r="T371" t="str">
        <f>+K31</f>
        <v>Gilmerton Bridge</v>
      </c>
      <c r="U371" t="str">
        <f t="shared" si="97"/>
        <v>Hazelwood Bridge</v>
      </c>
      <c r="V371" t="str">
        <f t="shared" si="96"/>
        <v>Gilmerton Bridge Hazelwood Bridge Away from Va Beach</v>
      </c>
      <c r="W371" s="27" t="str">
        <f t="shared" si="99"/>
        <v>negl. n.a.</v>
      </c>
      <c r="X371" s="75">
        <f t="shared" si="98"/>
        <v>0</v>
      </c>
      <c r="Y371" s="75">
        <f t="shared" si="100"/>
        <v>0</v>
      </c>
    </row>
    <row r="372" spans="19:25" x14ac:dyDescent="0.25">
      <c r="S372" s="46" t="s">
        <v>80</v>
      </c>
      <c r="T372" t="str">
        <f>+K31</f>
        <v>Gilmerton Bridge</v>
      </c>
      <c r="U372" t="str">
        <f t="shared" si="97"/>
        <v>James River Bridge</v>
      </c>
      <c r="V372" t="str">
        <f t="shared" si="96"/>
        <v>Gilmerton Bridge James River Bridge Away from Va Beach</v>
      </c>
      <c r="W372" s="27" t="str">
        <f t="shared" si="99"/>
        <v>negl. n.a.</v>
      </c>
      <c r="X372" s="75">
        <f t="shared" si="98"/>
        <v>0</v>
      </c>
      <c r="Y372" s="75">
        <f t="shared" si="100"/>
        <v>0</v>
      </c>
    </row>
    <row r="373" spans="19:25" x14ac:dyDescent="0.25">
      <c r="S373" s="46" t="s">
        <v>80</v>
      </c>
      <c r="T373" t="str">
        <f>+K31</f>
        <v>Gilmerton Bridge</v>
      </c>
      <c r="U373" t="str">
        <f t="shared" si="97"/>
        <v>Midtown Tunnel</v>
      </c>
      <c r="V373" t="str">
        <f t="shared" si="96"/>
        <v>Gilmerton Bridge Midtown Tunnel Away from Va Beach</v>
      </c>
      <c r="W373" s="27" t="str">
        <f t="shared" si="99"/>
        <v>+7% to WB</v>
      </c>
      <c r="X373" s="75" t="str">
        <f t="shared" si="98"/>
        <v xml:space="preserve">+7% </v>
      </c>
      <c r="Y373" s="75">
        <f t="shared" si="100"/>
        <v>7.0000000000000007E-2</v>
      </c>
    </row>
    <row r="374" spans="19:25" x14ac:dyDescent="0.25">
      <c r="S374" s="46" t="s">
        <v>80</v>
      </c>
      <c r="T374" t="str">
        <f>+K31</f>
        <v>Gilmerton Bridge</v>
      </c>
      <c r="U374" t="str">
        <f t="shared" si="97"/>
        <v>Downtown Tunnel</v>
      </c>
      <c r="V374" t="str">
        <f t="shared" si="96"/>
        <v>Gilmerton Bridge Downtown Tunnel Away from Va Beach</v>
      </c>
      <c r="W374" s="27" t="str">
        <f t="shared" si="99"/>
        <v>+17% to WB</v>
      </c>
      <c r="X374" s="75" t="str">
        <f t="shared" si="98"/>
        <v>+17%</v>
      </c>
      <c r="Y374" s="75">
        <f t="shared" si="100"/>
        <v>0.17</v>
      </c>
    </row>
    <row r="375" spans="19:25" x14ac:dyDescent="0.25">
      <c r="S375" s="46" t="s">
        <v>80</v>
      </c>
      <c r="T375" t="str">
        <f>+K31</f>
        <v>Gilmerton Bridge</v>
      </c>
      <c r="U375" t="str">
        <f t="shared" si="97"/>
        <v>Berkley Bridge</v>
      </c>
      <c r="V375" t="str">
        <f t="shared" si="96"/>
        <v>Gilmerton Bridge Berkley Bridge Away from Va Beach</v>
      </c>
      <c r="W375" s="27" t="str">
        <f t="shared" si="99"/>
        <v>+3% to WB</v>
      </c>
      <c r="X375" s="75" t="str">
        <f t="shared" si="98"/>
        <v xml:space="preserve">+3% </v>
      </c>
      <c r="Y375" s="75">
        <f t="shared" si="100"/>
        <v>0.03</v>
      </c>
    </row>
    <row r="376" spans="19:25" x14ac:dyDescent="0.25">
      <c r="S376" s="46" t="s">
        <v>80</v>
      </c>
      <c r="T376" t="str">
        <f>+K31</f>
        <v>Gilmerton Bridge</v>
      </c>
      <c r="U376" t="str">
        <f t="shared" si="97"/>
        <v>Jordan Bridge</v>
      </c>
      <c r="V376" t="str">
        <f t="shared" si="96"/>
        <v>Gilmerton Bridge Jordan Bridge Away from Va Beach</v>
      </c>
      <c r="W376" s="27" t="str">
        <f t="shared" si="99"/>
        <v>+4% to WB</v>
      </c>
      <c r="X376" s="75" t="str">
        <f t="shared" si="98"/>
        <v xml:space="preserve">+4% </v>
      </c>
      <c r="Y376" s="75">
        <f t="shared" si="100"/>
        <v>0.04</v>
      </c>
    </row>
    <row r="377" spans="19:25" x14ac:dyDescent="0.25">
      <c r="S377" s="46" t="s">
        <v>80</v>
      </c>
      <c r="T377" t="str">
        <f>+K31</f>
        <v>Gilmerton Bridge</v>
      </c>
      <c r="U377" t="str">
        <f t="shared" si="97"/>
        <v>Gilmerton Bridge</v>
      </c>
      <c r="V377" t="str">
        <f t="shared" si="96"/>
        <v>Gilmerton Bridge Gilmerton Bridge Away from Va Beach</v>
      </c>
      <c r="W377" s="27" t="str">
        <f t="shared" si="99"/>
        <v>closed</v>
      </c>
      <c r="X377" s="75" t="str">
        <f t="shared" si="98"/>
        <v>closed</v>
      </c>
      <c r="Y377" s="75" t="str">
        <f t="shared" si="100"/>
        <v>closed</v>
      </c>
    </row>
    <row r="378" spans="19:25" x14ac:dyDescent="0.25">
      <c r="S378" s="46" t="s">
        <v>80</v>
      </c>
      <c r="T378" t="str">
        <f>+K31</f>
        <v>Gilmerton Bridge</v>
      </c>
      <c r="U378" t="str">
        <f t="shared" si="97"/>
        <v>High Rise Bridge</v>
      </c>
      <c r="V378" t="str">
        <f t="shared" si="96"/>
        <v>Gilmerton Bridge High Rise Bridge Away from Va Beach</v>
      </c>
      <c r="W378" s="27" t="str">
        <f t="shared" si="99"/>
        <v>+55% to Suf</v>
      </c>
      <c r="X378" s="75" t="str">
        <f t="shared" si="98"/>
        <v>+55%</v>
      </c>
      <c r="Y378" s="75">
        <f t="shared" si="100"/>
        <v>0.55000000000000004</v>
      </c>
    </row>
    <row r="379" spans="19:25" x14ac:dyDescent="0.25">
      <c r="S379" s="46" t="s">
        <v>80</v>
      </c>
      <c r="T379" t="str">
        <f>+K31</f>
        <v>Gilmerton Bridge</v>
      </c>
      <c r="U379" t="str">
        <f t="shared" si="97"/>
        <v>Veterans Bridge</v>
      </c>
      <c r="V379" t="str">
        <f t="shared" si="96"/>
        <v>Gilmerton Bridge Veterans Bridge Away from Va Beach</v>
      </c>
      <c r="W379" s="27" t="str">
        <f t="shared" si="99"/>
        <v>negl. n.a.</v>
      </c>
      <c r="X379" s="75">
        <f t="shared" si="98"/>
        <v>0</v>
      </c>
      <c r="Y379" s="75">
        <f t="shared" si="100"/>
        <v>0</v>
      </c>
    </row>
    <row r="380" spans="19:25" x14ac:dyDescent="0.25">
      <c r="S380" s="46" t="s">
        <v>80</v>
      </c>
      <c r="T380" t="str">
        <f>+K31</f>
        <v>Gilmerton Bridge</v>
      </c>
      <c r="U380" t="str">
        <f t="shared" si="97"/>
        <v>Great Bridge Bridge</v>
      </c>
      <c r="V380" t="str">
        <f t="shared" si="96"/>
        <v>Gilmerton Bridge Great Bridge Bridge Away from Va Beach</v>
      </c>
      <c r="W380" s="27" t="str">
        <f t="shared" si="99"/>
        <v>negl. n.a.</v>
      </c>
      <c r="X380" s="75">
        <f t="shared" si="98"/>
        <v>0</v>
      </c>
      <c r="Y380" s="75">
        <f t="shared" si="100"/>
        <v>0</v>
      </c>
    </row>
    <row r="381" spans="19:25" x14ac:dyDescent="0.25">
      <c r="S381" s="46" t="s">
        <v>80</v>
      </c>
      <c r="T381" t="str">
        <f>+K31</f>
        <v>Gilmerton Bridge</v>
      </c>
      <c r="U381" t="str">
        <f t="shared" si="97"/>
        <v>Chesapeake Exp Bridge</v>
      </c>
      <c r="V381" t="str">
        <f t="shared" si="96"/>
        <v>Gilmerton Bridge Chesapeake Exp Bridge Away from Va Beach</v>
      </c>
      <c r="W381" s="27" t="str">
        <f t="shared" si="99"/>
        <v>negl. n.a.</v>
      </c>
      <c r="X381" s="75">
        <f t="shared" si="98"/>
        <v>0</v>
      </c>
      <c r="Y381" s="75">
        <f t="shared" si="100"/>
        <v>0</v>
      </c>
    </row>
    <row r="382" spans="19:25" x14ac:dyDescent="0.25">
      <c r="S382" s="68" t="s">
        <v>80</v>
      </c>
      <c r="T382" s="69" t="str">
        <f>+K31</f>
        <v>Gilmerton Bridge</v>
      </c>
      <c r="U382" s="69" t="str">
        <f t="shared" si="97"/>
        <v>Centerville Bridge</v>
      </c>
      <c r="V382" s="69" t="str">
        <f t="shared" si="96"/>
        <v>Gilmerton Bridge Centerville Bridge Away from Va Beach</v>
      </c>
      <c r="W382" s="69" t="str">
        <f t="shared" si="99"/>
        <v>negl. n.a.</v>
      </c>
      <c r="X382" s="76">
        <f t="shared" si="98"/>
        <v>0</v>
      </c>
      <c r="Y382" s="76">
        <f t="shared" si="100"/>
        <v>0</v>
      </c>
    </row>
    <row r="383" spans="19:25" x14ac:dyDescent="0.25">
      <c r="S383" s="46" t="s">
        <v>80</v>
      </c>
      <c r="T383" t="str">
        <f>+L31</f>
        <v>High Rise Bridge</v>
      </c>
      <c r="U383" t="str">
        <f t="shared" ref="U383:U397" si="101">+A35</f>
        <v>HRBT</v>
      </c>
      <c r="V383" t="str">
        <f t="shared" si="96"/>
        <v>High Rise Bridge HRBT Away from Va Beach</v>
      </c>
      <c r="W383" s="73" t="str">
        <f>+L35</f>
        <v>+10% to WB</v>
      </c>
      <c r="X383" s="75" t="str">
        <f t="shared" ref="X383:X397" si="102">+IF(L35="closed","closed",IF(L35="negl. n.a.",0,(LEFT(L35,4))))</f>
        <v>+10%</v>
      </c>
      <c r="Y383" s="75">
        <f>+IF(LEFT(X383,1)="+",ABS(X383),IF(LEFT(X383,1)="-",-ABS(X383),X383))</f>
        <v>0.1</v>
      </c>
    </row>
    <row r="384" spans="19:25" x14ac:dyDescent="0.25">
      <c r="S384" s="46" t="s">
        <v>80</v>
      </c>
      <c r="T384" t="str">
        <f>+L31</f>
        <v>High Rise Bridge</v>
      </c>
      <c r="U384" t="str">
        <f t="shared" si="101"/>
        <v>MMMBT</v>
      </c>
      <c r="V384" t="str">
        <f t="shared" si="96"/>
        <v>High Rise Bridge MMMBT Away from Va Beach</v>
      </c>
      <c r="W384" s="27" t="str">
        <f t="shared" ref="W384:W397" si="103">+L36</f>
        <v>-8% to NB</v>
      </c>
      <c r="X384" s="75" t="str">
        <f t="shared" si="102"/>
        <v xml:space="preserve">-8% </v>
      </c>
      <c r="Y384" s="75">
        <f t="shared" ref="Y384:Y397" si="104">+IF(LEFT(X384,1)="+",ABS(X384),IF(LEFT(X384,1)="-",-ABS(X384),X384))</f>
        <v>-0.08</v>
      </c>
    </row>
    <row r="385" spans="19:25" x14ac:dyDescent="0.25">
      <c r="S385" s="46" t="s">
        <v>80</v>
      </c>
      <c r="T385" t="str">
        <f>+L31</f>
        <v>High Rise Bridge</v>
      </c>
      <c r="U385" t="str">
        <f t="shared" si="101"/>
        <v>Godwin Bridge</v>
      </c>
      <c r="V385" t="str">
        <f t="shared" si="96"/>
        <v>High Rise Bridge Godwin Bridge Away from Va Beach</v>
      </c>
      <c r="W385" s="27" t="str">
        <f t="shared" si="103"/>
        <v>negl. n.a.</v>
      </c>
      <c r="X385" s="75">
        <f t="shared" si="102"/>
        <v>0</v>
      </c>
      <c r="Y385" s="75">
        <f t="shared" si="104"/>
        <v>0</v>
      </c>
    </row>
    <row r="386" spans="19:25" x14ac:dyDescent="0.25">
      <c r="S386" s="46" t="s">
        <v>80</v>
      </c>
      <c r="T386" t="str">
        <f>+L31</f>
        <v>High Rise Bridge</v>
      </c>
      <c r="U386" t="str">
        <f t="shared" si="101"/>
        <v>Hazelwood Bridge</v>
      </c>
      <c r="V386" t="str">
        <f t="shared" si="96"/>
        <v>High Rise Bridge Hazelwood Bridge Away from Va Beach</v>
      </c>
      <c r="W386" s="27" t="str">
        <f t="shared" si="103"/>
        <v>negl. n.a.</v>
      </c>
      <c r="X386" s="75">
        <f t="shared" si="102"/>
        <v>0</v>
      </c>
      <c r="Y386" s="75">
        <f t="shared" si="104"/>
        <v>0</v>
      </c>
    </row>
    <row r="387" spans="19:25" x14ac:dyDescent="0.25">
      <c r="S387" s="46" t="s">
        <v>80</v>
      </c>
      <c r="T387" t="str">
        <f>+L31</f>
        <v>High Rise Bridge</v>
      </c>
      <c r="U387" t="str">
        <f t="shared" si="101"/>
        <v>James River Bridge</v>
      </c>
      <c r="V387" t="str">
        <f t="shared" si="96"/>
        <v>High Rise Bridge James River Bridge Away from Va Beach</v>
      </c>
      <c r="W387" s="27" t="str">
        <f t="shared" si="103"/>
        <v>negl. n.a.</v>
      </c>
      <c r="X387" s="75">
        <f t="shared" si="102"/>
        <v>0</v>
      </c>
      <c r="Y387" s="75">
        <f t="shared" si="104"/>
        <v>0</v>
      </c>
    </row>
    <row r="388" spans="19:25" x14ac:dyDescent="0.25">
      <c r="S388" s="46" t="s">
        <v>80</v>
      </c>
      <c r="T388" t="str">
        <f>+L31</f>
        <v>High Rise Bridge</v>
      </c>
      <c r="U388" t="str">
        <f t="shared" si="101"/>
        <v>Midtown Tunnel</v>
      </c>
      <c r="V388" t="str">
        <f t="shared" si="96"/>
        <v>High Rise Bridge Midtown Tunnel Away from Va Beach</v>
      </c>
      <c r="W388" s="27" t="str">
        <f t="shared" si="103"/>
        <v>+8% to WB</v>
      </c>
      <c r="X388" s="75" t="str">
        <f t="shared" si="102"/>
        <v xml:space="preserve">+8% </v>
      </c>
      <c r="Y388" s="75">
        <f t="shared" si="104"/>
        <v>0.08</v>
      </c>
    </row>
    <row r="389" spans="19:25" x14ac:dyDescent="0.25">
      <c r="S389" s="46" t="s">
        <v>80</v>
      </c>
      <c r="T389" t="str">
        <f>+L31</f>
        <v>High Rise Bridge</v>
      </c>
      <c r="U389" t="str">
        <f t="shared" si="101"/>
        <v>Downtown Tunnel</v>
      </c>
      <c r="V389" t="str">
        <f t="shared" si="96"/>
        <v>High Rise Bridge Downtown Tunnel Away from Va Beach</v>
      </c>
      <c r="W389" s="27" t="str">
        <f t="shared" si="103"/>
        <v>+19% to WB</v>
      </c>
      <c r="X389" s="75" t="str">
        <f t="shared" si="102"/>
        <v>+19%</v>
      </c>
      <c r="Y389" s="75">
        <f t="shared" si="104"/>
        <v>0.19</v>
      </c>
    </row>
    <row r="390" spans="19:25" x14ac:dyDescent="0.25">
      <c r="S390" s="46" t="s">
        <v>80</v>
      </c>
      <c r="T390" t="str">
        <f>+L31</f>
        <v>High Rise Bridge</v>
      </c>
      <c r="U390" t="str">
        <f t="shared" si="101"/>
        <v>Berkley Bridge</v>
      </c>
      <c r="V390" t="str">
        <f t="shared" si="96"/>
        <v>High Rise Bridge Berkley Bridge Away from Va Beach</v>
      </c>
      <c r="W390" s="27" t="str">
        <f t="shared" si="103"/>
        <v>+12% to WB</v>
      </c>
      <c r="X390" s="75" t="str">
        <f t="shared" si="102"/>
        <v>+12%</v>
      </c>
      <c r="Y390" s="75">
        <f t="shared" si="104"/>
        <v>0.12</v>
      </c>
    </row>
    <row r="391" spans="19:25" x14ac:dyDescent="0.25">
      <c r="S391" s="46" t="s">
        <v>80</v>
      </c>
      <c r="T391" t="str">
        <f>+L31</f>
        <v>High Rise Bridge</v>
      </c>
      <c r="U391" t="str">
        <f t="shared" si="101"/>
        <v>Jordan Bridge</v>
      </c>
      <c r="V391" t="str">
        <f t="shared" si="96"/>
        <v>High Rise Bridge Jordan Bridge Away from Va Beach</v>
      </c>
      <c r="W391" s="27" t="str">
        <f t="shared" si="103"/>
        <v>+5% to WB</v>
      </c>
      <c r="X391" s="75" t="str">
        <f t="shared" si="102"/>
        <v xml:space="preserve">+5% </v>
      </c>
      <c r="Y391" s="75">
        <f t="shared" si="104"/>
        <v>0.05</v>
      </c>
    </row>
    <row r="392" spans="19:25" x14ac:dyDescent="0.25">
      <c r="S392" s="46" t="s">
        <v>80</v>
      </c>
      <c r="T392" t="str">
        <f>+L31</f>
        <v>High Rise Bridge</v>
      </c>
      <c r="U392" t="str">
        <f t="shared" si="101"/>
        <v>Gilmerton Bridge</v>
      </c>
      <c r="V392" t="str">
        <f t="shared" si="96"/>
        <v>High Rise Bridge Gilmerton Bridge Away from Va Beach</v>
      </c>
      <c r="W392" s="27" t="str">
        <f t="shared" si="103"/>
        <v>+38% to WB</v>
      </c>
      <c r="X392" s="75" t="str">
        <f t="shared" si="102"/>
        <v>+38%</v>
      </c>
      <c r="Y392" s="75">
        <f t="shared" si="104"/>
        <v>0.38</v>
      </c>
    </row>
    <row r="393" spans="19:25" x14ac:dyDescent="0.25">
      <c r="S393" s="46" t="s">
        <v>80</v>
      </c>
      <c r="T393" t="str">
        <f>+L31</f>
        <v>High Rise Bridge</v>
      </c>
      <c r="U393" t="str">
        <f t="shared" si="101"/>
        <v>High Rise Bridge</v>
      </c>
      <c r="V393" t="str">
        <f t="shared" si="96"/>
        <v>High Rise Bridge High Rise Bridge Away from Va Beach</v>
      </c>
      <c r="W393" s="27" t="str">
        <f t="shared" si="103"/>
        <v>closed</v>
      </c>
      <c r="X393" s="75" t="str">
        <f t="shared" si="102"/>
        <v>closed</v>
      </c>
      <c r="Y393" s="75" t="str">
        <f t="shared" si="104"/>
        <v>closed</v>
      </c>
    </row>
    <row r="394" spans="19:25" x14ac:dyDescent="0.25">
      <c r="S394" s="46" t="s">
        <v>80</v>
      </c>
      <c r="T394" t="str">
        <f>+L31</f>
        <v>High Rise Bridge</v>
      </c>
      <c r="U394" t="str">
        <f t="shared" si="101"/>
        <v>Veterans Bridge</v>
      </c>
      <c r="V394" t="str">
        <f t="shared" si="96"/>
        <v>High Rise Bridge Veterans Bridge Away from Va Beach</v>
      </c>
      <c r="W394" s="27" t="str">
        <f t="shared" si="103"/>
        <v>+4% to SB</v>
      </c>
      <c r="X394" s="75" t="str">
        <f t="shared" si="102"/>
        <v xml:space="preserve">+4% </v>
      </c>
      <c r="Y394" s="75">
        <f t="shared" si="104"/>
        <v>0.04</v>
      </c>
    </row>
    <row r="395" spans="19:25" x14ac:dyDescent="0.25">
      <c r="S395" s="46" t="s">
        <v>80</v>
      </c>
      <c r="T395" t="str">
        <f>+L31</f>
        <v>High Rise Bridge</v>
      </c>
      <c r="U395" t="str">
        <f t="shared" si="101"/>
        <v>Great Bridge Bridge</v>
      </c>
      <c r="V395" t="str">
        <f t="shared" si="96"/>
        <v>High Rise Bridge Great Bridge Bridge Away from Va Beach</v>
      </c>
      <c r="W395" s="27" t="str">
        <f t="shared" si="103"/>
        <v>negl. n.a.</v>
      </c>
      <c r="X395" s="75">
        <f t="shared" si="102"/>
        <v>0</v>
      </c>
      <c r="Y395" s="75">
        <f t="shared" si="104"/>
        <v>0</v>
      </c>
    </row>
    <row r="396" spans="19:25" x14ac:dyDescent="0.25">
      <c r="S396" s="46" t="s">
        <v>80</v>
      </c>
      <c r="T396" t="str">
        <f>+L31</f>
        <v>High Rise Bridge</v>
      </c>
      <c r="U396" t="str">
        <f t="shared" si="101"/>
        <v>Chesapeake Exp Bridge</v>
      </c>
      <c r="V396" t="str">
        <f t="shared" si="96"/>
        <v>High Rise Bridge Chesapeake Exp Bridge Away from Va Beach</v>
      </c>
      <c r="W396" s="27" t="str">
        <f t="shared" si="103"/>
        <v>negl. n.a.</v>
      </c>
      <c r="X396" s="75">
        <f t="shared" si="102"/>
        <v>0</v>
      </c>
      <c r="Y396" s="75">
        <f t="shared" si="104"/>
        <v>0</v>
      </c>
    </row>
    <row r="397" spans="19:25" x14ac:dyDescent="0.25">
      <c r="S397" s="68" t="s">
        <v>80</v>
      </c>
      <c r="T397" s="69" t="str">
        <f>+L31</f>
        <v>High Rise Bridge</v>
      </c>
      <c r="U397" s="69" t="str">
        <f t="shared" si="101"/>
        <v>Centerville Bridge</v>
      </c>
      <c r="V397" s="69" t="str">
        <f t="shared" si="96"/>
        <v>High Rise Bridge Centerville Bridge Away from Va Beach</v>
      </c>
      <c r="W397" s="69" t="str">
        <f t="shared" si="103"/>
        <v>negl. n.a.</v>
      </c>
      <c r="X397" s="76">
        <f t="shared" si="102"/>
        <v>0</v>
      </c>
      <c r="Y397" s="76">
        <f t="shared" si="104"/>
        <v>0</v>
      </c>
    </row>
    <row r="398" spans="19:25" x14ac:dyDescent="0.25">
      <c r="S398" s="46" t="s">
        <v>80</v>
      </c>
      <c r="T398" t="str">
        <f>+M31</f>
        <v>Veterans Bridge</v>
      </c>
      <c r="U398" t="str">
        <f t="shared" ref="U398:U412" si="105">+A35</f>
        <v>HRBT</v>
      </c>
      <c r="V398" t="str">
        <f t="shared" si="96"/>
        <v>Veterans Bridge HRBT Away from Va Beach</v>
      </c>
      <c r="W398" s="73" t="str">
        <f>+M35</f>
        <v>negl. n.a.</v>
      </c>
      <c r="X398" s="75">
        <f t="shared" ref="X398:X412" si="106">+IF(M35="closed","closed",IF(M35="negl. n.a.",0,(LEFT(M35,4))))</f>
        <v>0</v>
      </c>
      <c r="Y398" s="75">
        <f>+IF(LEFT(X398,1)="+",ABS(X398),IF(LEFT(X398,1)="-",-ABS(X398),X398))</f>
        <v>0</v>
      </c>
    </row>
    <row r="399" spans="19:25" x14ac:dyDescent="0.25">
      <c r="S399" s="46" t="s">
        <v>80</v>
      </c>
      <c r="T399" t="str">
        <f>+M31</f>
        <v>Veterans Bridge</v>
      </c>
      <c r="U399" t="str">
        <f t="shared" si="105"/>
        <v>MMMBT</v>
      </c>
      <c r="V399" t="str">
        <f t="shared" si="96"/>
        <v>Veterans Bridge MMMBT Away from Va Beach</v>
      </c>
      <c r="W399" s="27" t="str">
        <f t="shared" ref="W399:W412" si="107">+M36</f>
        <v>negl. n.a.</v>
      </c>
      <c r="X399" s="75">
        <f t="shared" si="106"/>
        <v>0</v>
      </c>
      <c r="Y399" s="75">
        <f t="shared" ref="Y399:Y412" si="108">+IF(LEFT(X399,1)="+",ABS(X399),IF(LEFT(X399,1)="-",-ABS(X399),X399))</f>
        <v>0</v>
      </c>
    </row>
    <row r="400" spans="19:25" x14ac:dyDescent="0.25">
      <c r="S400" s="46" t="s">
        <v>80</v>
      </c>
      <c r="T400" t="str">
        <f>+M31</f>
        <v>Veterans Bridge</v>
      </c>
      <c r="U400" t="str">
        <f t="shared" si="105"/>
        <v>Godwin Bridge</v>
      </c>
      <c r="V400" t="str">
        <f t="shared" si="96"/>
        <v>Veterans Bridge Godwin Bridge Away from Va Beach</v>
      </c>
      <c r="W400" s="27" t="str">
        <f t="shared" si="107"/>
        <v>negl. n.a.</v>
      </c>
      <c r="X400" s="75">
        <f t="shared" si="106"/>
        <v>0</v>
      </c>
      <c r="Y400" s="75">
        <f t="shared" si="108"/>
        <v>0</v>
      </c>
    </row>
    <row r="401" spans="19:25" x14ac:dyDescent="0.25">
      <c r="S401" s="46" t="s">
        <v>80</v>
      </c>
      <c r="T401" t="str">
        <f>+M31</f>
        <v>Veterans Bridge</v>
      </c>
      <c r="U401" t="str">
        <f t="shared" si="105"/>
        <v>Hazelwood Bridge</v>
      </c>
      <c r="V401" t="str">
        <f t="shared" si="96"/>
        <v>Veterans Bridge Hazelwood Bridge Away from Va Beach</v>
      </c>
      <c r="W401" s="27" t="str">
        <f t="shared" si="107"/>
        <v>negl. n.a.</v>
      </c>
      <c r="X401" s="75">
        <f t="shared" si="106"/>
        <v>0</v>
      </c>
      <c r="Y401" s="75">
        <f t="shared" si="108"/>
        <v>0</v>
      </c>
    </row>
    <row r="402" spans="19:25" x14ac:dyDescent="0.25">
      <c r="S402" s="46" t="s">
        <v>80</v>
      </c>
      <c r="T402" t="str">
        <f>+M31</f>
        <v>Veterans Bridge</v>
      </c>
      <c r="U402" t="str">
        <f t="shared" si="105"/>
        <v>James River Bridge</v>
      </c>
      <c r="V402" t="str">
        <f t="shared" si="96"/>
        <v>Veterans Bridge James River Bridge Away from Va Beach</v>
      </c>
      <c r="W402" s="27" t="str">
        <f t="shared" si="107"/>
        <v>negl. n.a.</v>
      </c>
      <c r="X402" s="75">
        <f t="shared" si="106"/>
        <v>0</v>
      </c>
      <c r="Y402" s="75">
        <f t="shared" si="108"/>
        <v>0</v>
      </c>
    </row>
    <row r="403" spans="19:25" x14ac:dyDescent="0.25">
      <c r="S403" s="46" t="s">
        <v>80</v>
      </c>
      <c r="T403" t="str">
        <f>+M31</f>
        <v>Veterans Bridge</v>
      </c>
      <c r="U403" t="str">
        <f t="shared" si="105"/>
        <v>Midtown Tunnel</v>
      </c>
      <c r="V403" t="str">
        <f t="shared" si="96"/>
        <v>Veterans Bridge Midtown Tunnel Away from Va Beach</v>
      </c>
      <c r="W403" s="27" t="str">
        <f t="shared" si="107"/>
        <v>negl. n.a.</v>
      </c>
      <c r="X403" s="75">
        <f t="shared" si="106"/>
        <v>0</v>
      </c>
      <c r="Y403" s="75">
        <f t="shared" si="108"/>
        <v>0</v>
      </c>
    </row>
    <row r="404" spans="19:25" x14ac:dyDescent="0.25">
      <c r="S404" s="46" t="s">
        <v>80</v>
      </c>
      <c r="T404" t="str">
        <f>+M31</f>
        <v>Veterans Bridge</v>
      </c>
      <c r="U404" t="str">
        <f t="shared" si="105"/>
        <v>Downtown Tunnel</v>
      </c>
      <c r="V404" t="str">
        <f t="shared" si="96"/>
        <v>Veterans Bridge Downtown Tunnel Away from Va Beach</v>
      </c>
      <c r="W404" s="27" t="str">
        <f t="shared" si="107"/>
        <v>negl. n.a.</v>
      </c>
      <c r="X404" s="75">
        <f t="shared" si="106"/>
        <v>0</v>
      </c>
      <c r="Y404" s="75">
        <f t="shared" si="108"/>
        <v>0</v>
      </c>
    </row>
    <row r="405" spans="19:25" x14ac:dyDescent="0.25">
      <c r="S405" s="46" t="s">
        <v>80</v>
      </c>
      <c r="T405" t="str">
        <f>+M31</f>
        <v>Veterans Bridge</v>
      </c>
      <c r="U405" t="str">
        <f t="shared" si="105"/>
        <v>Berkley Bridge</v>
      </c>
      <c r="V405" t="str">
        <f t="shared" si="96"/>
        <v>Veterans Bridge Berkley Bridge Away from Va Beach</v>
      </c>
      <c r="W405" s="27" t="str">
        <f t="shared" si="107"/>
        <v>negl. n.a.</v>
      </c>
      <c r="X405" s="75">
        <f t="shared" si="106"/>
        <v>0</v>
      </c>
      <c r="Y405" s="75">
        <f t="shared" si="108"/>
        <v>0</v>
      </c>
    </row>
    <row r="406" spans="19:25" x14ac:dyDescent="0.25">
      <c r="S406" s="46" t="s">
        <v>80</v>
      </c>
      <c r="T406" t="str">
        <f>+M31</f>
        <v>Veterans Bridge</v>
      </c>
      <c r="U406" t="str">
        <f t="shared" si="105"/>
        <v>Jordan Bridge</v>
      </c>
      <c r="V406" t="str">
        <f t="shared" si="96"/>
        <v>Veterans Bridge Jordan Bridge Away from Va Beach</v>
      </c>
      <c r="W406" s="27" t="str">
        <f t="shared" si="107"/>
        <v>negl. n.a.</v>
      </c>
      <c r="X406" s="75">
        <f t="shared" si="106"/>
        <v>0</v>
      </c>
      <c r="Y406" s="75">
        <f t="shared" si="108"/>
        <v>0</v>
      </c>
    </row>
    <row r="407" spans="19:25" x14ac:dyDescent="0.25">
      <c r="S407" s="46" t="s">
        <v>80</v>
      </c>
      <c r="T407" t="str">
        <f>+M31</f>
        <v>Veterans Bridge</v>
      </c>
      <c r="U407" t="str">
        <f t="shared" si="105"/>
        <v>Gilmerton Bridge</v>
      </c>
      <c r="V407" t="str">
        <f t="shared" si="96"/>
        <v>Veterans Bridge Gilmerton Bridge Away from Va Beach</v>
      </c>
      <c r="W407" s="27" t="str">
        <f t="shared" si="107"/>
        <v>+14% to WB</v>
      </c>
      <c r="X407" s="75" t="str">
        <f t="shared" si="106"/>
        <v>+14%</v>
      </c>
      <c r="Y407" s="75">
        <f t="shared" si="108"/>
        <v>0.14000000000000001</v>
      </c>
    </row>
    <row r="408" spans="19:25" x14ac:dyDescent="0.25">
      <c r="S408" s="46" t="s">
        <v>80</v>
      </c>
      <c r="T408" t="str">
        <f>+M31</f>
        <v>Veterans Bridge</v>
      </c>
      <c r="U408" t="str">
        <f t="shared" si="105"/>
        <v>High Rise Bridge</v>
      </c>
      <c r="V408" t="str">
        <f t="shared" si="96"/>
        <v>Veterans Bridge High Rise Bridge Away from Va Beach</v>
      </c>
      <c r="W408" s="27" t="str">
        <f t="shared" si="107"/>
        <v>+27% to Suf</v>
      </c>
      <c r="X408" s="75" t="str">
        <f t="shared" si="106"/>
        <v>+27%</v>
      </c>
      <c r="Y408" s="75">
        <f t="shared" si="108"/>
        <v>0.27</v>
      </c>
    </row>
    <row r="409" spans="19:25" x14ac:dyDescent="0.25">
      <c r="S409" s="46" t="s">
        <v>80</v>
      </c>
      <c r="T409" t="str">
        <f>+M31</f>
        <v>Veterans Bridge</v>
      </c>
      <c r="U409" t="str">
        <f t="shared" si="105"/>
        <v>Veterans Bridge</v>
      </c>
      <c r="V409" t="str">
        <f t="shared" si="96"/>
        <v>Veterans Bridge Veterans Bridge Away from Va Beach</v>
      </c>
      <c r="W409" s="27" t="str">
        <f t="shared" si="107"/>
        <v>closed</v>
      </c>
      <c r="X409" s="75" t="str">
        <f t="shared" si="106"/>
        <v>closed</v>
      </c>
      <c r="Y409" s="75" t="str">
        <f t="shared" si="108"/>
        <v>closed</v>
      </c>
    </row>
    <row r="410" spans="19:25" x14ac:dyDescent="0.25">
      <c r="S410" s="46" t="s">
        <v>80</v>
      </c>
      <c r="T410" t="str">
        <f>+M31</f>
        <v>Veterans Bridge</v>
      </c>
      <c r="U410" t="str">
        <f t="shared" si="105"/>
        <v>Great Bridge Bridge</v>
      </c>
      <c r="V410" t="str">
        <f t="shared" si="96"/>
        <v>Veterans Bridge Great Bridge Bridge Away from Va Beach</v>
      </c>
      <c r="W410" s="27" t="str">
        <f t="shared" si="107"/>
        <v>+23% to SB</v>
      </c>
      <c r="X410" s="75" t="str">
        <f t="shared" si="106"/>
        <v>+23%</v>
      </c>
      <c r="Y410" s="75">
        <f t="shared" si="108"/>
        <v>0.23</v>
      </c>
    </row>
    <row r="411" spans="19:25" x14ac:dyDescent="0.25">
      <c r="S411" s="46" t="s">
        <v>80</v>
      </c>
      <c r="T411" t="str">
        <f>+M31</f>
        <v>Veterans Bridge</v>
      </c>
      <c r="U411" t="str">
        <f t="shared" si="105"/>
        <v>Chesapeake Exp Bridge</v>
      </c>
      <c r="V411" t="str">
        <f t="shared" si="96"/>
        <v>Veterans Bridge Chesapeake Exp Bridge Away from Va Beach</v>
      </c>
      <c r="W411" s="27" t="str">
        <f t="shared" si="107"/>
        <v>+23% to SB</v>
      </c>
      <c r="X411" s="75" t="str">
        <f t="shared" si="106"/>
        <v>+23%</v>
      </c>
      <c r="Y411" s="75">
        <f t="shared" si="108"/>
        <v>0.23</v>
      </c>
    </row>
    <row r="412" spans="19:25" x14ac:dyDescent="0.25">
      <c r="S412" s="68" t="s">
        <v>80</v>
      </c>
      <c r="T412" s="69" t="str">
        <f>+M31</f>
        <v>Veterans Bridge</v>
      </c>
      <c r="U412" s="69" t="str">
        <f t="shared" si="105"/>
        <v>Centerville Bridge</v>
      </c>
      <c r="V412" s="69" t="str">
        <f t="shared" si="96"/>
        <v>Veterans Bridge Centerville Bridge Away from Va Beach</v>
      </c>
      <c r="W412" s="69" t="str">
        <f t="shared" si="107"/>
        <v>+5% to SB</v>
      </c>
      <c r="X412" s="76" t="str">
        <f t="shared" si="106"/>
        <v xml:space="preserve">+5% </v>
      </c>
      <c r="Y412" s="76">
        <f t="shared" si="108"/>
        <v>0.05</v>
      </c>
    </row>
    <row r="413" spans="19:25" x14ac:dyDescent="0.25">
      <c r="S413" s="46" t="s">
        <v>80</v>
      </c>
      <c r="T413" t="str">
        <f>+N31</f>
        <v>Great Bridge Bridge</v>
      </c>
      <c r="U413" t="str">
        <f t="shared" ref="U413:U427" si="109">+A35</f>
        <v>HRBT</v>
      </c>
      <c r="V413" t="str">
        <f t="shared" si="96"/>
        <v>Great Bridge Bridge HRBT Away from Va Beach</v>
      </c>
      <c r="W413" s="73" t="str">
        <f>+N35</f>
        <v>negl. n.a.</v>
      </c>
      <c r="X413" s="75">
        <f t="shared" ref="X413:X427" si="110">+IF(N35="closed","closed",IF(N35="negl. n.a.",0,(LEFT(N35,4))))</f>
        <v>0</v>
      </c>
      <c r="Y413" s="75">
        <f>+IF(LEFT(X413,1)="+",ABS(X413),IF(LEFT(X413,1)="-",-ABS(X413),X413))</f>
        <v>0</v>
      </c>
    </row>
    <row r="414" spans="19:25" x14ac:dyDescent="0.25">
      <c r="S414" s="46" t="s">
        <v>80</v>
      </c>
      <c r="T414" t="str">
        <f>+N31</f>
        <v>Great Bridge Bridge</v>
      </c>
      <c r="U414" t="str">
        <f t="shared" si="109"/>
        <v>MMMBT</v>
      </c>
      <c r="V414" t="str">
        <f t="shared" si="96"/>
        <v>Great Bridge Bridge MMMBT Away from Va Beach</v>
      </c>
      <c r="W414" s="27" t="str">
        <f t="shared" ref="W414:W427" si="111">+N36</f>
        <v>negl. n.a.</v>
      </c>
      <c r="X414" s="75">
        <f t="shared" si="110"/>
        <v>0</v>
      </c>
      <c r="Y414" s="75">
        <f t="shared" ref="Y414:Y427" si="112">+IF(LEFT(X414,1)="+",ABS(X414),IF(LEFT(X414,1)="-",-ABS(X414),X414))</f>
        <v>0</v>
      </c>
    </row>
    <row r="415" spans="19:25" x14ac:dyDescent="0.25">
      <c r="S415" s="46" t="s">
        <v>80</v>
      </c>
      <c r="T415" t="str">
        <f>+N31</f>
        <v>Great Bridge Bridge</v>
      </c>
      <c r="U415" t="str">
        <f t="shared" si="109"/>
        <v>Godwin Bridge</v>
      </c>
      <c r="V415" t="str">
        <f t="shared" si="96"/>
        <v>Great Bridge Bridge Godwin Bridge Away from Va Beach</v>
      </c>
      <c r="W415" s="27" t="str">
        <f t="shared" si="111"/>
        <v>negl. n.a.</v>
      </c>
      <c r="X415" s="75">
        <f t="shared" si="110"/>
        <v>0</v>
      </c>
      <c r="Y415" s="75">
        <f t="shared" si="112"/>
        <v>0</v>
      </c>
    </row>
    <row r="416" spans="19:25" x14ac:dyDescent="0.25">
      <c r="S416" s="46" t="s">
        <v>80</v>
      </c>
      <c r="T416" t="str">
        <f>+N31</f>
        <v>Great Bridge Bridge</v>
      </c>
      <c r="U416" t="str">
        <f t="shared" si="109"/>
        <v>Hazelwood Bridge</v>
      </c>
      <c r="V416" t="str">
        <f t="shared" si="96"/>
        <v>Great Bridge Bridge Hazelwood Bridge Away from Va Beach</v>
      </c>
      <c r="W416" s="27" t="str">
        <f t="shared" si="111"/>
        <v>negl. n.a.</v>
      </c>
      <c r="X416" s="75">
        <f t="shared" si="110"/>
        <v>0</v>
      </c>
      <c r="Y416" s="75">
        <f t="shared" si="112"/>
        <v>0</v>
      </c>
    </row>
    <row r="417" spans="19:25" x14ac:dyDescent="0.25">
      <c r="S417" s="46" t="s">
        <v>80</v>
      </c>
      <c r="T417" t="str">
        <f>+N31</f>
        <v>Great Bridge Bridge</v>
      </c>
      <c r="U417" t="str">
        <f t="shared" si="109"/>
        <v>James River Bridge</v>
      </c>
      <c r="V417" t="str">
        <f t="shared" si="96"/>
        <v>Great Bridge Bridge James River Bridge Away from Va Beach</v>
      </c>
      <c r="W417" s="27" t="str">
        <f t="shared" si="111"/>
        <v>negl. n.a.</v>
      </c>
      <c r="X417" s="75">
        <f t="shared" si="110"/>
        <v>0</v>
      </c>
      <c r="Y417" s="75">
        <f t="shared" si="112"/>
        <v>0</v>
      </c>
    </row>
    <row r="418" spans="19:25" x14ac:dyDescent="0.25">
      <c r="S418" s="46" t="s">
        <v>80</v>
      </c>
      <c r="T418" t="str">
        <f>+N31</f>
        <v>Great Bridge Bridge</v>
      </c>
      <c r="U418" t="str">
        <f t="shared" si="109"/>
        <v>Midtown Tunnel</v>
      </c>
      <c r="V418" t="str">
        <f t="shared" si="96"/>
        <v>Great Bridge Bridge Midtown Tunnel Away from Va Beach</v>
      </c>
      <c r="W418" s="27" t="str">
        <f t="shared" si="111"/>
        <v>negl. n.a.</v>
      </c>
      <c r="X418" s="75">
        <f t="shared" si="110"/>
        <v>0</v>
      </c>
      <c r="Y418" s="75">
        <f t="shared" si="112"/>
        <v>0</v>
      </c>
    </row>
    <row r="419" spans="19:25" x14ac:dyDescent="0.25">
      <c r="S419" s="46" t="s">
        <v>80</v>
      </c>
      <c r="T419" t="str">
        <f>+N31</f>
        <v>Great Bridge Bridge</v>
      </c>
      <c r="U419" t="str">
        <f t="shared" si="109"/>
        <v>Downtown Tunnel</v>
      </c>
      <c r="V419" t="str">
        <f t="shared" si="96"/>
        <v>Great Bridge Bridge Downtown Tunnel Away from Va Beach</v>
      </c>
      <c r="W419" s="27" t="str">
        <f t="shared" si="111"/>
        <v>negl. n.a.</v>
      </c>
      <c r="X419" s="75">
        <f t="shared" si="110"/>
        <v>0</v>
      </c>
      <c r="Y419" s="75">
        <f t="shared" si="112"/>
        <v>0</v>
      </c>
    </row>
    <row r="420" spans="19:25" x14ac:dyDescent="0.25">
      <c r="S420" s="46" t="s">
        <v>80</v>
      </c>
      <c r="T420" t="str">
        <f>+N31</f>
        <v>Great Bridge Bridge</v>
      </c>
      <c r="U420" t="str">
        <f t="shared" si="109"/>
        <v>Berkley Bridge</v>
      </c>
      <c r="V420" t="str">
        <f t="shared" si="96"/>
        <v>Great Bridge Bridge Berkley Bridge Away from Va Beach</v>
      </c>
      <c r="W420" s="27" t="str">
        <f t="shared" si="111"/>
        <v>negl. n.a.</v>
      </c>
      <c r="X420" s="75">
        <f t="shared" si="110"/>
        <v>0</v>
      </c>
      <c r="Y420" s="75">
        <f t="shared" si="112"/>
        <v>0</v>
      </c>
    </row>
    <row r="421" spans="19:25" x14ac:dyDescent="0.25">
      <c r="S421" s="46" t="s">
        <v>80</v>
      </c>
      <c r="T421" t="str">
        <f>+N31</f>
        <v>Great Bridge Bridge</v>
      </c>
      <c r="U421" t="str">
        <f t="shared" si="109"/>
        <v>Jordan Bridge</v>
      </c>
      <c r="V421" t="str">
        <f t="shared" si="96"/>
        <v>Great Bridge Bridge Jordan Bridge Away from Va Beach</v>
      </c>
      <c r="W421" s="27" t="str">
        <f t="shared" si="111"/>
        <v>negl. n.a.</v>
      </c>
      <c r="X421" s="75">
        <f t="shared" si="110"/>
        <v>0</v>
      </c>
      <c r="Y421" s="75">
        <f t="shared" si="112"/>
        <v>0</v>
      </c>
    </row>
    <row r="422" spans="19:25" x14ac:dyDescent="0.25">
      <c r="S422" s="46" t="s">
        <v>80</v>
      </c>
      <c r="T422" t="str">
        <f>+N31</f>
        <v>Great Bridge Bridge</v>
      </c>
      <c r="U422" t="str">
        <f t="shared" si="109"/>
        <v>Gilmerton Bridge</v>
      </c>
      <c r="V422" t="str">
        <f t="shared" si="96"/>
        <v>Great Bridge Bridge Gilmerton Bridge Away from Va Beach</v>
      </c>
      <c r="W422" s="27" t="str">
        <f t="shared" si="111"/>
        <v>negl. n.a.</v>
      </c>
      <c r="X422" s="75">
        <f t="shared" si="110"/>
        <v>0</v>
      </c>
      <c r="Y422" s="75">
        <f t="shared" si="112"/>
        <v>0</v>
      </c>
    </row>
    <row r="423" spans="19:25" x14ac:dyDescent="0.25">
      <c r="S423" s="46" t="s">
        <v>80</v>
      </c>
      <c r="T423" t="str">
        <f>+N31</f>
        <v>Great Bridge Bridge</v>
      </c>
      <c r="U423" t="str">
        <f t="shared" si="109"/>
        <v>High Rise Bridge</v>
      </c>
      <c r="V423" t="str">
        <f t="shared" si="96"/>
        <v>Great Bridge Bridge High Rise Bridge Away from Va Beach</v>
      </c>
      <c r="W423" s="27" t="str">
        <f t="shared" si="111"/>
        <v>negl. n.a.</v>
      </c>
      <c r="X423" s="75">
        <f t="shared" si="110"/>
        <v>0</v>
      </c>
      <c r="Y423" s="75">
        <f t="shared" si="112"/>
        <v>0</v>
      </c>
    </row>
    <row r="424" spans="19:25" x14ac:dyDescent="0.25">
      <c r="S424" s="46" t="s">
        <v>80</v>
      </c>
      <c r="T424" t="str">
        <f>+N31</f>
        <v>Great Bridge Bridge</v>
      </c>
      <c r="U424" t="str">
        <f t="shared" si="109"/>
        <v>Veterans Bridge</v>
      </c>
      <c r="V424" t="str">
        <f t="shared" si="96"/>
        <v>Great Bridge Bridge Veterans Bridge Away from Va Beach</v>
      </c>
      <c r="W424" s="27" t="str">
        <f t="shared" si="111"/>
        <v>+11% to SB</v>
      </c>
      <c r="X424" s="75" t="str">
        <f t="shared" si="110"/>
        <v>+11%</v>
      </c>
      <c r="Y424" s="75">
        <f t="shared" si="112"/>
        <v>0.11</v>
      </c>
    </row>
    <row r="425" spans="19:25" x14ac:dyDescent="0.25">
      <c r="S425" s="46" t="s">
        <v>80</v>
      </c>
      <c r="T425" t="str">
        <f>+N31</f>
        <v>Great Bridge Bridge</v>
      </c>
      <c r="U425" t="str">
        <f t="shared" si="109"/>
        <v>Great Bridge Bridge</v>
      </c>
      <c r="V425" t="str">
        <f t="shared" ref="V425:V457" si="113">CONCATENATE(T425," ",U425," ",S425)</f>
        <v>Great Bridge Bridge Great Bridge Bridge Away from Va Beach</v>
      </c>
      <c r="W425" s="27" t="str">
        <f t="shared" si="111"/>
        <v>closed</v>
      </c>
      <c r="X425" s="75" t="str">
        <f t="shared" si="110"/>
        <v>closed</v>
      </c>
      <c r="Y425" s="75" t="str">
        <f t="shared" si="112"/>
        <v>closed</v>
      </c>
    </row>
    <row r="426" spans="19:25" x14ac:dyDescent="0.25">
      <c r="S426" s="46" t="s">
        <v>80</v>
      </c>
      <c r="T426" t="str">
        <f>+N31</f>
        <v>Great Bridge Bridge</v>
      </c>
      <c r="U426" t="str">
        <f t="shared" si="109"/>
        <v>Chesapeake Exp Bridge</v>
      </c>
      <c r="V426" t="str">
        <f t="shared" si="113"/>
        <v>Great Bridge Bridge Chesapeake Exp Bridge Away from Va Beach</v>
      </c>
      <c r="W426" s="27" t="str">
        <f t="shared" si="111"/>
        <v>+56% to SB</v>
      </c>
      <c r="X426" s="75" t="str">
        <f t="shared" si="110"/>
        <v>+56%</v>
      </c>
      <c r="Y426" s="75">
        <f t="shared" si="112"/>
        <v>0.56000000000000005</v>
      </c>
    </row>
    <row r="427" spans="19:25" x14ac:dyDescent="0.25">
      <c r="S427" s="68" t="s">
        <v>80</v>
      </c>
      <c r="T427" s="69" t="str">
        <f>+N31</f>
        <v>Great Bridge Bridge</v>
      </c>
      <c r="U427" s="69" t="str">
        <f t="shared" si="109"/>
        <v>Centerville Bridge</v>
      </c>
      <c r="V427" s="69" t="str">
        <f t="shared" si="113"/>
        <v>Great Bridge Bridge Centerville Bridge Away from Va Beach</v>
      </c>
      <c r="W427" s="69" t="str">
        <f t="shared" si="111"/>
        <v>+13% to SB</v>
      </c>
      <c r="X427" s="76" t="str">
        <f t="shared" si="110"/>
        <v>+13%</v>
      </c>
      <c r="Y427" s="76">
        <f t="shared" si="112"/>
        <v>0.13</v>
      </c>
    </row>
    <row r="428" spans="19:25" x14ac:dyDescent="0.25">
      <c r="S428" s="46" t="s">
        <v>80</v>
      </c>
      <c r="T428" t="str">
        <f>+O31</f>
        <v>Chesapeake Exp Bridge</v>
      </c>
      <c r="U428" t="str">
        <f t="shared" ref="U428:U442" si="114">+A35</f>
        <v>HRBT</v>
      </c>
      <c r="V428" t="str">
        <f t="shared" si="113"/>
        <v>Chesapeake Exp Bridge HRBT Away from Va Beach</v>
      </c>
      <c r="W428" s="73" t="str">
        <f>+O35</f>
        <v>negl. n.a.</v>
      </c>
      <c r="X428" s="75">
        <f t="shared" ref="X428:X442" si="115">+IF(O35="closed","closed",IF(O35="negl. n.a.",0,(LEFT(O35,4))))</f>
        <v>0</v>
      </c>
      <c r="Y428" s="75">
        <f>+IF(LEFT(X428,1)="+",ABS(X428),IF(LEFT(X428,1)="-",-ABS(X428),X428))</f>
        <v>0</v>
      </c>
    </row>
    <row r="429" spans="19:25" x14ac:dyDescent="0.25">
      <c r="S429" s="46" t="s">
        <v>80</v>
      </c>
      <c r="T429" t="str">
        <f>+O31</f>
        <v>Chesapeake Exp Bridge</v>
      </c>
      <c r="U429" t="str">
        <f t="shared" si="114"/>
        <v>MMMBT</v>
      </c>
      <c r="V429" t="str">
        <f t="shared" si="113"/>
        <v>Chesapeake Exp Bridge MMMBT Away from Va Beach</v>
      </c>
      <c r="W429" s="27" t="str">
        <f t="shared" ref="W429:W442" si="116">+O36</f>
        <v>negl. n.a.</v>
      </c>
      <c r="X429" s="75">
        <f t="shared" si="115"/>
        <v>0</v>
      </c>
      <c r="Y429" s="75">
        <f t="shared" ref="Y429:Y442" si="117">+IF(LEFT(X429,1)="+",ABS(X429),IF(LEFT(X429,1)="-",-ABS(X429),X429))</f>
        <v>0</v>
      </c>
    </row>
    <row r="430" spans="19:25" x14ac:dyDescent="0.25">
      <c r="S430" s="46" t="s">
        <v>80</v>
      </c>
      <c r="T430" t="str">
        <f>+O31</f>
        <v>Chesapeake Exp Bridge</v>
      </c>
      <c r="U430" t="str">
        <f t="shared" si="114"/>
        <v>Godwin Bridge</v>
      </c>
      <c r="V430" t="str">
        <f t="shared" si="113"/>
        <v>Chesapeake Exp Bridge Godwin Bridge Away from Va Beach</v>
      </c>
      <c r="W430" s="27" t="str">
        <f t="shared" si="116"/>
        <v>negl. n.a.</v>
      </c>
      <c r="X430" s="75">
        <f t="shared" si="115"/>
        <v>0</v>
      </c>
      <c r="Y430" s="75">
        <f t="shared" si="117"/>
        <v>0</v>
      </c>
    </row>
    <row r="431" spans="19:25" x14ac:dyDescent="0.25">
      <c r="S431" s="46" t="s">
        <v>80</v>
      </c>
      <c r="T431" t="str">
        <f>+O31</f>
        <v>Chesapeake Exp Bridge</v>
      </c>
      <c r="U431" t="str">
        <f t="shared" si="114"/>
        <v>Hazelwood Bridge</v>
      </c>
      <c r="V431" t="str">
        <f t="shared" si="113"/>
        <v>Chesapeake Exp Bridge Hazelwood Bridge Away from Va Beach</v>
      </c>
      <c r="W431" s="27" t="str">
        <f t="shared" si="116"/>
        <v>negl. n.a.</v>
      </c>
      <c r="X431" s="75">
        <f t="shared" si="115"/>
        <v>0</v>
      </c>
      <c r="Y431" s="75">
        <f t="shared" si="117"/>
        <v>0</v>
      </c>
    </row>
    <row r="432" spans="19:25" x14ac:dyDescent="0.25">
      <c r="S432" s="46" t="s">
        <v>80</v>
      </c>
      <c r="T432" t="str">
        <f>+O31</f>
        <v>Chesapeake Exp Bridge</v>
      </c>
      <c r="U432" t="str">
        <f t="shared" si="114"/>
        <v>James River Bridge</v>
      </c>
      <c r="V432" t="str">
        <f t="shared" si="113"/>
        <v>Chesapeake Exp Bridge James River Bridge Away from Va Beach</v>
      </c>
      <c r="W432" s="27" t="str">
        <f t="shared" si="116"/>
        <v>negl. n.a.</v>
      </c>
      <c r="X432" s="75">
        <f t="shared" si="115"/>
        <v>0</v>
      </c>
      <c r="Y432" s="75">
        <f t="shared" si="117"/>
        <v>0</v>
      </c>
    </row>
    <row r="433" spans="19:25" x14ac:dyDescent="0.25">
      <c r="S433" s="46" t="s">
        <v>80</v>
      </c>
      <c r="T433" t="str">
        <f>+O31</f>
        <v>Chesapeake Exp Bridge</v>
      </c>
      <c r="U433" t="str">
        <f t="shared" si="114"/>
        <v>Midtown Tunnel</v>
      </c>
      <c r="V433" t="str">
        <f t="shared" si="113"/>
        <v>Chesapeake Exp Bridge Midtown Tunnel Away from Va Beach</v>
      </c>
      <c r="W433" s="27" t="str">
        <f t="shared" si="116"/>
        <v>negl. n.a.</v>
      </c>
      <c r="X433" s="75">
        <f t="shared" si="115"/>
        <v>0</v>
      </c>
      <c r="Y433" s="75">
        <f t="shared" si="117"/>
        <v>0</v>
      </c>
    </row>
    <row r="434" spans="19:25" x14ac:dyDescent="0.25">
      <c r="S434" s="46" t="s">
        <v>80</v>
      </c>
      <c r="T434" t="str">
        <f>+O31</f>
        <v>Chesapeake Exp Bridge</v>
      </c>
      <c r="U434" t="str">
        <f t="shared" si="114"/>
        <v>Downtown Tunnel</v>
      </c>
      <c r="V434" t="str">
        <f t="shared" si="113"/>
        <v>Chesapeake Exp Bridge Downtown Tunnel Away from Va Beach</v>
      </c>
      <c r="W434" s="27" t="str">
        <f t="shared" si="116"/>
        <v>negl. n.a.</v>
      </c>
      <c r="X434" s="75">
        <f t="shared" si="115"/>
        <v>0</v>
      </c>
      <c r="Y434" s="75">
        <f t="shared" si="117"/>
        <v>0</v>
      </c>
    </row>
    <row r="435" spans="19:25" x14ac:dyDescent="0.25">
      <c r="S435" s="46" t="s">
        <v>80</v>
      </c>
      <c r="T435" t="str">
        <f>+O31</f>
        <v>Chesapeake Exp Bridge</v>
      </c>
      <c r="U435" t="str">
        <f t="shared" si="114"/>
        <v>Berkley Bridge</v>
      </c>
      <c r="V435" t="str">
        <f t="shared" si="113"/>
        <v>Chesapeake Exp Bridge Berkley Bridge Away from Va Beach</v>
      </c>
      <c r="W435" s="27" t="str">
        <f t="shared" si="116"/>
        <v>negl. n.a.</v>
      </c>
      <c r="X435" s="75">
        <f t="shared" si="115"/>
        <v>0</v>
      </c>
      <c r="Y435" s="75">
        <f t="shared" si="117"/>
        <v>0</v>
      </c>
    </row>
    <row r="436" spans="19:25" x14ac:dyDescent="0.25">
      <c r="S436" s="46" t="s">
        <v>80</v>
      </c>
      <c r="T436" t="str">
        <f>+O31</f>
        <v>Chesapeake Exp Bridge</v>
      </c>
      <c r="U436" t="str">
        <f t="shared" si="114"/>
        <v>Jordan Bridge</v>
      </c>
      <c r="V436" t="str">
        <f t="shared" si="113"/>
        <v>Chesapeake Exp Bridge Jordan Bridge Away from Va Beach</v>
      </c>
      <c r="W436" s="27" t="str">
        <f t="shared" si="116"/>
        <v>negl. n.a.</v>
      </c>
      <c r="X436" s="75">
        <f t="shared" si="115"/>
        <v>0</v>
      </c>
      <c r="Y436" s="75">
        <f t="shared" si="117"/>
        <v>0</v>
      </c>
    </row>
    <row r="437" spans="19:25" x14ac:dyDescent="0.25">
      <c r="S437" s="46" t="s">
        <v>80</v>
      </c>
      <c r="T437" t="str">
        <f>+O31</f>
        <v>Chesapeake Exp Bridge</v>
      </c>
      <c r="U437" t="str">
        <f t="shared" si="114"/>
        <v>Gilmerton Bridge</v>
      </c>
      <c r="V437" t="str">
        <f t="shared" si="113"/>
        <v>Chesapeake Exp Bridge Gilmerton Bridge Away from Va Beach</v>
      </c>
      <c r="W437" s="27" t="str">
        <f t="shared" si="116"/>
        <v>negl. n.a.</v>
      </c>
      <c r="X437" s="75">
        <f t="shared" si="115"/>
        <v>0</v>
      </c>
      <c r="Y437" s="75">
        <f t="shared" si="117"/>
        <v>0</v>
      </c>
    </row>
    <row r="438" spans="19:25" x14ac:dyDescent="0.25">
      <c r="S438" s="46" t="s">
        <v>80</v>
      </c>
      <c r="T438" t="str">
        <f>+O31</f>
        <v>Chesapeake Exp Bridge</v>
      </c>
      <c r="U438" t="str">
        <f t="shared" si="114"/>
        <v>High Rise Bridge</v>
      </c>
      <c r="V438" t="str">
        <f t="shared" si="113"/>
        <v>Chesapeake Exp Bridge High Rise Bridge Away from Va Beach</v>
      </c>
      <c r="W438" s="27" t="str">
        <f t="shared" si="116"/>
        <v>-13% to VaB</v>
      </c>
      <c r="X438" s="75" t="str">
        <f t="shared" si="115"/>
        <v>-13%</v>
      </c>
      <c r="Y438" s="75">
        <f t="shared" si="117"/>
        <v>-0.13</v>
      </c>
    </row>
    <row r="439" spans="19:25" x14ac:dyDescent="0.25">
      <c r="S439" s="46" t="s">
        <v>80</v>
      </c>
      <c r="T439" t="str">
        <f>+O31</f>
        <v>Chesapeake Exp Bridge</v>
      </c>
      <c r="U439" t="str">
        <f t="shared" si="114"/>
        <v>Veterans Bridge</v>
      </c>
      <c r="V439" t="str">
        <f t="shared" si="113"/>
        <v>Chesapeake Exp Bridge Veterans Bridge Away from Va Beach</v>
      </c>
      <c r="W439" s="27" t="str">
        <f t="shared" si="116"/>
        <v>+11% to SB</v>
      </c>
      <c r="X439" s="75" t="str">
        <f t="shared" si="115"/>
        <v>+11%</v>
      </c>
      <c r="Y439" s="75">
        <f t="shared" si="117"/>
        <v>0.11</v>
      </c>
    </row>
    <row r="440" spans="19:25" x14ac:dyDescent="0.25">
      <c r="S440" s="46" t="s">
        <v>80</v>
      </c>
      <c r="T440" t="str">
        <f>+O31</f>
        <v>Chesapeake Exp Bridge</v>
      </c>
      <c r="U440" t="str">
        <f t="shared" si="114"/>
        <v>Great Bridge Bridge</v>
      </c>
      <c r="V440" t="str">
        <f t="shared" si="113"/>
        <v>Chesapeake Exp Bridge Great Bridge Bridge Away from Va Beach</v>
      </c>
      <c r="W440" s="27" t="str">
        <f t="shared" si="116"/>
        <v>+39% to SB</v>
      </c>
      <c r="X440" s="75" t="str">
        <f t="shared" si="115"/>
        <v>+39%</v>
      </c>
      <c r="Y440" s="75">
        <f t="shared" si="117"/>
        <v>0.39</v>
      </c>
    </row>
    <row r="441" spans="19:25" x14ac:dyDescent="0.25">
      <c r="S441" s="46" t="s">
        <v>80</v>
      </c>
      <c r="T441" t="str">
        <f>+O31</f>
        <v>Chesapeake Exp Bridge</v>
      </c>
      <c r="U441" t="str">
        <f t="shared" si="114"/>
        <v>Chesapeake Exp Bridge</v>
      </c>
      <c r="V441" t="str">
        <f t="shared" si="113"/>
        <v>Chesapeake Exp Bridge Chesapeake Exp Bridge Away from Va Beach</v>
      </c>
      <c r="W441" s="27" t="str">
        <f t="shared" si="116"/>
        <v>closed</v>
      </c>
      <c r="X441" s="75" t="str">
        <f t="shared" si="115"/>
        <v>closed</v>
      </c>
      <c r="Y441" s="75" t="str">
        <f t="shared" si="117"/>
        <v>closed</v>
      </c>
    </row>
    <row r="442" spans="19:25" x14ac:dyDescent="0.25">
      <c r="S442" s="68" t="s">
        <v>80</v>
      </c>
      <c r="T442" s="69" t="str">
        <f>+O31</f>
        <v>Chesapeake Exp Bridge</v>
      </c>
      <c r="U442" s="69" t="str">
        <f t="shared" si="114"/>
        <v>Centerville Bridge</v>
      </c>
      <c r="V442" s="69" t="str">
        <f t="shared" si="113"/>
        <v>Chesapeake Exp Bridge Centerville Bridge Away from Va Beach</v>
      </c>
      <c r="W442" s="69" t="str">
        <f t="shared" si="116"/>
        <v>+19% to SB</v>
      </c>
      <c r="X442" s="76" t="str">
        <f t="shared" si="115"/>
        <v>+19%</v>
      </c>
      <c r="Y442" s="76">
        <f t="shared" si="117"/>
        <v>0.19</v>
      </c>
    </row>
    <row r="443" spans="19:25" x14ac:dyDescent="0.25">
      <c r="S443" s="46" t="s">
        <v>80</v>
      </c>
      <c r="T443" t="str">
        <f>+P31</f>
        <v>Centerville Bridge</v>
      </c>
      <c r="U443" t="str">
        <f t="shared" ref="U443:U457" si="118">+A35</f>
        <v>HRBT</v>
      </c>
      <c r="V443" t="str">
        <f t="shared" si="113"/>
        <v>Centerville Bridge HRBT Away from Va Beach</v>
      </c>
      <c r="W443" s="73" t="str">
        <f>+P35</f>
        <v>negl. n.a.</v>
      </c>
      <c r="X443" s="75">
        <f t="shared" ref="X443:X457" si="119">+IF(P35="closed","closed",IF(P35="negl. n.a.",0,(LEFT(P35,4))))</f>
        <v>0</v>
      </c>
      <c r="Y443" s="75">
        <f>+IF(LEFT(X443,1)="+",ABS(X443),IF(LEFT(X443,1)="-",-ABS(X443),X443))</f>
        <v>0</v>
      </c>
    </row>
    <row r="444" spans="19:25" x14ac:dyDescent="0.25">
      <c r="S444" s="46" t="s">
        <v>80</v>
      </c>
      <c r="T444" t="str">
        <f>+P31</f>
        <v>Centerville Bridge</v>
      </c>
      <c r="U444" t="str">
        <f t="shared" si="118"/>
        <v>MMMBT</v>
      </c>
      <c r="V444" t="str">
        <f t="shared" si="113"/>
        <v>Centerville Bridge MMMBT Away from Va Beach</v>
      </c>
      <c r="W444" s="27" t="str">
        <f t="shared" ref="W444:W457" si="120">+P36</f>
        <v>negl. n.a.</v>
      </c>
      <c r="X444" s="75">
        <f t="shared" si="119"/>
        <v>0</v>
      </c>
      <c r="Y444" s="75">
        <f t="shared" ref="Y444:Y457" si="121">+IF(LEFT(X444,1)="+",ABS(X444),IF(LEFT(X444,1)="-",-ABS(X444),X444))</f>
        <v>0</v>
      </c>
    </row>
    <row r="445" spans="19:25" x14ac:dyDescent="0.25">
      <c r="S445" s="46" t="s">
        <v>80</v>
      </c>
      <c r="T445" t="str">
        <f>+P31</f>
        <v>Centerville Bridge</v>
      </c>
      <c r="U445" t="str">
        <f t="shared" si="118"/>
        <v>Godwin Bridge</v>
      </c>
      <c r="V445" t="str">
        <f t="shared" si="113"/>
        <v>Centerville Bridge Godwin Bridge Away from Va Beach</v>
      </c>
      <c r="W445" s="27" t="str">
        <f t="shared" si="120"/>
        <v>negl. n.a.</v>
      </c>
      <c r="X445" s="75">
        <f t="shared" si="119"/>
        <v>0</v>
      </c>
      <c r="Y445" s="75">
        <f t="shared" si="121"/>
        <v>0</v>
      </c>
    </row>
    <row r="446" spans="19:25" x14ac:dyDescent="0.25">
      <c r="S446" s="46" t="s">
        <v>80</v>
      </c>
      <c r="T446" t="str">
        <f>+P31</f>
        <v>Centerville Bridge</v>
      </c>
      <c r="U446" t="str">
        <f t="shared" si="118"/>
        <v>Hazelwood Bridge</v>
      </c>
      <c r="V446" t="str">
        <f t="shared" si="113"/>
        <v>Centerville Bridge Hazelwood Bridge Away from Va Beach</v>
      </c>
      <c r="W446" s="27" t="str">
        <f t="shared" si="120"/>
        <v>negl. n.a.</v>
      </c>
      <c r="X446" s="75">
        <f t="shared" si="119"/>
        <v>0</v>
      </c>
      <c r="Y446" s="75">
        <f t="shared" si="121"/>
        <v>0</v>
      </c>
    </row>
    <row r="447" spans="19:25" x14ac:dyDescent="0.25">
      <c r="S447" s="46" t="s">
        <v>80</v>
      </c>
      <c r="T447" t="str">
        <f>+P31</f>
        <v>Centerville Bridge</v>
      </c>
      <c r="U447" t="str">
        <f t="shared" si="118"/>
        <v>James River Bridge</v>
      </c>
      <c r="V447" t="str">
        <f t="shared" si="113"/>
        <v>Centerville Bridge James River Bridge Away from Va Beach</v>
      </c>
      <c r="W447" s="27" t="str">
        <f t="shared" si="120"/>
        <v>negl. n.a.</v>
      </c>
      <c r="X447" s="75">
        <f t="shared" si="119"/>
        <v>0</v>
      </c>
      <c r="Y447" s="75">
        <f t="shared" si="121"/>
        <v>0</v>
      </c>
    </row>
    <row r="448" spans="19:25" x14ac:dyDescent="0.25">
      <c r="S448" s="46" t="s">
        <v>80</v>
      </c>
      <c r="T448" t="str">
        <f>+P31</f>
        <v>Centerville Bridge</v>
      </c>
      <c r="U448" t="str">
        <f t="shared" si="118"/>
        <v>Midtown Tunnel</v>
      </c>
      <c r="V448" t="str">
        <f t="shared" si="113"/>
        <v>Centerville Bridge Midtown Tunnel Away from Va Beach</v>
      </c>
      <c r="W448" s="27" t="str">
        <f t="shared" si="120"/>
        <v>negl. n.a.</v>
      </c>
      <c r="X448" s="75">
        <f t="shared" si="119"/>
        <v>0</v>
      </c>
      <c r="Y448" s="75">
        <f t="shared" si="121"/>
        <v>0</v>
      </c>
    </row>
    <row r="449" spans="19:25" x14ac:dyDescent="0.25">
      <c r="S449" s="46" t="s">
        <v>80</v>
      </c>
      <c r="T449" t="str">
        <f>+P31</f>
        <v>Centerville Bridge</v>
      </c>
      <c r="U449" t="str">
        <f t="shared" si="118"/>
        <v>Downtown Tunnel</v>
      </c>
      <c r="V449" t="str">
        <f t="shared" si="113"/>
        <v>Centerville Bridge Downtown Tunnel Away from Va Beach</v>
      </c>
      <c r="W449" s="27" t="str">
        <f t="shared" si="120"/>
        <v>negl. n.a.</v>
      </c>
      <c r="X449" s="75">
        <f t="shared" si="119"/>
        <v>0</v>
      </c>
      <c r="Y449" s="75">
        <f t="shared" si="121"/>
        <v>0</v>
      </c>
    </row>
    <row r="450" spans="19:25" x14ac:dyDescent="0.25">
      <c r="S450" s="46" t="s">
        <v>80</v>
      </c>
      <c r="T450" t="str">
        <f>+P31</f>
        <v>Centerville Bridge</v>
      </c>
      <c r="U450" t="str">
        <f t="shared" si="118"/>
        <v>Berkley Bridge</v>
      </c>
      <c r="V450" t="str">
        <f t="shared" si="113"/>
        <v>Centerville Bridge Berkley Bridge Away from Va Beach</v>
      </c>
      <c r="W450" s="27" t="str">
        <f t="shared" si="120"/>
        <v>negl. n.a.</v>
      </c>
      <c r="X450" s="75">
        <f t="shared" si="119"/>
        <v>0</v>
      </c>
      <c r="Y450" s="75">
        <f t="shared" si="121"/>
        <v>0</v>
      </c>
    </row>
    <row r="451" spans="19:25" x14ac:dyDescent="0.25">
      <c r="S451" s="46" t="s">
        <v>80</v>
      </c>
      <c r="T451" t="str">
        <f>+P31</f>
        <v>Centerville Bridge</v>
      </c>
      <c r="U451" t="str">
        <f t="shared" si="118"/>
        <v>Jordan Bridge</v>
      </c>
      <c r="V451" t="str">
        <f t="shared" si="113"/>
        <v>Centerville Bridge Jordan Bridge Away from Va Beach</v>
      </c>
      <c r="W451" s="27" t="str">
        <f t="shared" si="120"/>
        <v>negl. n.a.</v>
      </c>
      <c r="X451" s="75">
        <f t="shared" si="119"/>
        <v>0</v>
      </c>
      <c r="Y451" s="75">
        <f t="shared" si="121"/>
        <v>0</v>
      </c>
    </row>
    <row r="452" spans="19:25" x14ac:dyDescent="0.25">
      <c r="S452" s="46" t="s">
        <v>80</v>
      </c>
      <c r="T452" t="str">
        <f>+P31</f>
        <v>Centerville Bridge</v>
      </c>
      <c r="U452" t="str">
        <f t="shared" si="118"/>
        <v>Gilmerton Bridge</v>
      </c>
      <c r="V452" t="str">
        <f t="shared" si="113"/>
        <v>Centerville Bridge Gilmerton Bridge Away from Va Beach</v>
      </c>
      <c r="W452" s="27" t="str">
        <f t="shared" si="120"/>
        <v>negl. n.a.</v>
      </c>
      <c r="X452" s="75">
        <f t="shared" si="119"/>
        <v>0</v>
      </c>
      <c r="Y452" s="75">
        <f t="shared" si="121"/>
        <v>0</v>
      </c>
    </row>
    <row r="453" spans="19:25" x14ac:dyDescent="0.25">
      <c r="S453" s="46" t="s">
        <v>80</v>
      </c>
      <c r="T453" t="str">
        <f>+P31</f>
        <v>Centerville Bridge</v>
      </c>
      <c r="U453" t="str">
        <f t="shared" si="118"/>
        <v>High Rise Bridge</v>
      </c>
      <c r="V453" t="str">
        <f t="shared" si="113"/>
        <v>Centerville Bridge High Rise Bridge Away from Va Beach</v>
      </c>
      <c r="W453" s="27" t="str">
        <f t="shared" si="120"/>
        <v>negl. n.a.</v>
      </c>
      <c r="X453" s="75">
        <f t="shared" si="119"/>
        <v>0</v>
      </c>
      <c r="Y453" s="75">
        <f t="shared" si="121"/>
        <v>0</v>
      </c>
    </row>
    <row r="454" spans="19:25" x14ac:dyDescent="0.25">
      <c r="S454" s="46" t="s">
        <v>80</v>
      </c>
      <c r="T454" t="str">
        <f>+P31</f>
        <v>Centerville Bridge</v>
      </c>
      <c r="U454" t="str">
        <f t="shared" si="118"/>
        <v>Veterans Bridge</v>
      </c>
      <c r="V454" t="str">
        <f t="shared" si="113"/>
        <v>Centerville Bridge Veterans Bridge Away from Va Beach</v>
      </c>
      <c r="W454" s="27" t="str">
        <f t="shared" si="120"/>
        <v>negl. n.a.</v>
      </c>
      <c r="X454" s="75">
        <f t="shared" si="119"/>
        <v>0</v>
      </c>
      <c r="Y454" s="75">
        <f t="shared" si="121"/>
        <v>0</v>
      </c>
    </row>
    <row r="455" spans="19:25" x14ac:dyDescent="0.25">
      <c r="S455" s="46" t="s">
        <v>80</v>
      </c>
      <c r="T455" t="str">
        <f>+P31</f>
        <v>Centerville Bridge</v>
      </c>
      <c r="U455" t="str">
        <f t="shared" si="118"/>
        <v>Great Bridge Bridge</v>
      </c>
      <c r="V455" t="str">
        <f t="shared" si="113"/>
        <v>Centerville Bridge Great Bridge Bridge Away from Va Beach</v>
      </c>
      <c r="W455" s="27" t="str">
        <f t="shared" si="120"/>
        <v>+19% to SB</v>
      </c>
      <c r="X455" s="75" t="str">
        <f t="shared" si="119"/>
        <v>+19%</v>
      </c>
      <c r="Y455" s="75">
        <f t="shared" si="121"/>
        <v>0.19</v>
      </c>
    </row>
    <row r="456" spans="19:25" x14ac:dyDescent="0.25">
      <c r="S456" s="46" t="s">
        <v>80</v>
      </c>
      <c r="T456" t="str">
        <f>+P31</f>
        <v>Centerville Bridge</v>
      </c>
      <c r="U456" t="str">
        <f t="shared" si="118"/>
        <v>Chesapeake Exp Bridge</v>
      </c>
      <c r="V456" t="str">
        <f t="shared" si="113"/>
        <v>Centerville Bridge Chesapeake Exp Bridge Away from Va Beach</v>
      </c>
      <c r="W456" s="27" t="str">
        <f t="shared" si="120"/>
        <v>+46% to SB</v>
      </c>
      <c r="X456" s="75" t="str">
        <f t="shared" si="119"/>
        <v>+46%</v>
      </c>
      <c r="Y456" s="75">
        <f t="shared" si="121"/>
        <v>0.46</v>
      </c>
    </row>
    <row r="457" spans="19:25" x14ac:dyDescent="0.25">
      <c r="S457" s="68" t="s">
        <v>80</v>
      </c>
      <c r="T457" s="69" t="str">
        <f>+P31</f>
        <v>Centerville Bridge</v>
      </c>
      <c r="U457" s="69" t="str">
        <f t="shared" si="118"/>
        <v>Centerville Bridge</v>
      </c>
      <c r="V457" s="69" t="str">
        <f t="shared" si="113"/>
        <v>Centerville Bridge Centerville Bridge Away from Va Beach</v>
      </c>
      <c r="W457" s="69" t="str">
        <f t="shared" si="120"/>
        <v>closed</v>
      </c>
      <c r="X457" s="76" t="str">
        <f t="shared" si="119"/>
        <v>closed</v>
      </c>
      <c r="Y457" s="76" t="str">
        <f t="shared" si="121"/>
        <v>closed</v>
      </c>
    </row>
  </sheetData>
  <sheetProtection sheet="1" objects="1" scenarios="1"/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7"/>
  <sheetViews>
    <sheetView zoomScaleNormal="100" workbookViewId="0">
      <selection activeCell="O11" sqref="O11"/>
    </sheetView>
  </sheetViews>
  <sheetFormatPr defaultRowHeight="15" x14ac:dyDescent="0.25"/>
  <cols>
    <col min="1" max="1" width="3.7109375" customWidth="1"/>
    <col min="2" max="2" width="10.7109375" customWidth="1"/>
    <col min="3" max="9" width="11.7109375" customWidth="1"/>
    <col min="10" max="10" width="6" customWidth="1"/>
    <col min="11" max="11" width="3.7109375" customWidth="1"/>
    <col min="12" max="12" width="10.7109375" customWidth="1"/>
    <col min="13" max="19" width="11.7109375" customWidth="1"/>
  </cols>
  <sheetData>
    <row r="1" spans="1:19" x14ac:dyDescent="0.25">
      <c r="B1" s="1" t="s">
        <v>8</v>
      </c>
    </row>
    <row r="2" spans="1:19" x14ac:dyDescent="0.25">
      <c r="B2" s="1" t="s">
        <v>21</v>
      </c>
    </row>
    <row r="3" spans="1:19" x14ac:dyDescent="0.25">
      <c r="B3" s="60" t="s">
        <v>307</v>
      </c>
    </row>
    <row r="4" spans="1:19" ht="15.75" thickBot="1" x14ac:dyDescent="0.3"/>
    <row r="5" spans="1:19" ht="18" customHeight="1" thickBot="1" x14ac:dyDescent="0.3">
      <c r="A5" s="187" t="s">
        <v>22</v>
      </c>
      <c r="B5" s="188"/>
      <c r="C5" s="188"/>
      <c r="D5" s="188"/>
      <c r="E5" s="188"/>
      <c r="F5" s="188"/>
      <c r="G5" s="188"/>
      <c r="H5" s="188"/>
      <c r="I5" s="189"/>
      <c r="J5" s="10"/>
      <c r="K5" s="187" t="s">
        <v>23</v>
      </c>
      <c r="L5" s="188"/>
      <c r="M5" s="188"/>
      <c r="N5" s="188"/>
      <c r="O5" s="188"/>
      <c r="P5" s="188"/>
      <c r="Q5" s="188"/>
      <c r="R5" s="188"/>
      <c r="S5" s="189"/>
    </row>
    <row r="6" spans="1:19" x14ac:dyDescent="0.25">
      <c r="A6" s="2"/>
      <c r="B6" s="3" t="s">
        <v>0</v>
      </c>
      <c r="C6" s="4" t="s">
        <v>1</v>
      </c>
      <c r="D6" s="4" t="s">
        <v>2</v>
      </c>
      <c r="E6" s="4" t="s">
        <v>3</v>
      </c>
      <c r="F6" s="4" t="s">
        <v>4</v>
      </c>
      <c r="G6" s="4" t="s">
        <v>5</v>
      </c>
      <c r="H6" s="4" t="s">
        <v>6</v>
      </c>
      <c r="I6" s="5" t="s">
        <v>7</v>
      </c>
      <c r="K6" s="2"/>
      <c r="L6" s="3" t="s">
        <v>0</v>
      </c>
      <c r="M6" s="4" t="s">
        <v>1</v>
      </c>
      <c r="N6" s="4" t="s">
        <v>2</v>
      </c>
      <c r="O6" s="4" t="s">
        <v>3</v>
      </c>
      <c r="P6" s="4" t="s">
        <v>4</v>
      </c>
      <c r="Q6" s="4" t="s">
        <v>5</v>
      </c>
      <c r="R6" s="4" t="s">
        <v>6</v>
      </c>
      <c r="S6" s="5" t="s">
        <v>7</v>
      </c>
    </row>
    <row r="7" spans="1:19" x14ac:dyDescent="0.25">
      <c r="A7" s="190" t="s">
        <v>11</v>
      </c>
      <c r="B7" s="6">
        <v>0</v>
      </c>
      <c r="C7" s="171">
        <v>68.84615384615384</v>
      </c>
      <c r="D7" s="172">
        <v>104</v>
      </c>
      <c r="E7" s="171">
        <v>102.5</v>
      </c>
      <c r="F7" s="171">
        <v>111.15384615384615</v>
      </c>
      <c r="G7" s="171">
        <v>123.69230769230769</v>
      </c>
      <c r="H7" s="171">
        <v>157.30769230769232</v>
      </c>
      <c r="I7" s="173">
        <v>144.46153846153848</v>
      </c>
      <c r="K7" s="190" t="s">
        <v>11</v>
      </c>
      <c r="L7" s="6">
        <v>0</v>
      </c>
      <c r="M7" s="171">
        <v>103.61538461538461</v>
      </c>
      <c r="N7" s="172">
        <v>215.15384615384616</v>
      </c>
      <c r="O7" s="171">
        <v>216.92857142857142</v>
      </c>
      <c r="P7" s="171">
        <v>227.53846153846152</v>
      </c>
      <c r="Q7" s="171">
        <v>243.53846153846155</v>
      </c>
      <c r="R7" s="171">
        <v>294.38461538461536</v>
      </c>
      <c r="S7" s="173">
        <v>209.61538461538461</v>
      </c>
    </row>
    <row r="8" spans="1:19" x14ac:dyDescent="0.25">
      <c r="A8" s="190"/>
      <c r="B8" s="7">
        <v>4.1666666666666664E-2</v>
      </c>
      <c r="C8" s="174">
        <v>41.692307692307686</v>
      </c>
      <c r="D8" s="174">
        <v>123.76923076923077</v>
      </c>
      <c r="E8" s="174">
        <v>134.07142857142858</v>
      </c>
      <c r="F8" s="174">
        <v>117.07692307692307</v>
      </c>
      <c r="G8" s="174">
        <v>134.92307692307693</v>
      </c>
      <c r="H8" s="174">
        <v>132.23076923076923</v>
      </c>
      <c r="I8" s="175">
        <v>95.769230769230759</v>
      </c>
      <c r="K8" s="190"/>
      <c r="L8" s="7">
        <v>4.1666666666666664E-2</v>
      </c>
      <c r="M8" s="174">
        <v>58.153846153846153</v>
      </c>
      <c r="N8" s="174">
        <v>74.692307692307693</v>
      </c>
      <c r="O8" s="174">
        <v>69.142857142857139</v>
      </c>
      <c r="P8" s="174">
        <v>82.615384615384613</v>
      </c>
      <c r="Q8" s="174">
        <v>91.307692307692307</v>
      </c>
      <c r="R8" s="174">
        <v>142.15384615384616</v>
      </c>
      <c r="S8" s="175">
        <v>136.76923076923077</v>
      </c>
    </row>
    <row r="9" spans="1:19" x14ac:dyDescent="0.25">
      <c r="A9" s="190"/>
      <c r="B9" s="6">
        <v>8.3333333333333329E-2</v>
      </c>
      <c r="C9" s="171">
        <v>39.307692307692307</v>
      </c>
      <c r="D9" s="172">
        <v>68.384615384615387</v>
      </c>
      <c r="E9" s="171">
        <v>71.071428571428584</v>
      </c>
      <c r="F9" s="171">
        <v>75.538461538461547</v>
      </c>
      <c r="G9" s="171">
        <v>78.615384615384613</v>
      </c>
      <c r="H9" s="171">
        <v>85</v>
      </c>
      <c r="I9" s="173">
        <v>58.84615384615384</v>
      </c>
      <c r="K9" s="190"/>
      <c r="L9" s="6">
        <v>8.3333333333333329E-2</v>
      </c>
      <c r="M9" s="171">
        <v>38.92307692307692</v>
      </c>
      <c r="N9" s="172">
        <v>49.07692307692308</v>
      </c>
      <c r="O9" s="171">
        <v>49.214285714285715</v>
      </c>
      <c r="P9" s="171">
        <v>65.461538461538467</v>
      </c>
      <c r="Q9" s="171">
        <v>62.384615384615387</v>
      </c>
      <c r="R9" s="171">
        <v>98.07692307692308</v>
      </c>
      <c r="S9" s="173">
        <v>104.38461538461537</v>
      </c>
    </row>
    <row r="10" spans="1:19" x14ac:dyDescent="0.25">
      <c r="A10" s="190"/>
      <c r="B10" s="7">
        <v>0.125</v>
      </c>
      <c r="C10" s="174">
        <v>91.461538461538453</v>
      </c>
      <c r="D10" s="174">
        <v>107.53846153846153</v>
      </c>
      <c r="E10" s="174">
        <v>103.85714285714286</v>
      </c>
      <c r="F10" s="174">
        <v>106.61538461538461</v>
      </c>
      <c r="G10" s="174">
        <v>101.23076923076923</v>
      </c>
      <c r="H10" s="174">
        <v>81.538461538461547</v>
      </c>
      <c r="I10" s="175">
        <v>52.307692307692307</v>
      </c>
      <c r="K10" s="190"/>
      <c r="L10" s="7">
        <v>0.125</v>
      </c>
      <c r="M10" s="174">
        <v>37.615384615384613</v>
      </c>
      <c r="N10" s="174">
        <v>44.07692307692308</v>
      </c>
      <c r="O10" s="174">
        <v>45.857142857142861</v>
      </c>
      <c r="P10" s="174">
        <v>52.615384615384613</v>
      </c>
      <c r="Q10" s="174">
        <v>48.07692307692308</v>
      </c>
      <c r="R10" s="174">
        <v>70.769230769230774</v>
      </c>
      <c r="S10" s="175">
        <v>63.615384615384613</v>
      </c>
    </row>
    <row r="11" spans="1:19" x14ac:dyDescent="0.25">
      <c r="A11" s="190"/>
      <c r="B11" s="6">
        <v>0.16666666666666699</v>
      </c>
      <c r="C11" s="171">
        <v>275.92307692307691</v>
      </c>
      <c r="D11" s="172">
        <v>318.53846153846155</v>
      </c>
      <c r="E11" s="171">
        <v>313</v>
      </c>
      <c r="F11" s="171">
        <v>311.38461538461536</v>
      </c>
      <c r="G11" s="171">
        <v>291.69230769230768</v>
      </c>
      <c r="H11" s="171">
        <v>185.15384615384613</v>
      </c>
      <c r="I11" s="173">
        <v>106.30769230769232</v>
      </c>
      <c r="K11" s="190"/>
      <c r="L11" s="6">
        <v>0.16666666666666699</v>
      </c>
      <c r="M11" s="171">
        <v>112.07692307692308</v>
      </c>
      <c r="N11" s="172">
        <v>115.76923076923077</v>
      </c>
      <c r="O11" s="171">
        <v>123.5</v>
      </c>
      <c r="P11" s="171">
        <v>117.46153846153847</v>
      </c>
      <c r="Q11" s="171">
        <v>115</v>
      </c>
      <c r="R11" s="171">
        <v>76.692307692307693</v>
      </c>
      <c r="S11" s="173">
        <v>61.92307692307692</v>
      </c>
    </row>
    <row r="12" spans="1:19" x14ac:dyDescent="0.25">
      <c r="A12" s="190"/>
      <c r="B12" s="7">
        <v>0.20833333333333301</v>
      </c>
      <c r="C12" s="174">
        <v>956.92307692307702</v>
      </c>
      <c r="D12" s="174">
        <v>1048.9230769230769</v>
      </c>
      <c r="E12" s="174">
        <v>1066.3571428571429</v>
      </c>
      <c r="F12" s="174">
        <v>1051</v>
      </c>
      <c r="G12" s="174">
        <v>988.76923076923072</v>
      </c>
      <c r="H12" s="174">
        <v>379.07692307692309</v>
      </c>
      <c r="I12" s="175">
        <v>225.92307692307693</v>
      </c>
      <c r="K12" s="190"/>
      <c r="L12" s="7">
        <v>0.20833333333333301</v>
      </c>
      <c r="M12" s="174">
        <v>335.46153846153845</v>
      </c>
      <c r="N12" s="174">
        <v>385.92307692307696</v>
      </c>
      <c r="O12" s="174">
        <v>385.78571428571428</v>
      </c>
      <c r="P12" s="174">
        <v>380.53846153846155</v>
      </c>
      <c r="Q12" s="174">
        <v>356.69230769230768</v>
      </c>
      <c r="R12" s="174">
        <v>158.23076923076923</v>
      </c>
      <c r="S12" s="175">
        <v>85.230769230769226</v>
      </c>
    </row>
    <row r="13" spans="1:19" x14ac:dyDescent="0.25">
      <c r="A13" s="190"/>
      <c r="B13" s="6">
        <v>0.25</v>
      </c>
      <c r="C13" s="171">
        <v>1566.1538461538462</v>
      </c>
      <c r="D13" s="172">
        <v>1717.5384615384614</v>
      </c>
      <c r="E13" s="171">
        <v>1721.1428571428569</v>
      </c>
      <c r="F13" s="171">
        <v>1693.1538461538462</v>
      </c>
      <c r="G13" s="171">
        <v>1584</v>
      </c>
      <c r="H13" s="171">
        <v>397.15384615384619</v>
      </c>
      <c r="I13" s="173">
        <v>236.30769230769229</v>
      </c>
      <c r="K13" s="190"/>
      <c r="L13" s="6">
        <v>0.25</v>
      </c>
      <c r="M13" s="171">
        <v>459.53846153846155</v>
      </c>
      <c r="N13" s="172">
        <v>514.30769230769226</v>
      </c>
      <c r="O13" s="171">
        <v>503.21428571428578</v>
      </c>
      <c r="P13" s="171">
        <v>516.69230769230762</v>
      </c>
      <c r="Q13" s="171">
        <v>476.61538461538464</v>
      </c>
      <c r="R13" s="171">
        <v>278.76923076923077</v>
      </c>
      <c r="S13" s="173">
        <v>142.69230769230768</v>
      </c>
    </row>
    <row r="14" spans="1:19" x14ac:dyDescent="0.25">
      <c r="A14" s="190"/>
      <c r="B14" s="7">
        <v>0.29166666666666702</v>
      </c>
      <c r="C14" s="174">
        <v>1698.1538461538462</v>
      </c>
      <c r="D14" s="174">
        <v>1866.5384615384614</v>
      </c>
      <c r="E14" s="174">
        <v>1904.9285714285716</v>
      </c>
      <c r="F14" s="174">
        <v>1858.3846153846155</v>
      </c>
      <c r="G14" s="174">
        <v>1704.8461538461538</v>
      </c>
      <c r="H14" s="174">
        <v>539.92307692307691</v>
      </c>
      <c r="I14" s="175">
        <v>338.46153846153845</v>
      </c>
      <c r="K14" s="190"/>
      <c r="L14" s="7">
        <v>0.29166666666666702</v>
      </c>
      <c r="M14" s="174">
        <v>573.23076923076917</v>
      </c>
      <c r="N14" s="174">
        <v>647.69230769230762</v>
      </c>
      <c r="O14" s="174">
        <v>632.85714285714289</v>
      </c>
      <c r="P14" s="174">
        <v>641.23076923076928</v>
      </c>
      <c r="Q14" s="174">
        <v>593.15384615384619</v>
      </c>
      <c r="R14" s="174">
        <v>392.15384615384619</v>
      </c>
      <c r="S14" s="175">
        <v>219.23076923076925</v>
      </c>
    </row>
    <row r="15" spans="1:19" x14ac:dyDescent="0.25">
      <c r="A15" s="190"/>
      <c r="B15" s="6">
        <v>0.33333333333333298</v>
      </c>
      <c r="C15" s="171">
        <v>1134.8461538461538</v>
      </c>
      <c r="D15" s="172">
        <v>1215.5384615384617</v>
      </c>
      <c r="E15" s="171">
        <v>1221.9285714285713</v>
      </c>
      <c r="F15" s="171">
        <v>1213.4615384615383</v>
      </c>
      <c r="G15" s="171">
        <v>1114.1538461538462</v>
      </c>
      <c r="H15" s="171">
        <v>694.53846153846155</v>
      </c>
      <c r="I15" s="173">
        <v>526.84615384615381</v>
      </c>
      <c r="K15" s="190"/>
      <c r="L15" s="6">
        <v>0.33333333333333298</v>
      </c>
      <c r="M15" s="171">
        <v>513.15384615384619</v>
      </c>
      <c r="N15" s="172">
        <v>547.38461538461536</v>
      </c>
      <c r="O15" s="171">
        <v>552.21428571428578</v>
      </c>
      <c r="P15" s="171">
        <v>561</v>
      </c>
      <c r="Q15" s="171">
        <v>584.38461538461536</v>
      </c>
      <c r="R15" s="171">
        <v>479.84615384615381</v>
      </c>
      <c r="S15" s="173">
        <v>331.69230769230768</v>
      </c>
    </row>
    <row r="16" spans="1:19" x14ac:dyDescent="0.25">
      <c r="A16" s="190"/>
      <c r="B16" s="7">
        <v>0.375</v>
      </c>
      <c r="C16" s="174">
        <v>829.07692307692309</v>
      </c>
      <c r="D16" s="174">
        <v>858.23076923076928</v>
      </c>
      <c r="E16" s="174">
        <v>951.78571428571422</v>
      </c>
      <c r="F16" s="174">
        <v>866</v>
      </c>
      <c r="G16" s="174">
        <v>920.30769230769226</v>
      </c>
      <c r="H16" s="174">
        <v>832.15384615384619</v>
      </c>
      <c r="I16" s="175">
        <v>688.38461538461547</v>
      </c>
      <c r="K16" s="190"/>
      <c r="L16" s="7">
        <v>0.375</v>
      </c>
      <c r="M16" s="174">
        <v>498.76923076923077</v>
      </c>
      <c r="N16" s="174">
        <v>523.30769230769226</v>
      </c>
      <c r="O16" s="174">
        <v>527.5</v>
      </c>
      <c r="P16" s="174">
        <v>530.46153846153845</v>
      </c>
      <c r="Q16" s="174">
        <v>576.76923076923072</v>
      </c>
      <c r="R16" s="174">
        <v>553.15384615384619</v>
      </c>
      <c r="S16" s="175">
        <v>438.07692307692309</v>
      </c>
    </row>
    <row r="17" spans="1:19" x14ac:dyDescent="0.25">
      <c r="A17" s="190"/>
      <c r="B17" s="6">
        <v>0.41666666666666702</v>
      </c>
      <c r="C17" s="171">
        <v>732.38461538461536</v>
      </c>
      <c r="D17" s="172">
        <v>792.30769230769238</v>
      </c>
      <c r="E17" s="171">
        <v>783.85714285714289</v>
      </c>
      <c r="F17" s="171">
        <v>788.23076923076917</v>
      </c>
      <c r="G17" s="171">
        <v>871.38461538461536</v>
      </c>
      <c r="H17" s="171">
        <v>888.15384615384619</v>
      </c>
      <c r="I17" s="173">
        <v>751.46153846153845</v>
      </c>
      <c r="K17" s="190"/>
      <c r="L17" s="6">
        <v>0.41666666666666702</v>
      </c>
      <c r="M17" s="171">
        <v>519</v>
      </c>
      <c r="N17" s="172">
        <v>532.46153846153857</v>
      </c>
      <c r="O17" s="171">
        <v>545.42857142857144</v>
      </c>
      <c r="P17" s="171">
        <v>545.38461538461547</v>
      </c>
      <c r="Q17" s="171">
        <v>600.07692307692309</v>
      </c>
      <c r="R17" s="171">
        <v>656.92307692307691</v>
      </c>
      <c r="S17" s="173">
        <v>537.92307692307691</v>
      </c>
    </row>
    <row r="18" spans="1:19" x14ac:dyDescent="0.25">
      <c r="A18" s="190"/>
      <c r="B18" s="7">
        <v>0.45833333333333298</v>
      </c>
      <c r="C18" s="174">
        <v>699.15384615384619</v>
      </c>
      <c r="D18" s="174">
        <v>718.76923076923083</v>
      </c>
      <c r="E18" s="174">
        <v>721.28571428571433</v>
      </c>
      <c r="F18" s="174">
        <v>746.53846153846143</v>
      </c>
      <c r="G18" s="174">
        <v>838.92307692307691</v>
      </c>
      <c r="H18" s="174">
        <v>967.76923076923072</v>
      </c>
      <c r="I18" s="175">
        <v>739.84615384615392</v>
      </c>
      <c r="K18" s="190"/>
      <c r="L18" s="7">
        <v>0.45833333333333298</v>
      </c>
      <c r="M18" s="174">
        <v>610.92307692307691</v>
      </c>
      <c r="N18" s="174">
        <v>601.53846153846155</v>
      </c>
      <c r="O18" s="174">
        <v>618.78571428571433</v>
      </c>
      <c r="P18" s="174">
        <v>626.92307692307691</v>
      </c>
      <c r="Q18" s="174">
        <v>735.76923076923072</v>
      </c>
      <c r="R18" s="174">
        <v>765.69230769230774</v>
      </c>
      <c r="S18" s="175">
        <v>624</v>
      </c>
    </row>
    <row r="19" spans="1:19" x14ac:dyDescent="0.25">
      <c r="A19" s="190"/>
      <c r="B19" s="6">
        <v>0.5</v>
      </c>
      <c r="C19" s="171">
        <v>722.38461538461536</v>
      </c>
      <c r="D19" s="172">
        <v>707.15384615384619</v>
      </c>
      <c r="E19" s="171">
        <v>763.14285714285722</v>
      </c>
      <c r="F19" s="171">
        <v>772.30769230769238</v>
      </c>
      <c r="G19" s="171">
        <v>835.76923076923072</v>
      </c>
      <c r="H19" s="171">
        <v>1039.8461538461538</v>
      </c>
      <c r="I19" s="173">
        <v>807.53846153846155</v>
      </c>
      <c r="K19" s="190"/>
      <c r="L19" s="6">
        <v>0.5</v>
      </c>
      <c r="M19" s="171">
        <v>713.46153846153845</v>
      </c>
      <c r="N19" s="172">
        <v>719.46153846153857</v>
      </c>
      <c r="O19" s="171">
        <v>737.14285714285711</v>
      </c>
      <c r="P19" s="171">
        <v>746.46153846153845</v>
      </c>
      <c r="Q19" s="171">
        <v>878.07692307692309</v>
      </c>
      <c r="R19" s="171">
        <v>865.38461538461536</v>
      </c>
      <c r="S19" s="173">
        <v>776.15384615384608</v>
      </c>
    </row>
    <row r="20" spans="1:19" x14ac:dyDescent="0.25">
      <c r="A20" s="190"/>
      <c r="B20" s="7">
        <v>0.54166666666666696</v>
      </c>
      <c r="C20" s="174">
        <v>712.38461538461547</v>
      </c>
      <c r="D20" s="174">
        <v>756.46153846153857</v>
      </c>
      <c r="E20" s="174">
        <v>813.5</v>
      </c>
      <c r="F20" s="174">
        <v>781.15384615384619</v>
      </c>
      <c r="G20" s="174">
        <v>989.46153846153845</v>
      </c>
      <c r="H20" s="174">
        <v>1013.3846153846154</v>
      </c>
      <c r="I20" s="175">
        <v>910.76923076923072</v>
      </c>
      <c r="K20" s="190"/>
      <c r="L20" s="7">
        <v>0.54166666666666696</v>
      </c>
      <c r="M20" s="174">
        <v>759.53846153846166</v>
      </c>
      <c r="N20" s="174">
        <v>807.61538461538464</v>
      </c>
      <c r="O20" s="174">
        <v>800.00000000000011</v>
      </c>
      <c r="P20" s="174">
        <v>812.30769230769238</v>
      </c>
      <c r="Q20" s="174">
        <v>981.61538461538476</v>
      </c>
      <c r="R20" s="174">
        <v>920.69230769230785</v>
      </c>
      <c r="S20" s="175">
        <v>874</v>
      </c>
    </row>
    <row r="21" spans="1:19" x14ac:dyDescent="0.25">
      <c r="A21" s="190"/>
      <c r="B21" s="6">
        <v>0.58333333333333304</v>
      </c>
      <c r="C21" s="171">
        <v>744.46153846153857</v>
      </c>
      <c r="D21" s="172">
        <v>826.30769230769238</v>
      </c>
      <c r="E21" s="171">
        <v>829.64285714285711</v>
      </c>
      <c r="F21" s="171">
        <v>829.84615384615381</v>
      </c>
      <c r="G21" s="171">
        <v>1034.1538461538462</v>
      </c>
      <c r="H21" s="171">
        <v>975.92307692307691</v>
      </c>
      <c r="I21" s="173">
        <v>847.53846153846143</v>
      </c>
      <c r="K21" s="190"/>
      <c r="L21" s="6">
        <v>0.58333333333333304</v>
      </c>
      <c r="M21" s="171">
        <v>1047.6923076923076</v>
      </c>
      <c r="N21" s="172">
        <v>1078.3846153846152</v>
      </c>
      <c r="O21" s="171">
        <v>1163.2857142857142</v>
      </c>
      <c r="P21" s="171">
        <v>1124.6153846153845</v>
      </c>
      <c r="Q21" s="171">
        <v>1318.4615384615386</v>
      </c>
      <c r="R21" s="171">
        <v>1109.9230769230769</v>
      </c>
      <c r="S21" s="173">
        <v>986.46153846153857</v>
      </c>
    </row>
    <row r="22" spans="1:19" x14ac:dyDescent="0.25">
      <c r="A22" s="190"/>
      <c r="B22" s="7">
        <v>0.625</v>
      </c>
      <c r="C22" s="174">
        <v>768.07692307692309</v>
      </c>
      <c r="D22" s="174">
        <v>761.30769230769238</v>
      </c>
      <c r="E22" s="174">
        <v>801.28571428571433</v>
      </c>
      <c r="F22" s="174">
        <v>823.92307692307691</v>
      </c>
      <c r="G22" s="174">
        <v>1079.1538461538462</v>
      </c>
      <c r="H22" s="174">
        <v>851.23076923076928</v>
      </c>
      <c r="I22" s="175">
        <v>840.92307692307691</v>
      </c>
      <c r="K22" s="190"/>
      <c r="L22" s="7">
        <v>0.625</v>
      </c>
      <c r="M22" s="174">
        <v>1644.2307692307691</v>
      </c>
      <c r="N22" s="174">
        <v>1786.7692307692307</v>
      </c>
      <c r="O22" s="174">
        <v>1779.6428571428571</v>
      </c>
      <c r="P22" s="174">
        <v>1837</v>
      </c>
      <c r="Q22" s="174">
        <v>1878.6923076923076</v>
      </c>
      <c r="R22" s="174">
        <v>1077.0769230769231</v>
      </c>
      <c r="S22" s="175">
        <v>946.76923076923072</v>
      </c>
    </row>
    <row r="23" spans="1:19" x14ac:dyDescent="0.25">
      <c r="A23" s="190"/>
      <c r="B23" s="6">
        <v>0.66666666666666696</v>
      </c>
      <c r="C23" s="171">
        <v>864.23076923076917</v>
      </c>
      <c r="D23" s="172">
        <v>894.92307692307691</v>
      </c>
      <c r="E23" s="171">
        <v>1026.3571428571429</v>
      </c>
      <c r="F23" s="171">
        <v>954.69230769230762</v>
      </c>
      <c r="G23" s="171">
        <v>1106.2307692307693</v>
      </c>
      <c r="H23" s="171">
        <v>829</v>
      </c>
      <c r="I23" s="173">
        <v>782.23076923076917</v>
      </c>
      <c r="K23" s="190"/>
      <c r="L23" s="6">
        <v>0.66666666666666696</v>
      </c>
      <c r="M23" s="171">
        <v>1905.1538461538462</v>
      </c>
      <c r="N23" s="172">
        <v>2056.2307692307691</v>
      </c>
      <c r="O23" s="171">
        <v>1952.0714285714284</v>
      </c>
      <c r="P23" s="171">
        <v>1929.8461538461538</v>
      </c>
      <c r="Q23" s="171">
        <v>1951.3846153846155</v>
      </c>
      <c r="R23" s="171">
        <v>995.69230769230762</v>
      </c>
      <c r="S23" s="173">
        <v>876.38461538461547</v>
      </c>
    </row>
    <row r="24" spans="1:19" x14ac:dyDescent="0.25">
      <c r="A24" s="190"/>
      <c r="B24" s="7">
        <v>0.70833333333333304</v>
      </c>
      <c r="C24" s="174">
        <v>906.15384615384619</v>
      </c>
      <c r="D24" s="174">
        <v>1012.923076923077</v>
      </c>
      <c r="E24" s="174">
        <v>1034.7857142857142</v>
      </c>
      <c r="F24" s="174">
        <v>1008.9230769230769</v>
      </c>
      <c r="G24" s="174">
        <v>1097.9230769230769</v>
      </c>
      <c r="H24" s="174">
        <v>793.38461538461536</v>
      </c>
      <c r="I24" s="175">
        <v>693</v>
      </c>
      <c r="K24" s="190"/>
      <c r="L24" s="7">
        <v>0.70833333333333304</v>
      </c>
      <c r="M24" s="174">
        <v>1713.5384615384614</v>
      </c>
      <c r="N24" s="174">
        <v>1823.9230769230771</v>
      </c>
      <c r="O24" s="174">
        <v>1674.1428571428571</v>
      </c>
      <c r="P24" s="174">
        <v>1897.6153846153848</v>
      </c>
      <c r="Q24" s="174">
        <v>1732.6153846153848</v>
      </c>
      <c r="R24" s="174">
        <v>941.76923076923072</v>
      </c>
      <c r="S24" s="175">
        <v>834.15384615384608</v>
      </c>
    </row>
    <row r="25" spans="1:19" x14ac:dyDescent="0.25">
      <c r="A25" s="190"/>
      <c r="B25" s="6">
        <v>0.75</v>
      </c>
      <c r="C25" s="171">
        <v>638.76923076923072</v>
      </c>
      <c r="D25" s="172">
        <v>726.07692307692309</v>
      </c>
      <c r="E25" s="171">
        <v>750</v>
      </c>
      <c r="F25" s="171">
        <v>807.23076923076917</v>
      </c>
      <c r="G25" s="171">
        <v>890.15384615384619</v>
      </c>
      <c r="H25" s="171">
        <v>724.92307692307691</v>
      </c>
      <c r="I25" s="173">
        <v>633.76923076923072</v>
      </c>
      <c r="K25" s="190"/>
      <c r="L25" s="6">
        <v>0.75</v>
      </c>
      <c r="M25" s="171">
        <v>1049.1538461538462</v>
      </c>
      <c r="N25" s="172">
        <v>1137.3076923076924</v>
      </c>
      <c r="O25" s="171">
        <v>1129.4285714285713</v>
      </c>
      <c r="P25" s="171">
        <v>1255.7692307692307</v>
      </c>
      <c r="Q25" s="171">
        <v>1139.6923076923076</v>
      </c>
      <c r="R25" s="171">
        <v>821.30769230769226</v>
      </c>
      <c r="S25" s="173">
        <v>699.30769230769238</v>
      </c>
    </row>
    <row r="26" spans="1:19" x14ac:dyDescent="0.25">
      <c r="A26" s="190"/>
      <c r="B26" s="7">
        <v>0.79166666666666696</v>
      </c>
      <c r="C26" s="174">
        <v>431.15384615384613</v>
      </c>
      <c r="D26" s="174">
        <v>443.30769230769232</v>
      </c>
      <c r="E26" s="174">
        <v>466.64285714285717</v>
      </c>
      <c r="F26" s="174">
        <v>525</v>
      </c>
      <c r="G26" s="174">
        <v>617</v>
      </c>
      <c r="H26" s="174">
        <v>582.53846153846155</v>
      </c>
      <c r="I26" s="175">
        <v>494.53846153846155</v>
      </c>
      <c r="K26" s="190"/>
      <c r="L26" s="7">
        <v>0.79166666666666696</v>
      </c>
      <c r="M26" s="174">
        <v>689.15384615384608</v>
      </c>
      <c r="N26" s="174">
        <v>747.23076923076928</v>
      </c>
      <c r="O26" s="174">
        <v>699.42857142857144</v>
      </c>
      <c r="P26" s="174">
        <v>795.92307692307691</v>
      </c>
      <c r="Q26" s="174">
        <v>797.84615384615381</v>
      </c>
      <c r="R26" s="174">
        <v>740.61538461538476</v>
      </c>
      <c r="S26" s="175">
        <v>615.38461538461536</v>
      </c>
    </row>
    <row r="27" spans="1:19" x14ac:dyDescent="0.25">
      <c r="A27" s="190"/>
      <c r="B27" s="6">
        <v>0.83333333333333304</v>
      </c>
      <c r="C27" s="171">
        <v>350.15384615384613</v>
      </c>
      <c r="D27" s="172">
        <v>341.69230769230768</v>
      </c>
      <c r="E27" s="171">
        <v>368.5</v>
      </c>
      <c r="F27" s="171">
        <v>377.84615384615387</v>
      </c>
      <c r="G27" s="171">
        <v>460.23076923076923</v>
      </c>
      <c r="H27" s="171">
        <v>507.53846153846155</v>
      </c>
      <c r="I27" s="173">
        <v>398.69230769230774</v>
      </c>
      <c r="K27" s="190"/>
      <c r="L27" s="6">
        <v>0.83333333333333304</v>
      </c>
      <c r="M27" s="171">
        <v>568.07692307692309</v>
      </c>
      <c r="N27" s="172">
        <v>618.61538461538464</v>
      </c>
      <c r="O27" s="171">
        <v>678.14285714285711</v>
      </c>
      <c r="P27" s="171">
        <v>699.38461538461536</v>
      </c>
      <c r="Q27" s="171">
        <v>690.84615384615381</v>
      </c>
      <c r="R27" s="171">
        <v>699.76923076923072</v>
      </c>
      <c r="S27" s="173">
        <v>508.69230769230762</v>
      </c>
    </row>
    <row r="28" spans="1:19" x14ac:dyDescent="0.25">
      <c r="A28" s="190"/>
      <c r="B28" s="7">
        <v>0.875</v>
      </c>
      <c r="C28" s="174">
        <v>279.38461538461536</v>
      </c>
      <c r="D28" s="174">
        <v>303.46153846153845</v>
      </c>
      <c r="E28" s="174">
        <v>318.57142857142856</v>
      </c>
      <c r="F28" s="174">
        <v>318.84615384615381</v>
      </c>
      <c r="G28" s="174">
        <v>382.38461538461536</v>
      </c>
      <c r="H28" s="174">
        <v>438.38461538461536</v>
      </c>
      <c r="I28" s="175">
        <v>327.07692307692309</v>
      </c>
      <c r="K28" s="190"/>
      <c r="L28" s="7">
        <v>0.875</v>
      </c>
      <c r="M28" s="174">
        <v>442.61538461538464</v>
      </c>
      <c r="N28" s="174">
        <v>474.30769230769232</v>
      </c>
      <c r="O28" s="174">
        <v>559.71428571428578</v>
      </c>
      <c r="P28" s="174">
        <v>555.61538461538464</v>
      </c>
      <c r="Q28" s="174">
        <v>623.53846153846155</v>
      </c>
      <c r="R28" s="174">
        <v>621</v>
      </c>
      <c r="S28" s="175">
        <v>398.07692307692309</v>
      </c>
    </row>
    <row r="29" spans="1:19" x14ac:dyDescent="0.25">
      <c r="A29" s="190"/>
      <c r="B29" s="6">
        <v>0.91666666666666696</v>
      </c>
      <c r="C29" s="171">
        <v>230.76923076923075</v>
      </c>
      <c r="D29" s="172">
        <v>238.69230769230774</v>
      </c>
      <c r="E29" s="171">
        <v>253.14285714285711</v>
      </c>
      <c r="F29" s="171">
        <v>245.46153846153845</v>
      </c>
      <c r="G29" s="171">
        <v>302.23076923076923</v>
      </c>
      <c r="H29" s="171">
        <v>337.15384615384619</v>
      </c>
      <c r="I29" s="173">
        <v>258.53846153846155</v>
      </c>
      <c r="K29" s="190"/>
      <c r="L29" s="6">
        <v>0.91666666666666696</v>
      </c>
      <c r="M29" s="171">
        <v>328.46153846153845</v>
      </c>
      <c r="N29" s="172">
        <v>336.15384615384608</v>
      </c>
      <c r="O29" s="171">
        <v>369.21428571428572</v>
      </c>
      <c r="P29" s="171">
        <v>388.84615384615387</v>
      </c>
      <c r="Q29" s="171">
        <v>505.46153846153845</v>
      </c>
      <c r="R29" s="171">
        <v>477.15384615384613</v>
      </c>
      <c r="S29" s="173">
        <v>286.07692307692309</v>
      </c>
    </row>
    <row r="30" spans="1:19" ht="15.75" thickBot="1" x14ac:dyDescent="0.3">
      <c r="A30" s="191"/>
      <c r="B30" s="8">
        <v>0.95833333333333304</v>
      </c>
      <c r="C30" s="176">
        <v>119.15384615384616</v>
      </c>
      <c r="D30" s="176">
        <v>122.76923076923077</v>
      </c>
      <c r="E30" s="176">
        <v>123.28571428571431</v>
      </c>
      <c r="F30" s="176">
        <v>128.76923076923077</v>
      </c>
      <c r="G30" s="176">
        <v>208.07692307692309</v>
      </c>
      <c r="H30" s="176">
        <v>227.38461538461536</v>
      </c>
      <c r="I30" s="177">
        <v>117.92307692307693</v>
      </c>
      <c r="K30" s="191"/>
      <c r="L30" s="8">
        <v>0.95833333333333304</v>
      </c>
      <c r="M30" s="176">
        <v>189.84615384615384</v>
      </c>
      <c r="N30" s="176">
        <v>195.46153846153845</v>
      </c>
      <c r="O30" s="176">
        <v>199.28571428571428</v>
      </c>
      <c r="P30" s="176">
        <v>217.38461538461542</v>
      </c>
      <c r="Q30" s="176">
        <v>321.76923076923083</v>
      </c>
      <c r="R30" s="176">
        <v>350.76923076923077</v>
      </c>
      <c r="S30" s="177">
        <v>211.23076923076923</v>
      </c>
    </row>
    <row r="31" spans="1:19" x14ac:dyDescent="0.25">
      <c r="A31" s="2"/>
      <c r="B31" s="3" t="s">
        <v>0</v>
      </c>
      <c r="C31" s="4" t="s">
        <v>1</v>
      </c>
      <c r="D31" s="4" t="s">
        <v>2</v>
      </c>
      <c r="E31" s="4" t="s">
        <v>3</v>
      </c>
      <c r="F31" s="4" t="s">
        <v>4</v>
      </c>
      <c r="G31" s="4" t="s">
        <v>5</v>
      </c>
      <c r="H31" s="4" t="s">
        <v>6</v>
      </c>
      <c r="I31" s="5" t="s">
        <v>7</v>
      </c>
      <c r="K31" s="2"/>
      <c r="L31" s="3" t="s">
        <v>0</v>
      </c>
      <c r="M31" s="4" t="s">
        <v>1</v>
      </c>
      <c r="N31" s="4" t="s">
        <v>2</v>
      </c>
      <c r="O31" s="4" t="s">
        <v>3</v>
      </c>
      <c r="P31" s="4" t="s">
        <v>4</v>
      </c>
      <c r="Q31" s="4" t="s">
        <v>5</v>
      </c>
      <c r="R31" s="4" t="s">
        <v>6</v>
      </c>
      <c r="S31" s="5" t="s">
        <v>7</v>
      </c>
    </row>
    <row r="32" spans="1:19" x14ac:dyDescent="0.25">
      <c r="A32" s="190" t="s">
        <v>12</v>
      </c>
      <c r="B32" s="6">
        <v>0</v>
      </c>
      <c r="C32" s="171">
        <v>61.631578947368425</v>
      </c>
      <c r="D32" s="172">
        <v>96.3888888888889</v>
      </c>
      <c r="E32" s="171">
        <v>105.26470588235293</v>
      </c>
      <c r="F32" s="171">
        <v>106.83333333333333</v>
      </c>
      <c r="G32" s="171">
        <v>112.33333333333334</v>
      </c>
      <c r="H32" s="171">
        <v>136</v>
      </c>
      <c r="I32" s="173">
        <v>122.34210526315789</v>
      </c>
      <c r="K32" s="190" t="s">
        <v>12</v>
      </c>
      <c r="L32" s="6">
        <v>0</v>
      </c>
      <c r="M32" s="171">
        <v>90.868421052631575</v>
      </c>
      <c r="N32" s="172">
        <v>195.91666666666666</v>
      </c>
      <c r="O32" s="171">
        <v>211.61764705882354</v>
      </c>
      <c r="P32" s="171">
        <v>213.80555555555557</v>
      </c>
      <c r="Q32" s="171">
        <v>228.08333333333334</v>
      </c>
      <c r="R32" s="171">
        <v>272.86111111111114</v>
      </c>
      <c r="S32" s="173">
        <v>173.18421052631581</v>
      </c>
    </row>
    <row r="33" spans="1:19" x14ac:dyDescent="0.25">
      <c r="A33" s="190"/>
      <c r="B33" s="7">
        <v>4.1666666666666664E-2</v>
      </c>
      <c r="C33" s="174">
        <v>38.552631578947363</v>
      </c>
      <c r="D33" s="174">
        <v>102.88888888888889</v>
      </c>
      <c r="E33" s="174">
        <v>127.14705882352941</v>
      </c>
      <c r="F33" s="174">
        <v>127.16666666666666</v>
      </c>
      <c r="G33" s="174">
        <v>130.2777777777778</v>
      </c>
      <c r="H33" s="174">
        <v>122.83333333333334</v>
      </c>
      <c r="I33" s="175">
        <v>79.789473684210535</v>
      </c>
      <c r="K33" s="190"/>
      <c r="L33" s="7">
        <v>4.1666666666666664E-2</v>
      </c>
      <c r="M33" s="174">
        <v>47.815789473684212</v>
      </c>
      <c r="N33" s="174">
        <v>58.638888888888886</v>
      </c>
      <c r="O33" s="174">
        <v>59.794117647058819</v>
      </c>
      <c r="P33" s="174">
        <v>70.805555555555557</v>
      </c>
      <c r="Q33" s="174">
        <v>74.5</v>
      </c>
      <c r="R33" s="174">
        <v>121.30555555555556</v>
      </c>
      <c r="S33" s="175">
        <v>107.10526315789473</v>
      </c>
    </row>
    <row r="34" spans="1:19" x14ac:dyDescent="0.25">
      <c r="A34" s="190"/>
      <c r="B34" s="6">
        <v>8.3333333333333329E-2</v>
      </c>
      <c r="C34" s="171">
        <v>35.842105263157897</v>
      </c>
      <c r="D34" s="172">
        <v>73.944444444444457</v>
      </c>
      <c r="E34" s="171">
        <v>70.205882352941174</v>
      </c>
      <c r="F34" s="171">
        <v>74.444444444444443</v>
      </c>
      <c r="G34" s="171">
        <v>77.694444444444443</v>
      </c>
      <c r="H34" s="171">
        <v>89.583333333333343</v>
      </c>
      <c r="I34" s="173">
        <v>58.405405405405411</v>
      </c>
      <c r="K34" s="190"/>
      <c r="L34" s="6">
        <v>8.3333333333333329E-2</v>
      </c>
      <c r="M34" s="171">
        <v>33.789473684210527</v>
      </c>
      <c r="N34" s="172">
        <v>45.916666666666664</v>
      </c>
      <c r="O34" s="171">
        <v>47.235294117647058</v>
      </c>
      <c r="P34" s="171">
        <v>56.611111111111114</v>
      </c>
      <c r="Q34" s="171">
        <v>58.972222222222221</v>
      </c>
      <c r="R34" s="171">
        <v>84.194444444444443</v>
      </c>
      <c r="S34" s="173">
        <v>90.567567567567565</v>
      </c>
    </row>
    <row r="35" spans="1:19" x14ac:dyDescent="0.25">
      <c r="A35" s="190"/>
      <c r="B35" s="7">
        <v>0.125</v>
      </c>
      <c r="C35" s="174">
        <v>80.578947368421041</v>
      </c>
      <c r="D35" s="174">
        <v>97.055555555555557</v>
      </c>
      <c r="E35" s="174">
        <v>94.85294117647058</v>
      </c>
      <c r="F35" s="174">
        <v>100.25</v>
      </c>
      <c r="G35" s="174">
        <v>97.694444444444457</v>
      </c>
      <c r="H35" s="174">
        <v>73.388888888888886</v>
      </c>
      <c r="I35" s="175">
        <v>47.684210526315788</v>
      </c>
      <c r="K35" s="190"/>
      <c r="L35" s="7">
        <v>0.125</v>
      </c>
      <c r="M35" s="174">
        <v>36.394736842105267</v>
      </c>
      <c r="N35" s="174">
        <v>39.527777777777779</v>
      </c>
      <c r="O35" s="174">
        <v>44.676470588235297</v>
      </c>
      <c r="P35" s="174">
        <v>48.138888888888886</v>
      </c>
      <c r="Q35" s="174">
        <v>46.388888888888893</v>
      </c>
      <c r="R35" s="174">
        <v>64.1388888888889</v>
      </c>
      <c r="S35" s="175">
        <v>58.89473684210526</v>
      </c>
    </row>
    <row r="36" spans="1:19" x14ac:dyDescent="0.25">
      <c r="A36" s="190"/>
      <c r="B36" s="6">
        <v>0.16666666666666699</v>
      </c>
      <c r="C36" s="171">
        <v>272.26315789473682</v>
      </c>
      <c r="D36" s="172">
        <v>320.77777777777777</v>
      </c>
      <c r="E36" s="171">
        <v>316.11764705882354</v>
      </c>
      <c r="F36" s="171">
        <v>318.22222222222217</v>
      </c>
      <c r="G36" s="171">
        <v>290.94444444444446</v>
      </c>
      <c r="H36" s="171">
        <v>165.69444444444446</v>
      </c>
      <c r="I36" s="173">
        <v>100.10526315789474</v>
      </c>
      <c r="K36" s="190"/>
      <c r="L36" s="6">
        <v>0.16666666666666699</v>
      </c>
      <c r="M36" s="171">
        <v>107.10526315789474</v>
      </c>
      <c r="N36" s="172">
        <v>116.5</v>
      </c>
      <c r="O36" s="171">
        <v>113.26470588235294</v>
      </c>
      <c r="P36" s="171">
        <v>116.72222222222223</v>
      </c>
      <c r="Q36" s="171">
        <v>112.69444444444446</v>
      </c>
      <c r="R36" s="171">
        <v>96.472222222222214</v>
      </c>
      <c r="S36" s="173">
        <v>59.578947368421055</v>
      </c>
    </row>
    <row r="37" spans="1:19" x14ac:dyDescent="0.25">
      <c r="A37" s="190"/>
      <c r="B37" s="7">
        <v>0.20833333333333301</v>
      </c>
      <c r="C37" s="174">
        <v>905.13157894736855</v>
      </c>
      <c r="D37" s="174">
        <v>1011.5833333333333</v>
      </c>
      <c r="E37" s="174">
        <v>1028.2352941176468</v>
      </c>
      <c r="F37" s="174">
        <v>1010.9166666666667</v>
      </c>
      <c r="G37" s="174">
        <v>947.91666666666674</v>
      </c>
      <c r="H37" s="174">
        <v>347.13888888888891</v>
      </c>
      <c r="I37" s="175">
        <v>210.76315789473685</v>
      </c>
      <c r="K37" s="190"/>
      <c r="L37" s="7">
        <v>0.20833333333333301</v>
      </c>
      <c r="M37" s="174">
        <v>341.28947368421052</v>
      </c>
      <c r="N37" s="174">
        <v>387.80555555555554</v>
      </c>
      <c r="O37" s="174">
        <v>396.5</v>
      </c>
      <c r="P37" s="174">
        <v>393.77777777777777</v>
      </c>
      <c r="Q37" s="174">
        <v>360.69444444444446</v>
      </c>
      <c r="R37" s="174">
        <v>208.05555555555557</v>
      </c>
      <c r="S37" s="175">
        <v>94.078947368421041</v>
      </c>
    </row>
    <row r="38" spans="1:19" x14ac:dyDescent="0.25">
      <c r="A38" s="190"/>
      <c r="B38" s="6">
        <v>0.25</v>
      </c>
      <c r="C38" s="171">
        <v>1572.8947368421052</v>
      </c>
      <c r="D38" s="172">
        <v>1774.8055555555554</v>
      </c>
      <c r="E38" s="171">
        <v>1772.2352941176471</v>
      </c>
      <c r="F38" s="171">
        <v>1751.1944444444443</v>
      </c>
      <c r="G38" s="171">
        <v>1611.6666666666667</v>
      </c>
      <c r="H38" s="171">
        <v>340.44444444444446</v>
      </c>
      <c r="I38" s="173">
        <v>213.84210526315786</v>
      </c>
      <c r="K38" s="190"/>
      <c r="L38" s="6">
        <v>0.25</v>
      </c>
      <c r="M38" s="171">
        <v>443.81578947368422</v>
      </c>
      <c r="N38" s="172">
        <v>514.61111111111109</v>
      </c>
      <c r="O38" s="171">
        <v>522.17647058823525</v>
      </c>
      <c r="P38" s="171">
        <v>517</v>
      </c>
      <c r="Q38" s="171">
        <v>482.16666666666663</v>
      </c>
      <c r="R38" s="171">
        <v>266.55555555555554</v>
      </c>
      <c r="S38" s="173">
        <v>140.31578947368422</v>
      </c>
    </row>
    <row r="39" spans="1:19" x14ac:dyDescent="0.25">
      <c r="A39" s="190"/>
      <c r="B39" s="7">
        <v>0.29166666666666702</v>
      </c>
      <c r="C39" s="174">
        <v>1788.1315789473683</v>
      </c>
      <c r="D39" s="174">
        <v>2004.916666666667</v>
      </c>
      <c r="E39" s="174">
        <v>2001.5588235294117</v>
      </c>
      <c r="F39" s="174">
        <v>1992.5</v>
      </c>
      <c r="G39" s="174">
        <v>1815.9444444444443</v>
      </c>
      <c r="H39" s="174">
        <v>518.05555555555554</v>
      </c>
      <c r="I39" s="175">
        <v>306.10526315789474</v>
      </c>
      <c r="K39" s="190"/>
      <c r="L39" s="7">
        <v>0.29166666666666702</v>
      </c>
      <c r="M39" s="174">
        <v>558.89473684210532</v>
      </c>
      <c r="N39" s="174">
        <v>631.83333333333337</v>
      </c>
      <c r="O39" s="174">
        <v>625.08823529411757</v>
      </c>
      <c r="P39" s="174">
        <v>626.30555555555554</v>
      </c>
      <c r="Q39" s="174">
        <v>593.52777777777771</v>
      </c>
      <c r="R39" s="174">
        <v>338.5</v>
      </c>
      <c r="S39" s="175">
        <v>192.73684210526315</v>
      </c>
    </row>
    <row r="40" spans="1:19" x14ac:dyDescent="0.25">
      <c r="A40" s="190"/>
      <c r="B40" s="6">
        <v>0.33333333333333298</v>
      </c>
      <c r="C40" s="171">
        <v>1110</v>
      </c>
      <c r="D40" s="172">
        <v>1189.4722222222222</v>
      </c>
      <c r="E40" s="171">
        <v>1209.7647058823529</v>
      </c>
      <c r="F40" s="171">
        <v>1214.8888888888891</v>
      </c>
      <c r="G40" s="171">
        <v>1101.1944444444443</v>
      </c>
      <c r="H40" s="171">
        <v>669.86111111111109</v>
      </c>
      <c r="I40" s="173">
        <v>489.34210526315792</v>
      </c>
      <c r="K40" s="190"/>
      <c r="L40" s="6">
        <v>0.33333333333333298</v>
      </c>
      <c r="M40" s="171">
        <v>521.84210526315792</v>
      </c>
      <c r="N40" s="172">
        <v>560.16666666666674</v>
      </c>
      <c r="O40" s="171">
        <v>561.32352941176475</v>
      </c>
      <c r="P40" s="171">
        <v>583.19444444444446</v>
      </c>
      <c r="Q40" s="171">
        <v>560.58333333333337</v>
      </c>
      <c r="R40" s="171">
        <v>435.44444444444446</v>
      </c>
      <c r="S40" s="173">
        <v>305.34210526315792</v>
      </c>
    </row>
    <row r="41" spans="1:19" x14ac:dyDescent="0.25">
      <c r="A41" s="190"/>
      <c r="B41" s="7">
        <v>0.375</v>
      </c>
      <c r="C41" s="174">
        <v>797.97368421052636</v>
      </c>
      <c r="D41" s="174">
        <v>837</v>
      </c>
      <c r="E41" s="174">
        <v>853.08823529411768</v>
      </c>
      <c r="F41" s="174">
        <v>879.30555555555554</v>
      </c>
      <c r="G41" s="174">
        <v>861.63888888888891</v>
      </c>
      <c r="H41" s="174">
        <v>788.08333333333326</v>
      </c>
      <c r="I41" s="175">
        <v>631.81578947368416</v>
      </c>
      <c r="K41" s="190"/>
      <c r="L41" s="7">
        <v>0.375</v>
      </c>
      <c r="M41" s="174">
        <v>465.92105263157896</v>
      </c>
      <c r="N41" s="174">
        <v>485.91666666666663</v>
      </c>
      <c r="O41" s="174">
        <v>487.1764705882353</v>
      </c>
      <c r="P41" s="174">
        <v>494.63888888888886</v>
      </c>
      <c r="Q41" s="174">
        <v>528.55555555555554</v>
      </c>
      <c r="R41" s="174">
        <v>511.61111111111109</v>
      </c>
      <c r="S41" s="175">
        <v>383.36842105263156</v>
      </c>
    </row>
    <row r="42" spans="1:19" x14ac:dyDescent="0.25">
      <c r="A42" s="190"/>
      <c r="B42" s="6">
        <v>0.41666666666666702</v>
      </c>
      <c r="C42" s="171">
        <v>715.18421052631584</v>
      </c>
      <c r="D42" s="172">
        <v>726.6111111111112</v>
      </c>
      <c r="E42" s="171">
        <v>724.41176470588232</v>
      </c>
      <c r="F42" s="171">
        <v>746.1111111111112</v>
      </c>
      <c r="G42" s="171">
        <v>808.8611111111112</v>
      </c>
      <c r="H42" s="171">
        <v>873.33333333333337</v>
      </c>
      <c r="I42" s="173">
        <v>738.10526315789468</v>
      </c>
      <c r="K42" s="190"/>
      <c r="L42" s="6">
        <v>0.41666666666666702</v>
      </c>
      <c r="M42" s="171">
        <v>506.36842105263156</v>
      </c>
      <c r="N42" s="172">
        <v>512.52777777777771</v>
      </c>
      <c r="O42" s="171">
        <v>524.23529411764707</v>
      </c>
      <c r="P42" s="171">
        <v>526.61111111111109</v>
      </c>
      <c r="Q42" s="171">
        <v>567.63888888888891</v>
      </c>
      <c r="R42" s="171">
        <v>618.97222222222217</v>
      </c>
      <c r="S42" s="173">
        <v>505.71052631578948</v>
      </c>
    </row>
    <row r="43" spans="1:19" x14ac:dyDescent="0.25">
      <c r="A43" s="190"/>
      <c r="B43" s="7">
        <v>0.45833333333333298</v>
      </c>
      <c r="C43" s="174">
        <v>687.05263157894728</v>
      </c>
      <c r="D43" s="174">
        <v>661.19444444444446</v>
      </c>
      <c r="E43" s="174">
        <v>678.97058823529414</v>
      </c>
      <c r="F43" s="174">
        <v>696.94444444444446</v>
      </c>
      <c r="G43" s="174">
        <v>759.80555555555554</v>
      </c>
      <c r="H43" s="174">
        <v>923.30555555555554</v>
      </c>
      <c r="I43" s="175">
        <v>711.71052631578948</v>
      </c>
      <c r="K43" s="190"/>
      <c r="L43" s="7">
        <v>0.45833333333333298</v>
      </c>
      <c r="M43" s="174">
        <v>588.4473684210526</v>
      </c>
      <c r="N43" s="174">
        <v>586.11111111111109</v>
      </c>
      <c r="O43" s="174">
        <v>604.11764705882354</v>
      </c>
      <c r="P43" s="174">
        <v>614.69444444444446</v>
      </c>
      <c r="Q43" s="174">
        <v>717.36111111111109</v>
      </c>
      <c r="R43" s="174">
        <v>722.22222222222217</v>
      </c>
      <c r="S43" s="175">
        <v>594.23684210526324</v>
      </c>
    </row>
    <row r="44" spans="1:19" x14ac:dyDescent="0.25">
      <c r="A44" s="190"/>
      <c r="B44" s="6">
        <v>0.5</v>
      </c>
      <c r="C44" s="171">
        <v>674.76315789473688</v>
      </c>
      <c r="D44" s="172">
        <v>654.27777777777771</v>
      </c>
      <c r="E44" s="171">
        <v>670.11764705882354</v>
      </c>
      <c r="F44" s="171">
        <v>688.41666666666674</v>
      </c>
      <c r="G44" s="171">
        <v>760.58333333333337</v>
      </c>
      <c r="H44" s="171">
        <v>941.91666666666674</v>
      </c>
      <c r="I44" s="173">
        <v>787.55263157894728</v>
      </c>
      <c r="K44" s="190"/>
      <c r="L44" s="6">
        <v>0.5</v>
      </c>
      <c r="M44" s="171">
        <v>665.3947368421052</v>
      </c>
      <c r="N44" s="172">
        <v>661.55555555555554</v>
      </c>
      <c r="O44" s="171">
        <v>678.73529411764707</v>
      </c>
      <c r="P44" s="171">
        <v>694.49999999999989</v>
      </c>
      <c r="Q44" s="171">
        <v>864.94444444444446</v>
      </c>
      <c r="R44" s="171">
        <v>815.25000000000011</v>
      </c>
      <c r="S44" s="173">
        <v>787.5</v>
      </c>
    </row>
    <row r="45" spans="1:19" x14ac:dyDescent="0.25">
      <c r="A45" s="190"/>
      <c r="B45" s="7">
        <v>0.54166666666666696</v>
      </c>
      <c r="C45" s="174">
        <v>686.3947368421052</v>
      </c>
      <c r="D45" s="174">
        <v>687.88888888888891</v>
      </c>
      <c r="E45" s="174">
        <v>702.02941176470586</v>
      </c>
      <c r="F45" s="174">
        <v>714.38888888888891</v>
      </c>
      <c r="G45" s="174">
        <v>776.77777777777783</v>
      </c>
      <c r="H45" s="174">
        <v>927.5</v>
      </c>
      <c r="I45" s="175">
        <v>842.71052631578948</v>
      </c>
      <c r="K45" s="190"/>
      <c r="L45" s="7">
        <v>0.54166666666666696</v>
      </c>
      <c r="M45" s="174">
        <v>732.23684210526312</v>
      </c>
      <c r="N45" s="174">
        <v>736.6111111111112</v>
      </c>
      <c r="O45" s="174">
        <v>754.58823529411768</v>
      </c>
      <c r="P45" s="174">
        <v>779.97222222222229</v>
      </c>
      <c r="Q45" s="174">
        <v>931.25</v>
      </c>
      <c r="R45" s="174">
        <v>897.05555555555554</v>
      </c>
      <c r="S45" s="175">
        <v>848.65789473684208</v>
      </c>
    </row>
    <row r="46" spans="1:19" x14ac:dyDescent="0.25">
      <c r="A46" s="190"/>
      <c r="B46" s="6">
        <v>0.58333333333333304</v>
      </c>
      <c r="C46" s="171">
        <v>741.89473684210532</v>
      </c>
      <c r="D46" s="172">
        <v>763.55555555555554</v>
      </c>
      <c r="E46" s="171">
        <v>760.97058823529414</v>
      </c>
      <c r="F46" s="171">
        <v>795.30555555555554</v>
      </c>
      <c r="G46" s="171">
        <v>846.25</v>
      </c>
      <c r="H46" s="171">
        <v>878.11111111111109</v>
      </c>
      <c r="I46" s="173">
        <v>787.68421052631572</v>
      </c>
      <c r="K46" s="190"/>
      <c r="L46" s="6">
        <v>0.58333333333333304</v>
      </c>
      <c r="M46" s="171">
        <v>1023.6578947368421</v>
      </c>
      <c r="N46" s="172">
        <v>1042.6388888888889</v>
      </c>
      <c r="O46" s="171">
        <v>1074.2352941176471</v>
      </c>
      <c r="P46" s="171">
        <v>1100.1666666666665</v>
      </c>
      <c r="Q46" s="171">
        <v>1321.5555555555557</v>
      </c>
      <c r="R46" s="171">
        <v>1110.6944444444443</v>
      </c>
      <c r="S46" s="173">
        <v>928.31578947368428</v>
      </c>
    </row>
    <row r="47" spans="1:19" x14ac:dyDescent="0.25">
      <c r="A47" s="190"/>
      <c r="B47" s="7">
        <v>0.625</v>
      </c>
      <c r="C47" s="174">
        <v>741.76315789473688</v>
      </c>
      <c r="D47" s="174">
        <v>767.97222222222229</v>
      </c>
      <c r="E47" s="174">
        <v>775.17647058823525</v>
      </c>
      <c r="F47" s="174">
        <v>808.19444444444446</v>
      </c>
      <c r="G47" s="174">
        <v>885.08333333333337</v>
      </c>
      <c r="H47" s="174">
        <v>861.41666666666663</v>
      </c>
      <c r="I47" s="175">
        <v>731.78947368421052</v>
      </c>
      <c r="K47" s="190"/>
      <c r="L47" s="7">
        <v>0.625</v>
      </c>
      <c r="M47" s="174">
        <v>1627.0526315789475</v>
      </c>
      <c r="N47" s="174">
        <v>1711.2777777777778</v>
      </c>
      <c r="O47" s="174">
        <v>1819.6176470588234</v>
      </c>
      <c r="P47" s="174">
        <v>1781.9166666666665</v>
      </c>
      <c r="Q47" s="174">
        <v>1903.2777777777778</v>
      </c>
      <c r="R47" s="174">
        <v>1042.5833333333335</v>
      </c>
      <c r="S47" s="175">
        <v>853.1052631578948</v>
      </c>
    </row>
    <row r="48" spans="1:19" x14ac:dyDescent="0.25">
      <c r="A48" s="190"/>
      <c r="B48" s="6">
        <v>0.66666666666666696</v>
      </c>
      <c r="C48" s="171">
        <v>839.31578947368428</v>
      </c>
      <c r="D48" s="172">
        <v>866.38888888888891</v>
      </c>
      <c r="E48" s="171">
        <v>881.44117647058829</v>
      </c>
      <c r="F48" s="171">
        <v>943.08333333333326</v>
      </c>
      <c r="G48" s="171">
        <v>1011.8888888888889</v>
      </c>
      <c r="H48" s="171">
        <v>851.38888888888891</v>
      </c>
      <c r="I48" s="173">
        <v>712.42105263157896</v>
      </c>
      <c r="K48" s="190"/>
      <c r="L48" s="6">
        <v>0.66666666666666696</v>
      </c>
      <c r="M48" s="171">
        <v>1852.3157894736842</v>
      </c>
      <c r="N48" s="172">
        <v>2051.6388888888887</v>
      </c>
      <c r="O48" s="171">
        <v>2002.9411764705883</v>
      </c>
      <c r="P48" s="171">
        <v>2031.3888888888887</v>
      </c>
      <c r="Q48" s="171">
        <v>1908.9166666666667</v>
      </c>
      <c r="R48" s="171">
        <v>964.72222222222217</v>
      </c>
      <c r="S48" s="173">
        <v>822.65789473684208</v>
      </c>
    </row>
    <row r="49" spans="1:19" x14ac:dyDescent="0.25">
      <c r="A49" s="190"/>
      <c r="B49" s="7">
        <v>0.70833333333333304</v>
      </c>
      <c r="C49" s="174">
        <v>870.18421052631584</v>
      </c>
      <c r="D49" s="174">
        <v>926.41666666666663</v>
      </c>
      <c r="E49" s="174">
        <v>942.76470588235293</v>
      </c>
      <c r="F49" s="174">
        <v>998.77777777777771</v>
      </c>
      <c r="G49" s="174">
        <v>1027.75</v>
      </c>
      <c r="H49" s="174">
        <v>796.25</v>
      </c>
      <c r="I49" s="175">
        <v>650.0526315789474</v>
      </c>
      <c r="K49" s="190"/>
      <c r="L49" s="7">
        <v>0.70833333333333304</v>
      </c>
      <c r="M49" s="174">
        <v>1679.6052631578946</v>
      </c>
      <c r="N49" s="174">
        <v>1861.8888888888889</v>
      </c>
      <c r="O49" s="174">
        <v>1827.2647058823529</v>
      </c>
      <c r="P49" s="174">
        <v>1823.4166666666667</v>
      </c>
      <c r="Q49" s="174">
        <v>1628.3333333333333</v>
      </c>
      <c r="R49" s="174">
        <v>906.41666666666674</v>
      </c>
      <c r="S49" s="175">
        <v>773.02631578947364</v>
      </c>
    </row>
    <row r="50" spans="1:19" x14ac:dyDescent="0.25">
      <c r="A50" s="190"/>
      <c r="B50" s="6">
        <v>0.75</v>
      </c>
      <c r="C50" s="171">
        <v>619.63157894736844</v>
      </c>
      <c r="D50" s="172">
        <v>669.75</v>
      </c>
      <c r="E50" s="171">
        <v>687.05882352941182</v>
      </c>
      <c r="F50" s="171">
        <v>737.22222222222217</v>
      </c>
      <c r="G50" s="171">
        <v>843.58333333333337</v>
      </c>
      <c r="H50" s="171">
        <v>686.69444444444434</v>
      </c>
      <c r="I50" s="173">
        <v>543.57894736842104</v>
      </c>
      <c r="K50" s="190"/>
      <c r="L50" s="6">
        <v>0.75</v>
      </c>
      <c r="M50" s="171">
        <v>1029.078947368421</v>
      </c>
      <c r="N50" s="172">
        <v>1114</v>
      </c>
      <c r="O50" s="171">
        <v>1138.8235294117649</v>
      </c>
      <c r="P50" s="171">
        <v>1193.7777777777778</v>
      </c>
      <c r="Q50" s="171">
        <v>1073.0555555555557</v>
      </c>
      <c r="R50" s="171">
        <v>765.16666666666663</v>
      </c>
      <c r="S50" s="173">
        <v>651.31578947368416</v>
      </c>
    </row>
    <row r="51" spans="1:19" x14ac:dyDescent="0.25">
      <c r="A51" s="190"/>
      <c r="B51" s="7">
        <v>0.79166666666666696</v>
      </c>
      <c r="C51" s="174">
        <v>380.65789473684214</v>
      </c>
      <c r="D51" s="174">
        <v>398.5</v>
      </c>
      <c r="E51" s="174">
        <v>408.20588235294122</v>
      </c>
      <c r="F51" s="174">
        <v>422.25</v>
      </c>
      <c r="G51" s="174">
        <v>547.72222222222217</v>
      </c>
      <c r="H51" s="174">
        <v>511.11111111111109</v>
      </c>
      <c r="I51" s="175">
        <v>415.94736842105266</v>
      </c>
      <c r="K51" s="190"/>
      <c r="L51" s="7">
        <v>0.79166666666666696</v>
      </c>
      <c r="M51" s="174">
        <v>645.86842105263156</v>
      </c>
      <c r="N51" s="174">
        <v>708.02777777777783</v>
      </c>
      <c r="O51" s="174">
        <v>731.67647058823536</v>
      </c>
      <c r="P51" s="174">
        <v>775</v>
      </c>
      <c r="Q51" s="174">
        <v>758.91666666666674</v>
      </c>
      <c r="R51" s="174">
        <v>661.36111111111109</v>
      </c>
      <c r="S51" s="175">
        <v>538.57894736842104</v>
      </c>
    </row>
    <row r="52" spans="1:19" x14ac:dyDescent="0.25">
      <c r="A52" s="190"/>
      <c r="B52" s="6">
        <v>0.83333333333333304</v>
      </c>
      <c r="C52" s="171">
        <v>272.5526315789474</v>
      </c>
      <c r="D52" s="172">
        <v>281.55555555555554</v>
      </c>
      <c r="E52" s="171">
        <v>306.35294117647061</v>
      </c>
      <c r="F52" s="171">
        <v>298.61111111111109</v>
      </c>
      <c r="G52" s="171">
        <v>368.25</v>
      </c>
      <c r="H52" s="171">
        <v>374.5</v>
      </c>
      <c r="I52" s="173">
        <v>322.13157894736844</v>
      </c>
      <c r="K52" s="190"/>
      <c r="L52" s="6">
        <v>0.83333333333333304</v>
      </c>
      <c r="M52" s="171">
        <v>501.78947368421052</v>
      </c>
      <c r="N52" s="172">
        <v>577.11111111111109</v>
      </c>
      <c r="O52" s="171">
        <v>635.02941176470586</v>
      </c>
      <c r="P52" s="171">
        <v>627.41666666666663</v>
      </c>
      <c r="Q52" s="171">
        <v>642.97222222222217</v>
      </c>
      <c r="R52" s="171">
        <v>572.25</v>
      </c>
      <c r="S52" s="173">
        <v>428.4473684210526</v>
      </c>
    </row>
    <row r="53" spans="1:19" x14ac:dyDescent="0.25">
      <c r="A53" s="190"/>
      <c r="B53" s="7">
        <v>0.875</v>
      </c>
      <c r="C53" s="174">
        <v>222.10526315789474</v>
      </c>
      <c r="D53" s="174">
        <v>240.27777777777777</v>
      </c>
      <c r="E53" s="174">
        <v>249.20588235294116</v>
      </c>
      <c r="F53" s="174">
        <v>270.55555555555554</v>
      </c>
      <c r="G53" s="174">
        <v>320.72222222222223</v>
      </c>
      <c r="H53" s="174">
        <v>326.72222222222217</v>
      </c>
      <c r="I53" s="175">
        <v>253.78947368421052</v>
      </c>
      <c r="K53" s="190"/>
      <c r="L53" s="7">
        <v>0.875</v>
      </c>
      <c r="M53" s="174">
        <v>385.84210526315792</v>
      </c>
      <c r="N53" s="174">
        <v>441</v>
      </c>
      <c r="O53" s="174">
        <v>484.64705882352939</v>
      </c>
      <c r="P53" s="174">
        <v>477.77777777777777</v>
      </c>
      <c r="Q53" s="174">
        <v>554.94444444444446</v>
      </c>
      <c r="R53" s="174">
        <v>499.52777777777777</v>
      </c>
      <c r="S53" s="175">
        <v>296.26315789473688</v>
      </c>
    </row>
    <row r="54" spans="1:19" x14ac:dyDescent="0.25">
      <c r="A54" s="190"/>
      <c r="B54" s="6">
        <v>0.91666666666666696</v>
      </c>
      <c r="C54" s="171">
        <v>181.21052631578945</v>
      </c>
      <c r="D54" s="172">
        <v>198.11111111111111</v>
      </c>
      <c r="E54" s="171">
        <v>200.70588235294116</v>
      </c>
      <c r="F54" s="171">
        <v>221.2222222222222</v>
      </c>
      <c r="G54" s="171">
        <v>257.83333333333331</v>
      </c>
      <c r="H54" s="171">
        <v>264.25</v>
      </c>
      <c r="I54" s="173">
        <v>204.34210526315792</v>
      </c>
      <c r="K54" s="190"/>
      <c r="L54" s="6">
        <v>0.91666666666666696</v>
      </c>
      <c r="M54" s="171">
        <v>258.4736842105263</v>
      </c>
      <c r="N54" s="172">
        <v>286.63888888888886</v>
      </c>
      <c r="O54" s="171">
        <v>306.23529411764707</v>
      </c>
      <c r="P54" s="171">
        <v>331.55555555555554</v>
      </c>
      <c r="Q54" s="171">
        <v>458.30555555555554</v>
      </c>
      <c r="R54" s="171">
        <v>423.25</v>
      </c>
      <c r="S54" s="173">
        <v>224.89473684210526</v>
      </c>
    </row>
    <row r="55" spans="1:19" ht="15.75" thickBot="1" x14ac:dyDescent="0.3">
      <c r="A55" s="191"/>
      <c r="B55" s="8">
        <v>0.95833333333333304</v>
      </c>
      <c r="C55" s="176">
        <v>91.84210526315789</v>
      </c>
      <c r="D55" s="176">
        <v>103.61111111111111</v>
      </c>
      <c r="E55" s="176">
        <v>100.91176470588235</v>
      </c>
      <c r="F55" s="176">
        <v>118.13888888888889</v>
      </c>
      <c r="G55" s="176">
        <v>176.22222222222223</v>
      </c>
      <c r="H55" s="176">
        <v>180.25000000000003</v>
      </c>
      <c r="I55" s="177">
        <v>97.84210526315789</v>
      </c>
      <c r="K55" s="191"/>
      <c r="L55" s="8">
        <v>0.95833333333333304</v>
      </c>
      <c r="M55" s="176">
        <v>152.57894736842107</v>
      </c>
      <c r="N55" s="176">
        <v>161.27777777777777</v>
      </c>
      <c r="O55" s="176">
        <v>169.23529411764707</v>
      </c>
      <c r="P55" s="176">
        <v>188.66666666666669</v>
      </c>
      <c r="Q55" s="176">
        <v>277.11111111111109</v>
      </c>
      <c r="R55" s="176">
        <v>312.44444444444446</v>
      </c>
      <c r="S55" s="177">
        <v>175.44736842105263</v>
      </c>
    </row>
    <row r="57" spans="1:19" x14ac:dyDescent="0.25">
      <c r="B57" s="9" t="s">
        <v>10</v>
      </c>
    </row>
  </sheetData>
  <mergeCells count="6">
    <mergeCell ref="A5:I5"/>
    <mergeCell ref="K5:S5"/>
    <mergeCell ref="A7:A30"/>
    <mergeCell ref="K7:K30"/>
    <mergeCell ref="A32:A55"/>
    <mergeCell ref="K32:K55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"/>
  <sheetViews>
    <sheetView workbookViewId="0">
      <selection activeCell="I19" sqref="I19"/>
    </sheetView>
  </sheetViews>
  <sheetFormatPr defaultRowHeight="15" x14ac:dyDescent="0.25"/>
  <cols>
    <col min="1" max="1" width="3.7109375" customWidth="1"/>
    <col min="2" max="2" width="10.7109375" customWidth="1"/>
    <col min="3" max="4" width="11.7109375" customWidth="1"/>
    <col min="5" max="5" width="6" customWidth="1"/>
    <col min="6" max="6" width="3.7109375" customWidth="1"/>
    <col min="7" max="7" width="10.7109375" customWidth="1"/>
    <col min="8" max="9" width="11.7109375" customWidth="1"/>
  </cols>
  <sheetData>
    <row r="1" spans="1:9" x14ac:dyDescent="0.25">
      <c r="B1" s="1" t="s">
        <v>8</v>
      </c>
    </row>
    <row r="2" spans="1:9" x14ac:dyDescent="0.25">
      <c r="B2" s="1" t="s">
        <v>302</v>
      </c>
    </row>
    <row r="3" spans="1:9" x14ac:dyDescent="0.25">
      <c r="B3" t="s">
        <v>301</v>
      </c>
    </row>
    <row r="4" spans="1:9" ht="15.75" thickBot="1" x14ac:dyDescent="0.3"/>
    <row r="5" spans="1:9" ht="18" customHeight="1" thickBot="1" x14ac:dyDescent="0.3">
      <c r="A5" s="187" t="s">
        <v>30</v>
      </c>
      <c r="B5" s="188"/>
      <c r="C5" s="188"/>
      <c r="D5" s="189"/>
      <c r="E5" s="10"/>
      <c r="F5" s="187" t="s">
        <v>31</v>
      </c>
      <c r="G5" s="188"/>
      <c r="H5" s="188"/>
      <c r="I5" s="189"/>
    </row>
    <row r="6" spans="1:9" x14ac:dyDescent="0.25">
      <c r="A6" s="2"/>
      <c r="B6" s="3" t="s">
        <v>0</v>
      </c>
      <c r="C6" s="4" t="s">
        <v>2</v>
      </c>
      <c r="D6" s="5" t="s">
        <v>3</v>
      </c>
      <c r="F6" s="2"/>
      <c r="G6" s="3" t="s">
        <v>0</v>
      </c>
      <c r="H6" s="4" t="s">
        <v>2</v>
      </c>
      <c r="I6" s="5" t="s">
        <v>3</v>
      </c>
    </row>
    <row r="7" spans="1:9" x14ac:dyDescent="0.25">
      <c r="A7" s="190" t="s">
        <v>303</v>
      </c>
      <c r="B7" s="6">
        <v>0</v>
      </c>
      <c r="C7" s="11">
        <v>23.973818400000003</v>
      </c>
      <c r="D7" s="18">
        <v>49.904683200000008</v>
      </c>
      <c r="F7" s="190" t="s">
        <v>303</v>
      </c>
      <c r="G7" s="6">
        <v>0</v>
      </c>
      <c r="H7" s="11">
        <v>31.312742400000005</v>
      </c>
      <c r="I7" s="18">
        <v>30.823480799999999</v>
      </c>
    </row>
    <row r="8" spans="1:9" x14ac:dyDescent="0.25">
      <c r="A8" s="190"/>
      <c r="B8" s="7">
        <v>4.1666666666666664E-2</v>
      </c>
      <c r="C8" s="14">
        <v>20.548987199999999</v>
      </c>
      <c r="D8" s="15">
        <v>24.9523416</v>
      </c>
      <c r="F8" s="190"/>
      <c r="G8" s="7">
        <v>4.1666666666666664E-2</v>
      </c>
      <c r="H8" s="14">
        <v>21.527510400000001</v>
      </c>
      <c r="I8" s="15">
        <v>36.205358400000001</v>
      </c>
    </row>
    <row r="9" spans="1:9" x14ac:dyDescent="0.25">
      <c r="A9" s="190"/>
      <c r="B9" s="6">
        <v>8.3333333333333329E-2</v>
      </c>
      <c r="C9" s="11">
        <v>11.253016800000001</v>
      </c>
      <c r="D9" s="18">
        <v>16.145632800000001</v>
      </c>
      <c r="F9" s="190"/>
      <c r="G9" s="6">
        <v>8.3333333333333329E-2</v>
      </c>
      <c r="H9" s="11">
        <v>26.420126400000001</v>
      </c>
      <c r="I9" s="18">
        <v>27.398649600000002</v>
      </c>
    </row>
    <row r="10" spans="1:9" x14ac:dyDescent="0.25">
      <c r="A10" s="190"/>
      <c r="B10" s="7">
        <v>0.125</v>
      </c>
      <c r="C10" s="14">
        <v>15.1671096</v>
      </c>
      <c r="D10" s="15">
        <v>18.102679200000001</v>
      </c>
      <c r="F10" s="190"/>
      <c r="G10" s="7">
        <v>0.125</v>
      </c>
      <c r="H10" s="14">
        <v>28.377172800000004</v>
      </c>
      <c r="I10" s="15">
        <v>21.527510400000001</v>
      </c>
    </row>
    <row r="11" spans="1:9" x14ac:dyDescent="0.25">
      <c r="A11" s="190"/>
      <c r="B11" s="6">
        <v>0.16666666666666699</v>
      </c>
      <c r="C11" s="11">
        <v>64.582531200000005</v>
      </c>
      <c r="D11" s="18">
        <v>62.136223200000003</v>
      </c>
      <c r="F11" s="190"/>
      <c r="G11" s="6">
        <v>0.16666666666666699</v>
      </c>
      <c r="H11" s="11">
        <v>82.685210400000003</v>
      </c>
      <c r="I11" s="18">
        <v>91.002657600000006</v>
      </c>
    </row>
    <row r="12" spans="1:9" x14ac:dyDescent="0.25">
      <c r="A12" s="190"/>
      <c r="B12" s="7">
        <v>0.20833333333333301</v>
      </c>
      <c r="C12" s="14">
        <v>219.18919679999999</v>
      </c>
      <c r="D12" s="15">
        <v>213.80731920000002</v>
      </c>
      <c r="F12" s="190"/>
      <c r="G12" s="7">
        <v>0.20833333333333301</v>
      </c>
      <c r="H12" s="14">
        <v>292.0891752</v>
      </c>
      <c r="I12" s="15">
        <v>270.0724032</v>
      </c>
    </row>
    <row r="13" spans="1:9" x14ac:dyDescent="0.25">
      <c r="A13" s="190"/>
      <c r="B13" s="6">
        <v>0.25</v>
      </c>
      <c r="C13" s="11">
        <v>333.1871496</v>
      </c>
      <c r="D13" s="18">
        <v>346.39721280000003</v>
      </c>
      <c r="F13" s="190"/>
      <c r="G13" s="6">
        <v>0.25</v>
      </c>
      <c r="H13" s="11">
        <v>553.84413119999999</v>
      </c>
      <c r="I13" s="18">
        <v>551.88708479999991</v>
      </c>
    </row>
    <row r="14" spans="1:9" x14ac:dyDescent="0.25">
      <c r="A14" s="190"/>
      <c r="B14" s="7">
        <v>0.29166666666666702</v>
      </c>
      <c r="C14" s="14">
        <v>397.28041919999998</v>
      </c>
      <c r="D14" s="15">
        <v>438.37839359999998</v>
      </c>
      <c r="F14" s="190"/>
      <c r="G14" s="7">
        <v>0.29166666666666702</v>
      </c>
      <c r="H14" s="14">
        <v>684.96623999999997</v>
      </c>
      <c r="I14" s="15">
        <v>708.45079680000003</v>
      </c>
    </row>
    <row r="15" spans="1:9" x14ac:dyDescent="0.25">
      <c r="A15" s="190"/>
      <c r="B15" s="6">
        <v>0.33333333333333298</v>
      </c>
      <c r="C15" s="11">
        <v>391.89854160000004</v>
      </c>
      <c r="D15" s="18">
        <v>401.19451199999997</v>
      </c>
      <c r="F15" s="190"/>
      <c r="G15" s="6">
        <v>0.33333333333333298</v>
      </c>
      <c r="H15" s="11">
        <v>544.54816080000001</v>
      </c>
      <c r="I15" s="18">
        <v>548.46225360000005</v>
      </c>
    </row>
    <row r="16" spans="1:9" x14ac:dyDescent="0.25">
      <c r="A16" s="190"/>
      <c r="B16" s="7">
        <v>0.375</v>
      </c>
      <c r="C16" s="14">
        <v>373.79586240000003</v>
      </c>
      <c r="D16" s="15">
        <v>350.80056720000005</v>
      </c>
      <c r="F16" s="190"/>
      <c r="G16" s="7">
        <v>0.375</v>
      </c>
      <c r="H16" s="14">
        <v>494.64347760000004</v>
      </c>
      <c r="I16" s="15">
        <v>443.27100959999996</v>
      </c>
    </row>
    <row r="17" spans="1:9" x14ac:dyDescent="0.25">
      <c r="A17" s="190"/>
      <c r="B17" s="6">
        <v>0.41666666666666702</v>
      </c>
      <c r="C17" s="11">
        <v>337.10124239999999</v>
      </c>
      <c r="D17" s="18">
        <v>385.04887919999999</v>
      </c>
      <c r="F17" s="190"/>
      <c r="G17" s="6">
        <v>0.41666666666666702</v>
      </c>
      <c r="H17" s="11">
        <v>407.06565120000005</v>
      </c>
      <c r="I17" s="18">
        <v>442.29248640000003</v>
      </c>
    </row>
    <row r="18" spans="1:9" x14ac:dyDescent="0.25">
      <c r="A18" s="190"/>
      <c r="B18" s="7">
        <v>0.45833333333333298</v>
      </c>
      <c r="C18" s="14">
        <v>350.80056719999999</v>
      </c>
      <c r="D18" s="15">
        <v>408.53343600000005</v>
      </c>
      <c r="F18" s="190"/>
      <c r="G18" s="7">
        <v>0.45833333333333298</v>
      </c>
      <c r="H18" s="14">
        <v>401.68377359999999</v>
      </c>
      <c r="I18" s="15">
        <v>413.91531359999999</v>
      </c>
    </row>
    <row r="19" spans="1:9" x14ac:dyDescent="0.25">
      <c r="A19" s="190"/>
      <c r="B19" s="6">
        <v>0.5</v>
      </c>
      <c r="C19" s="11">
        <v>438.86765520000006</v>
      </c>
      <c r="D19" s="18">
        <v>405.10860480000002</v>
      </c>
      <c r="F19" s="190"/>
      <c r="G19" s="6">
        <v>0.5</v>
      </c>
      <c r="H19" s="11">
        <v>407.55491280000001</v>
      </c>
      <c r="I19" s="18">
        <v>450.12067199999996</v>
      </c>
    </row>
    <row r="20" spans="1:9" x14ac:dyDescent="0.25">
      <c r="A20" s="190"/>
      <c r="B20" s="7">
        <v>0.54166666666666696</v>
      </c>
      <c r="C20" s="14">
        <v>420.76497599999999</v>
      </c>
      <c r="D20" s="15">
        <v>445.7173176</v>
      </c>
      <c r="F20" s="190"/>
      <c r="G20" s="7">
        <v>0.54166666666666696</v>
      </c>
      <c r="H20" s="14">
        <v>405.59786639999999</v>
      </c>
      <c r="I20" s="15">
        <v>463.81999680000001</v>
      </c>
    </row>
    <row r="21" spans="1:9" x14ac:dyDescent="0.25">
      <c r="A21" s="190"/>
      <c r="B21" s="6">
        <v>0.58333333333333304</v>
      </c>
      <c r="C21" s="11">
        <v>483.39046080000003</v>
      </c>
      <c r="D21" s="18">
        <v>521.55286560000002</v>
      </c>
      <c r="F21" s="190"/>
      <c r="G21" s="6">
        <v>0.58333333333333304</v>
      </c>
      <c r="H21" s="11">
        <v>428.10390000000001</v>
      </c>
      <c r="I21" s="18">
        <v>442.29248640000003</v>
      </c>
    </row>
    <row r="22" spans="1:9" x14ac:dyDescent="0.25">
      <c r="A22" s="190"/>
      <c r="B22" s="7">
        <v>0.625</v>
      </c>
      <c r="C22" s="14">
        <v>633.10451040000009</v>
      </c>
      <c r="D22" s="15">
        <v>608.15216880000003</v>
      </c>
      <c r="F22" s="190"/>
      <c r="G22" s="7">
        <v>0.625</v>
      </c>
      <c r="H22" s="14">
        <v>478.00858319999998</v>
      </c>
      <c r="I22" s="15">
        <v>567.05419440000003</v>
      </c>
    </row>
    <row r="23" spans="1:9" x14ac:dyDescent="0.25">
      <c r="A23" s="190"/>
      <c r="B23" s="6">
        <v>0.66666666666666696</v>
      </c>
      <c r="C23" s="11">
        <v>683.0091936</v>
      </c>
      <c r="D23" s="18">
        <v>766.6729272</v>
      </c>
      <c r="F23" s="190"/>
      <c r="G23" s="6">
        <v>0.66666666666666696</v>
      </c>
      <c r="H23" s="11">
        <v>636.52934159999995</v>
      </c>
      <c r="I23" s="18">
        <v>639.95417280000004</v>
      </c>
    </row>
    <row r="24" spans="1:9" x14ac:dyDescent="0.25">
      <c r="A24" s="190"/>
      <c r="B24" s="7">
        <v>0.70833333333333304</v>
      </c>
      <c r="C24" s="14">
        <v>820.0024416</v>
      </c>
      <c r="D24" s="15">
        <v>783.79708320000009</v>
      </c>
      <c r="F24" s="190"/>
      <c r="G24" s="7">
        <v>0.70833333333333304</v>
      </c>
      <c r="H24" s="14">
        <v>657.07832880000001</v>
      </c>
      <c r="I24" s="15">
        <v>648.76088160000006</v>
      </c>
    </row>
    <row r="25" spans="1:9" x14ac:dyDescent="0.25">
      <c r="A25" s="190"/>
      <c r="B25" s="6">
        <v>0.75</v>
      </c>
      <c r="C25" s="11">
        <v>569.98976400000004</v>
      </c>
      <c r="D25" s="18">
        <v>656.09980560000008</v>
      </c>
      <c r="F25" s="190"/>
      <c r="G25" s="6">
        <v>0.75</v>
      </c>
      <c r="H25" s="11">
        <v>488.2830768</v>
      </c>
      <c r="I25" s="18">
        <v>512.74615679999999</v>
      </c>
    </row>
    <row r="26" spans="1:9" x14ac:dyDescent="0.25">
      <c r="A26" s="190"/>
      <c r="B26" s="7">
        <v>0.79166666666666696</v>
      </c>
      <c r="C26" s="14">
        <v>411.95826720000002</v>
      </c>
      <c r="D26" s="15">
        <v>377.70995520000002</v>
      </c>
      <c r="F26" s="190"/>
      <c r="G26" s="7">
        <v>0.79166666666666696</v>
      </c>
      <c r="H26" s="14">
        <v>285.2395128</v>
      </c>
      <c r="I26" s="15">
        <v>252.45898559999998</v>
      </c>
    </row>
    <row r="27" spans="1:9" x14ac:dyDescent="0.25">
      <c r="A27" s="190"/>
      <c r="B27" s="6">
        <v>0.83333333333333304</v>
      </c>
      <c r="C27" s="11">
        <v>312.14890080000004</v>
      </c>
      <c r="D27" s="18">
        <v>322.91265599999997</v>
      </c>
      <c r="F27" s="190"/>
      <c r="G27" s="6">
        <v>0.83333333333333304</v>
      </c>
      <c r="H27" s="11">
        <v>187.38719280000001</v>
      </c>
      <c r="I27" s="18">
        <v>211.8502728</v>
      </c>
    </row>
    <row r="28" spans="1:9" x14ac:dyDescent="0.25">
      <c r="A28" s="190"/>
      <c r="B28" s="7">
        <v>0.875</v>
      </c>
      <c r="C28" s="14">
        <v>217.23215040000002</v>
      </c>
      <c r="D28" s="15">
        <v>231.90999840000001</v>
      </c>
      <c r="F28" s="190"/>
      <c r="G28" s="7">
        <v>0.875</v>
      </c>
      <c r="H28" s="14">
        <v>142.37512560000002</v>
      </c>
      <c r="I28" s="15">
        <v>155.5851888</v>
      </c>
    </row>
    <row r="29" spans="1:9" x14ac:dyDescent="0.25">
      <c r="A29" s="190"/>
      <c r="B29" s="6">
        <v>0.91666666666666696</v>
      </c>
      <c r="C29" s="11">
        <v>132.10063199999999</v>
      </c>
      <c r="D29" s="18">
        <v>152.64961920000002</v>
      </c>
      <c r="F29" s="190"/>
      <c r="G29" s="6">
        <v>0.91666666666666696</v>
      </c>
      <c r="H29" s="11">
        <v>73.389240000000001</v>
      </c>
      <c r="I29" s="18">
        <v>76.324809600000009</v>
      </c>
    </row>
    <row r="30" spans="1:9" ht="15.75" thickBot="1" x14ac:dyDescent="0.3">
      <c r="A30" s="191"/>
      <c r="B30" s="8">
        <v>0.95833333333333304</v>
      </c>
      <c r="C30" s="16">
        <v>66.050315999999995</v>
      </c>
      <c r="D30" s="17">
        <v>87.577826399999992</v>
      </c>
      <c r="F30" s="191"/>
      <c r="G30" s="8">
        <v>0.95833333333333304</v>
      </c>
      <c r="H30" s="16">
        <v>45.501328799999996</v>
      </c>
      <c r="I30" s="17">
        <v>44.033544000000006</v>
      </c>
    </row>
    <row r="32" spans="1:9" x14ac:dyDescent="0.25">
      <c r="B32" s="9" t="s">
        <v>39</v>
      </c>
    </row>
  </sheetData>
  <mergeCells count="4">
    <mergeCell ref="A5:D5"/>
    <mergeCell ref="F5:I5"/>
    <mergeCell ref="A7:A30"/>
    <mergeCell ref="F7:F30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9"/>
  <sheetViews>
    <sheetView zoomScaleNormal="100" workbookViewId="0">
      <selection activeCell="U13" sqref="U13"/>
    </sheetView>
  </sheetViews>
  <sheetFormatPr defaultRowHeight="15" x14ac:dyDescent="0.25"/>
  <cols>
    <col min="1" max="1" width="3.7109375" customWidth="1"/>
    <col min="2" max="2" width="10.7109375" customWidth="1"/>
    <col min="3" max="9" width="11.7109375" customWidth="1"/>
    <col min="10" max="10" width="6" customWidth="1"/>
    <col min="11" max="11" width="3.7109375" customWidth="1"/>
    <col min="12" max="12" width="10.7109375" customWidth="1"/>
    <col min="13" max="19" width="11.7109375" customWidth="1"/>
    <col min="20" max="20" width="4.5703125" customWidth="1"/>
    <col min="21" max="21" width="5.42578125" customWidth="1"/>
    <col min="22" max="22" width="7.5703125" customWidth="1"/>
    <col min="23" max="23" width="7.28515625" customWidth="1"/>
    <col min="24" max="24" width="7.7109375" customWidth="1"/>
    <col min="25" max="25" width="6.5703125" customWidth="1"/>
    <col min="26" max="26" width="7.42578125" customWidth="1"/>
    <col min="27" max="28" width="7" customWidth="1"/>
    <col min="29" max="29" width="7.42578125" customWidth="1"/>
  </cols>
  <sheetData>
    <row r="1" spans="1:19" x14ac:dyDescent="0.25">
      <c r="B1" s="1" t="s">
        <v>8</v>
      </c>
    </row>
    <row r="2" spans="1:19" x14ac:dyDescent="0.25">
      <c r="B2" s="1" t="s">
        <v>302</v>
      </c>
    </row>
    <row r="3" spans="1:19" x14ac:dyDescent="0.25">
      <c r="B3" t="s">
        <v>304</v>
      </c>
    </row>
    <row r="4" spans="1:19" ht="15.75" thickBot="1" x14ac:dyDescent="0.3"/>
    <row r="5" spans="1:19" ht="18" customHeight="1" thickBot="1" x14ac:dyDescent="0.3">
      <c r="A5" s="187" t="s">
        <v>30</v>
      </c>
      <c r="B5" s="188"/>
      <c r="C5" s="188"/>
      <c r="D5" s="188"/>
      <c r="E5" s="188"/>
      <c r="F5" s="188"/>
      <c r="G5" s="188"/>
      <c r="H5" s="188"/>
      <c r="I5" s="189"/>
      <c r="J5" s="10"/>
      <c r="K5" s="187" t="s">
        <v>31</v>
      </c>
      <c r="L5" s="188"/>
      <c r="M5" s="188"/>
      <c r="N5" s="188"/>
      <c r="O5" s="188"/>
      <c r="P5" s="188"/>
      <c r="Q5" s="188"/>
      <c r="R5" s="188"/>
      <c r="S5" s="189"/>
    </row>
    <row r="6" spans="1:19" x14ac:dyDescent="0.25">
      <c r="A6" s="2"/>
      <c r="B6" s="3" t="s">
        <v>0</v>
      </c>
      <c r="C6" s="4" t="s">
        <v>1</v>
      </c>
      <c r="D6" s="4" t="s">
        <v>2</v>
      </c>
      <c r="E6" s="4" t="s">
        <v>3</v>
      </c>
      <c r="F6" s="4" t="s">
        <v>4</v>
      </c>
      <c r="G6" s="4" t="s">
        <v>5</v>
      </c>
      <c r="H6" s="4" t="s">
        <v>6</v>
      </c>
      <c r="I6" s="5" t="s">
        <v>7</v>
      </c>
      <c r="K6" s="2"/>
      <c r="L6" s="3" t="s">
        <v>0</v>
      </c>
      <c r="M6" s="4" t="s">
        <v>1</v>
      </c>
      <c r="N6" s="4" t="s">
        <v>2</v>
      </c>
      <c r="O6" s="4" t="s">
        <v>3</v>
      </c>
      <c r="P6" s="4" t="s">
        <v>4</v>
      </c>
      <c r="Q6" s="4" t="s">
        <v>5</v>
      </c>
      <c r="R6" s="4" t="s">
        <v>6</v>
      </c>
      <c r="S6" s="5" t="s">
        <v>7</v>
      </c>
    </row>
    <row r="7" spans="1:19" x14ac:dyDescent="0.25">
      <c r="A7" s="190" t="s">
        <v>11</v>
      </c>
      <c r="B7" s="62">
        <v>0</v>
      </c>
      <c r="C7" s="147">
        <v>38.423224606438531</v>
      </c>
      <c r="D7" s="147">
        <v>29.756550645642456</v>
      </c>
      <c r="E7" s="147">
        <v>71.301942016856202</v>
      </c>
      <c r="F7" s="147">
        <v>51.824926209695967</v>
      </c>
      <c r="G7" s="147">
        <v>53.31028053000783</v>
      </c>
      <c r="H7" s="147">
        <v>68.265343811231688</v>
      </c>
      <c r="I7" s="152">
        <v>73.109720663595837</v>
      </c>
      <c r="K7" s="190" t="s">
        <v>11</v>
      </c>
      <c r="L7" s="62">
        <v>0</v>
      </c>
      <c r="M7" s="147">
        <v>38.292506109086638</v>
      </c>
      <c r="N7" s="147">
        <v>36.32916553368495</v>
      </c>
      <c r="O7" s="147">
        <v>33.668024162674577</v>
      </c>
      <c r="P7" s="147">
        <v>35.545546716141118</v>
      </c>
      <c r="Q7" s="147">
        <v>38.173723003307749</v>
      </c>
      <c r="R7" s="147">
        <v>157.01730839805651</v>
      </c>
      <c r="S7" s="152">
        <v>110.22031100875972</v>
      </c>
    </row>
    <row r="8" spans="1:19" x14ac:dyDescent="0.25">
      <c r="A8" s="190"/>
      <c r="B8" s="63">
        <v>4.1666666666666664E-2</v>
      </c>
      <c r="C8" s="148">
        <v>20.75808967098197</v>
      </c>
      <c r="D8" s="148">
        <v>27.265305762295082</v>
      </c>
      <c r="E8" s="148">
        <v>27.79733397113139</v>
      </c>
      <c r="F8" s="148">
        <v>25.538576530353399</v>
      </c>
      <c r="G8" s="148">
        <v>27.283625766791534</v>
      </c>
      <c r="H8" s="148">
        <v>64.147623486722139</v>
      </c>
      <c r="I8" s="153">
        <v>51.108175792441934</v>
      </c>
      <c r="K8" s="190"/>
      <c r="L8" s="63">
        <v>4.1666666666666664E-2</v>
      </c>
      <c r="M8" s="148">
        <v>38.562747630547122</v>
      </c>
      <c r="N8" s="148">
        <v>26.734665062103737</v>
      </c>
      <c r="O8" s="148">
        <v>46.042794491315142</v>
      </c>
      <c r="P8" s="148">
        <v>39.352746158089253</v>
      </c>
      <c r="Q8" s="148">
        <v>36.553154627323643</v>
      </c>
      <c r="R8" s="148">
        <v>72.060887660988215</v>
      </c>
      <c r="S8" s="153">
        <v>67.681272654017647</v>
      </c>
    </row>
    <row r="9" spans="1:19" x14ac:dyDescent="0.25">
      <c r="A9" s="190"/>
      <c r="B9" s="62">
        <v>8.3333333333333329E-2</v>
      </c>
      <c r="C9" s="147">
        <v>14.043065133161958</v>
      </c>
      <c r="D9" s="147">
        <v>15.160219635009087</v>
      </c>
      <c r="E9" s="147">
        <v>17.764822335816621</v>
      </c>
      <c r="F9" s="147">
        <v>15.841207620844965</v>
      </c>
      <c r="G9" s="147">
        <v>17.609878102455063</v>
      </c>
      <c r="H9" s="147">
        <v>58.57659010650336</v>
      </c>
      <c r="I9" s="152">
        <v>36.413566006937302</v>
      </c>
      <c r="K9" s="190"/>
      <c r="L9" s="62">
        <v>8.3333333333333329E-2</v>
      </c>
      <c r="M9" s="147">
        <v>35.842845236814732</v>
      </c>
      <c r="N9" s="147">
        <v>35.445481998234044</v>
      </c>
      <c r="O9" s="147">
        <v>31.441354047877137</v>
      </c>
      <c r="P9" s="147">
        <v>31.736901666496475</v>
      </c>
      <c r="Q9" s="147">
        <v>39.295897944961602</v>
      </c>
      <c r="R9" s="147">
        <v>55.110155504379861</v>
      </c>
      <c r="S9" s="152">
        <v>54.218011706663631</v>
      </c>
    </row>
    <row r="10" spans="1:19" x14ac:dyDescent="0.25">
      <c r="A10" s="190"/>
      <c r="B10" s="63">
        <v>0.125</v>
      </c>
      <c r="C10" s="148">
        <v>16.209706065150755</v>
      </c>
      <c r="D10" s="148">
        <v>16.632629668814399</v>
      </c>
      <c r="E10" s="148">
        <v>18.895121666401362</v>
      </c>
      <c r="F10" s="148">
        <v>17.213040606003108</v>
      </c>
      <c r="G10" s="148">
        <v>18.74672803907167</v>
      </c>
      <c r="H10" s="148">
        <v>49.13005524439324</v>
      </c>
      <c r="I10" s="153">
        <v>25.271499246499726</v>
      </c>
      <c r="K10" s="190"/>
      <c r="L10" s="63">
        <v>0.125</v>
      </c>
      <c r="M10" s="148">
        <v>31.130943065537831</v>
      </c>
      <c r="N10" s="148">
        <v>40.824942026490888</v>
      </c>
      <c r="O10" s="148">
        <v>27.543211912473865</v>
      </c>
      <c r="P10" s="148">
        <v>35.212967076973435</v>
      </c>
      <c r="Q10" s="148">
        <v>34.981073231759119</v>
      </c>
      <c r="R10" s="148">
        <v>38.646047237434885</v>
      </c>
      <c r="S10" s="153">
        <v>29.967921205104282</v>
      </c>
    </row>
    <row r="11" spans="1:19" x14ac:dyDescent="0.25">
      <c r="A11" s="190"/>
      <c r="B11" s="62">
        <v>0.16666666666666699</v>
      </c>
      <c r="C11" s="147">
        <v>61.663158597863834</v>
      </c>
      <c r="D11" s="147">
        <v>67.484745201978683</v>
      </c>
      <c r="E11" s="147">
        <v>61.089863003681614</v>
      </c>
      <c r="F11" s="147">
        <v>65.899309373647512</v>
      </c>
      <c r="G11" s="147">
        <v>69.611884522934389</v>
      </c>
      <c r="H11" s="147">
        <v>96.039771098119573</v>
      </c>
      <c r="I11" s="152">
        <v>55.427745152466635</v>
      </c>
      <c r="K11" s="190"/>
      <c r="L11" s="62">
        <v>0.16666666666666699</v>
      </c>
      <c r="M11" s="147">
        <v>92.084271220252006</v>
      </c>
      <c r="N11" s="147">
        <v>88.33890000000001</v>
      </c>
      <c r="O11" s="147">
        <v>96.181641883334962</v>
      </c>
      <c r="P11" s="147">
        <v>90.450612323432793</v>
      </c>
      <c r="Q11" s="147">
        <v>97.793857784679233</v>
      </c>
      <c r="R11" s="147">
        <v>42.539038354742068</v>
      </c>
      <c r="S11" s="152">
        <v>27.940321664840116</v>
      </c>
    </row>
    <row r="12" spans="1:19" x14ac:dyDescent="0.25">
      <c r="A12" s="190"/>
      <c r="B12" s="63">
        <v>0.20833333333333301</v>
      </c>
      <c r="C12" s="148">
        <v>212.39383796531871</v>
      </c>
      <c r="D12" s="148">
        <v>228.45164486254728</v>
      </c>
      <c r="E12" s="148">
        <v>220.43237276647773</v>
      </c>
      <c r="F12" s="148">
        <v>219.96232499341804</v>
      </c>
      <c r="G12" s="148">
        <v>240.2442066333625</v>
      </c>
      <c r="H12" s="148">
        <v>194.17877216559691</v>
      </c>
      <c r="I12" s="153">
        <v>114.60988236551552</v>
      </c>
      <c r="K12" s="190"/>
      <c r="L12" s="63">
        <v>0.20833333333333301</v>
      </c>
      <c r="M12" s="148">
        <v>299.90812998183719</v>
      </c>
      <c r="N12" s="148">
        <v>307.64579346038613</v>
      </c>
      <c r="O12" s="148">
        <v>277.73100523669018</v>
      </c>
      <c r="P12" s="148">
        <v>292.23943561796693</v>
      </c>
      <c r="Q12" s="148">
        <v>318.51784475802742</v>
      </c>
      <c r="R12" s="148">
        <v>81.2661895737875</v>
      </c>
      <c r="S12" s="153">
        <v>41.84965451105225</v>
      </c>
    </row>
    <row r="13" spans="1:19" x14ac:dyDescent="0.25">
      <c r="A13" s="190"/>
      <c r="B13" s="62">
        <v>0.25</v>
      </c>
      <c r="C13" s="147">
        <v>332.79531777394988</v>
      </c>
      <c r="D13" s="147">
        <v>347.66045245529068</v>
      </c>
      <c r="E13" s="147">
        <v>357.35795082932287</v>
      </c>
      <c r="F13" s="147">
        <v>343.73092057887868</v>
      </c>
      <c r="G13" s="147">
        <v>383.06202270771831</v>
      </c>
      <c r="H13" s="147">
        <v>197.81205480487003</v>
      </c>
      <c r="I13" s="152">
        <v>124.86381336968631</v>
      </c>
      <c r="K13" s="190"/>
      <c r="L13" s="62">
        <v>0.25</v>
      </c>
      <c r="M13" s="147">
        <v>562.74510927789606</v>
      </c>
      <c r="N13" s="147">
        <v>623.35996960161799</v>
      </c>
      <c r="O13" s="147">
        <v>590.02660201381764</v>
      </c>
      <c r="P13" s="147">
        <v>623.78147031007234</v>
      </c>
      <c r="Q13" s="147">
        <v>658.18728406967284</v>
      </c>
      <c r="R13" s="147">
        <v>136.61965702299906</v>
      </c>
      <c r="S13" s="152">
        <v>79.481901978355069</v>
      </c>
    </row>
    <row r="14" spans="1:19" x14ac:dyDescent="0.25">
      <c r="A14" s="190"/>
      <c r="B14" s="63">
        <v>0.29166666666666702</v>
      </c>
      <c r="C14" s="148">
        <v>375.44795888598463</v>
      </c>
      <c r="D14" s="148">
        <v>389.55516713019188</v>
      </c>
      <c r="E14" s="148">
        <v>410.83849674335295</v>
      </c>
      <c r="F14" s="148">
        <v>411.05292835503894</v>
      </c>
      <c r="G14" s="148">
        <v>442.19833858066727</v>
      </c>
      <c r="H14" s="148">
        <v>293.12516937513504</v>
      </c>
      <c r="I14" s="153">
        <v>179.80712083691657</v>
      </c>
      <c r="K14" s="190"/>
      <c r="L14" s="63">
        <v>0.29166666666666702</v>
      </c>
      <c r="M14" s="148">
        <v>720.78434099808135</v>
      </c>
      <c r="N14" s="148">
        <v>779.21811087616459</v>
      </c>
      <c r="O14" s="148">
        <v>766.43570150358221</v>
      </c>
      <c r="P14" s="148">
        <v>754.91096872261835</v>
      </c>
      <c r="Q14" s="148">
        <v>801.19962183101995</v>
      </c>
      <c r="R14" s="148">
        <v>189.94552493194647</v>
      </c>
      <c r="S14" s="153">
        <v>117.07359745485257</v>
      </c>
    </row>
    <row r="15" spans="1:19" x14ac:dyDescent="0.25">
      <c r="A15" s="190"/>
      <c r="B15" s="62">
        <v>0.33333333333333298</v>
      </c>
      <c r="C15" s="147">
        <v>372.26748407461696</v>
      </c>
      <c r="D15" s="147">
        <v>379.08015517322355</v>
      </c>
      <c r="E15" s="147">
        <v>392.14258339409997</v>
      </c>
      <c r="F15" s="147">
        <v>395.44486477000339</v>
      </c>
      <c r="G15" s="147">
        <v>427.52489148207553</v>
      </c>
      <c r="H15" s="147">
        <v>346.1307261014195</v>
      </c>
      <c r="I15" s="152">
        <v>281.01422724422451</v>
      </c>
      <c r="K15" s="190"/>
      <c r="L15" s="62">
        <v>0.33333333333333298</v>
      </c>
      <c r="M15" s="147">
        <v>555.96041323124871</v>
      </c>
      <c r="N15" s="147">
        <v>600.37757030024898</v>
      </c>
      <c r="O15" s="147">
        <v>582.47580509987097</v>
      </c>
      <c r="P15" s="147">
        <v>588.84670372230414</v>
      </c>
      <c r="Q15" s="147">
        <v>628.61888018212801</v>
      </c>
      <c r="R15" s="147">
        <v>232.60621925910436</v>
      </c>
      <c r="S15" s="152">
        <v>174.29245648110717</v>
      </c>
    </row>
    <row r="16" spans="1:19" x14ac:dyDescent="0.25">
      <c r="A16" s="190"/>
      <c r="B16" s="63">
        <v>0.375</v>
      </c>
      <c r="C16" s="148">
        <v>364.08806167823064</v>
      </c>
      <c r="D16" s="148">
        <v>370.42160175876887</v>
      </c>
      <c r="E16" s="148">
        <v>359.75560259074587</v>
      </c>
      <c r="F16" s="148">
        <v>369.37200865814884</v>
      </c>
      <c r="G16" s="148">
        <v>419.5908623560137</v>
      </c>
      <c r="H16" s="148">
        <v>424.56926130261593</v>
      </c>
      <c r="I16" s="153">
        <v>364.29713929778512</v>
      </c>
      <c r="K16" s="190"/>
      <c r="L16" s="63">
        <v>0.375</v>
      </c>
      <c r="M16" s="148">
        <v>507.48501773718777</v>
      </c>
      <c r="N16" s="148">
        <v>545.34076129922119</v>
      </c>
      <c r="O16" s="148">
        <v>484.60007554405337</v>
      </c>
      <c r="P16" s="148">
        <v>513.4393622198744</v>
      </c>
      <c r="Q16" s="148">
        <v>546.79944558116119</v>
      </c>
      <c r="R16" s="148">
        <v>287.22975087382082</v>
      </c>
      <c r="S16" s="153">
        <v>227.98329230730209</v>
      </c>
    </row>
    <row r="17" spans="1:28" x14ac:dyDescent="0.25">
      <c r="A17" s="190"/>
      <c r="B17" s="62">
        <v>0.41666666666666702</v>
      </c>
      <c r="C17" s="147">
        <v>384.92549238820163</v>
      </c>
      <c r="D17" s="147">
        <v>358.88910831550925</v>
      </c>
      <c r="E17" s="147">
        <v>433.24546410122429</v>
      </c>
      <c r="F17" s="147">
        <v>398.7417987665159</v>
      </c>
      <c r="G17" s="147">
        <v>418.91127444647611</v>
      </c>
      <c r="H17" s="147">
        <v>482.66141372388284</v>
      </c>
      <c r="I17" s="152">
        <v>419.92673348576693</v>
      </c>
      <c r="K17" s="190"/>
      <c r="L17" s="62">
        <v>0.41666666666666702</v>
      </c>
      <c r="M17" s="147">
        <v>448.01290779636122</v>
      </c>
      <c r="N17" s="147">
        <v>440.93549161830703</v>
      </c>
      <c r="O17" s="147">
        <v>479.82535140679948</v>
      </c>
      <c r="P17" s="147">
        <v>474.33481593219636</v>
      </c>
      <c r="Q17" s="147">
        <v>504.58021228682281</v>
      </c>
      <c r="R17" s="147">
        <v>342.86708225866937</v>
      </c>
      <c r="S17" s="152">
        <v>300.32804390392738</v>
      </c>
    </row>
    <row r="18" spans="1:28" x14ac:dyDescent="0.25">
      <c r="A18" s="190"/>
      <c r="B18" s="63">
        <v>0.45833333333333298</v>
      </c>
      <c r="C18" s="148">
        <v>408.13746890904463</v>
      </c>
      <c r="D18" s="148">
        <v>382.04879039705855</v>
      </c>
      <c r="E18" s="148">
        <v>463.77684595322052</v>
      </c>
      <c r="F18" s="148">
        <v>430.53601123121319</v>
      </c>
      <c r="G18" s="148">
        <v>453.92966206651715</v>
      </c>
      <c r="H18" s="148">
        <v>509.91103351843128</v>
      </c>
      <c r="I18" s="153">
        <v>391.10269121420015</v>
      </c>
      <c r="K18" s="190"/>
      <c r="L18" s="63">
        <v>0.45833333333333298</v>
      </c>
      <c r="M18" s="148">
        <v>451.1430861405139</v>
      </c>
      <c r="N18" s="148">
        <v>445.76784524165998</v>
      </c>
      <c r="O18" s="148">
        <v>456.46812218562502</v>
      </c>
      <c r="P18" s="148">
        <v>452.53618665717977</v>
      </c>
      <c r="Q18" s="148">
        <v>474.23739389797458</v>
      </c>
      <c r="R18" s="148">
        <v>394.00314266413147</v>
      </c>
      <c r="S18" s="153">
        <v>341.81273049773205</v>
      </c>
    </row>
    <row r="19" spans="1:28" x14ac:dyDescent="0.25">
      <c r="A19" s="190"/>
      <c r="B19" s="62">
        <v>0.5</v>
      </c>
      <c r="C19" s="147">
        <v>484.23872781025449</v>
      </c>
      <c r="D19" s="147">
        <v>480.76835799103225</v>
      </c>
      <c r="E19" s="147">
        <v>456.83397137406098</v>
      </c>
      <c r="F19" s="147">
        <v>473.69303154750224</v>
      </c>
      <c r="G19" s="147">
        <v>515.38325091837703</v>
      </c>
      <c r="H19" s="147">
        <v>518.67128165978988</v>
      </c>
      <c r="I19" s="152">
        <v>425.57850648019178</v>
      </c>
      <c r="K19" s="190"/>
      <c r="L19" s="62">
        <v>0.5</v>
      </c>
      <c r="M19" s="147">
        <v>455.37894004127554</v>
      </c>
      <c r="N19" s="147">
        <v>466.55445257245634</v>
      </c>
      <c r="O19" s="147">
        <v>484.29356725176859</v>
      </c>
      <c r="P19" s="147">
        <v>464.92716784545388</v>
      </c>
      <c r="Q19" s="147">
        <v>506.646133627957</v>
      </c>
      <c r="R19" s="147">
        <v>443.11160352932939</v>
      </c>
      <c r="S19" s="152">
        <v>415.41459380932099</v>
      </c>
    </row>
    <row r="20" spans="1:28" x14ac:dyDescent="0.25">
      <c r="A20" s="190"/>
      <c r="B20" s="63">
        <v>0.54166666666666696</v>
      </c>
      <c r="C20" s="148">
        <v>492.88886180352182</v>
      </c>
      <c r="D20" s="148">
        <v>484.59953340862722</v>
      </c>
      <c r="E20" s="148">
        <v>484.66544834100586</v>
      </c>
      <c r="F20" s="148">
        <v>502.3947540369449</v>
      </c>
      <c r="G20" s="148">
        <v>536.05956262935661</v>
      </c>
      <c r="H20" s="148">
        <v>519.80163625867488</v>
      </c>
      <c r="I20" s="153">
        <v>486.53691520577422</v>
      </c>
      <c r="K20" s="190"/>
      <c r="L20" s="63">
        <v>0.54166666666666696</v>
      </c>
      <c r="M20" s="148">
        <v>459.80145338886575</v>
      </c>
      <c r="N20" s="148">
        <v>457.25519874082738</v>
      </c>
      <c r="O20" s="148">
        <v>490.41666794517488</v>
      </c>
      <c r="P20" s="148">
        <v>490.28623689333909</v>
      </c>
      <c r="Q20" s="148">
        <v>522.3691737411433</v>
      </c>
      <c r="R20" s="148">
        <v>480.78440298743749</v>
      </c>
      <c r="S20" s="153">
        <v>460.50840758479598</v>
      </c>
    </row>
    <row r="21" spans="1:28" x14ac:dyDescent="0.25">
      <c r="A21" s="190"/>
      <c r="B21" s="62">
        <v>0.58333333333333304</v>
      </c>
      <c r="C21" s="147">
        <v>591.45940663441547</v>
      </c>
      <c r="D21" s="147">
        <v>546.28958854427435</v>
      </c>
      <c r="E21" s="147">
        <v>639.55485744055454</v>
      </c>
      <c r="F21" s="147">
        <v>610.51549984258622</v>
      </c>
      <c r="G21" s="147">
        <v>651.57130082105073</v>
      </c>
      <c r="H21" s="147">
        <v>506.51996972177648</v>
      </c>
      <c r="I21" s="152">
        <v>447.90300980816994</v>
      </c>
      <c r="K21" s="190"/>
      <c r="L21" s="62">
        <v>0.58333333333333304</v>
      </c>
      <c r="M21" s="147">
        <v>473.82801766210872</v>
      </c>
      <c r="N21" s="147">
        <v>493.25585797349078</v>
      </c>
      <c r="O21" s="147">
        <v>490.85922076052208</v>
      </c>
      <c r="P21" s="147">
        <v>485.61901434583569</v>
      </c>
      <c r="Q21" s="147">
        <v>480.0747786719009</v>
      </c>
      <c r="R21" s="147">
        <v>600.08835993658067</v>
      </c>
      <c r="S21" s="152">
        <v>518.82217036279314</v>
      </c>
    </row>
    <row r="22" spans="1:28" x14ac:dyDescent="0.25">
      <c r="A22" s="190"/>
      <c r="B22" s="63">
        <v>0.625</v>
      </c>
      <c r="C22" s="148">
        <v>708.40223781752741</v>
      </c>
      <c r="D22" s="148">
        <v>778.04144073060775</v>
      </c>
      <c r="E22" s="148">
        <v>839.20196899166069</v>
      </c>
      <c r="F22" s="148">
        <v>719.15014126600011</v>
      </c>
      <c r="G22" s="148">
        <v>969.51246110879788</v>
      </c>
      <c r="H22" s="148">
        <v>452.14183955398875</v>
      </c>
      <c r="I22" s="153">
        <v>410.0765005526265</v>
      </c>
      <c r="K22" s="190"/>
      <c r="L22" s="63">
        <v>0.625</v>
      </c>
      <c r="M22" s="148">
        <v>537.6085637634269</v>
      </c>
      <c r="N22" s="148">
        <v>505.06138953417798</v>
      </c>
      <c r="O22" s="148">
        <v>597.61245254424966</v>
      </c>
      <c r="P22" s="148">
        <v>572.08453083136328</v>
      </c>
      <c r="Q22" s="148">
        <v>598.87919684535939</v>
      </c>
      <c r="R22" s="148">
        <v>578.5552528189753</v>
      </c>
      <c r="S22" s="153">
        <v>487.11051355306171</v>
      </c>
    </row>
    <row r="23" spans="1:28" x14ac:dyDescent="0.25">
      <c r="A23" s="190"/>
      <c r="B23" s="62">
        <v>0.66666666666666696</v>
      </c>
      <c r="C23" s="147">
        <v>802.27214681856208</v>
      </c>
      <c r="D23" s="147">
        <v>780.74590537186282</v>
      </c>
      <c r="E23" s="147">
        <v>934.33636315218064</v>
      </c>
      <c r="F23" s="147">
        <v>784.80750159154468</v>
      </c>
      <c r="G23" s="147">
        <v>940.1516452519013</v>
      </c>
      <c r="H23" s="147">
        <v>436.11502613408391</v>
      </c>
      <c r="I23" s="152">
        <v>452.22257916819461</v>
      </c>
      <c r="K23" s="190"/>
      <c r="L23" s="62">
        <v>0.66666666666666696</v>
      </c>
      <c r="M23" s="147">
        <v>611.12664838673186</v>
      </c>
      <c r="N23" s="147">
        <v>655.76342227954933</v>
      </c>
      <c r="O23" s="147">
        <v>660.84879368717657</v>
      </c>
      <c r="P23" s="147">
        <v>644.89929509914384</v>
      </c>
      <c r="Q23" s="147">
        <v>711.23529846816143</v>
      </c>
      <c r="R23" s="147">
        <v>530.58224769632523</v>
      </c>
      <c r="S23" s="152">
        <v>460.22454364915893</v>
      </c>
    </row>
    <row r="24" spans="1:28" x14ac:dyDescent="0.25">
      <c r="A24" s="190"/>
      <c r="B24" s="63">
        <v>0.70833333333333304</v>
      </c>
      <c r="C24" s="148">
        <v>884.92075323558811</v>
      </c>
      <c r="D24" s="148">
        <v>910.04657013277915</v>
      </c>
      <c r="E24" s="148">
        <v>885.78487137094544</v>
      </c>
      <c r="F24" s="148">
        <v>830.2678976601087</v>
      </c>
      <c r="G24" s="148">
        <v>862.3382779618762</v>
      </c>
      <c r="H24" s="148">
        <v>403.29437295931666</v>
      </c>
      <c r="I24" s="153">
        <v>399.90330916266174</v>
      </c>
      <c r="K24" s="190"/>
      <c r="L24" s="63">
        <v>0.70833333333333304</v>
      </c>
      <c r="M24" s="148">
        <v>660.06397372622803</v>
      </c>
      <c r="N24" s="148">
        <v>691.03489309628571</v>
      </c>
      <c r="O24" s="148">
        <v>659.66346142522559</v>
      </c>
      <c r="P24" s="148">
        <v>726.24812417219141</v>
      </c>
      <c r="Q24" s="148">
        <v>736.35019817506043</v>
      </c>
      <c r="R24" s="148">
        <v>478.71625145636801</v>
      </c>
      <c r="S24" s="153">
        <v>444.20650728107211</v>
      </c>
    </row>
    <row r="25" spans="1:28" x14ac:dyDescent="0.25">
      <c r="A25" s="190"/>
      <c r="B25" s="62">
        <v>0.75</v>
      </c>
      <c r="C25" s="147">
        <v>655.55420599781155</v>
      </c>
      <c r="D25" s="147">
        <v>610.92267277069072</v>
      </c>
      <c r="E25" s="147">
        <v>697.18460989262269</v>
      </c>
      <c r="F25" s="147">
        <v>654.19828728209836</v>
      </c>
      <c r="G25" s="147">
        <v>719.59563865582243</v>
      </c>
      <c r="H25" s="147">
        <v>355.4157817351176</v>
      </c>
      <c r="I25" s="152">
        <v>323.16030585979274</v>
      </c>
      <c r="K25" s="190"/>
      <c r="L25" s="62">
        <v>0.75</v>
      </c>
      <c r="M25" s="147">
        <v>495.35724782318704</v>
      </c>
      <c r="N25" s="147">
        <v>532.84092334512434</v>
      </c>
      <c r="O25" s="147">
        <v>517.60987367470739</v>
      </c>
      <c r="P25" s="147">
        <v>555.55659799724469</v>
      </c>
      <c r="Q25" s="147">
        <v>561.11562211799389</v>
      </c>
      <c r="R25" s="147">
        <v>428.7561987842592</v>
      </c>
      <c r="S25" s="152">
        <v>390.39401548246127</v>
      </c>
    </row>
    <row r="26" spans="1:28" x14ac:dyDescent="0.25">
      <c r="A26" s="190"/>
      <c r="B26" s="63">
        <v>0.79166666666666696</v>
      </c>
      <c r="C26" s="148">
        <v>422.71132084865224</v>
      </c>
      <c r="D26" s="148">
        <v>464.83286243470445</v>
      </c>
      <c r="E26" s="148">
        <v>422.86932807600664</v>
      </c>
      <c r="F26" s="148">
        <v>450.89333752260541</v>
      </c>
      <c r="G26" s="148">
        <v>501.14443111037605</v>
      </c>
      <c r="H26" s="148">
        <v>299.0999008263841</v>
      </c>
      <c r="I26" s="153">
        <v>273.50544312306005</v>
      </c>
      <c r="K26" s="190"/>
      <c r="L26" s="63">
        <v>0.79166666666666696</v>
      </c>
      <c r="M26" s="148">
        <v>270.13535487023995</v>
      </c>
      <c r="N26" s="148">
        <v>300.75290449540046</v>
      </c>
      <c r="O26" s="148">
        <v>262.96499248284459</v>
      </c>
      <c r="P26" s="148">
        <v>306.66316472218608</v>
      </c>
      <c r="Q26" s="148">
        <v>317.77929611373116</v>
      </c>
      <c r="R26" s="148">
        <v>365.81950905445967</v>
      </c>
      <c r="S26" s="153">
        <v>341.04224267243166</v>
      </c>
    </row>
    <row r="27" spans="1:28" x14ac:dyDescent="0.25">
      <c r="A27" s="190"/>
      <c r="B27" s="62">
        <v>0.83333333333333304</v>
      </c>
      <c r="C27" s="147">
        <v>408.59335129817072</v>
      </c>
      <c r="D27" s="147">
        <v>384.36510758065901</v>
      </c>
      <c r="E27" s="147">
        <v>392.76706059604089</v>
      </c>
      <c r="F27" s="147">
        <v>386.81305115885652</v>
      </c>
      <c r="G27" s="147">
        <v>434.94357667940659</v>
      </c>
      <c r="H27" s="147">
        <v>244.72177065859637</v>
      </c>
      <c r="I27" s="152">
        <v>232.93378698451019</v>
      </c>
      <c r="K27" s="190"/>
      <c r="L27" s="62">
        <v>0.83333333333333304</v>
      </c>
      <c r="M27" s="147">
        <v>229.24775769337927</v>
      </c>
      <c r="N27" s="147">
        <v>200.32627245654049</v>
      </c>
      <c r="O27" s="147">
        <v>230.41931795250147</v>
      </c>
      <c r="P27" s="147">
        <v>223.45699558022386</v>
      </c>
      <c r="Q27" s="147">
        <v>238.94114335888835</v>
      </c>
      <c r="R27" s="147">
        <v>354.70826357381208</v>
      </c>
      <c r="S27" s="152">
        <v>295.17794107165633</v>
      </c>
    </row>
    <row r="28" spans="1:28" x14ac:dyDescent="0.25">
      <c r="A28" s="190"/>
      <c r="B28" s="63">
        <v>0.875</v>
      </c>
      <c r="C28" s="148">
        <v>271.56168632654277</v>
      </c>
      <c r="D28" s="148">
        <v>267.48675185168258</v>
      </c>
      <c r="E28" s="148">
        <v>278.30120344520122</v>
      </c>
      <c r="F28" s="148">
        <v>271.24106656399869</v>
      </c>
      <c r="G28" s="148">
        <v>292.27295298161158</v>
      </c>
      <c r="H28" s="148">
        <v>213.07184188981716</v>
      </c>
      <c r="I28" s="153">
        <v>183.96521096852914</v>
      </c>
      <c r="K28" s="190"/>
      <c r="L28" s="63">
        <v>0.875</v>
      </c>
      <c r="M28" s="148">
        <v>169.76133032914365</v>
      </c>
      <c r="N28" s="148">
        <v>162.19393883225314</v>
      </c>
      <c r="O28" s="148">
        <v>184.21131115830451</v>
      </c>
      <c r="P28" s="148">
        <v>168.41852921881673</v>
      </c>
      <c r="Q28" s="148">
        <v>177.11111595402699</v>
      </c>
      <c r="R28" s="148">
        <v>313.79130485128132</v>
      </c>
      <c r="S28" s="153">
        <v>210.22152033458809</v>
      </c>
    </row>
    <row r="29" spans="1:28" x14ac:dyDescent="0.25">
      <c r="A29" s="190"/>
      <c r="B29" s="62">
        <v>0.91666666666666696</v>
      </c>
      <c r="C29" s="147">
        <v>170.39605758274632</v>
      </c>
      <c r="D29" s="147">
        <v>161.71213184134615</v>
      </c>
      <c r="E29" s="147">
        <v>194.07760534588235</v>
      </c>
      <c r="F29" s="147">
        <v>188.95321659227173</v>
      </c>
      <c r="G29" s="147">
        <v>180.58676281321402</v>
      </c>
      <c r="H29" s="147">
        <v>171.41020095948537</v>
      </c>
      <c r="I29" s="152">
        <v>130.67706559252335</v>
      </c>
      <c r="K29" s="190"/>
      <c r="L29" s="62">
        <v>0.91666666666666696</v>
      </c>
      <c r="M29" s="147">
        <v>87.95564747484147</v>
      </c>
      <c r="N29" s="147">
        <v>90.824685104370388</v>
      </c>
      <c r="O29" s="147">
        <v>101.86443609085615</v>
      </c>
      <c r="P29" s="147">
        <v>95.572093494547886</v>
      </c>
      <c r="Q29" s="147">
        <v>88.610714926124686</v>
      </c>
      <c r="R29" s="147">
        <v>254.86926221120481</v>
      </c>
      <c r="S29" s="152">
        <v>158.39607608543616</v>
      </c>
    </row>
    <row r="30" spans="1:28" ht="15.75" thickBot="1" x14ac:dyDescent="0.3">
      <c r="A30" s="191"/>
      <c r="B30" s="64">
        <v>0.95833333333333304</v>
      </c>
      <c r="C30" s="149">
        <v>102.79129627585239</v>
      </c>
      <c r="D30" s="149">
        <v>96.143606253215637</v>
      </c>
      <c r="E30" s="149">
        <v>127.14809150231515</v>
      </c>
      <c r="F30" s="149">
        <v>112.72730720209624</v>
      </c>
      <c r="G30" s="149">
        <v>101.19022797436634</v>
      </c>
      <c r="H30" s="149">
        <v>117.19355002010973</v>
      </c>
      <c r="I30" s="154">
        <v>60.191382390624739</v>
      </c>
      <c r="K30" s="191"/>
      <c r="L30" s="64">
        <v>0.95833333333333304</v>
      </c>
      <c r="M30" s="149">
        <v>51.407238510942854</v>
      </c>
      <c r="N30" s="149">
        <v>51.293018916890794</v>
      </c>
      <c r="O30" s="149">
        <v>52.355240126340519</v>
      </c>
      <c r="P30" s="149">
        <v>56.603778750818954</v>
      </c>
      <c r="Q30" s="149">
        <v>52.64661309908945</v>
      </c>
      <c r="R30" s="149">
        <v>192.58140433428989</v>
      </c>
      <c r="S30" s="154">
        <v>117.76298129854239</v>
      </c>
    </row>
    <row r="31" spans="1:28" x14ac:dyDescent="0.25">
      <c r="A31" s="2"/>
      <c r="B31" s="3" t="s">
        <v>0</v>
      </c>
      <c r="C31" s="4" t="s">
        <v>1</v>
      </c>
      <c r="D31" s="4" t="s">
        <v>2</v>
      </c>
      <c r="E31" s="4" t="s">
        <v>3</v>
      </c>
      <c r="F31" s="4" t="s">
        <v>4</v>
      </c>
      <c r="G31" s="4" t="s">
        <v>5</v>
      </c>
      <c r="H31" s="4" t="s">
        <v>6</v>
      </c>
      <c r="I31" s="5" t="s">
        <v>7</v>
      </c>
      <c r="K31" s="2"/>
      <c r="L31" s="3" t="s">
        <v>0</v>
      </c>
      <c r="M31" s="4" t="s">
        <v>1</v>
      </c>
      <c r="N31" s="4" t="s">
        <v>2</v>
      </c>
      <c r="O31" s="4" t="s">
        <v>3</v>
      </c>
      <c r="P31" s="4" t="s">
        <v>4</v>
      </c>
      <c r="Q31" s="4" t="s">
        <v>5</v>
      </c>
      <c r="R31" s="4" t="s">
        <v>6</v>
      </c>
      <c r="S31" s="5" t="s">
        <v>7</v>
      </c>
    </row>
    <row r="32" spans="1:28" x14ac:dyDescent="0.25">
      <c r="A32" s="190" t="s">
        <v>12</v>
      </c>
      <c r="B32" s="62">
        <v>0</v>
      </c>
      <c r="C32" s="147">
        <v>36.132103686602022</v>
      </c>
      <c r="D32" s="11">
        <v>23.973818400000003</v>
      </c>
      <c r="E32" s="11">
        <v>49.904683200000008</v>
      </c>
      <c r="F32" s="147">
        <v>37.559528402845856</v>
      </c>
      <c r="G32" s="147">
        <v>40.225029854460459</v>
      </c>
      <c r="H32" s="147">
        <v>58.370255536865621</v>
      </c>
      <c r="I32" s="152">
        <v>60.052971623414322</v>
      </c>
      <c r="K32" s="190" t="s">
        <v>12</v>
      </c>
      <c r="L32" s="62">
        <v>0</v>
      </c>
      <c r="M32" s="147">
        <v>30.518637729259801</v>
      </c>
      <c r="N32" s="11">
        <v>31.312742400000005</v>
      </c>
      <c r="O32" s="11">
        <v>30.823480799999999</v>
      </c>
      <c r="P32" s="147">
        <v>32.174480460948864</v>
      </c>
      <c r="Q32" s="147">
        <v>34.098189926057934</v>
      </c>
      <c r="R32" s="147">
        <v>150.34763235477647</v>
      </c>
      <c r="S32" s="152">
        <v>96.864802494116873</v>
      </c>
      <c r="T32" s="151"/>
      <c r="V32" s="150"/>
      <c r="W32" s="150"/>
      <c r="X32" s="150"/>
      <c r="Y32" s="150"/>
      <c r="Z32" s="150"/>
      <c r="AA32" s="150"/>
      <c r="AB32" s="150"/>
    </row>
    <row r="33" spans="1:28" x14ac:dyDescent="0.25">
      <c r="A33" s="190"/>
      <c r="B33" s="63">
        <v>4.1666666666666664E-2</v>
      </c>
      <c r="C33" s="148">
        <v>22.253547303668789</v>
      </c>
      <c r="D33" s="14">
        <v>20.548987199999999</v>
      </c>
      <c r="E33" s="14">
        <v>24.9523416</v>
      </c>
      <c r="F33" s="148">
        <v>23.132689678573932</v>
      </c>
      <c r="G33" s="148">
        <v>24.774356135528624</v>
      </c>
      <c r="H33" s="148">
        <v>64.959505162905401</v>
      </c>
      <c r="I33" s="153">
        <v>50.636425760866473</v>
      </c>
      <c r="K33" s="190"/>
      <c r="L33" s="63">
        <v>4.1666666666666664E-2</v>
      </c>
      <c r="M33" s="148">
        <v>28.355899622461862</v>
      </c>
      <c r="N33" s="14">
        <v>21.527510400000001</v>
      </c>
      <c r="O33" s="14">
        <v>36.205358400000001</v>
      </c>
      <c r="P33" s="148">
        <v>29.894399168440675</v>
      </c>
      <c r="Q33" s="148">
        <v>31.681782765943591</v>
      </c>
      <c r="R33" s="148">
        <v>66.555954909171035</v>
      </c>
      <c r="S33" s="153">
        <v>64.87275763367461</v>
      </c>
      <c r="T33" s="151"/>
      <c r="V33" s="150"/>
      <c r="W33" s="150"/>
      <c r="X33" s="150"/>
      <c r="Y33" s="150"/>
      <c r="Z33" s="150"/>
      <c r="AA33" s="150"/>
      <c r="AB33" s="150"/>
    </row>
    <row r="34" spans="1:28" x14ac:dyDescent="0.25">
      <c r="A34" s="190"/>
      <c r="B34" s="62">
        <v>8.3333333333333329E-2</v>
      </c>
      <c r="C34" s="147">
        <v>13.399985473176908</v>
      </c>
      <c r="D34" s="11">
        <v>11.253016800000001</v>
      </c>
      <c r="E34" s="11">
        <v>16.145632800000001</v>
      </c>
      <c r="F34" s="147">
        <v>13.929361526883232</v>
      </c>
      <c r="G34" s="147">
        <v>14.917891866554873</v>
      </c>
      <c r="H34" s="147">
        <v>53.413740331437474</v>
      </c>
      <c r="I34" s="152">
        <v>38.09484973805192</v>
      </c>
      <c r="K34" s="190"/>
      <c r="L34" s="62">
        <v>8.3333333333333329E-2</v>
      </c>
      <c r="M34" s="147">
        <v>26.433465749752582</v>
      </c>
      <c r="N34" s="11">
        <v>26.420126400000001</v>
      </c>
      <c r="O34" s="11">
        <v>27.398649600000002</v>
      </c>
      <c r="P34" s="147">
        <v>27.867660241766728</v>
      </c>
      <c r="Q34" s="147">
        <v>29.533865290286396</v>
      </c>
      <c r="R34" s="147">
        <v>46.49398390244621</v>
      </c>
      <c r="S34" s="152">
        <v>48.608717213803423</v>
      </c>
      <c r="T34" s="151"/>
      <c r="V34" s="150"/>
      <c r="W34" s="150"/>
      <c r="X34" s="150"/>
      <c r="Y34" s="150"/>
      <c r="Z34" s="150"/>
      <c r="AA34" s="150"/>
      <c r="AB34" s="150"/>
    </row>
    <row r="35" spans="1:28" x14ac:dyDescent="0.25">
      <c r="A35" s="190"/>
      <c r="B35" s="63">
        <v>0.125</v>
      </c>
      <c r="C35" s="148">
        <v>16.271410931714815</v>
      </c>
      <c r="D35" s="14">
        <v>15.1671096</v>
      </c>
      <c r="E35" s="14">
        <v>18.102679200000001</v>
      </c>
      <c r="F35" s="148">
        <v>16.914224711215351</v>
      </c>
      <c r="G35" s="148">
        <v>18.114582980816628</v>
      </c>
      <c r="H35" s="148">
        <v>41.590993767901509</v>
      </c>
      <c r="I35" s="153">
        <v>29.14930757451123</v>
      </c>
      <c r="K35" s="190"/>
      <c r="L35" s="63">
        <v>0.125</v>
      </c>
      <c r="M35" s="148">
        <v>24.511031877043308</v>
      </c>
      <c r="N35" s="14">
        <v>28.377172800000004</v>
      </c>
      <c r="O35" s="14">
        <v>21.527510400000001</v>
      </c>
      <c r="P35" s="148">
        <v>25.840921315092789</v>
      </c>
      <c r="Q35" s="148">
        <v>27.385947814629208</v>
      </c>
      <c r="R35" s="148">
        <v>34.822895659847916</v>
      </c>
      <c r="S35" s="153">
        <v>33.287391309593893</v>
      </c>
      <c r="T35" s="151"/>
      <c r="V35" s="150"/>
      <c r="W35" s="150"/>
      <c r="X35" s="150"/>
      <c r="Y35" s="150"/>
      <c r="Z35" s="150"/>
      <c r="AA35" s="150"/>
      <c r="AB35" s="150"/>
    </row>
    <row r="36" spans="1:28" x14ac:dyDescent="0.25">
      <c r="A36" s="190"/>
      <c r="B36" s="62">
        <v>0.16666666666666699</v>
      </c>
      <c r="C36" s="147">
        <v>61.974932813443196</v>
      </c>
      <c r="D36" s="11">
        <v>64.582531200000005</v>
      </c>
      <c r="E36" s="11">
        <v>62.136223200000003</v>
      </c>
      <c r="F36" s="147">
        <v>64.423297061834944</v>
      </c>
      <c r="G36" s="147">
        <v>68.995249882816282</v>
      </c>
      <c r="H36" s="147">
        <v>85.878914926991854</v>
      </c>
      <c r="I36" s="152">
        <v>55.16476469476688</v>
      </c>
      <c r="K36" s="190"/>
      <c r="L36" s="62">
        <v>0.16666666666666699</v>
      </c>
      <c r="M36" s="147">
        <v>85.308003101474256</v>
      </c>
      <c r="N36" s="11">
        <v>82.685210400000003</v>
      </c>
      <c r="O36" s="11">
        <v>91.002657600000006</v>
      </c>
      <c r="P36" s="147">
        <v>89.936539871156285</v>
      </c>
      <c r="Q36" s="147">
        <v>95.313837982287936</v>
      </c>
      <c r="R36" s="147">
        <v>51.838961579420342</v>
      </c>
      <c r="S36" s="152">
        <v>30.60632540321031</v>
      </c>
      <c r="T36" s="151"/>
      <c r="V36" s="150"/>
      <c r="W36" s="150"/>
      <c r="X36" s="150"/>
      <c r="Y36" s="150"/>
      <c r="Z36" s="150"/>
      <c r="AA36" s="150"/>
      <c r="AB36" s="150"/>
    </row>
    <row r="37" spans="1:28" x14ac:dyDescent="0.25">
      <c r="A37" s="190"/>
      <c r="B37" s="63">
        <v>0.20833333333333301</v>
      </c>
      <c r="C37" s="148">
        <v>211.76762756717076</v>
      </c>
      <c r="D37" s="14">
        <v>219.18919679999999</v>
      </c>
      <c r="E37" s="14">
        <v>213.80731920000002</v>
      </c>
      <c r="F37" s="148">
        <v>220.13365984449391</v>
      </c>
      <c r="G37" s="148">
        <v>235.75596967680468</v>
      </c>
      <c r="H37" s="148">
        <v>189.86368833969473</v>
      </c>
      <c r="I37" s="153">
        <v>116.62721929760718</v>
      </c>
      <c r="K37" s="190"/>
      <c r="L37" s="63">
        <v>0.20833333333333301</v>
      </c>
      <c r="M37" s="148">
        <v>276.10956496787014</v>
      </c>
      <c r="N37" s="14">
        <v>292.0891752</v>
      </c>
      <c r="O37" s="14">
        <v>270.0724032</v>
      </c>
      <c r="P37" s="148">
        <v>291.09037834354518</v>
      </c>
      <c r="Q37" s="148">
        <v>308.49464744126425</v>
      </c>
      <c r="R37" s="148">
        <v>113.59175846654338</v>
      </c>
      <c r="S37" s="153">
        <v>53.04895574316275</v>
      </c>
      <c r="T37" s="151"/>
      <c r="V37" s="150"/>
      <c r="W37" s="150"/>
      <c r="X37" s="150"/>
      <c r="Y37" s="150"/>
      <c r="Z37" s="150"/>
      <c r="AA37" s="150"/>
      <c r="AB37" s="150"/>
    </row>
    <row r="38" spans="1:28" x14ac:dyDescent="0.25">
      <c r="A38" s="190"/>
      <c r="B38" s="62">
        <v>0.25</v>
      </c>
      <c r="C38" s="147">
        <v>332.36749682576294</v>
      </c>
      <c r="D38" s="11">
        <v>333.1871496</v>
      </c>
      <c r="E38" s="11">
        <v>346.39721280000003</v>
      </c>
      <c r="F38" s="147">
        <v>345.49791358644296</v>
      </c>
      <c r="G38" s="147">
        <v>370.01699647579852</v>
      </c>
      <c r="H38" s="147">
        <v>186.68568741386144</v>
      </c>
      <c r="I38" s="152">
        <v>119.92600924945513</v>
      </c>
      <c r="K38" s="190"/>
      <c r="L38" s="62">
        <v>0.25</v>
      </c>
      <c r="M38" s="147">
        <v>543.08756904037125</v>
      </c>
      <c r="N38" s="11">
        <v>553.84413119999999</v>
      </c>
      <c r="O38" s="11">
        <v>551.88708479999991</v>
      </c>
      <c r="P38" s="147">
        <v>572.55374678538919</v>
      </c>
      <c r="Q38" s="147">
        <v>606.78668687315678</v>
      </c>
      <c r="R38" s="147">
        <v>133.02404717159729</v>
      </c>
      <c r="S38" s="152">
        <v>70.521070638696202</v>
      </c>
      <c r="T38" s="151"/>
      <c r="V38" s="150"/>
      <c r="W38" s="150"/>
      <c r="X38" s="150"/>
      <c r="Y38" s="150"/>
      <c r="Z38" s="150"/>
      <c r="AA38" s="150"/>
      <c r="AB38" s="150"/>
    </row>
    <row r="39" spans="1:28" x14ac:dyDescent="0.25">
      <c r="A39" s="190"/>
      <c r="B39" s="63">
        <v>0.29166666666666702</v>
      </c>
      <c r="C39" s="148">
        <v>408.69955693189564</v>
      </c>
      <c r="D39" s="14">
        <v>397.28041919999998</v>
      </c>
      <c r="E39" s="14">
        <v>438.37839359999998</v>
      </c>
      <c r="F39" s="148">
        <v>424.8455265699385</v>
      </c>
      <c r="G39" s="148">
        <v>454.99570192992354</v>
      </c>
      <c r="H39" s="148">
        <v>292.15741538819276</v>
      </c>
      <c r="I39" s="153">
        <v>173.51635146720366</v>
      </c>
      <c r="K39" s="190"/>
      <c r="L39" s="63">
        <v>0.29166666666666702</v>
      </c>
      <c r="M39" s="148">
        <v>684.38645868450328</v>
      </c>
      <c r="N39" s="14">
        <v>684.96623999999997</v>
      </c>
      <c r="O39" s="14">
        <v>708.45079680000003</v>
      </c>
      <c r="P39" s="148">
        <v>721.51905789592411</v>
      </c>
      <c r="Q39" s="148">
        <v>764.65862133396058</v>
      </c>
      <c r="R39" s="148">
        <v>175.93030633196494</v>
      </c>
      <c r="S39" s="153">
        <v>101.98593961866979</v>
      </c>
      <c r="T39" s="151"/>
      <c r="V39" s="150"/>
      <c r="W39" s="150"/>
      <c r="X39" s="150"/>
      <c r="Y39" s="150"/>
      <c r="Z39" s="150"/>
      <c r="AA39" s="150"/>
      <c r="AB39" s="150"/>
    </row>
    <row r="40" spans="1:28" x14ac:dyDescent="0.25">
      <c r="A40" s="190"/>
      <c r="B40" s="62">
        <v>0.33333333333333298</v>
      </c>
      <c r="C40" s="147">
        <v>387.88172235749585</v>
      </c>
      <c r="D40" s="11">
        <v>391.89854160000004</v>
      </c>
      <c r="E40" s="11">
        <v>401.19451199999997</v>
      </c>
      <c r="F40" s="147">
        <v>403.20526848353063</v>
      </c>
      <c r="G40" s="147">
        <v>431.81969135152582</v>
      </c>
      <c r="H40" s="147">
        <v>350.65887279814331</v>
      </c>
      <c r="I40" s="152">
        <v>256.8707757504896</v>
      </c>
      <c r="K40" s="190"/>
      <c r="L40" s="62">
        <v>0.33333333333333298</v>
      </c>
      <c r="M40" s="147">
        <v>536.83965895406618</v>
      </c>
      <c r="N40" s="11">
        <v>544.54816080000001</v>
      </c>
      <c r="O40" s="11">
        <v>548.46225360000005</v>
      </c>
      <c r="P40" s="147">
        <v>565.96684527369894</v>
      </c>
      <c r="Q40" s="147">
        <v>599.80595507727116</v>
      </c>
      <c r="R40" s="147">
        <v>233.15817691173183</v>
      </c>
      <c r="S40" s="152">
        <v>155.60725774634139</v>
      </c>
      <c r="T40" s="151"/>
      <c r="V40" s="150"/>
      <c r="W40" s="150"/>
      <c r="X40" s="150"/>
      <c r="Y40" s="150"/>
      <c r="Z40" s="150"/>
      <c r="AA40" s="150"/>
      <c r="AB40" s="150"/>
    </row>
    <row r="41" spans="1:28" x14ac:dyDescent="0.25">
      <c r="A41" s="190"/>
      <c r="B41" s="63">
        <v>0.375</v>
      </c>
      <c r="C41" s="148">
        <v>354.38175867455362</v>
      </c>
      <c r="D41" s="14">
        <v>373.79586240000003</v>
      </c>
      <c r="E41" s="14">
        <v>350.80056720000005</v>
      </c>
      <c r="F41" s="148">
        <v>368.3818646663226</v>
      </c>
      <c r="G41" s="148">
        <v>394.52496168513869</v>
      </c>
      <c r="H41" s="148">
        <v>409.91838547480631</v>
      </c>
      <c r="I41" s="153">
        <v>340.27018353311894</v>
      </c>
      <c r="K41" s="190"/>
      <c r="L41" s="63">
        <v>0.375</v>
      </c>
      <c r="M41" s="148">
        <v>460.66321674796092</v>
      </c>
      <c r="N41" s="14">
        <v>494.64347760000004</v>
      </c>
      <c r="O41" s="14">
        <v>443.27100959999996</v>
      </c>
      <c r="P41" s="148">
        <v>485.65731530424381</v>
      </c>
      <c r="Q41" s="148">
        <v>514.6947251043548</v>
      </c>
      <c r="R41" s="148">
        <v>272.03739809629712</v>
      </c>
      <c r="S41" s="153">
        <v>208.79177300162468</v>
      </c>
      <c r="T41" s="151"/>
      <c r="V41" s="150"/>
      <c r="W41" s="150"/>
      <c r="X41" s="150"/>
      <c r="Y41" s="150"/>
      <c r="Z41" s="150"/>
      <c r="AA41" s="150"/>
      <c r="AB41" s="150"/>
    </row>
    <row r="42" spans="1:28" x14ac:dyDescent="0.25">
      <c r="A42" s="190"/>
      <c r="B42" s="62">
        <v>0.41666666666666702</v>
      </c>
      <c r="C42" s="147">
        <v>353.18533140016274</v>
      </c>
      <c r="D42" s="11">
        <v>337.10124239999999</v>
      </c>
      <c r="E42" s="11">
        <v>385.04887919999999</v>
      </c>
      <c r="F42" s="147">
        <v>367.13817167285083</v>
      </c>
      <c r="G42" s="147">
        <v>393.19300705419624</v>
      </c>
      <c r="H42" s="147">
        <v>472.70577073886233</v>
      </c>
      <c r="I42" s="152">
        <v>394.64023973948611</v>
      </c>
      <c r="K42" s="190"/>
      <c r="L42" s="62">
        <v>0.41666666666666702</v>
      </c>
      <c r="M42" s="147">
        <v>417.16815037791355</v>
      </c>
      <c r="N42" s="11">
        <v>407.06565120000005</v>
      </c>
      <c r="O42" s="11">
        <v>442.29248640000003</v>
      </c>
      <c r="P42" s="147">
        <v>439.80234708824594</v>
      </c>
      <c r="Q42" s="147">
        <v>466.09809221761083</v>
      </c>
      <c r="R42" s="147">
        <v>335.10813468459185</v>
      </c>
      <c r="S42" s="152">
        <v>264.11511611480944</v>
      </c>
      <c r="T42" s="151"/>
      <c r="V42" s="150"/>
      <c r="W42" s="150"/>
      <c r="X42" s="150"/>
      <c r="Y42" s="150"/>
      <c r="Z42" s="150"/>
      <c r="AA42" s="150"/>
      <c r="AB42" s="150"/>
    </row>
    <row r="43" spans="1:28" x14ac:dyDescent="0.25">
      <c r="A43" s="190"/>
      <c r="B43" s="63">
        <v>0.45833333333333298</v>
      </c>
      <c r="C43" s="148">
        <v>371.37102597090291</v>
      </c>
      <c r="D43" s="14">
        <v>350.80056719999999</v>
      </c>
      <c r="E43" s="14">
        <v>408.53343600000005</v>
      </c>
      <c r="F43" s="148">
        <v>386.042305173621</v>
      </c>
      <c r="G43" s="148">
        <v>413.43871744452076</v>
      </c>
      <c r="H43" s="148">
        <v>501.68680670471866</v>
      </c>
      <c r="I43" s="153">
        <v>377.50152648965775</v>
      </c>
      <c r="K43" s="190"/>
      <c r="L43" s="63">
        <v>0.45833333333333298</v>
      </c>
      <c r="M43" s="148">
        <v>400.58715822579597</v>
      </c>
      <c r="N43" s="14">
        <v>401.68377359999999</v>
      </c>
      <c r="O43" s="14">
        <v>413.91531359999999</v>
      </c>
      <c r="P43" s="148">
        <v>422.3217238456831</v>
      </c>
      <c r="Q43" s="148">
        <v>447.5723039900675</v>
      </c>
      <c r="R43" s="148">
        <v>385.48271881826582</v>
      </c>
      <c r="S43" s="153">
        <v>323.24918773538212</v>
      </c>
      <c r="T43" s="151"/>
      <c r="V43" s="150"/>
      <c r="W43" s="150"/>
      <c r="X43" s="150"/>
      <c r="Y43" s="150"/>
      <c r="Z43" s="150"/>
      <c r="AA43" s="150"/>
      <c r="AB43" s="150"/>
    </row>
    <row r="44" spans="1:28" x14ac:dyDescent="0.25">
      <c r="A44" s="190"/>
      <c r="B44" s="62">
        <v>0.5</v>
      </c>
      <c r="C44" s="147">
        <v>412.76740966482441</v>
      </c>
      <c r="D44" s="11">
        <v>438.86765520000006</v>
      </c>
      <c r="E44" s="11">
        <v>405.10860480000002</v>
      </c>
      <c r="F44" s="147">
        <v>429.07408274774241</v>
      </c>
      <c r="G44" s="147">
        <v>459.52434767512779</v>
      </c>
      <c r="H44" s="147">
        <v>511.52694718608336</v>
      </c>
      <c r="I44" s="152">
        <v>413.08347447027245</v>
      </c>
      <c r="K44" s="190"/>
      <c r="L44" s="62">
        <v>0.5</v>
      </c>
      <c r="M44" s="147">
        <v>421.2533223574207</v>
      </c>
      <c r="N44" s="11">
        <v>407.55491280000001</v>
      </c>
      <c r="O44" s="11">
        <v>450.12067199999996</v>
      </c>
      <c r="P44" s="147">
        <v>444.10916730742798</v>
      </c>
      <c r="Q44" s="147">
        <v>470.6624168533823</v>
      </c>
      <c r="R44" s="147">
        <v>435.59371501170546</v>
      </c>
      <c r="S44" s="152">
        <v>415.0832261130264</v>
      </c>
      <c r="T44" s="151"/>
      <c r="V44" s="150"/>
      <c r="W44" s="150"/>
      <c r="X44" s="150"/>
      <c r="Y44" s="150"/>
      <c r="Z44" s="150"/>
      <c r="AA44" s="150"/>
      <c r="AB44" s="150"/>
    </row>
    <row r="45" spans="1:28" x14ac:dyDescent="0.25">
      <c r="A45" s="190"/>
      <c r="B45" s="63">
        <v>0.54166666666666696</v>
      </c>
      <c r="C45" s="148">
        <v>423.77454058921967</v>
      </c>
      <c r="D45" s="14">
        <v>420.76497599999999</v>
      </c>
      <c r="E45" s="14">
        <v>445.7173176</v>
      </c>
      <c r="F45" s="148">
        <v>440.51605828768214</v>
      </c>
      <c r="G45" s="148">
        <v>471.77833027979779</v>
      </c>
      <c r="H45" s="148">
        <v>509.96710269496339</v>
      </c>
      <c r="I45" s="153">
        <v>453.44866788106685</v>
      </c>
      <c r="K45" s="190"/>
      <c r="L45" s="63">
        <v>0.54166666666666696</v>
      </c>
      <c r="M45" s="148">
        <v>427.02062397554857</v>
      </c>
      <c r="N45" s="14">
        <v>405.59786639999999</v>
      </c>
      <c r="O45" s="14">
        <v>463.81999680000001</v>
      </c>
      <c r="P45" s="148">
        <v>450.18938408744987</v>
      </c>
      <c r="Q45" s="148">
        <v>477.10616928035392</v>
      </c>
      <c r="R45" s="148">
        <v>473.52109085653569</v>
      </c>
      <c r="S45" s="153">
        <v>451.60898354549937</v>
      </c>
      <c r="T45" s="151"/>
      <c r="V45" s="150"/>
      <c r="W45" s="150"/>
      <c r="X45" s="150"/>
      <c r="Y45" s="150"/>
      <c r="Z45" s="150"/>
      <c r="AA45" s="150"/>
      <c r="AB45" s="150"/>
    </row>
    <row r="46" spans="1:28" x14ac:dyDescent="0.25">
      <c r="A46" s="190"/>
      <c r="B46" s="62">
        <v>0.58333333333333304</v>
      </c>
      <c r="C46" s="147">
        <v>491.49232431973866</v>
      </c>
      <c r="D46" s="11">
        <v>483.39046080000003</v>
      </c>
      <c r="E46" s="11">
        <v>521.55286560000002</v>
      </c>
      <c r="F46" s="147">
        <v>510.90908171818131</v>
      </c>
      <c r="G46" s="147">
        <v>547.16696239113753</v>
      </c>
      <c r="H46" s="147">
        <v>465.41677778970325</v>
      </c>
      <c r="I46" s="152">
        <v>415.16770993984915</v>
      </c>
      <c r="K46" s="190"/>
      <c r="L46" s="62">
        <v>0.58333333333333304</v>
      </c>
      <c r="M46" s="147">
        <v>427.50123244372588</v>
      </c>
      <c r="N46" s="11">
        <v>428.10390000000001</v>
      </c>
      <c r="O46" s="11">
        <v>442.29248640000003</v>
      </c>
      <c r="P46" s="147">
        <v>450.6960688191183</v>
      </c>
      <c r="Q46" s="147">
        <v>477.6431486492682</v>
      </c>
      <c r="R46" s="147">
        <v>591.40347523911578</v>
      </c>
      <c r="S46" s="152">
        <v>508.67953814823738</v>
      </c>
      <c r="T46" s="151"/>
      <c r="V46" s="150"/>
      <c r="W46" s="150"/>
      <c r="X46" s="150"/>
      <c r="Y46" s="150"/>
      <c r="Z46" s="150"/>
      <c r="AA46" s="150"/>
      <c r="AB46" s="150"/>
    </row>
    <row r="47" spans="1:28" x14ac:dyDescent="0.25">
      <c r="A47" s="190"/>
      <c r="B47" s="63">
        <v>0.625</v>
      </c>
      <c r="C47" s="148">
        <v>607.06719902588964</v>
      </c>
      <c r="D47" s="14">
        <v>633.10451040000009</v>
      </c>
      <c r="E47" s="14">
        <v>608.15216880000003</v>
      </c>
      <c r="F47" s="148">
        <v>631.04982488754933</v>
      </c>
      <c r="G47" s="148">
        <v>675.83377974017355</v>
      </c>
      <c r="H47" s="148">
        <v>446.66948792446618</v>
      </c>
      <c r="I47" s="153">
        <v>387.36790734563942</v>
      </c>
      <c r="K47" s="190"/>
      <c r="L47" s="63">
        <v>0.625</v>
      </c>
      <c r="M47" s="148">
        <v>513.28984401337743</v>
      </c>
      <c r="N47" s="14">
        <v>478.00858319999998</v>
      </c>
      <c r="O47" s="14">
        <v>567.05419440000003</v>
      </c>
      <c r="P47" s="148">
        <v>541.13929342194308</v>
      </c>
      <c r="Q47" s="148">
        <v>573.49396600047044</v>
      </c>
      <c r="R47" s="148">
        <v>582.19254110537133</v>
      </c>
      <c r="S47" s="153">
        <v>471.91278602755034</v>
      </c>
      <c r="T47" s="151"/>
      <c r="V47" s="150"/>
      <c r="W47" s="150"/>
      <c r="X47" s="150"/>
      <c r="Y47" s="150"/>
      <c r="Z47" s="150"/>
      <c r="AA47" s="150"/>
      <c r="AB47" s="150"/>
    </row>
    <row r="48" spans="1:28" x14ac:dyDescent="0.25">
      <c r="A48" s="190"/>
      <c r="B48" s="62">
        <v>0.66666666666666696</v>
      </c>
      <c r="C48" s="147">
        <v>709.00280280398533</v>
      </c>
      <c r="D48" s="11">
        <v>683.0091936</v>
      </c>
      <c r="E48" s="11">
        <v>766.6729272</v>
      </c>
      <c r="F48" s="147">
        <v>737.01246793133953</v>
      </c>
      <c r="G48" s="147">
        <v>789.31631429646575</v>
      </c>
      <c r="H48" s="147">
        <v>451.10119563755489</v>
      </c>
      <c r="I48" s="152">
        <v>375.97208751198275</v>
      </c>
      <c r="K48" s="190"/>
      <c r="L48" s="62">
        <v>0.66666666666666696</v>
      </c>
      <c r="M48" s="147">
        <v>626.95374673731339</v>
      </c>
      <c r="N48" s="11">
        <v>636.52934159999995</v>
      </c>
      <c r="O48" s="11">
        <v>639.95417280000004</v>
      </c>
      <c r="P48" s="147">
        <v>660.97023246153992</v>
      </c>
      <c r="Q48" s="147">
        <v>700.48958674870175</v>
      </c>
      <c r="R48" s="147">
        <v>532.28655775433617</v>
      </c>
      <c r="S48" s="152">
        <v>451.56379704145917</v>
      </c>
      <c r="T48" s="151"/>
      <c r="V48" s="150"/>
      <c r="W48" s="150"/>
      <c r="X48" s="150"/>
      <c r="Y48" s="150"/>
      <c r="Z48" s="150"/>
      <c r="AA48" s="150"/>
      <c r="AB48" s="150"/>
    </row>
    <row r="49" spans="1:28" x14ac:dyDescent="0.25">
      <c r="A49" s="190"/>
      <c r="B49" s="63">
        <v>0.70833333333333304</v>
      </c>
      <c r="C49" s="148">
        <v>784.37772109060541</v>
      </c>
      <c r="D49" s="14">
        <v>820.0024416</v>
      </c>
      <c r="E49" s="14">
        <v>783.79708320000009</v>
      </c>
      <c r="F49" s="148">
        <v>815.36512652005774</v>
      </c>
      <c r="G49" s="148">
        <v>873.22945604583697</v>
      </c>
      <c r="H49" s="148">
        <v>431.81452029408013</v>
      </c>
      <c r="I49" s="153">
        <v>351.93590436283591</v>
      </c>
      <c r="K49" s="190"/>
      <c r="L49" s="63">
        <v>0.70833333333333304</v>
      </c>
      <c r="M49" s="148">
        <v>641.37200078263311</v>
      </c>
      <c r="N49" s="14">
        <v>657.07832880000001</v>
      </c>
      <c r="O49" s="14">
        <v>648.76088160000006</v>
      </c>
      <c r="P49" s="148">
        <v>676.17077441159449</v>
      </c>
      <c r="Q49" s="148">
        <v>716.59896781613077</v>
      </c>
      <c r="R49" s="148">
        <v>500.89030531753468</v>
      </c>
      <c r="S49" s="153">
        <v>427.44926605202033</v>
      </c>
      <c r="T49" s="151"/>
      <c r="V49" s="150"/>
      <c r="W49" s="150"/>
      <c r="X49" s="150"/>
      <c r="Y49" s="150"/>
      <c r="Z49" s="150"/>
      <c r="AA49" s="150"/>
      <c r="AB49" s="150"/>
    </row>
    <row r="50" spans="1:28" x14ac:dyDescent="0.25">
      <c r="A50" s="190"/>
      <c r="B50" s="62">
        <v>0.75</v>
      </c>
      <c r="C50" s="147">
        <v>599.64934992466669</v>
      </c>
      <c r="D50" s="11">
        <v>569.98976400000004</v>
      </c>
      <c r="E50" s="11">
        <v>656.09980560000008</v>
      </c>
      <c r="F50" s="147">
        <v>623.33892832802462</v>
      </c>
      <c r="G50" s="147">
        <v>667.57566102833061</v>
      </c>
      <c r="H50" s="147">
        <v>365.83455611829243</v>
      </c>
      <c r="I50" s="152">
        <v>287.65448380114367</v>
      </c>
      <c r="K50" s="190"/>
      <c r="L50" s="62">
        <v>0.75</v>
      </c>
      <c r="M50" s="147">
        <v>491.66246294539803</v>
      </c>
      <c r="N50" s="11">
        <v>488.2830768</v>
      </c>
      <c r="O50" s="11">
        <v>512.74615679999999</v>
      </c>
      <c r="P50" s="147">
        <v>518.33848049686117</v>
      </c>
      <c r="Q50" s="147">
        <v>549.32989439932692</v>
      </c>
      <c r="R50" s="147">
        <v>421.24281604339143</v>
      </c>
      <c r="S50" s="152">
        <v>363.02837345874747</v>
      </c>
      <c r="T50" s="151"/>
      <c r="V50" s="150"/>
      <c r="W50" s="150"/>
      <c r="X50" s="150"/>
      <c r="Y50" s="150"/>
      <c r="Z50" s="150"/>
      <c r="AA50" s="150"/>
      <c r="AB50" s="150"/>
    </row>
    <row r="51" spans="1:28" x14ac:dyDescent="0.25">
      <c r="A51" s="190"/>
      <c r="B51" s="63">
        <v>0.79166666666666696</v>
      </c>
      <c r="C51" s="148">
        <v>386.20672417334873</v>
      </c>
      <c r="D51" s="14">
        <v>411.95826720000002</v>
      </c>
      <c r="E51" s="14">
        <v>377.70995520000002</v>
      </c>
      <c r="F51" s="148">
        <v>401.46409829267026</v>
      </c>
      <c r="G51" s="148">
        <v>429.95495486820653</v>
      </c>
      <c r="H51" s="148">
        <v>274.16818078966827</v>
      </c>
      <c r="I51" s="153">
        <v>228.83106115978177</v>
      </c>
      <c r="K51" s="190"/>
      <c r="L51" s="63">
        <v>0.79166666666666696</v>
      </c>
      <c r="M51" s="148">
        <v>264.09435326343714</v>
      </c>
      <c r="N51" s="14">
        <v>285.2395128</v>
      </c>
      <c r="O51" s="14">
        <v>252.45898559999998</v>
      </c>
      <c r="P51" s="148">
        <v>278.42326005183304</v>
      </c>
      <c r="Q51" s="148">
        <v>295.07016321840678</v>
      </c>
      <c r="R51" s="148">
        <v>357.0298650474146</v>
      </c>
      <c r="S51" s="153">
        <v>296.81508287188103</v>
      </c>
      <c r="T51" s="151"/>
      <c r="V51" s="150"/>
      <c r="W51" s="150"/>
      <c r="X51" s="150"/>
      <c r="Y51" s="150"/>
      <c r="Z51" s="150"/>
      <c r="AA51" s="150"/>
      <c r="AB51" s="150"/>
    </row>
    <row r="52" spans="1:28" x14ac:dyDescent="0.25">
      <c r="A52" s="190"/>
      <c r="B52" s="62">
        <v>0.83333333333333304</v>
      </c>
      <c r="C52" s="147">
        <v>310.59252043185046</v>
      </c>
      <c r="D52" s="11">
        <v>312.14890080000004</v>
      </c>
      <c r="E52" s="11">
        <v>322.91265599999997</v>
      </c>
      <c r="F52" s="147">
        <v>322.86270110525777</v>
      </c>
      <c r="G52" s="147">
        <v>345.77542219264689</v>
      </c>
      <c r="H52" s="147">
        <v>208.43604237415198</v>
      </c>
      <c r="I52" s="152">
        <v>180.7586948614881</v>
      </c>
      <c r="K52" s="190"/>
      <c r="L52" s="62">
        <v>0.83333333333333304</v>
      </c>
      <c r="M52" s="147">
        <v>196.08825501634644</v>
      </c>
      <c r="N52" s="11">
        <v>187.38719280000001</v>
      </c>
      <c r="O52" s="11">
        <v>211.8502728</v>
      </c>
      <c r="P52" s="147">
        <v>206.72737052074228</v>
      </c>
      <c r="Q52" s="147">
        <v>219.08758251703364</v>
      </c>
      <c r="R52" s="147">
        <v>321.38691801794863</v>
      </c>
      <c r="S52" s="152">
        <v>239.95539862133043</v>
      </c>
      <c r="T52" s="151"/>
      <c r="V52" s="150"/>
      <c r="W52" s="150"/>
      <c r="X52" s="150"/>
      <c r="Y52" s="150"/>
      <c r="Z52" s="150"/>
      <c r="AA52" s="150"/>
      <c r="AB52" s="150"/>
    </row>
    <row r="53" spans="1:28" x14ac:dyDescent="0.25">
      <c r="A53" s="190"/>
      <c r="B53" s="63">
        <v>0.875</v>
      </c>
      <c r="C53" s="148">
        <v>219.66404757815002</v>
      </c>
      <c r="D53" s="14">
        <v>217.23215040000002</v>
      </c>
      <c r="E53" s="14">
        <v>231.90999840000001</v>
      </c>
      <c r="F53" s="148">
        <v>228.34203360140722</v>
      </c>
      <c r="G53" s="148">
        <v>244.54687024102449</v>
      </c>
      <c r="H53" s="148">
        <v>170.47496709493169</v>
      </c>
      <c r="I53" s="153">
        <v>138.26428248177368</v>
      </c>
      <c r="K53" s="190"/>
      <c r="L53" s="63">
        <v>0.875</v>
      </c>
      <c r="M53" s="148">
        <v>146.34527855999383</v>
      </c>
      <c r="N53" s="14">
        <v>142.37512560000002</v>
      </c>
      <c r="O53" s="14">
        <v>155.5851888</v>
      </c>
      <c r="P53" s="148">
        <v>154.28550079305398</v>
      </c>
      <c r="Q53" s="148">
        <v>163.51021783440379</v>
      </c>
      <c r="R53" s="148">
        <v>285.99291515425966</v>
      </c>
      <c r="S53" s="153">
        <v>156.85741769145284</v>
      </c>
      <c r="T53" s="151"/>
      <c r="V53" s="150"/>
      <c r="W53" s="150"/>
      <c r="X53" s="150"/>
      <c r="Y53" s="150"/>
      <c r="Z53" s="150"/>
      <c r="AA53" s="150"/>
      <c r="AB53" s="150"/>
    </row>
    <row r="54" spans="1:28" x14ac:dyDescent="0.25">
      <c r="A54" s="190"/>
      <c r="B54" s="62">
        <v>0.91666666666666696</v>
      </c>
      <c r="C54" s="147">
        <v>139.26413473908855</v>
      </c>
      <c r="D54" s="11">
        <v>132.10063199999999</v>
      </c>
      <c r="E54" s="11">
        <v>152.64961920000002</v>
      </c>
      <c r="F54" s="147">
        <v>144.76586444010783</v>
      </c>
      <c r="G54" s="147">
        <v>155.03951904169526</v>
      </c>
      <c r="H54" s="147">
        <v>136.77066369802029</v>
      </c>
      <c r="I54" s="152">
        <v>115.15775831905668</v>
      </c>
      <c r="K54" s="190"/>
      <c r="L54" s="62">
        <v>0.91666666666666696</v>
      </c>
      <c r="M54" s="147">
        <v>73.533095631129925</v>
      </c>
      <c r="N54" s="11">
        <v>73.389240000000001</v>
      </c>
      <c r="O54" s="11">
        <v>76.324809600000009</v>
      </c>
      <c r="P54" s="147">
        <v>77.522763945278371</v>
      </c>
      <c r="Q54" s="147">
        <v>82.157843443887629</v>
      </c>
      <c r="R54" s="147">
        <v>230.71266657733543</v>
      </c>
      <c r="S54" s="152">
        <v>124.02189142226068</v>
      </c>
      <c r="T54" s="151"/>
      <c r="V54" s="150"/>
      <c r="W54" s="150"/>
      <c r="X54" s="150"/>
      <c r="Y54" s="150"/>
      <c r="Z54" s="150"/>
      <c r="AA54" s="150"/>
      <c r="AB54" s="150"/>
    </row>
    <row r="55" spans="1:28" ht="15.75" thickBot="1" x14ac:dyDescent="0.3">
      <c r="A55" s="191"/>
      <c r="B55" s="64">
        <v>0.95833333333333304</v>
      </c>
      <c r="C55" s="149">
        <v>75.135632831741944</v>
      </c>
      <c r="D55" s="16">
        <v>66.050315999999995</v>
      </c>
      <c r="E55" s="16">
        <v>87.577826399999992</v>
      </c>
      <c r="F55" s="149">
        <v>78.103919990023826</v>
      </c>
      <c r="G55" s="149">
        <v>83.646750823182671</v>
      </c>
      <c r="H55" s="149">
        <v>91.462283526047685</v>
      </c>
      <c r="I55" s="154">
        <v>54.669946201989681</v>
      </c>
      <c r="K55" s="191"/>
      <c r="L55" s="64">
        <v>0.95833333333333304</v>
      </c>
      <c r="M55" s="149">
        <v>43.975674838224755</v>
      </c>
      <c r="N55" s="16">
        <v>45.501328799999996</v>
      </c>
      <c r="O55" s="16">
        <v>44.033544000000006</v>
      </c>
      <c r="P55" s="149">
        <v>46.361652947666471</v>
      </c>
      <c r="Q55" s="149">
        <v>49.133612255658285</v>
      </c>
      <c r="R55" s="149">
        <v>186.1955922266468</v>
      </c>
      <c r="S55" s="154">
        <v>100.11823078500933</v>
      </c>
      <c r="T55" s="151"/>
      <c r="V55" s="150"/>
      <c r="W55" s="150"/>
      <c r="X55" s="150"/>
      <c r="Y55" s="150"/>
      <c r="Z55" s="150"/>
      <c r="AA55" s="150"/>
      <c r="AB55" s="150"/>
    </row>
    <row r="57" spans="1:28" x14ac:dyDescent="0.25">
      <c r="B57" s="9" t="s">
        <v>10</v>
      </c>
      <c r="D57" s="65"/>
      <c r="E57" s="65"/>
      <c r="N57" s="65"/>
      <c r="O57" s="65"/>
      <c r="V57" s="150"/>
      <c r="W57" s="150"/>
      <c r="X57" s="150"/>
      <c r="Y57" s="150"/>
      <c r="Z57" s="150"/>
      <c r="AA57" s="150"/>
      <c r="AB57" s="150"/>
    </row>
    <row r="58" spans="1:28" x14ac:dyDescent="0.25">
      <c r="D58" s="65"/>
      <c r="N58" s="65"/>
    </row>
    <row r="59" spans="1:28" x14ac:dyDescent="0.25">
      <c r="W59" s="150"/>
    </row>
  </sheetData>
  <mergeCells count="6">
    <mergeCell ref="A5:I5"/>
    <mergeCell ref="K5:S5"/>
    <mergeCell ref="A7:A30"/>
    <mergeCell ref="K7:K30"/>
    <mergeCell ref="A32:A55"/>
    <mergeCell ref="K32:K55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28</vt:i4>
      </vt:variant>
      <vt:variant>
        <vt:lpstr>Named Ranges</vt:lpstr>
      </vt:variant>
      <vt:variant>
        <vt:i4>7</vt:i4>
      </vt:variant>
    </vt:vector>
  </HeadingPairs>
  <TitlesOfParts>
    <vt:vector size="35" baseType="lpstr">
      <vt:lpstr>INSTRUCTIONS</vt:lpstr>
      <vt:lpstr>SUMMARY</vt:lpstr>
      <vt:lpstr>Map of Crossings</vt:lpstr>
      <vt:lpstr>VolumeTable</vt:lpstr>
      <vt:lpstr>CapacityTable</vt:lpstr>
      <vt:lpstr>DiversionTable</vt:lpstr>
      <vt:lpstr>JRB</vt:lpstr>
      <vt:lpstr>Hazelwood 2DAY</vt:lpstr>
      <vt:lpstr>Hazelwood</vt:lpstr>
      <vt:lpstr>Godwin 2DAY</vt:lpstr>
      <vt:lpstr>Godwin</vt:lpstr>
      <vt:lpstr>MMMBT</vt:lpstr>
      <vt:lpstr>HRBT</vt:lpstr>
      <vt:lpstr>MT</vt:lpstr>
      <vt:lpstr>DT</vt:lpstr>
      <vt:lpstr>Berkley</vt:lpstr>
      <vt:lpstr>SNJB 2DAY</vt:lpstr>
      <vt:lpstr>SNJB</vt:lpstr>
      <vt:lpstr>Gilm</vt:lpstr>
      <vt:lpstr>HighRise</vt:lpstr>
      <vt:lpstr>Veterans</vt:lpstr>
      <vt:lpstr>GB 2DAY</vt:lpstr>
      <vt:lpstr>GB</vt:lpstr>
      <vt:lpstr>Ches Exp 2DAY</vt:lpstr>
      <vt:lpstr>ChesExp</vt:lpstr>
      <vt:lpstr>Centerville 2DAY</vt:lpstr>
      <vt:lpstr>Centerville</vt:lpstr>
      <vt:lpstr>CalculationSheet</vt:lpstr>
      <vt:lpstr>Days</vt:lpstr>
      <vt:lpstr>Directions</vt:lpstr>
      <vt:lpstr>Facilities</vt:lpstr>
      <vt:lpstr>SUMMARY!Print_Area</vt:lpstr>
      <vt:lpstr>Seasons</vt:lpstr>
      <vt:lpstr>Time_Starts</vt:lpstr>
      <vt:lpstr>Times</vt:lpstr>
    </vt:vector>
  </TitlesOfParts>
  <Company>Hampton Roads Planning District Commission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KNICHOLS</dc:creator>
  <cp:lastModifiedBy>Keith Nichols</cp:lastModifiedBy>
  <cp:lastPrinted>2013-09-23T19:55:24Z</cp:lastPrinted>
  <dcterms:created xsi:type="dcterms:W3CDTF">2013-05-28T18:12:58Z</dcterms:created>
  <dcterms:modified xsi:type="dcterms:W3CDTF">2017-05-23T19:08:56Z</dcterms:modified>
</cp:coreProperties>
</file>